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1-007/"/>
    </mc:Choice>
  </mc:AlternateContent>
  <bookViews>
    <workbookView xWindow="420" yWindow="3260" windowWidth="51200" windowHeight="19120" activeTab="1"/>
  </bookViews>
  <sheets>
    <sheet name="R-Overstory" sheetId="2" r:id="rId1"/>
    <sheet name="R-Understory" sheetId="3" r:id="rId2"/>
    <sheet name="Sheet1" sheetId="6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L22" i="2"/>
  <c r="U22" i="2"/>
  <c r="O22" i="2"/>
  <c r="O20" i="2"/>
  <c r="L20" i="2"/>
  <c r="T29" i="2"/>
  <c r="L21" i="2"/>
  <c r="Z21" i="2"/>
  <c r="T27" i="2"/>
  <c r="T25" i="2"/>
  <c r="T28" i="2"/>
  <c r="L3" i="2"/>
  <c r="R13" i="2"/>
  <c r="R6" i="2"/>
  <c r="R14" i="2"/>
  <c r="R7" i="2"/>
  <c r="R5" i="2"/>
  <c r="U12" i="2"/>
  <c r="U5" i="2"/>
  <c r="U13" i="2"/>
  <c r="U6" i="2"/>
  <c r="U14" i="2"/>
  <c r="U7" i="2"/>
  <c r="U15" i="2"/>
  <c r="U16" i="2"/>
  <c r="U8" i="2"/>
  <c r="U17" i="2"/>
  <c r="U18" i="2"/>
  <c r="U19" i="2"/>
  <c r="U21" i="2"/>
  <c r="U20" i="2"/>
  <c r="U10" i="2"/>
  <c r="O21" i="2"/>
  <c r="R21" i="2"/>
  <c r="X21" i="2"/>
  <c r="O3" i="2"/>
  <c r="R3" i="2"/>
  <c r="U3" i="2"/>
  <c r="X3" i="2"/>
  <c r="Z3" i="2"/>
  <c r="O4" i="2"/>
  <c r="O11" i="2"/>
  <c r="O9" i="2"/>
  <c r="O12" i="2"/>
  <c r="O5" i="2"/>
  <c r="O13" i="2"/>
  <c r="O6" i="2"/>
  <c r="O14" i="2"/>
  <c r="O7" i="2"/>
  <c r="O15" i="2"/>
  <c r="O16" i="2"/>
  <c r="O8" i="2"/>
  <c r="O17" i="2"/>
  <c r="O18" i="2"/>
  <c r="O19" i="2"/>
  <c r="O10" i="2"/>
  <c r="L4" i="2"/>
  <c r="L11" i="2"/>
  <c r="L9" i="2"/>
  <c r="L12" i="2"/>
  <c r="L5" i="2"/>
  <c r="L13" i="2"/>
  <c r="L6" i="2"/>
  <c r="L14" i="2"/>
  <c r="L7" i="2"/>
  <c r="L15" i="2"/>
  <c r="L16" i="2"/>
  <c r="L8" i="2"/>
  <c r="L17" i="2"/>
  <c r="L18" i="2"/>
  <c r="L19" i="2"/>
  <c r="L10" i="2"/>
  <c r="U4" i="2"/>
  <c r="U11" i="2"/>
  <c r="U9" i="2"/>
  <c r="R4" i="2"/>
  <c r="R11" i="2"/>
  <c r="R9" i="2"/>
  <c r="R12" i="2"/>
  <c r="R15" i="2"/>
  <c r="R16" i="2"/>
  <c r="R8" i="2"/>
  <c r="R17" i="2"/>
  <c r="R18" i="2"/>
  <c r="R19" i="2"/>
  <c r="R22" i="2"/>
  <c r="R20" i="2"/>
  <c r="R10" i="2"/>
  <c r="W42" i="3"/>
  <c r="W41" i="3"/>
  <c r="W40" i="3"/>
  <c r="V40" i="3"/>
  <c r="V41" i="3"/>
  <c r="V42" i="3"/>
  <c r="U40" i="3"/>
  <c r="U41" i="3"/>
  <c r="U42" i="3"/>
  <c r="T40" i="3"/>
  <c r="T41" i="3"/>
  <c r="T42" i="3"/>
  <c r="K40" i="3"/>
  <c r="L40" i="3"/>
  <c r="M40" i="3"/>
  <c r="N40" i="3"/>
  <c r="O40" i="3"/>
  <c r="P40" i="3"/>
  <c r="Q40" i="3"/>
  <c r="R40" i="3"/>
  <c r="S40" i="3"/>
  <c r="K41" i="3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J42" i="3"/>
  <c r="J41" i="3"/>
  <c r="J40" i="3"/>
  <c r="V33" i="3"/>
  <c r="V34" i="3"/>
  <c r="V35" i="3"/>
  <c r="V36" i="3"/>
  <c r="V37" i="3"/>
  <c r="V38" i="3"/>
  <c r="V32" i="3"/>
  <c r="U33" i="3"/>
  <c r="U34" i="3"/>
  <c r="U35" i="3"/>
  <c r="U36" i="3"/>
  <c r="U37" i="3"/>
  <c r="U38" i="3"/>
  <c r="U32" i="3"/>
  <c r="T33" i="3"/>
  <c r="T34" i="3"/>
  <c r="T35" i="3"/>
  <c r="T36" i="3"/>
  <c r="T37" i="3"/>
  <c r="T38" i="3"/>
  <c r="T3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V26" i="2"/>
  <c r="V27" i="2"/>
  <c r="V28" i="2"/>
  <c r="V25" i="2"/>
  <c r="U26" i="2"/>
  <c r="U27" i="2"/>
  <c r="U28" i="2"/>
  <c r="U25" i="2"/>
  <c r="T26" i="2"/>
  <c r="X4" i="2"/>
  <c r="Z4" i="2"/>
  <c r="X11" i="2"/>
  <c r="Z11" i="2"/>
  <c r="X9" i="2"/>
  <c r="Z9" i="2"/>
  <c r="X12" i="2"/>
  <c r="Z12" i="2"/>
  <c r="X5" i="2"/>
  <c r="Z5" i="2"/>
  <c r="X13" i="2"/>
  <c r="Z13" i="2"/>
  <c r="X6" i="2"/>
  <c r="Z6" i="2"/>
  <c r="X14" i="2"/>
  <c r="Z14" i="2"/>
  <c r="X7" i="2"/>
  <c r="Z7" i="2"/>
  <c r="X15" i="2"/>
  <c r="Z15" i="2"/>
  <c r="X16" i="2"/>
  <c r="Z16" i="2"/>
  <c r="X8" i="2"/>
  <c r="Z8" i="2"/>
  <c r="X17" i="2"/>
  <c r="Z17" i="2"/>
  <c r="X18" i="2"/>
  <c r="Z18" i="2"/>
  <c r="X19" i="2"/>
  <c r="Z19" i="2"/>
  <c r="X22" i="2"/>
  <c r="Z22" i="2"/>
  <c r="X20" i="2"/>
  <c r="Z20" i="2"/>
  <c r="X10" i="2"/>
  <c r="Z10" i="2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</calcChain>
</file>

<file path=xl/sharedStrings.xml><?xml version="1.0" encoding="utf-8"?>
<sst xmlns="http://schemas.openxmlformats.org/spreadsheetml/2006/main" count="369" uniqueCount="74">
  <si>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</si>
  <si>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</si>
  <si>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</si>
  <si>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</si>
  <si>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</si>
  <si>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</si>
  <si>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</si>
  <si>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</si>
  <si>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</si>
  <si>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</si>
  <si>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</si>
  <si>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Plot feature type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</si>
  <si>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</si>
  <si>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</si>
  <si>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</si>
  <si>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</si>
  <si>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</si>
  <si>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</si>
  <si>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</si>
  <si>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</si>
  <si>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11-007</t>
  </si>
  <si>
    <t>Line</t>
  </si>
  <si>
    <t>&lt;25</t>
  </si>
  <si>
    <t xml:space="preserve">Polygon </t>
  </si>
  <si>
    <t>Plot Feature type</t>
  </si>
  <si>
    <t>Distance to Stream</t>
  </si>
  <si>
    <t>Tall shrubs (&gt;2 m) % cover</t>
  </si>
  <si>
    <t>Short Shurbs (&lt;2 m) % cover</t>
  </si>
  <si>
    <t xml:space="preserve">Himalayan blackberry </t>
  </si>
  <si>
    <t xml:space="preserve">Nootka rose </t>
  </si>
  <si>
    <t xml:space="preserve">Very prickly at base of stems. 5-9 leaflets </t>
  </si>
  <si>
    <t>English holy</t>
  </si>
  <si>
    <t xml:space="preserve">Dark purple berries </t>
  </si>
  <si>
    <t>Stem Count Snags &gt; 5m</t>
  </si>
  <si>
    <t>Stems/ha Snags &gt; 5m</t>
  </si>
  <si>
    <t>Deciduous</t>
  </si>
  <si>
    <t>Coniferous</t>
  </si>
  <si>
    <t>Populus balsamifera</t>
  </si>
  <si>
    <t>red alder</t>
  </si>
  <si>
    <t>Alnus rubra</t>
  </si>
  <si>
    <t>paper birch</t>
  </si>
  <si>
    <t>Betula papyrifera</t>
  </si>
  <si>
    <t>sweet cherry</t>
  </si>
  <si>
    <t>Prunus avium</t>
  </si>
  <si>
    <t>tulip tree</t>
  </si>
  <si>
    <t>Liriodendron tulipifera</t>
  </si>
  <si>
    <t>Rubus armeniacus</t>
  </si>
  <si>
    <t>Symphoricarpos albus</t>
  </si>
  <si>
    <t xml:space="preserve">red-osier dogwood </t>
  </si>
  <si>
    <t>Cornus stolonifera</t>
  </si>
  <si>
    <t>Rosa nutkana</t>
  </si>
  <si>
    <t>Peking cotoneaster</t>
  </si>
  <si>
    <t>Cotoneaster acutifolia</t>
  </si>
  <si>
    <t>Ilex aquifolium</t>
  </si>
  <si>
    <t>I</t>
  </si>
  <si>
    <t>snowberry</t>
  </si>
  <si>
    <t>Community</t>
  </si>
  <si>
    <t>absolute</t>
  </si>
  <si>
    <t>black cottonwood</t>
  </si>
  <si>
    <t>deciduous</t>
  </si>
  <si>
    <t>polygon</t>
  </si>
  <si>
    <t>dog rose</t>
  </si>
  <si>
    <t>Rosa canina</t>
  </si>
  <si>
    <t>N/E/I/T/U</t>
  </si>
  <si>
    <t>Alnus ruba</t>
  </si>
  <si>
    <t>MEAN</t>
  </si>
  <si>
    <t>STDEV</t>
  </si>
  <si>
    <t>CONF</t>
  </si>
  <si>
    <t>SUM</t>
  </si>
  <si>
    <t>Exotic</t>
  </si>
  <si>
    <t>Invasive</t>
  </si>
  <si>
    <t>Native</t>
  </si>
  <si>
    <t>b,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</si>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</sst>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i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name val="Arial"/>
    </font>
    <font>
      <sz val="10"/>
      <color rgb="FF000000"/>
      <name val="Arial"/>
    </font>
    <font>
      <b/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1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87">
    <xf numFmtId="0" fontId="0" fillId="0" borderId="0" xfId="0" applyFont="1" applyAlignment="1">
      <alignment vertical="top" wrapText="1"/>
    </xf>
    <xf numFmtId="1" fontId="2" fillId="0" borderId="17" xfId="0" applyNumberFormat="1" applyFont="1" applyBorder="1" applyAlignment="1"/>
    <xf numFmtId="0" fontId="2" fillId="0" borderId="17" xfId="0" applyFont="1" applyBorder="1" applyAlignment="1"/>
    <xf numFmtId="1" fontId="2" fillId="0" borderId="19" xfId="0" applyNumberFormat="1" applyFont="1" applyBorder="1" applyAlignment="1"/>
    <xf numFmtId="1" fontId="2" fillId="0" borderId="18" xfId="0" applyNumberFormat="1" applyFont="1" applyBorder="1" applyAlignment="1"/>
    <xf numFmtId="0" fontId="2" fillId="0" borderId="17" xfId="0" applyNumberFormat="1" applyFont="1" applyBorder="1" applyAlignment="1"/>
    <xf numFmtId="1" fontId="2" fillId="0" borderId="2" xfId="0" applyNumberFormat="1" applyFont="1" applyBorder="1" applyAlignment="1"/>
    <xf numFmtId="1" fontId="2" fillId="0" borderId="20" xfId="0" applyNumberFormat="1" applyFont="1" applyBorder="1" applyAlignment="1"/>
    <xf numFmtId="1" fontId="2" fillId="0" borderId="9" xfId="0" applyNumberFormat="1" applyFont="1" applyBorder="1" applyAlignment="1"/>
    <xf numFmtId="0" fontId="2" fillId="0" borderId="2" xfId="0" applyNumberFormat="1" applyFont="1" applyBorder="1" applyAlignment="1"/>
    <xf numFmtId="0" fontId="2" fillId="2" borderId="2" xfId="0" applyNumberFormat="1" applyFont="1" applyFill="1" applyBorder="1" applyAlignment="1"/>
    <xf numFmtId="1" fontId="2" fillId="2" borderId="2" xfId="0" applyNumberFormat="1" applyFont="1" applyFill="1" applyBorder="1" applyAlignment="1"/>
    <xf numFmtId="1" fontId="2" fillId="2" borderId="20" xfId="0" applyNumberFormat="1" applyFont="1" applyFill="1" applyBorder="1" applyAlignment="1"/>
    <xf numFmtId="1" fontId="2" fillId="2" borderId="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1" xfId="0" applyNumberFormat="1" applyFont="1" applyBorder="1" applyAlignment="1"/>
    <xf numFmtId="1" fontId="2" fillId="0" borderId="23" xfId="0" applyNumberFormat="1" applyFont="1" applyBorder="1" applyAlignment="1"/>
    <xf numFmtId="0" fontId="2" fillId="0" borderId="2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24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20" xfId="0" applyNumberFormat="1" applyFont="1" applyBorder="1" applyAlignment="1"/>
    <xf numFmtId="1" fontId="2" fillId="0" borderId="2" xfId="0" applyNumberFormat="1" applyFont="1" applyBorder="1" applyAlignment="1">
      <alignment wrapText="1"/>
    </xf>
    <xf numFmtId="0" fontId="2" fillId="0" borderId="10" xfId="0" applyNumberFormat="1" applyFont="1" applyBorder="1" applyAlignment="1">
      <alignment wrapText="1"/>
    </xf>
    <xf numFmtId="0" fontId="2" fillId="0" borderId="11" xfId="0" applyNumberFormat="1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13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1" fontId="5" fillId="0" borderId="17" xfId="0" applyNumberFormat="1" applyFont="1" applyBorder="1" applyAlignment="1"/>
    <xf numFmtId="0" fontId="2" fillId="0" borderId="25" xfId="0" applyNumberFormat="1" applyFont="1" applyBorder="1" applyAlignment="1"/>
    <xf numFmtId="1" fontId="2" fillId="0" borderId="3" xfId="0" applyNumberFormat="1" applyFont="1" applyBorder="1" applyAlignment="1"/>
    <xf numFmtId="0" fontId="2" fillId="0" borderId="27" xfId="0" applyNumberFormat="1" applyFont="1" applyBorder="1" applyAlignment="1"/>
    <xf numFmtId="0" fontId="2" fillId="0" borderId="28" xfId="0" applyNumberFormat="1" applyFont="1" applyBorder="1" applyAlignment="1"/>
    <xf numFmtId="1" fontId="5" fillId="0" borderId="2" xfId="0" applyNumberFormat="1" applyFont="1" applyBorder="1" applyAlignment="1"/>
    <xf numFmtId="1" fontId="5" fillId="0" borderId="26" xfId="0" applyNumberFormat="1" applyFont="1" applyBorder="1" applyAlignment="1"/>
    <xf numFmtId="1" fontId="5" fillId="0" borderId="18" xfId="0" applyNumberFormat="1" applyFont="1" applyBorder="1" applyAlignment="1"/>
    <xf numFmtId="1" fontId="2" fillId="0" borderId="29" xfId="0" applyNumberFormat="1" applyFont="1" applyBorder="1" applyAlignment="1"/>
    <xf numFmtId="0" fontId="2" fillId="0" borderId="30" xfId="0" applyNumberFormat="1" applyFont="1" applyBorder="1" applyAlignment="1">
      <alignment wrapText="1"/>
    </xf>
    <xf numFmtId="0" fontId="2" fillId="0" borderId="31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28" xfId="0" applyNumberFormat="1" applyFont="1" applyBorder="1" applyAlignment="1">
      <alignment vertical="top" wrapText="1"/>
    </xf>
    <xf numFmtId="1" fontId="5" fillId="0" borderId="28" xfId="0" applyNumberFormat="1" applyFont="1" applyBorder="1" applyAlignment="1"/>
    <xf numFmtId="1" fontId="3" fillId="0" borderId="20" xfId="0" applyNumberFormat="1" applyFont="1" applyBorder="1" applyAlignment="1"/>
    <xf numFmtId="1" fontId="3" fillId="0" borderId="19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0" borderId="9" xfId="0" applyNumberFormat="1" applyFont="1" applyBorder="1" applyAlignment="1"/>
    <xf numFmtId="1" fontId="10" fillId="0" borderId="2" xfId="0" applyNumberFormat="1" applyFont="1" applyBorder="1" applyAlignment="1"/>
    <xf numFmtId="0" fontId="5" fillId="0" borderId="28" xfId="0" applyNumberFormat="1" applyFont="1" applyBorder="1" applyAlignment="1">
      <alignment vertical="top" wrapText="1"/>
    </xf>
    <xf numFmtId="0" fontId="3" fillId="0" borderId="28" xfId="0" applyNumberFormat="1" applyFont="1" applyBorder="1" applyAlignment="1">
      <alignment vertical="top" wrapText="1"/>
    </xf>
    <xf numFmtId="1" fontId="2" fillId="0" borderId="28" xfId="0" applyNumberFormat="1" applyFont="1" applyBorder="1" applyAlignment="1"/>
    <xf numFmtId="1" fontId="9" fillId="0" borderId="28" xfId="0" applyNumberFormat="1" applyFont="1" applyBorder="1" applyAlignment="1"/>
    <xf numFmtId="0" fontId="1" fillId="0" borderId="28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/>
    <xf numFmtId="0" fontId="2" fillId="0" borderId="32" xfId="0" applyNumberFormat="1" applyFont="1" applyBorder="1" applyAlignment="1"/>
    <xf numFmtId="0" fontId="2" fillId="0" borderId="28" xfId="0" applyNumberFormat="1" applyFont="1" applyBorder="1" applyAlignment="1">
      <alignment wrapText="1"/>
    </xf>
    <xf numFmtId="0" fontId="9" fillId="0" borderId="28" xfId="0" applyFont="1" applyBorder="1" applyAlignment="1">
      <alignment wrapText="1"/>
    </xf>
    <xf numFmtId="0" fontId="0" fillId="0" borderId="28" xfId="0" applyNumberFormat="1" applyFont="1" applyBorder="1" applyAlignment="1">
      <alignment vertical="top" wrapText="1"/>
    </xf>
    <xf numFmtId="1" fontId="2" fillId="0" borderId="28" xfId="0" applyNumberFormat="1" applyFont="1" applyBorder="1" applyAlignment="1">
      <alignment vertical="top" wrapText="1"/>
    </xf>
    <xf numFmtId="164" fontId="2" fillId="0" borderId="28" xfId="0" applyNumberFormat="1" applyFont="1" applyBorder="1" applyAlignment="1">
      <alignment vertical="top" wrapText="1"/>
    </xf>
    <xf numFmtId="0" fontId="4" fillId="0" borderId="28" xfId="0" applyNumberFormat="1" applyFont="1" applyBorder="1" applyAlignment="1">
      <alignment vertical="top" wrapText="1"/>
    </xf>
    <xf numFmtId="1" fontId="4" fillId="0" borderId="28" xfId="0" applyNumberFormat="1" applyFont="1" applyBorder="1" applyAlignment="1">
      <alignment vertical="top" wrapText="1"/>
    </xf>
    <xf numFmtId="0" fontId="1" fillId="0" borderId="33" xfId="0" applyNumberFormat="1" applyFont="1" applyBorder="1" applyAlignment="1">
      <alignment vertical="top" wrapText="1"/>
    </xf>
    <xf numFmtId="0" fontId="2" fillId="0" borderId="34" xfId="0" applyNumberFormat="1" applyFont="1" applyBorder="1" applyAlignment="1">
      <alignment vertical="top" wrapText="1"/>
    </xf>
    <xf numFmtId="0" fontId="3" fillId="0" borderId="28" xfId="0" applyNumberFormat="1" applyFont="1" applyBorder="1" applyAlignment="1"/>
    <xf numFmtId="0" fontId="8" fillId="0" borderId="2" xfId="0" applyFont="1" applyBorder="1" applyAlignment="1">
      <alignment wrapText="1"/>
    </xf>
    <xf numFmtId="1" fontId="5" fillId="0" borderId="0" xfId="0" applyNumberFormat="1" applyFont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vertical="top" wrapText="1"/>
    </xf>
    <xf numFmtId="1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vertical="top" wrapText="1"/>
    </xf>
    <xf numFmtId="0" fontId="2" fillId="0" borderId="6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4" fontId="2" fillId="0" borderId="19" xfId="0" applyNumberFormat="1" applyFont="1" applyBorder="1" applyAlignme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3"/>
  <sheetViews>
    <sheetView showGridLines="0" workbookViewId="0">
      <pane ySplit="2" topLeftCell="A3" activePane="bottomLeft" state="frozenSplit"/>
      <selection pane="bottomLeft" activeCell="S29" sqref="S29"/>
    </sheetView>
  </sheetViews>
  <sheetFormatPr baseColWidth="10" defaultColWidth="6.875" defaultRowHeight="14" customHeight="1" x14ac:dyDescent="0.2"/>
  <cols>
    <col min="1" max="1" width="6.875" style="42" customWidth="1"/>
    <col min="2" max="2" width="5.625" style="42" customWidth="1"/>
    <col min="3" max="3" width="9.25" style="42" customWidth="1"/>
    <col min="4" max="6" width="7.625" style="42" customWidth="1"/>
    <col min="7" max="7" width="11.5" style="42" customWidth="1"/>
    <col min="8" max="8" width="15.25" style="42" bestFit="1" customWidth="1"/>
    <col min="9" max="10" width="8.125" style="42" customWidth="1"/>
    <col min="11" max="11" width="8.375" style="42" customWidth="1"/>
    <col min="12" max="13" width="7.875" style="42" customWidth="1"/>
    <col min="14" max="15" width="6.875" style="42" customWidth="1"/>
    <col min="16" max="16" width="8" style="42" customWidth="1"/>
    <col min="17" max="17" width="8.75" style="42" customWidth="1"/>
    <col min="18" max="25" width="6.875" style="42" customWidth="1"/>
    <col min="26" max="26" width="7.875" style="42" customWidth="1"/>
    <col min="27" max="257" width="6.875" style="42" customWidth="1"/>
    <col min="258" max="16384" width="6.875" style="43"/>
  </cols>
  <sheetData>
    <row r="1" spans="1:257" ht="14" customHeight="1" x14ac:dyDescent="0.15">
      <c r="A1" s="23"/>
      <c r="B1" s="23"/>
      <c r="C1" s="23"/>
      <c r="D1" s="6"/>
      <c r="E1" s="6"/>
      <c r="F1" s="6"/>
      <c r="G1" s="75" t="s">
        <v>3</v>
      </c>
      <c r="H1" s="76"/>
      <c r="I1" s="77"/>
      <c r="J1" s="78"/>
      <c r="K1" s="79" t="s">
        <v>4</v>
      </c>
      <c r="L1" s="80"/>
      <c r="M1" s="81"/>
      <c r="N1" s="79" t="s">
        <v>5</v>
      </c>
      <c r="O1" s="80"/>
      <c r="P1" s="81"/>
      <c r="Q1" s="79" t="s">
        <v>6</v>
      </c>
      <c r="R1" s="80"/>
      <c r="S1" s="81"/>
      <c r="T1" s="79" t="s">
        <v>7</v>
      </c>
      <c r="U1" s="80"/>
      <c r="V1" s="81"/>
      <c r="W1" s="79" t="s">
        <v>8</v>
      </c>
      <c r="X1" s="80"/>
      <c r="Y1" s="81"/>
      <c r="Z1" s="8"/>
    </row>
    <row r="2" spans="1:257" ht="14" customHeight="1" thickBot="1" x14ac:dyDescent="0.2">
      <c r="A2" s="24" t="s">
        <v>9</v>
      </c>
      <c r="B2" s="24" t="s">
        <v>10</v>
      </c>
      <c r="C2" s="24" t="s">
        <v>56</v>
      </c>
      <c r="D2" s="24" t="s">
        <v>11</v>
      </c>
      <c r="E2" s="24" t="s">
        <v>12</v>
      </c>
      <c r="F2" s="24" t="s">
        <v>13</v>
      </c>
      <c r="G2" s="24" t="s">
        <v>14</v>
      </c>
      <c r="H2" s="25" t="s">
        <v>15</v>
      </c>
      <c r="I2" s="26" t="s">
        <v>63</v>
      </c>
      <c r="J2" s="26" t="s">
        <v>16</v>
      </c>
      <c r="K2" s="27" t="s">
        <v>17</v>
      </c>
      <c r="L2" s="28" t="s">
        <v>18</v>
      </c>
      <c r="M2" s="29" t="s">
        <v>19</v>
      </c>
      <c r="N2" s="27" t="s">
        <v>17</v>
      </c>
      <c r="O2" s="28" t="s">
        <v>18</v>
      </c>
      <c r="P2" s="29" t="s">
        <v>19</v>
      </c>
      <c r="Q2" s="27" t="s">
        <v>17</v>
      </c>
      <c r="R2" s="28" t="s">
        <v>18</v>
      </c>
      <c r="S2" s="29" t="s">
        <v>19</v>
      </c>
      <c r="T2" s="27" t="s">
        <v>17</v>
      </c>
      <c r="U2" s="28" t="s">
        <v>18</v>
      </c>
      <c r="V2" s="29" t="s">
        <v>19</v>
      </c>
      <c r="W2" s="27" t="s">
        <v>17</v>
      </c>
      <c r="X2" s="28" t="s">
        <v>18</v>
      </c>
      <c r="Y2" s="29" t="s">
        <v>19</v>
      </c>
      <c r="Z2" s="21" t="s">
        <v>68</v>
      </c>
    </row>
    <row r="3" spans="1:257" ht="14" customHeight="1" thickBot="1" x14ac:dyDescent="0.2">
      <c r="A3" s="5" t="s">
        <v>20</v>
      </c>
      <c r="B3" s="5">
        <v>1</v>
      </c>
      <c r="C3" s="5">
        <v>1</v>
      </c>
      <c r="D3" s="5" t="s">
        <v>21</v>
      </c>
      <c r="E3" s="1"/>
      <c r="F3" s="5" t="s">
        <v>22</v>
      </c>
      <c r="G3" s="34" t="s">
        <v>58</v>
      </c>
      <c r="H3" s="31" t="s">
        <v>37</v>
      </c>
      <c r="I3" s="2" t="s">
        <v>1</v>
      </c>
      <c r="J3" s="7" t="s">
        <v>59</v>
      </c>
      <c r="K3" s="3">
        <v>2</v>
      </c>
      <c r="L3" s="1">
        <f>K3*200</f>
        <v>400</v>
      </c>
      <c r="M3" s="4">
        <v>22</v>
      </c>
      <c r="N3" s="3">
        <v>1</v>
      </c>
      <c r="O3" s="1">
        <f t="shared" ref="O3:O22" si="0">N3*200</f>
        <v>200</v>
      </c>
      <c r="P3" s="4">
        <v>15</v>
      </c>
      <c r="Q3" s="3"/>
      <c r="R3" s="1">
        <f>Q3*3.01</f>
        <v>0</v>
      </c>
      <c r="S3" s="4"/>
      <c r="T3" s="3"/>
      <c r="U3" s="1">
        <f>T3*3.01</f>
        <v>0</v>
      </c>
      <c r="V3" s="4"/>
      <c r="W3" s="3"/>
      <c r="X3" s="1">
        <f t="shared" ref="X3:X22" si="1">W3*200</f>
        <v>0</v>
      </c>
      <c r="Y3" s="4"/>
      <c r="Z3" s="3">
        <f t="shared" ref="Z3:Z22" si="2">SUM(L3,O3,R3,U3,X3)</f>
        <v>600</v>
      </c>
    </row>
    <row r="4" spans="1:257" ht="14" customHeight="1" thickBot="1" x14ac:dyDescent="0.2">
      <c r="A4" s="6" t="s">
        <v>20</v>
      </c>
      <c r="B4" s="9">
        <v>2</v>
      </c>
      <c r="C4" s="9">
        <v>1</v>
      </c>
      <c r="D4" s="6"/>
      <c r="E4" s="6"/>
      <c r="F4" s="33" t="s">
        <v>22</v>
      </c>
      <c r="G4" s="35" t="s">
        <v>58</v>
      </c>
      <c r="H4" s="37" t="s">
        <v>37</v>
      </c>
      <c r="I4" s="6" t="s">
        <v>1</v>
      </c>
      <c r="J4" s="7" t="s">
        <v>59</v>
      </c>
      <c r="K4" s="8">
        <v>2</v>
      </c>
      <c r="L4" s="1">
        <f t="shared" ref="L3:L22" si="3">K4*200</f>
        <v>400</v>
      </c>
      <c r="M4" s="7">
        <v>30</v>
      </c>
      <c r="N4" s="8">
        <v>1</v>
      </c>
      <c r="O4" s="1">
        <f t="shared" si="0"/>
        <v>200</v>
      </c>
      <c r="P4" s="7">
        <v>22</v>
      </c>
      <c r="Q4" s="8"/>
      <c r="R4" s="1">
        <f>Q4*3.01</f>
        <v>0</v>
      </c>
      <c r="S4" s="7"/>
      <c r="T4" s="8"/>
      <c r="U4" s="1">
        <f>T4*3.01</f>
        <v>0</v>
      </c>
      <c r="V4" s="7"/>
      <c r="W4" s="8"/>
      <c r="X4" s="6">
        <f t="shared" si="1"/>
        <v>0</v>
      </c>
      <c r="Y4" s="7"/>
      <c r="Z4" s="3">
        <f t="shared" si="2"/>
        <v>600</v>
      </c>
    </row>
    <row r="5" spans="1:257" s="49" customFormat="1" ht="14" customHeight="1" thickBot="1" x14ac:dyDescent="0.2">
      <c r="A5" s="6" t="s">
        <v>20</v>
      </c>
      <c r="B5" s="6">
        <v>3</v>
      </c>
      <c r="C5" s="6">
        <v>1</v>
      </c>
      <c r="D5" s="6"/>
      <c r="E5" s="6"/>
      <c r="F5" s="33" t="s">
        <v>22</v>
      </c>
      <c r="G5" s="32" t="s">
        <v>58</v>
      </c>
      <c r="H5" s="36" t="s">
        <v>37</v>
      </c>
      <c r="I5" s="6" t="s">
        <v>1</v>
      </c>
      <c r="J5" s="7" t="s">
        <v>59</v>
      </c>
      <c r="K5" s="8">
        <v>1</v>
      </c>
      <c r="L5" s="1">
        <f t="shared" si="3"/>
        <v>200</v>
      </c>
      <c r="M5" s="7">
        <v>16</v>
      </c>
      <c r="N5" s="8"/>
      <c r="O5" s="1">
        <f t="shared" si="0"/>
        <v>0</v>
      </c>
      <c r="P5" s="7"/>
      <c r="Q5" s="8">
        <v>1</v>
      </c>
      <c r="R5" s="1">
        <f>Q5*200</f>
        <v>200</v>
      </c>
      <c r="S5" s="7">
        <v>17</v>
      </c>
      <c r="T5" s="8"/>
      <c r="U5" s="1">
        <f>T5*200</f>
        <v>0</v>
      </c>
      <c r="V5" s="7"/>
      <c r="W5" s="8"/>
      <c r="X5" s="6">
        <f t="shared" si="1"/>
        <v>0</v>
      </c>
      <c r="Y5" s="7"/>
      <c r="Z5" s="3">
        <f t="shared" si="2"/>
        <v>400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pans="1:257" s="49" customFormat="1" ht="14" customHeight="1" thickBot="1" x14ac:dyDescent="0.2">
      <c r="A6" s="6" t="s">
        <v>20</v>
      </c>
      <c r="B6" s="6">
        <v>4</v>
      </c>
      <c r="C6" s="6">
        <v>1</v>
      </c>
      <c r="D6" s="6"/>
      <c r="E6" s="6"/>
      <c r="F6" s="33" t="s">
        <v>22</v>
      </c>
      <c r="G6" s="9" t="s">
        <v>58</v>
      </c>
      <c r="H6" s="36" t="s">
        <v>37</v>
      </c>
      <c r="I6" s="6" t="s">
        <v>1</v>
      </c>
      <c r="J6" s="7" t="s">
        <v>59</v>
      </c>
      <c r="K6" s="8">
        <v>1</v>
      </c>
      <c r="L6" s="1">
        <f t="shared" si="3"/>
        <v>200</v>
      </c>
      <c r="M6" s="7">
        <v>23</v>
      </c>
      <c r="N6" s="8"/>
      <c r="O6" s="1">
        <f t="shared" si="0"/>
        <v>0</v>
      </c>
      <c r="P6" s="7"/>
      <c r="Q6" s="8">
        <v>1</v>
      </c>
      <c r="R6" s="1">
        <f>Q6*200</f>
        <v>200</v>
      </c>
      <c r="S6" s="7">
        <v>10</v>
      </c>
      <c r="T6" s="8"/>
      <c r="U6" s="1">
        <f>T6*200</f>
        <v>0</v>
      </c>
      <c r="V6" s="7"/>
      <c r="W6" s="8"/>
      <c r="X6" s="6">
        <f t="shared" si="1"/>
        <v>0</v>
      </c>
      <c r="Y6" s="7"/>
      <c r="Z6" s="3">
        <f t="shared" si="2"/>
        <v>400</v>
      </c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</row>
    <row r="7" spans="1:257" s="49" customFormat="1" ht="14" customHeight="1" thickBot="1" x14ac:dyDescent="0.2">
      <c r="A7" s="6" t="s">
        <v>20</v>
      </c>
      <c r="B7" s="10">
        <v>6</v>
      </c>
      <c r="C7" s="10">
        <v>1</v>
      </c>
      <c r="D7" s="11"/>
      <c r="E7" s="11"/>
      <c r="F7" s="33" t="s">
        <v>22</v>
      </c>
      <c r="G7" s="9" t="s">
        <v>58</v>
      </c>
      <c r="H7" s="36" t="s">
        <v>37</v>
      </c>
      <c r="I7" s="11" t="s">
        <v>1</v>
      </c>
      <c r="J7" s="7" t="s">
        <v>59</v>
      </c>
      <c r="K7" s="13">
        <v>2</v>
      </c>
      <c r="L7" s="1">
        <f t="shared" si="3"/>
        <v>400</v>
      </c>
      <c r="M7" s="12">
        <v>30</v>
      </c>
      <c r="N7" s="13"/>
      <c r="O7" s="1">
        <f t="shared" si="0"/>
        <v>0</v>
      </c>
      <c r="P7" s="12"/>
      <c r="Q7" s="13"/>
      <c r="R7" s="1">
        <f>Q7*200</f>
        <v>0</v>
      </c>
      <c r="S7" s="12"/>
      <c r="T7" s="13"/>
      <c r="U7" s="1">
        <f>T7*200</f>
        <v>0</v>
      </c>
      <c r="V7" s="12"/>
      <c r="W7" s="13"/>
      <c r="X7" s="11">
        <f t="shared" si="1"/>
        <v>0</v>
      </c>
      <c r="Y7" s="12"/>
      <c r="Z7" s="3">
        <f t="shared" si="2"/>
        <v>400</v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</row>
    <row r="8" spans="1:257" s="49" customFormat="1" ht="14" customHeight="1" thickBot="1" x14ac:dyDescent="0.2">
      <c r="A8" s="6" t="s">
        <v>20</v>
      </c>
      <c r="B8" s="6">
        <v>7</v>
      </c>
      <c r="C8" s="6">
        <v>1</v>
      </c>
      <c r="D8" s="6"/>
      <c r="E8" s="6"/>
      <c r="F8" s="33" t="s">
        <v>22</v>
      </c>
      <c r="G8" s="9" t="s">
        <v>58</v>
      </c>
      <c r="H8" s="36" t="s">
        <v>37</v>
      </c>
      <c r="I8" s="6" t="s">
        <v>1</v>
      </c>
      <c r="J8" s="7" t="s">
        <v>59</v>
      </c>
      <c r="K8" s="8">
        <v>1</v>
      </c>
      <c r="L8" s="1">
        <f t="shared" si="3"/>
        <v>200</v>
      </c>
      <c r="M8" s="7">
        <v>25</v>
      </c>
      <c r="N8" s="8"/>
      <c r="O8" s="1">
        <f t="shared" si="0"/>
        <v>0</v>
      </c>
      <c r="P8" s="7"/>
      <c r="Q8" s="8"/>
      <c r="R8" s="1">
        <f>Q8*3.01</f>
        <v>0</v>
      </c>
      <c r="S8" s="7"/>
      <c r="T8" s="8"/>
      <c r="U8" s="1">
        <f>T8*200</f>
        <v>0</v>
      </c>
      <c r="V8" s="7"/>
      <c r="W8" s="8"/>
      <c r="X8" s="6">
        <f t="shared" si="1"/>
        <v>0</v>
      </c>
      <c r="Y8" s="7"/>
      <c r="Z8" s="3">
        <f t="shared" si="2"/>
        <v>200</v>
      </c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</row>
    <row r="9" spans="1:257" ht="14" customHeight="1" thickBot="1" x14ac:dyDescent="0.2">
      <c r="A9" s="50" t="s">
        <v>20</v>
      </c>
      <c r="B9" s="50">
        <v>2</v>
      </c>
      <c r="C9" s="50">
        <v>1</v>
      </c>
      <c r="D9" s="50"/>
      <c r="E9" s="50"/>
      <c r="F9" s="52" t="s">
        <v>22</v>
      </c>
      <c r="G9" s="72" t="s">
        <v>40</v>
      </c>
      <c r="H9" s="54" t="s">
        <v>41</v>
      </c>
      <c r="I9" s="50" t="s">
        <v>1</v>
      </c>
      <c r="J9" s="46" t="s">
        <v>59</v>
      </c>
      <c r="K9" s="53">
        <v>1</v>
      </c>
      <c r="L9" s="1">
        <f t="shared" si="3"/>
        <v>200</v>
      </c>
      <c r="M9" s="46">
        <v>18.5</v>
      </c>
      <c r="N9" s="53"/>
      <c r="O9" s="1">
        <f t="shared" si="0"/>
        <v>0</v>
      </c>
      <c r="P9" s="46"/>
      <c r="Q9" s="53"/>
      <c r="R9" s="1">
        <f>Q9*3.01</f>
        <v>0</v>
      </c>
      <c r="S9" s="46"/>
      <c r="T9" s="53"/>
      <c r="U9" s="1">
        <f>T9*3.01</f>
        <v>0</v>
      </c>
      <c r="V9" s="46"/>
      <c r="W9" s="53"/>
      <c r="X9" s="50">
        <f t="shared" si="1"/>
        <v>0</v>
      </c>
      <c r="Y9" s="46"/>
      <c r="Z9" s="47">
        <f t="shared" si="2"/>
        <v>200</v>
      </c>
    </row>
    <row r="10" spans="1:257" s="49" customFormat="1" ht="14" customHeight="1" thickBot="1" x14ac:dyDescent="0.2">
      <c r="A10" s="6" t="s">
        <v>20</v>
      </c>
      <c r="B10" s="30" t="s">
        <v>57</v>
      </c>
      <c r="C10" s="30">
        <v>2</v>
      </c>
      <c r="D10" s="9" t="s">
        <v>23</v>
      </c>
      <c r="E10" s="6"/>
      <c r="F10" s="33" t="s">
        <v>22</v>
      </c>
      <c r="G10" s="9" t="s">
        <v>40</v>
      </c>
      <c r="H10" s="36" t="s">
        <v>41</v>
      </c>
      <c r="I10" s="6" t="s">
        <v>1</v>
      </c>
      <c r="J10" s="7" t="s">
        <v>59</v>
      </c>
      <c r="K10" s="8"/>
      <c r="L10" s="1">
        <f t="shared" si="3"/>
        <v>0</v>
      </c>
      <c r="M10" s="7"/>
      <c r="N10" s="8">
        <v>1</v>
      </c>
      <c r="O10" s="1">
        <f t="shared" si="0"/>
        <v>200</v>
      </c>
      <c r="P10" s="7">
        <v>6</v>
      </c>
      <c r="Q10" s="8"/>
      <c r="R10" s="1">
        <f>Q10*3.01</f>
        <v>0</v>
      </c>
      <c r="S10" s="7"/>
      <c r="T10" s="8"/>
      <c r="U10" s="1">
        <f>T10*3.01</f>
        <v>0</v>
      </c>
      <c r="V10" s="7"/>
      <c r="W10" s="8"/>
      <c r="X10" s="6">
        <f t="shared" si="1"/>
        <v>0</v>
      </c>
      <c r="Y10" s="7"/>
      <c r="Z10" s="3">
        <f t="shared" si="2"/>
        <v>200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  <c r="IV10" s="48"/>
      <c r="IW10" s="48"/>
    </row>
    <row r="11" spans="1:257" ht="14" customHeight="1" thickBot="1" x14ac:dyDescent="0.2">
      <c r="A11" s="6" t="s">
        <v>20</v>
      </c>
      <c r="B11" s="6">
        <v>2</v>
      </c>
      <c r="C11" s="6">
        <v>1</v>
      </c>
      <c r="D11" s="6"/>
      <c r="E11" s="6"/>
      <c r="F11" s="33" t="s">
        <v>22</v>
      </c>
      <c r="G11" s="35" t="s">
        <v>38</v>
      </c>
      <c r="H11" s="36" t="s">
        <v>39</v>
      </c>
      <c r="I11" s="6" t="s">
        <v>1</v>
      </c>
      <c r="J11" s="7" t="s">
        <v>59</v>
      </c>
      <c r="K11" s="8"/>
      <c r="L11" s="1">
        <f t="shared" si="3"/>
        <v>0</v>
      </c>
      <c r="M11" s="7"/>
      <c r="N11" s="8">
        <v>1</v>
      </c>
      <c r="O11" s="1">
        <f t="shared" si="0"/>
        <v>200</v>
      </c>
      <c r="P11" s="7">
        <v>12</v>
      </c>
      <c r="Q11" s="8"/>
      <c r="R11" s="1">
        <f>Q11*3.01</f>
        <v>0</v>
      </c>
      <c r="S11" s="7"/>
      <c r="T11" s="8"/>
      <c r="U11" s="1">
        <f>T11*3.01</f>
        <v>0</v>
      </c>
      <c r="V11" s="7"/>
      <c r="W11" s="8"/>
      <c r="X11" s="6">
        <f t="shared" si="1"/>
        <v>0</v>
      </c>
      <c r="Y11" s="7"/>
      <c r="Z11" s="3">
        <f t="shared" si="2"/>
        <v>200</v>
      </c>
    </row>
    <row r="12" spans="1:257" s="49" customFormat="1" ht="14" customHeight="1" thickBot="1" x14ac:dyDescent="0.2">
      <c r="A12" s="6" t="s">
        <v>20</v>
      </c>
      <c r="B12" s="9">
        <v>3</v>
      </c>
      <c r="C12" s="9">
        <v>1</v>
      </c>
      <c r="D12" s="6"/>
      <c r="E12" s="6"/>
      <c r="F12" s="33" t="s">
        <v>22</v>
      </c>
      <c r="G12" s="9" t="s">
        <v>38</v>
      </c>
      <c r="H12" s="36" t="s">
        <v>39</v>
      </c>
      <c r="I12" s="6" t="s">
        <v>1</v>
      </c>
      <c r="J12" s="7" t="s">
        <v>59</v>
      </c>
      <c r="K12" s="8">
        <v>2</v>
      </c>
      <c r="L12" s="1">
        <f t="shared" si="3"/>
        <v>400</v>
      </c>
      <c r="M12" s="7">
        <v>15</v>
      </c>
      <c r="N12" s="8">
        <v>3</v>
      </c>
      <c r="O12" s="1">
        <f t="shared" si="0"/>
        <v>600</v>
      </c>
      <c r="P12" s="7">
        <v>14</v>
      </c>
      <c r="Q12" s="8"/>
      <c r="R12" s="1">
        <f>Q12*3.01</f>
        <v>0</v>
      </c>
      <c r="S12" s="7"/>
      <c r="T12" s="8"/>
      <c r="U12" s="1">
        <f t="shared" ref="U12:U19" si="4">T12*200</f>
        <v>0</v>
      </c>
      <c r="V12" s="7"/>
      <c r="W12" s="8"/>
      <c r="X12" s="6">
        <f t="shared" si="1"/>
        <v>0</v>
      </c>
      <c r="Y12" s="7"/>
      <c r="Z12" s="3">
        <f t="shared" si="2"/>
        <v>1000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  <c r="IV12" s="48"/>
      <c r="IW12" s="48"/>
    </row>
    <row r="13" spans="1:257" ht="14" customHeight="1" thickBot="1" x14ac:dyDescent="0.2">
      <c r="A13" s="6" t="s">
        <v>20</v>
      </c>
      <c r="B13" s="10">
        <v>4</v>
      </c>
      <c r="C13" s="10">
        <v>1</v>
      </c>
      <c r="D13" s="11"/>
      <c r="E13" s="11"/>
      <c r="F13" s="33" t="s">
        <v>22</v>
      </c>
      <c r="G13" s="35" t="s">
        <v>38</v>
      </c>
      <c r="H13" s="36" t="s">
        <v>39</v>
      </c>
      <c r="I13" s="11" t="s">
        <v>1</v>
      </c>
      <c r="J13" s="7" t="s">
        <v>59</v>
      </c>
      <c r="K13" s="13">
        <v>1</v>
      </c>
      <c r="L13" s="1">
        <f t="shared" si="3"/>
        <v>200</v>
      </c>
      <c r="M13" s="12">
        <v>15</v>
      </c>
      <c r="N13" s="13"/>
      <c r="O13" s="1">
        <f t="shared" si="0"/>
        <v>0</v>
      </c>
      <c r="P13" s="12"/>
      <c r="Q13" s="13"/>
      <c r="R13" s="1">
        <f>Q13*200</f>
        <v>0</v>
      </c>
      <c r="S13" s="12"/>
      <c r="T13" s="13"/>
      <c r="U13" s="1">
        <f t="shared" si="4"/>
        <v>0</v>
      </c>
      <c r="V13" s="12"/>
      <c r="W13" s="13"/>
      <c r="X13" s="11">
        <f t="shared" si="1"/>
        <v>0</v>
      </c>
      <c r="Y13" s="12"/>
      <c r="Z13" s="3">
        <f t="shared" si="2"/>
        <v>200</v>
      </c>
    </row>
    <row r="14" spans="1:257" s="49" customFormat="1" ht="14" customHeight="1" thickBot="1" x14ac:dyDescent="0.2">
      <c r="A14" s="6" t="s">
        <v>20</v>
      </c>
      <c r="B14" s="10">
        <v>5</v>
      </c>
      <c r="C14" s="10">
        <v>1</v>
      </c>
      <c r="D14" s="11"/>
      <c r="E14" s="11"/>
      <c r="F14" s="33" t="s">
        <v>22</v>
      </c>
      <c r="G14" s="9" t="s">
        <v>38</v>
      </c>
      <c r="H14" s="36" t="s">
        <v>39</v>
      </c>
      <c r="I14" s="11" t="s">
        <v>1</v>
      </c>
      <c r="J14" s="7" t="s">
        <v>59</v>
      </c>
      <c r="K14" s="13">
        <v>1</v>
      </c>
      <c r="L14" s="1">
        <f t="shared" si="3"/>
        <v>200</v>
      </c>
      <c r="M14" s="12">
        <v>17</v>
      </c>
      <c r="N14" s="13"/>
      <c r="O14" s="1">
        <f t="shared" si="0"/>
        <v>0</v>
      </c>
      <c r="P14" s="12"/>
      <c r="Q14" s="13"/>
      <c r="R14" s="1">
        <f>Q14*200</f>
        <v>0</v>
      </c>
      <c r="S14" s="12"/>
      <c r="T14" s="13"/>
      <c r="U14" s="1">
        <f t="shared" si="4"/>
        <v>0</v>
      </c>
      <c r="V14" s="12"/>
      <c r="W14" s="13"/>
      <c r="X14" s="11">
        <f t="shared" si="1"/>
        <v>0</v>
      </c>
      <c r="Y14" s="12"/>
      <c r="Z14" s="3">
        <f t="shared" si="2"/>
        <v>200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</row>
    <row r="15" spans="1:257" s="49" customFormat="1" ht="14" customHeight="1" thickBot="1" x14ac:dyDescent="0.2">
      <c r="A15" s="6" t="s">
        <v>20</v>
      </c>
      <c r="B15" s="6">
        <v>6</v>
      </c>
      <c r="C15" s="6">
        <v>1</v>
      </c>
      <c r="D15" s="6"/>
      <c r="E15" s="6"/>
      <c r="F15" s="33" t="s">
        <v>22</v>
      </c>
      <c r="G15" s="9" t="s">
        <v>38</v>
      </c>
      <c r="H15" s="36" t="s">
        <v>39</v>
      </c>
      <c r="I15" s="6" t="s">
        <v>1</v>
      </c>
      <c r="J15" s="7" t="s">
        <v>59</v>
      </c>
      <c r="K15" s="8">
        <v>1</v>
      </c>
      <c r="L15" s="1">
        <f t="shared" si="3"/>
        <v>200</v>
      </c>
      <c r="M15" s="7">
        <v>17</v>
      </c>
      <c r="N15" s="8">
        <v>1</v>
      </c>
      <c r="O15" s="1">
        <f t="shared" si="0"/>
        <v>200</v>
      </c>
      <c r="P15" s="7">
        <v>16</v>
      </c>
      <c r="Q15" s="8"/>
      <c r="R15" s="1">
        <f t="shared" ref="R15:R22" si="5">Q15*3.01</f>
        <v>0</v>
      </c>
      <c r="S15" s="7"/>
      <c r="T15" s="8"/>
      <c r="U15" s="1">
        <f t="shared" si="4"/>
        <v>0</v>
      </c>
      <c r="V15" s="7"/>
      <c r="W15" s="8"/>
      <c r="X15" s="6">
        <f t="shared" si="1"/>
        <v>0</v>
      </c>
      <c r="Y15" s="7"/>
      <c r="Z15" s="3">
        <f t="shared" si="2"/>
        <v>400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</row>
    <row r="16" spans="1:257" ht="14" customHeight="1" thickBot="1" x14ac:dyDescent="0.2">
      <c r="A16" s="6" t="s">
        <v>20</v>
      </c>
      <c r="B16" s="10">
        <v>7</v>
      </c>
      <c r="C16" s="10">
        <v>1</v>
      </c>
      <c r="D16" s="11"/>
      <c r="E16" s="11"/>
      <c r="F16" s="33" t="s">
        <v>22</v>
      </c>
      <c r="G16" s="35" t="s">
        <v>38</v>
      </c>
      <c r="H16" s="36" t="s">
        <v>39</v>
      </c>
      <c r="I16" s="11" t="s">
        <v>1</v>
      </c>
      <c r="J16" s="7" t="s">
        <v>59</v>
      </c>
      <c r="K16" s="13">
        <v>3</v>
      </c>
      <c r="L16" s="1">
        <f t="shared" si="3"/>
        <v>600</v>
      </c>
      <c r="M16" s="12">
        <v>18</v>
      </c>
      <c r="N16" s="13"/>
      <c r="O16" s="1">
        <f t="shared" si="0"/>
        <v>0</v>
      </c>
      <c r="P16" s="12"/>
      <c r="Q16" s="13"/>
      <c r="R16" s="1">
        <f t="shared" si="5"/>
        <v>0</v>
      </c>
      <c r="S16" s="12"/>
      <c r="T16" s="13"/>
      <c r="U16" s="1">
        <f t="shared" si="4"/>
        <v>0</v>
      </c>
      <c r="V16" s="12"/>
      <c r="W16" s="13"/>
      <c r="X16" s="11">
        <f t="shared" si="1"/>
        <v>0</v>
      </c>
      <c r="Y16" s="12"/>
      <c r="Z16" s="3">
        <f t="shared" si="2"/>
        <v>600</v>
      </c>
    </row>
    <row r="17" spans="1:257" s="49" customFormat="1" ht="14" customHeight="1" thickBot="1" x14ac:dyDescent="0.2">
      <c r="A17" s="6" t="s">
        <v>20</v>
      </c>
      <c r="B17" s="10">
        <v>8</v>
      </c>
      <c r="C17" s="10">
        <v>1</v>
      </c>
      <c r="D17" s="11"/>
      <c r="E17" s="11"/>
      <c r="F17" s="33" t="s">
        <v>22</v>
      </c>
      <c r="G17" s="9" t="s">
        <v>38</v>
      </c>
      <c r="H17" s="36" t="s">
        <v>39</v>
      </c>
      <c r="I17" s="11" t="s">
        <v>1</v>
      </c>
      <c r="J17" s="7" t="s">
        <v>59</v>
      </c>
      <c r="K17" s="13">
        <v>1</v>
      </c>
      <c r="L17" s="1">
        <f t="shared" si="3"/>
        <v>200</v>
      </c>
      <c r="M17" s="12">
        <v>17</v>
      </c>
      <c r="N17" s="13"/>
      <c r="O17" s="1">
        <f t="shared" si="0"/>
        <v>0</v>
      </c>
      <c r="P17" s="12"/>
      <c r="Q17" s="13"/>
      <c r="R17" s="1">
        <f t="shared" si="5"/>
        <v>0</v>
      </c>
      <c r="S17" s="12"/>
      <c r="T17" s="13"/>
      <c r="U17" s="1">
        <f t="shared" si="4"/>
        <v>0</v>
      </c>
      <c r="V17" s="12"/>
      <c r="W17" s="13"/>
      <c r="X17" s="11">
        <f t="shared" si="1"/>
        <v>0</v>
      </c>
      <c r="Y17" s="12"/>
      <c r="Z17" s="3">
        <f t="shared" si="2"/>
        <v>200</v>
      </c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  <c r="IV17" s="48"/>
      <c r="IW17" s="48"/>
    </row>
    <row r="18" spans="1:257" s="49" customFormat="1" ht="14" customHeight="1" thickBot="1" x14ac:dyDescent="0.2">
      <c r="A18" s="6" t="s">
        <v>20</v>
      </c>
      <c r="B18" s="9">
        <v>9</v>
      </c>
      <c r="C18" s="9">
        <v>1</v>
      </c>
      <c r="D18" s="6"/>
      <c r="E18" s="6"/>
      <c r="F18" s="33" t="s">
        <v>22</v>
      </c>
      <c r="G18" s="9" t="s">
        <v>38</v>
      </c>
      <c r="H18" s="36" t="s">
        <v>39</v>
      </c>
      <c r="I18" s="6" t="s">
        <v>1</v>
      </c>
      <c r="J18" s="7" t="s">
        <v>59</v>
      </c>
      <c r="K18" s="8">
        <v>2</v>
      </c>
      <c r="L18" s="1">
        <f t="shared" si="3"/>
        <v>400</v>
      </c>
      <c r="M18" s="7">
        <v>19</v>
      </c>
      <c r="N18" s="8"/>
      <c r="O18" s="1">
        <f t="shared" si="0"/>
        <v>0</v>
      </c>
      <c r="P18" s="7"/>
      <c r="Q18" s="8"/>
      <c r="R18" s="1">
        <f t="shared" si="5"/>
        <v>0</v>
      </c>
      <c r="S18" s="7"/>
      <c r="T18" s="8"/>
      <c r="U18" s="1">
        <f t="shared" si="4"/>
        <v>0</v>
      </c>
      <c r="V18" s="7"/>
      <c r="W18" s="8"/>
      <c r="X18" s="6">
        <f t="shared" si="1"/>
        <v>0</v>
      </c>
      <c r="Y18" s="7"/>
      <c r="Z18" s="3">
        <f t="shared" si="2"/>
        <v>400</v>
      </c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</row>
    <row r="19" spans="1:257" s="49" customFormat="1" ht="14" customHeight="1" thickBot="1" x14ac:dyDescent="0.2">
      <c r="A19" s="6" t="s">
        <v>20</v>
      </c>
      <c r="B19" s="9">
        <v>10</v>
      </c>
      <c r="C19" s="9">
        <v>1</v>
      </c>
      <c r="D19" s="6"/>
      <c r="E19" s="6"/>
      <c r="F19" s="33" t="s">
        <v>22</v>
      </c>
      <c r="G19" s="9" t="s">
        <v>38</v>
      </c>
      <c r="H19" s="36" t="s">
        <v>39</v>
      </c>
      <c r="I19" s="6" t="s">
        <v>1</v>
      </c>
      <c r="J19" s="7" t="s">
        <v>59</v>
      </c>
      <c r="K19" s="8">
        <v>1</v>
      </c>
      <c r="L19" s="1">
        <f t="shared" si="3"/>
        <v>200</v>
      </c>
      <c r="M19" s="7">
        <v>21</v>
      </c>
      <c r="N19" s="8"/>
      <c r="O19" s="1">
        <f t="shared" si="0"/>
        <v>0</v>
      </c>
      <c r="P19" s="7"/>
      <c r="Q19" s="8"/>
      <c r="R19" s="1">
        <f t="shared" si="5"/>
        <v>0</v>
      </c>
      <c r="S19" s="7"/>
      <c r="T19" s="8"/>
      <c r="U19" s="1">
        <f t="shared" si="4"/>
        <v>0</v>
      </c>
      <c r="V19" s="7"/>
      <c r="W19" s="8"/>
      <c r="X19" s="6">
        <f t="shared" si="1"/>
        <v>0</v>
      </c>
      <c r="Y19" s="7"/>
      <c r="Z19" s="3">
        <f t="shared" si="2"/>
        <v>200</v>
      </c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</row>
    <row r="20" spans="1:257" ht="14" customHeight="1" thickBot="1" x14ac:dyDescent="0.2">
      <c r="A20" s="6" t="s">
        <v>20</v>
      </c>
      <c r="B20" s="30" t="s">
        <v>57</v>
      </c>
      <c r="C20" s="30">
        <v>2</v>
      </c>
      <c r="D20" s="9" t="s">
        <v>23</v>
      </c>
      <c r="E20" s="6"/>
      <c r="F20" s="33" t="s">
        <v>22</v>
      </c>
      <c r="G20" s="9" t="s">
        <v>38</v>
      </c>
      <c r="H20" s="74" t="s">
        <v>39</v>
      </c>
      <c r="I20" s="6" t="s">
        <v>1</v>
      </c>
      <c r="J20" s="7" t="s">
        <v>59</v>
      </c>
      <c r="K20" s="8">
        <v>3</v>
      </c>
      <c r="L20" s="1">
        <f>K20*5.55</f>
        <v>16.649999999999999</v>
      </c>
      <c r="M20" s="7">
        <v>15</v>
      </c>
      <c r="N20" s="8"/>
      <c r="O20" s="1">
        <f>N20*5.55</f>
        <v>0</v>
      </c>
      <c r="P20" s="7"/>
      <c r="Q20" s="8"/>
      <c r="R20" s="1">
        <f t="shared" si="5"/>
        <v>0</v>
      </c>
      <c r="S20" s="7"/>
      <c r="T20" s="8"/>
      <c r="U20" s="1">
        <f>T20*3.01</f>
        <v>0</v>
      </c>
      <c r="V20" s="7"/>
      <c r="W20" s="8"/>
      <c r="X20" s="6">
        <f t="shared" si="1"/>
        <v>0</v>
      </c>
      <c r="Y20" s="7"/>
      <c r="Z20" s="3">
        <f t="shared" si="2"/>
        <v>16.649999999999999</v>
      </c>
    </row>
    <row r="21" spans="1:257" ht="14" customHeight="1" thickBot="1" x14ac:dyDescent="0.2">
      <c r="A21" s="50" t="s">
        <v>20</v>
      </c>
      <c r="B21" s="50">
        <v>2</v>
      </c>
      <c r="C21" s="50">
        <v>1</v>
      </c>
      <c r="D21" s="50"/>
      <c r="E21" s="50"/>
      <c r="F21" s="52" t="s">
        <v>22</v>
      </c>
      <c r="G21" s="51" t="s">
        <v>42</v>
      </c>
      <c r="H21" s="54" t="s">
        <v>43</v>
      </c>
      <c r="I21" s="51" t="s">
        <v>2</v>
      </c>
      <c r="J21" s="46" t="s">
        <v>59</v>
      </c>
      <c r="K21" s="53"/>
      <c r="L21" s="1">
        <f>K21*200</f>
        <v>0</v>
      </c>
      <c r="M21" s="46"/>
      <c r="N21" s="53">
        <v>1</v>
      </c>
      <c r="O21" s="1">
        <f t="shared" si="0"/>
        <v>200</v>
      </c>
      <c r="P21" s="46"/>
      <c r="Q21" s="53"/>
      <c r="R21" s="1">
        <f t="shared" si="5"/>
        <v>0</v>
      </c>
      <c r="S21" s="46"/>
      <c r="T21" s="53">
        <v>1</v>
      </c>
      <c r="U21" s="1">
        <f>T21*200</f>
        <v>200</v>
      </c>
      <c r="V21" s="46">
        <v>2.5</v>
      </c>
      <c r="W21" s="53"/>
      <c r="X21" s="50">
        <f t="shared" si="1"/>
        <v>0</v>
      </c>
      <c r="Y21" s="46"/>
      <c r="Z21" s="47">
        <f>SUM(L21,O21,R21,U21,X21)</f>
        <v>400</v>
      </c>
    </row>
    <row r="22" spans="1:257" ht="14" customHeight="1" x14ac:dyDescent="0.15">
      <c r="A22" s="6" t="s">
        <v>20</v>
      </c>
      <c r="B22" s="30" t="s">
        <v>57</v>
      </c>
      <c r="C22" s="30">
        <v>2</v>
      </c>
      <c r="D22" s="9" t="s">
        <v>23</v>
      </c>
      <c r="E22" s="6"/>
      <c r="F22" s="33" t="s">
        <v>22</v>
      </c>
      <c r="G22" s="9" t="s">
        <v>44</v>
      </c>
      <c r="H22" s="73" t="s">
        <v>45</v>
      </c>
      <c r="I22" s="6" t="s">
        <v>2</v>
      </c>
      <c r="J22" s="7" t="s">
        <v>59</v>
      </c>
      <c r="K22" s="8">
        <v>16</v>
      </c>
      <c r="L22" s="1">
        <f>K22*5.55</f>
        <v>88.8</v>
      </c>
      <c r="M22" s="7">
        <v>13</v>
      </c>
      <c r="N22" s="8">
        <v>1</v>
      </c>
      <c r="O22" s="1">
        <f>N22*5.55</f>
        <v>5.55</v>
      </c>
      <c r="P22" s="7">
        <v>8</v>
      </c>
      <c r="Q22" s="8"/>
      <c r="R22" s="1">
        <f t="shared" si="5"/>
        <v>0</v>
      </c>
      <c r="S22" s="7"/>
      <c r="T22" s="8">
        <v>1</v>
      </c>
      <c r="U22" s="1">
        <f>T22*5.55</f>
        <v>5.55</v>
      </c>
      <c r="V22" s="7">
        <v>3</v>
      </c>
      <c r="W22" s="8"/>
      <c r="X22" s="6">
        <f t="shared" si="1"/>
        <v>0</v>
      </c>
      <c r="Y22" s="7"/>
      <c r="Z22" s="86">
        <f t="shared" si="2"/>
        <v>99.899999999999991</v>
      </c>
    </row>
    <row r="24" spans="1:257" ht="14" customHeight="1" x14ac:dyDescent="0.2">
      <c r="G24" s="44"/>
      <c r="H24" s="44"/>
      <c r="I24" s="44"/>
      <c r="J24" s="56">
        <v>1</v>
      </c>
      <c r="K24" s="56">
        <v>2</v>
      </c>
      <c r="L24" s="56">
        <v>3</v>
      </c>
      <c r="M24" s="56">
        <v>4</v>
      </c>
      <c r="N24" s="56">
        <v>5</v>
      </c>
      <c r="O24" s="56">
        <v>6</v>
      </c>
      <c r="P24" s="56">
        <v>7</v>
      </c>
      <c r="Q24" s="56">
        <v>8</v>
      </c>
      <c r="R24" s="56">
        <v>9</v>
      </c>
      <c r="S24" s="56">
        <v>10</v>
      </c>
      <c r="T24" s="48" t="s">
        <v>65</v>
      </c>
      <c r="U24" s="48" t="s">
        <v>66</v>
      </c>
      <c r="V24" s="48" t="s">
        <v>67</v>
      </c>
    </row>
    <row r="25" spans="1:257" ht="14" customHeight="1" x14ac:dyDescent="0.15">
      <c r="G25" s="35" t="s">
        <v>58</v>
      </c>
      <c r="H25" s="45" t="s">
        <v>37</v>
      </c>
      <c r="I25" s="44" t="s">
        <v>1</v>
      </c>
      <c r="J25" s="84">
        <v>600</v>
      </c>
      <c r="K25" s="84">
        <v>600</v>
      </c>
      <c r="L25" s="84">
        <v>400</v>
      </c>
      <c r="M25" s="84">
        <v>400</v>
      </c>
      <c r="N25" s="84">
        <v>0</v>
      </c>
      <c r="O25" s="84">
        <v>400</v>
      </c>
      <c r="P25" s="84">
        <v>200</v>
      </c>
      <c r="Q25" s="84">
        <v>0</v>
      </c>
      <c r="R25" s="84">
        <v>0</v>
      </c>
      <c r="S25" s="84">
        <v>0</v>
      </c>
      <c r="T25" s="85">
        <f>AVERAGE(J25:S25)</f>
        <v>260</v>
      </c>
      <c r="U25" s="85">
        <f>STDEV(J25:S25)</f>
        <v>250.3331114069145</v>
      </c>
      <c r="V25" s="85">
        <f>CONFIDENCE(0.05,U25,10)</f>
        <v>155.15521887134992</v>
      </c>
      <c r="W25" s="85"/>
    </row>
    <row r="26" spans="1:257" ht="14" customHeight="1" x14ac:dyDescent="0.2">
      <c r="G26" s="44" t="s">
        <v>38</v>
      </c>
      <c r="H26" s="55" t="s">
        <v>64</v>
      </c>
      <c r="I26" s="44" t="s">
        <v>1</v>
      </c>
      <c r="J26" s="84">
        <v>0</v>
      </c>
      <c r="K26" s="84">
        <v>200</v>
      </c>
      <c r="L26" s="84">
        <v>1000</v>
      </c>
      <c r="M26" s="84">
        <v>200</v>
      </c>
      <c r="N26" s="84">
        <v>200</v>
      </c>
      <c r="O26" s="84">
        <v>400</v>
      </c>
      <c r="P26" s="84">
        <v>600</v>
      </c>
      <c r="Q26" s="84">
        <v>200</v>
      </c>
      <c r="R26" s="84">
        <v>400</v>
      </c>
      <c r="S26" s="84">
        <v>200</v>
      </c>
      <c r="T26" s="85">
        <f t="shared" ref="T26:T29" si="6">AVERAGE(J26:S26)</f>
        <v>340</v>
      </c>
      <c r="U26" s="85">
        <f t="shared" ref="U26:U28" si="7">STDEV(J26:S26)</f>
        <v>283.62729848243526</v>
      </c>
      <c r="V26" s="85">
        <f t="shared" ref="V26:V28" si="8">CONFIDENCE(0.05,U26,10)</f>
        <v>175.79079062537642</v>
      </c>
      <c r="W26" s="85"/>
    </row>
    <row r="27" spans="1:257" ht="14" customHeight="1" x14ac:dyDescent="0.15">
      <c r="G27" s="35" t="s">
        <v>40</v>
      </c>
      <c r="H27" s="45" t="s">
        <v>41</v>
      </c>
      <c r="I27" s="44" t="s">
        <v>1</v>
      </c>
      <c r="J27" s="84">
        <v>0</v>
      </c>
      <c r="K27" s="84">
        <v>200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/>
      <c r="S27" s="84">
        <v>0</v>
      </c>
      <c r="T27" s="85">
        <f>AVERAGE(J27:S27)</f>
        <v>22.222222222222221</v>
      </c>
      <c r="U27" s="85">
        <f t="shared" si="7"/>
        <v>66.666666666666671</v>
      </c>
      <c r="V27" s="85">
        <f t="shared" si="8"/>
        <v>41.319668820304095</v>
      </c>
      <c r="W27" s="85"/>
    </row>
    <row r="28" spans="1:257" ht="14" customHeight="1" x14ac:dyDescent="0.15">
      <c r="G28" s="35" t="s">
        <v>42</v>
      </c>
      <c r="H28" s="45" t="s">
        <v>43</v>
      </c>
      <c r="I28" s="44" t="s">
        <v>2</v>
      </c>
      <c r="J28" s="84">
        <v>0</v>
      </c>
      <c r="K28" s="84">
        <v>400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5">
        <f t="shared" si="6"/>
        <v>40</v>
      </c>
      <c r="U28" s="85">
        <f t="shared" si="7"/>
        <v>126.49110640673517</v>
      </c>
      <c r="V28" s="85">
        <f t="shared" si="8"/>
        <v>78.398559381602141</v>
      </c>
      <c r="W28" s="85"/>
    </row>
    <row r="29" spans="1:257" ht="14" customHeight="1" x14ac:dyDescent="0.2"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84">
        <f>600/T29</f>
        <v>0.90604026845637586</v>
      </c>
      <c r="T29" s="85">
        <f>SUM(T25:T28)</f>
        <v>662.22222222222217</v>
      </c>
      <c r="U29" s="85"/>
      <c r="V29" s="85"/>
      <c r="W29" s="85"/>
    </row>
    <row r="30" spans="1:257" ht="14" customHeight="1" x14ac:dyDescent="0.2"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57" ht="14" customHeight="1" x14ac:dyDescent="0.2"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257" ht="14" customHeight="1" x14ac:dyDescent="0.2"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 spans="7:19" ht="14" customHeight="1" x14ac:dyDescent="0.2"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</row>
    <row r="34" spans="7:19" ht="14" customHeight="1" x14ac:dyDescent="0.2"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7:19" ht="14" customHeight="1" x14ac:dyDescent="0.2"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 spans="7:19" ht="14" customHeight="1" x14ac:dyDescent="0.2"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7:19" ht="14" customHeight="1" x14ac:dyDescent="0.2"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7:19" ht="14" customHeight="1" x14ac:dyDescent="0.2"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7:19" ht="14" customHeight="1" x14ac:dyDescent="0.2"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7:19" ht="14" customHeight="1" x14ac:dyDescent="0.2"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7:19" ht="14" customHeight="1" x14ac:dyDescent="0.2"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7:19" ht="14" customHeight="1" x14ac:dyDescent="0.2"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7:19" ht="14" customHeight="1" x14ac:dyDescent="0.2"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7:19" ht="14" customHeight="1" x14ac:dyDescent="0.2"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7:19" ht="14" customHeight="1" x14ac:dyDescent="0.2"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 spans="7:19" ht="14" customHeight="1" x14ac:dyDescent="0.2"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7:19" ht="14" customHeight="1" x14ac:dyDescent="0.2"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7:19" ht="14" customHeight="1" x14ac:dyDescent="0.2"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7:19" ht="14" customHeight="1" x14ac:dyDescent="0.2"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7:19" ht="14" customHeight="1" x14ac:dyDescent="0.2"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7:19" ht="14" customHeight="1" x14ac:dyDescent="0.2"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7:19" ht="14" customHeight="1" x14ac:dyDescent="0.2"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7:19" ht="14" customHeight="1" x14ac:dyDescent="0.2"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</sheetData>
  <sortState ref="A3:Z22">
    <sortCondition ref="G3:G22"/>
  </sortState>
  <mergeCells count="6">
    <mergeCell ref="G1:J1"/>
    <mergeCell ref="W1:Y1"/>
    <mergeCell ref="T1:V1"/>
    <mergeCell ref="Q1:S1"/>
    <mergeCell ref="N1:P1"/>
    <mergeCell ref="K1:M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9"/>
  <sheetViews>
    <sheetView showGridLines="0" tabSelected="1" topLeftCell="H1" workbookViewId="0">
      <pane ySplit="1" topLeftCell="A23" activePane="bottomLeft" state="frozenSplit"/>
      <selection pane="bottomLeft" activeCell="W42" sqref="W40:W42"/>
    </sheetView>
  </sheetViews>
  <sheetFormatPr baseColWidth="10" defaultColWidth="6.625" defaultRowHeight="16" x14ac:dyDescent="0.2"/>
  <cols>
    <col min="1" max="1" width="6.625" style="14" customWidth="1"/>
    <col min="2" max="2" width="5.625" style="14" bestFit="1" customWidth="1"/>
    <col min="3" max="3" width="8.25" style="15" customWidth="1"/>
    <col min="4" max="4" width="10" style="14" customWidth="1"/>
    <col min="5" max="6" width="7.75" style="14" customWidth="1"/>
    <col min="7" max="7" width="15.125" style="14" customWidth="1"/>
    <col min="8" max="8" width="15.5" style="14" customWidth="1"/>
    <col min="9" max="9" width="13.375" style="14" bestFit="1" customWidth="1"/>
    <col min="10" max="10" width="7.75" style="14" customWidth="1"/>
    <col min="11" max="11" width="6.75" style="15" customWidth="1"/>
    <col min="12" max="12" width="9.125" style="14" customWidth="1"/>
    <col min="13" max="258" width="6.625" style="14" customWidth="1"/>
  </cols>
  <sheetData>
    <row r="1" spans="1:258" ht="40" thickBot="1" x14ac:dyDescent="0.2">
      <c r="A1" s="18" t="s">
        <v>9</v>
      </c>
      <c r="B1" s="18" t="s">
        <v>10</v>
      </c>
      <c r="C1" s="18" t="s">
        <v>56</v>
      </c>
      <c r="D1" s="18" t="s">
        <v>24</v>
      </c>
      <c r="E1" s="18" t="s">
        <v>12</v>
      </c>
      <c r="F1" s="18" t="s">
        <v>25</v>
      </c>
      <c r="G1" s="40" t="s">
        <v>14</v>
      </c>
      <c r="H1" s="63" t="s">
        <v>15</v>
      </c>
      <c r="I1" s="63" t="s">
        <v>26</v>
      </c>
      <c r="J1" s="63" t="s">
        <v>27</v>
      </c>
      <c r="K1" s="64" t="s">
        <v>63</v>
      </c>
      <c r="L1" s="35" t="s">
        <v>0</v>
      </c>
      <c r="M1" s="44" t="s">
        <v>68</v>
      </c>
    </row>
    <row r="2" spans="1:258" x14ac:dyDescent="0.15">
      <c r="A2" s="5" t="s">
        <v>20</v>
      </c>
      <c r="B2" s="5">
        <v>1</v>
      </c>
      <c r="C2" s="5">
        <v>1</v>
      </c>
      <c r="D2" s="5" t="s">
        <v>21</v>
      </c>
      <c r="E2" s="1"/>
      <c r="F2" s="5" t="s">
        <v>22</v>
      </c>
      <c r="G2" s="41" t="s">
        <v>28</v>
      </c>
      <c r="H2" s="45" t="s">
        <v>46</v>
      </c>
      <c r="I2" s="57"/>
      <c r="J2" s="57">
        <v>85</v>
      </c>
      <c r="K2" s="58" t="s">
        <v>54</v>
      </c>
      <c r="L2" s="57"/>
      <c r="M2" s="66">
        <f>SUM(I2:J2)</f>
        <v>85</v>
      </c>
    </row>
    <row r="3" spans="1:258" x14ac:dyDescent="0.15">
      <c r="A3" s="6" t="s">
        <v>20</v>
      </c>
      <c r="B3" s="6">
        <v>1</v>
      </c>
      <c r="C3" s="6">
        <v>1</v>
      </c>
      <c r="D3" s="6"/>
      <c r="E3" s="6"/>
      <c r="F3" s="6" t="s">
        <v>22</v>
      </c>
      <c r="G3" s="61" t="s">
        <v>55</v>
      </c>
      <c r="H3" s="45" t="s">
        <v>47</v>
      </c>
      <c r="I3" s="57"/>
      <c r="J3" s="57">
        <v>5</v>
      </c>
      <c r="K3" s="58" t="s">
        <v>1</v>
      </c>
      <c r="L3" s="57"/>
      <c r="M3" s="66">
        <f t="shared" ref="M3:M30" si="0">SUM(I3:J3)</f>
        <v>5</v>
      </c>
    </row>
    <row r="4" spans="1:258" x14ac:dyDescent="0.15">
      <c r="A4" s="6" t="s">
        <v>20</v>
      </c>
      <c r="B4" s="6">
        <v>1</v>
      </c>
      <c r="C4" s="6">
        <v>1</v>
      </c>
      <c r="D4" s="6"/>
      <c r="E4" s="6"/>
      <c r="F4" s="6" t="s">
        <v>22</v>
      </c>
      <c r="G4" s="61" t="s">
        <v>48</v>
      </c>
      <c r="H4" s="45" t="s">
        <v>49</v>
      </c>
      <c r="I4" s="57">
        <v>20</v>
      </c>
      <c r="J4" s="57"/>
      <c r="K4" s="58" t="s">
        <v>1</v>
      </c>
      <c r="L4" s="57"/>
      <c r="M4" s="66">
        <f t="shared" si="0"/>
        <v>20</v>
      </c>
    </row>
    <row r="5" spans="1:258" x14ac:dyDescent="0.15">
      <c r="A5" s="6" t="s">
        <v>20</v>
      </c>
      <c r="B5" s="9">
        <v>2</v>
      </c>
      <c r="C5" s="6">
        <v>1</v>
      </c>
      <c r="D5" s="6"/>
      <c r="E5" s="6"/>
      <c r="F5" s="6" t="s">
        <v>22</v>
      </c>
      <c r="G5" s="61" t="s">
        <v>28</v>
      </c>
      <c r="H5" s="45" t="s">
        <v>46</v>
      </c>
      <c r="I5" s="57"/>
      <c r="J5" s="57">
        <v>50</v>
      </c>
      <c r="K5" s="58" t="s">
        <v>54</v>
      </c>
      <c r="L5" s="57"/>
      <c r="M5" s="66">
        <f t="shared" si="0"/>
        <v>50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</row>
    <row r="6" spans="1:258" x14ac:dyDescent="0.15">
      <c r="A6" s="6" t="s">
        <v>20</v>
      </c>
      <c r="B6" s="9">
        <v>2</v>
      </c>
      <c r="C6" s="6">
        <v>1</v>
      </c>
      <c r="D6" s="6"/>
      <c r="E6" s="6"/>
      <c r="F6" s="6" t="s">
        <v>22</v>
      </c>
      <c r="G6" s="61" t="s">
        <v>48</v>
      </c>
      <c r="H6" s="45" t="s">
        <v>49</v>
      </c>
      <c r="I6" s="57">
        <v>10</v>
      </c>
      <c r="J6" s="57"/>
      <c r="K6" s="58" t="s">
        <v>1</v>
      </c>
      <c r="L6" s="57"/>
      <c r="M6" s="66">
        <f t="shared" si="0"/>
        <v>10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</row>
    <row r="7" spans="1:258" x14ac:dyDescent="0.15">
      <c r="A7" s="6" t="s">
        <v>20</v>
      </c>
      <c r="B7" s="9">
        <v>2</v>
      </c>
      <c r="C7" s="6">
        <v>1</v>
      </c>
      <c r="D7" s="6"/>
      <c r="E7" s="6"/>
      <c r="F7" s="6" t="s">
        <v>22</v>
      </c>
      <c r="G7" s="61" t="s">
        <v>29</v>
      </c>
      <c r="H7" s="45" t="s">
        <v>50</v>
      </c>
      <c r="I7" s="57">
        <v>5</v>
      </c>
      <c r="J7" s="57"/>
      <c r="K7" s="58" t="s">
        <v>1</v>
      </c>
      <c r="L7" s="57"/>
      <c r="M7" s="66">
        <f t="shared" si="0"/>
        <v>5</v>
      </c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</row>
    <row r="8" spans="1:258" x14ac:dyDescent="0.15">
      <c r="A8" s="6" t="s">
        <v>20</v>
      </c>
      <c r="B8" s="9">
        <v>2</v>
      </c>
      <c r="C8" s="6">
        <v>1</v>
      </c>
      <c r="D8" s="6"/>
      <c r="E8" s="6"/>
      <c r="F8" s="6" t="s">
        <v>22</v>
      </c>
      <c r="G8" s="61" t="s">
        <v>61</v>
      </c>
      <c r="H8" s="45" t="s">
        <v>62</v>
      </c>
      <c r="I8" s="57"/>
      <c r="J8" s="57">
        <v>2</v>
      </c>
      <c r="K8" s="58" t="s">
        <v>2</v>
      </c>
      <c r="L8" s="35" t="s">
        <v>30</v>
      </c>
      <c r="M8" s="66">
        <f t="shared" si="0"/>
        <v>2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</row>
    <row r="9" spans="1:258" x14ac:dyDescent="0.15">
      <c r="A9" s="6" t="s">
        <v>20</v>
      </c>
      <c r="B9" s="9">
        <v>2</v>
      </c>
      <c r="C9" s="6">
        <v>1</v>
      </c>
      <c r="D9" s="6"/>
      <c r="E9" s="6"/>
      <c r="F9" s="6" t="s">
        <v>22</v>
      </c>
      <c r="G9" s="61" t="s">
        <v>55</v>
      </c>
      <c r="H9" s="45" t="s">
        <v>47</v>
      </c>
      <c r="I9" s="57"/>
      <c r="J9" s="57">
        <v>2</v>
      </c>
      <c r="K9" s="58" t="s">
        <v>1</v>
      </c>
      <c r="L9" s="57"/>
      <c r="M9" s="66">
        <f t="shared" si="0"/>
        <v>2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</row>
    <row r="10" spans="1:258" x14ac:dyDescent="0.15">
      <c r="A10" s="6" t="s">
        <v>20</v>
      </c>
      <c r="B10" s="9">
        <v>2</v>
      </c>
      <c r="C10" s="6">
        <v>1</v>
      </c>
      <c r="D10" s="6"/>
      <c r="E10" s="6"/>
      <c r="F10" s="6" t="s">
        <v>22</v>
      </c>
      <c r="G10" s="61" t="s">
        <v>51</v>
      </c>
      <c r="H10" s="45" t="s">
        <v>52</v>
      </c>
      <c r="I10" s="57"/>
      <c r="J10" s="57">
        <v>1</v>
      </c>
      <c r="K10" s="58" t="s">
        <v>2</v>
      </c>
      <c r="L10" s="57"/>
      <c r="M10" s="66">
        <f t="shared" si="0"/>
        <v>1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</row>
    <row r="11" spans="1:258" x14ac:dyDescent="0.15">
      <c r="A11" s="6" t="s">
        <v>20</v>
      </c>
      <c r="B11" s="9">
        <v>3</v>
      </c>
      <c r="C11" s="6">
        <v>1</v>
      </c>
      <c r="D11" s="6"/>
      <c r="E11" s="6"/>
      <c r="F11" s="6" t="s">
        <v>22</v>
      </c>
      <c r="G11" s="61" t="s">
        <v>28</v>
      </c>
      <c r="H11" s="45" t="s">
        <v>46</v>
      </c>
      <c r="I11" s="57"/>
      <c r="J11" s="57">
        <v>90</v>
      </c>
      <c r="K11" s="58" t="s">
        <v>54</v>
      </c>
      <c r="L11" s="57"/>
      <c r="M11" s="66">
        <f t="shared" si="0"/>
        <v>90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</row>
    <row r="12" spans="1:258" x14ac:dyDescent="0.15">
      <c r="A12" s="6" t="s">
        <v>20</v>
      </c>
      <c r="B12" s="9">
        <v>3</v>
      </c>
      <c r="C12" s="6">
        <v>1</v>
      </c>
      <c r="D12" s="6"/>
      <c r="E12" s="6"/>
      <c r="F12" s="6" t="s">
        <v>22</v>
      </c>
      <c r="G12" s="61" t="s">
        <v>55</v>
      </c>
      <c r="H12" s="45" t="s">
        <v>47</v>
      </c>
      <c r="I12" s="57">
        <v>7</v>
      </c>
      <c r="J12" s="57"/>
      <c r="K12" s="58" t="s">
        <v>1</v>
      </c>
      <c r="L12" s="57"/>
      <c r="M12" s="66">
        <f t="shared" si="0"/>
        <v>7</v>
      </c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</row>
    <row r="13" spans="1:258" x14ac:dyDescent="0.15">
      <c r="A13" s="6" t="s">
        <v>20</v>
      </c>
      <c r="B13" s="9">
        <v>3</v>
      </c>
      <c r="C13" s="6">
        <v>1</v>
      </c>
      <c r="D13" s="6"/>
      <c r="E13" s="6"/>
      <c r="F13" s="6" t="s">
        <v>22</v>
      </c>
      <c r="G13" s="61" t="s">
        <v>29</v>
      </c>
      <c r="H13" s="45" t="s">
        <v>50</v>
      </c>
      <c r="I13" s="57">
        <v>3</v>
      </c>
      <c r="J13" s="57"/>
      <c r="K13" s="58" t="s">
        <v>1</v>
      </c>
      <c r="L13" s="57"/>
      <c r="M13" s="66">
        <f t="shared" si="0"/>
        <v>3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</row>
    <row r="14" spans="1:258" x14ac:dyDescent="0.15">
      <c r="A14" s="6" t="s">
        <v>20</v>
      </c>
      <c r="B14" s="9">
        <v>4</v>
      </c>
      <c r="C14" s="6">
        <v>1</v>
      </c>
      <c r="D14" s="6"/>
      <c r="E14" s="6"/>
      <c r="F14" s="6" t="s">
        <v>22</v>
      </c>
      <c r="G14" s="61" t="s">
        <v>28</v>
      </c>
      <c r="H14" s="45" t="s">
        <v>46</v>
      </c>
      <c r="I14" s="57"/>
      <c r="J14" s="57">
        <v>100</v>
      </c>
      <c r="K14" s="58" t="s">
        <v>54</v>
      </c>
      <c r="L14" s="57"/>
      <c r="M14" s="66">
        <f t="shared" si="0"/>
        <v>100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</row>
    <row r="15" spans="1:258" x14ac:dyDescent="0.15">
      <c r="A15" s="6" t="s">
        <v>20</v>
      </c>
      <c r="B15" s="9">
        <v>5</v>
      </c>
      <c r="C15" s="6">
        <v>1</v>
      </c>
      <c r="D15" s="6"/>
      <c r="E15" s="6"/>
      <c r="F15" s="6" t="s">
        <v>22</v>
      </c>
      <c r="G15" s="61" t="s">
        <v>31</v>
      </c>
      <c r="H15" s="45" t="s">
        <v>53</v>
      </c>
      <c r="I15" s="57"/>
      <c r="J15" s="57">
        <v>2</v>
      </c>
      <c r="K15" s="58" t="s">
        <v>54</v>
      </c>
      <c r="L15" s="57"/>
      <c r="M15" s="66">
        <f t="shared" si="0"/>
        <v>2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</row>
    <row r="16" spans="1:258" x14ac:dyDescent="0.15">
      <c r="A16" s="6" t="s">
        <v>20</v>
      </c>
      <c r="B16" s="9">
        <v>5</v>
      </c>
      <c r="C16" s="6">
        <v>1</v>
      </c>
      <c r="D16" s="6"/>
      <c r="E16" s="6"/>
      <c r="F16" s="6" t="s">
        <v>22</v>
      </c>
      <c r="G16" s="61" t="s">
        <v>28</v>
      </c>
      <c r="H16" s="45" t="s">
        <v>46</v>
      </c>
      <c r="I16" s="57"/>
      <c r="J16" s="57">
        <v>100</v>
      </c>
      <c r="K16" s="58" t="s">
        <v>54</v>
      </c>
      <c r="L16" s="57"/>
      <c r="M16" s="66">
        <f t="shared" si="0"/>
        <v>100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</row>
    <row r="17" spans="1:258" x14ac:dyDescent="0.15">
      <c r="A17" s="6" t="s">
        <v>20</v>
      </c>
      <c r="B17" s="9">
        <v>6</v>
      </c>
      <c r="C17" s="6">
        <v>1</v>
      </c>
      <c r="D17" s="6"/>
      <c r="E17" s="6"/>
      <c r="F17" s="6" t="s">
        <v>22</v>
      </c>
      <c r="G17" s="61" t="s">
        <v>28</v>
      </c>
      <c r="H17" s="45" t="s">
        <v>46</v>
      </c>
      <c r="I17" s="57">
        <v>50</v>
      </c>
      <c r="J17" s="57">
        <v>50</v>
      </c>
      <c r="K17" s="58" t="s">
        <v>54</v>
      </c>
      <c r="L17" s="57"/>
      <c r="M17" s="66">
        <f t="shared" si="0"/>
        <v>100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</row>
    <row r="18" spans="1:258" x14ac:dyDescent="0.15">
      <c r="A18" s="6" t="s">
        <v>20</v>
      </c>
      <c r="B18" s="9">
        <v>6</v>
      </c>
      <c r="C18" s="6">
        <v>1</v>
      </c>
      <c r="D18" s="6"/>
      <c r="E18" s="6"/>
      <c r="F18" s="6" t="s">
        <v>22</v>
      </c>
      <c r="G18" s="61" t="s">
        <v>55</v>
      </c>
      <c r="H18" s="45" t="s">
        <v>47</v>
      </c>
      <c r="I18" s="57"/>
      <c r="J18" s="57">
        <v>2</v>
      </c>
      <c r="K18" s="58" t="s">
        <v>1</v>
      </c>
      <c r="L18" s="57"/>
      <c r="M18" s="66">
        <f t="shared" si="0"/>
        <v>2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  <c r="IT18" s="60"/>
      <c r="IU18" s="60"/>
      <c r="IV18" s="60"/>
      <c r="IW18" s="60"/>
      <c r="IX18" s="60"/>
    </row>
    <row r="19" spans="1:258" x14ac:dyDescent="0.15">
      <c r="A19" s="6" t="s">
        <v>20</v>
      </c>
      <c r="B19" s="9">
        <v>7</v>
      </c>
      <c r="C19" s="6">
        <v>1</v>
      </c>
      <c r="D19" s="6"/>
      <c r="E19" s="6"/>
      <c r="F19" s="6" t="s">
        <v>22</v>
      </c>
      <c r="G19" s="61" t="s">
        <v>48</v>
      </c>
      <c r="H19" s="45" t="s">
        <v>49</v>
      </c>
      <c r="I19" s="57">
        <v>25</v>
      </c>
      <c r="J19" s="57"/>
      <c r="K19" s="58" t="s">
        <v>1</v>
      </c>
      <c r="L19" s="57"/>
      <c r="M19" s="66">
        <f t="shared" si="0"/>
        <v>25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</row>
    <row r="20" spans="1:258" x14ac:dyDescent="0.15">
      <c r="A20" s="6" t="s">
        <v>20</v>
      </c>
      <c r="B20" s="9">
        <v>7</v>
      </c>
      <c r="C20" s="6">
        <v>1</v>
      </c>
      <c r="D20" s="6"/>
      <c r="E20" s="6"/>
      <c r="F20" s="6" t="s">
        <v>22</v>
      </c>
      <c r="G20" s="61" t="s">
        <v>28</v>
      </c>
      <c r="H20" s="45" t="s">
        <v>46</v>
      </c>
      <c r="I20" s="57"/>
      <c r="J20" s="57">
        <v>50</v>
      </c>
      <c r="K20" s="58" t="s">
        <v>54</v>
      </c>
      <c r="L20" s="57"/>
      <c r="M20" s="66">
        <f t="shared" si="0"/>
        <v>50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</row>
    <row r="21" spans="1:258" x14ac:dyDescent="0.15">
      <c r="A21" s="6" t="s">
        <v>20</v>
      </c>
      <c r="B21" s="9">
        <v>7</v>
      </c>
      <c r="C21" s="6">
        <v>1</v>
      </c>
      <c r="D21" s="6"/>
      <c r="E21" s="6"/>
      <c r="F21" s="6" t="s">
        <v>22</v>
      </c>
      <c r="G21" s="61" t="s">
        <v>51</v>
      </c>
      <c r="H21" s="45" t="s">
        <v>52</v>
      </c>
      <c r="I21" s="57"/>
      <c r="J21" s="57">
        <v>1</v>
      </c>
      <c r="K21" s="58" t="s">
        <v>2</v>
      </c>
      <c r="L21" s="57"/>
      <c r="M21" s="66">
        <f t="shared" si="0"/>
        <v>1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  <c r="IT21" s="60"/>
      <c r="IU21" s="60"/>
      <c r="IV21" s="60"/>
      <c r="IW21" s="60"/>
      <c r="IX21" s="60"/>
    </row>
    <row r="22" spans="1:258" x14ac:dyDescent="0.15">
      <c r="A22" s="6" t="s">
        <v>20</v>
      </c>
      <c r="B22" s="9">
        <v>8</v>
      </c>
      <c r="C22" s="6">
        <v>1</v>
      </c>
      <c r="D22" s="6"/>
      <c r="E22" s="6"/>
      <c r="F22" s="6" t="s">
        <v>22</v>
      </c>
      <c r="G22" s="61" t="s">
        <v>28</v>
      </c>
      <c r="H22" s="45" t="s">
        <v>46</v>
      </c>
      <c r="I22" s="57"/>
      <c r="J22" s="57">
        <v>95</v>
      </c>
      <c r="K22" s="58" t="s">
        <v>54</v>
      </c>
      <c r="L22" s="57"/>
      <c r="M22" s="66">
        <f t="shared" si="0"/>
        <v>95</v>
      </c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60"/>
      <c r="IU22" s="60"/>
      <c r="IV22" s="60"/>
      <c r="IW22" s="60"/>
      <c r="IX22" s="60"/>
    </row>
    <row r="23" spans="1:258" x14ac:dyDescent="0.15">
      <c r="A23" s="6" t="s">
        <v>20</v>
      </c>
      <c r="B23" s="9">
        <v>8</v>
      </c>
      <c r="C23" s="6">
        <v>1</v>
      </c>
      <c r="D23" s="6"/>
      <c r="E23" s="6"/>
      <c r="F23" s="6" t="s">
        <v>22</v>
      </c>
      <c r="G23" s="61" t="s">
        <v>48</v>
      </c>
      <c r="H23" s="45" t="s">
        <v>49</v>
      </c>
      <c r="I23" s="57">
        <v>10</v>
      </c>
      <c r="J23" s="57"/>
      <c r="K23" s="58" t="s">
        <v>1</v>
      </c>
      <c r="L23" s="57"/>
      <c r="M23" s="66">
        <f t="shared" si="0"/>
        <v>10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  <c r="IT23" s="60"/>
      <c r="IU23" s="60"/>
      <c r="IV23" s="60"/>
      <c r="IW23" s="60"/>
      <c r="IX23" s="60"/>
    </row>
    <row r="24" spans="1:258" x14ac:dyDescent="0.15">
      <c r="A24" s="6" t="s">
        <v>20</v>
      </c>
      <c r="B24" s="9">
        <v>8</v>
      </c>
      <c r="C24" s="6">
        <v>1</v>
      </c>
      <c r="D24" s="6"/>
      <c r="E24" s="6"/>
      <c r="F24" s="6" t="s">
        <v>22</v>
      </c>
      <c r="G24" s="61" t="s">
        <v>51</v>
      </c>
      <c r="H24" s="45" t="s">
        <v>52</v>
      </c>
      <c r="I24" s="57"/>
      <c r="J24" s="57">
        <v>5</v>
      </c>
      <c r="K24" s="58" t="s">
        <v>2</v>
      </c>
      <c r="L24" s="35" t="s">
        <v>32</v>
      </c>
      <c r="M24" s="66">
        <f t="shared" si="0"/>
        <v>5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0"/>
      <c r="IU24" s="60"/>
      <c r="IV24" s="60"/>
      <c r="IW24" s="60"/>
      <c r="IX24" s="60"/>
    </row>
    <row r="25" spans="1:258" x14ac:dyDescent="0.15">
      <c r="A25" s="6" t="s">
        <v>20</v>
      </c>
      <c r="B25" s="9">
        <v>9</v>
      </c>
      <c r="C25" s="6">
        <v>1</v>
      </c>
      <c r="D25" s="6"/>
      <c r="E25" s="6"/>
      <c r="F25" s="6" t="s">
        <v>22</v>
      </c>
      <c r="G25" s="61" t="s">
        <v>28</v>
      </c>
      <c r="H25" s="45" t="s">
        <v>46</v>
      </c>
      <c r="I25" s="57"/>
      <c r="J25" s="57">
        <v>70</v>
      </c>
      <c r="K25" s="58" t="s">
        <v>54</v>
      </c>
      <c r="L25" s="57"/>
      <c r="M25" s="66">
        <f t="shared" si="0"/>
        <v>70</v>
      </c>
    </row>
    <row r="26" spans="1:258" x14ac:dyDescent="0.15">
      <c r="A26" s="6" t="s">
        <v>20</v>
      </c>
      <c r="B26" s="9">
        <v>9</v>
      </c>
      <c r="C26" s="6">
        <v>1</v>
      </c>
      <c r="D26" s="6"/>
      <c r="E26" s="6"/>
      <c r="F26" s="6" t="s">
        <v>22</v>
      </c>
      <c r="G26" s="61" t="s">
        <v>48</v>
      </c>
      <c r="H26" s="45" t="s">
        <v>49</v>
      </c>
      <c r="I26" s="57"/>
      <c r="J26" s="57">
        <v>30</v>
      </c>
      <c r="K26" s="58" t="s">
        <v>1</v>
      </c>
      <c r="L26" s="57"/>
      <c r="M26" s="66">
        <f t="shared" si="0"/>
        <v>30</v>
      </c>
    </row>
    <row r="27" spans="1:258" x14ac:dyDescent="0.15">
      <c r="A27" s="6" t="s">
        <v>20</v>
      </c>
      <c r="B27" s="9">
        <v>9</v>
      </c>
      <c r="C27" s="6">
        <v>1</v>
      </c>
      <c r="D27" s="6"/>
      <c r="E27" s="6"/>
      <c r="F27" s="6" t="s">
        <v>22</v>
      </c>
      <c r="G27" s="61" t="s">
        <v>29</v>
      </c>
      <c r="H27" s="45" t="s">
        <v>50</v>
      </c>
      <c r="I27" s="57"/>
      <c r="J27" s="57">
        <v>2</v>
      </c>
      <c r="K27" s="58" t="s">
        <v>1</v>
      </c>
      <c r="L27" s="57"/>
      <c r="M27" s="66">
        <f t="shared" si="0"/>
        <v>2</v>
      </c>
    </row>
    <row r="28" spans="1:258" x14ac:dyDescent="0.15">
      <c r="A28" s="6" t="s">
        <v>20</v>
      </c>
      <c r="B28" s="9">
        <v>10</v>
      </c>
      <c r="C28" s="6">
        <v>1</v>
      </c>
      <c r="D28" s="6"/>
      <c r="E28" s="6"/>
      <c r="F28" s="6" t="s">
        <v>22</v>
      </c>
      <c r="G28" s="61" t="s">
        <v>28</v>
      </c>
      <c r="H28" s="45" t="s">
        <v>46</v>
      </c>
      <c r="I28" s="57">
        <v>45</v>
      </c>
      <c r="J28" s="57">
        <v>45</v>
      </c>
      <c r="K28" s="58" t="s">
        <v>54</v>
      </c>
      <c r="L28" s="57"/>
      <c r="M28" s="66">
        <f t="shared" si="0"/>
        <v>90</v>
      </c>
    </row>
    <row r="29" spans="1:258" x14ac:dyDescent="0.15">
      <c r="A29" s="6" t="s">
        <v>20</v>
      </c>
      <c r="B29" s="30" t="s">
        <v>57</v>
      </c>
      <c r="C29" s="30">
        <v>2</v>
      </c>
      <c r="D29" s="6" t="s">
        <v>60</v>
      </c>
      <c r="E29" s="6"/>
      <c r="F29" s="6" t="s">
        <v>22</v>
      </c>
      <c r="G29" s="61" t="s">
        <v>61</v>
      </c>
      <c r="H29" s="45" t="s">
        <v>62</v>
      </c>
      <c r="I29" s="57"/>
      <c r="J29" s="57">
        <v>1</v>
      </c>
      <c r="K29" s="58" t="s">
        <v>2</v>
      </c>
      <c r="L29" s="57">
        <v>6</v>
      </c>
      <c r="M29" s="66">
        <f t="shared" si="0"/>
        <v>1</v>
      </c>
    </row>
    <row r="30" spans="1:258" x14ac:dyDescent="0.15">
      <c r="A30" s="6"/>
      <c r="B30" s="6"/>
      <c r="C30" s="6"/>
      <c r="D30" s="6"/>
      <c r="E30" s="6"/>
      <c r="F30" s="6"/>
      <c r="G30" s="62"/>
      <c r="H30" s="57"/>
      <c r="I30" s="57"/>
      <c r="J30" s="57"/>
      <c r="K30" s="58"/>
      <c r="L30" s="57"/>
      <c r="M30" s="66">
        <f t="shared" si="0"/>
        <v>0</v>
      </c>
    </row>
    <row r="31" spans="1:258" ht="17" thickBot="1" x14ac:dyDescent="0.2">
      <c r="A31" s="6"/>
      <c r="B31" s="6"/>
      <c r="C31" s="6"/>
      <c r="D31" s="6"/>
      <c r="E31" s="6"/>
      <c r="F31" s="33"/>
      <c r="G31" s="44"/>
      <c r="H31" s="44"/>
      <c r="I31" s="44"/>
      <c r="J31" s="56">
        <v>1</v>
      </c>
      <c r="K31" s="56">
        <v>2</v>
      </c>
      <c r="L31" s="56">
        <v>3</v>
      </c>
      <c r="M31" s="56">
        <v>4</v>
      </c>
      <c r="N31" s="56">
        <v>5</v>
      </c>
      <c r="O31" s="56">
        <v>6</v>
      </c>
      <c r="P31" s="56">
        <v>7</v>
      </c>
      <c r="Q31" s="56">
        <v>8</v>
      </c>
      <c r="R31" s="56">
        <v>9</v>
      </c>
      <c r="S31" s="56">
        <v>10</v>
      </c>
      <c r="T31" s="56" t="s">
        <v>65</v>
      </c>
      <c r="U31" s="56" t="s">
        <v>66</v>
      </c>
      <c r="V31" s="56" t="s">
        <v>67</v>
      </c>
    </row>
    <row r="32" spans="1:258" x14ac:dyDescent="0.15">
      <c r="A32" s="6"/>
      <c r="B32" s="6"/>
      <c r="C32" s="6"/>
      <c r="D32" s="6"/>
      <c r="E32" s="6"/>
      <c r="F32" s="33"/>
      <c r="G32" s="35"/>
      <c r="H32" s="5" t="s">
        <v>28</v>
      </c>
      <c r="I32" s="38" t="s">
        <v>46</v>
      </c>
      <c r="J32" s="57">
        <v>85</v>
      </c>
      <c r="K32" s="58">
        <v>50</v>
      </c>
      <c r="L32" s="57">
        <v>90</v>
      </c>
      <c r="M32" s="44">
        <v>100</v>
      </c>
      <c r="N32" s="44">
        <v>100</v>
      </c>
      <c r="O32" s="44">
        <v>100</v>
      </c>
      <c r="P32" s="44">
        <v>50</v>
      </c>
      <c r="Q32" s="44">
        <v>95</v>
      </c>
      <c r="R32" s="44">
        <v>70</v>
      </c>
      <c r="S32" s="44">
        <v>90</v>
      </c>
      <c r="T32" s="67">
        <f>AVERAGE(J32:S32)</f>
        <v>83</v>
      </c>
      <c r="U32" s="44">
        <f>STDEV(J32:S32)</f>
        <v>19.607254893136989</v>
      </c>
      <c r="V32" s="44">
        <f>CONFIDENCE(0.05,U32,10)</f>
        <v>12.152479179895611</v>
      </c>
    </row>
    <row r="33" spans="1:258" x14ac:dyDescent="0.15">
      <c r="G33" s="59"/>
      <c r="H33" s="61" t="s">
        <v>55</v>
      </c>
      <c r="I33" s="45" t="s">
        <v>47</v>
      </c>
      <c r="J33" s="44">
        <v>5</v>
      </c>
      <c r="K33" s="44">
        <v>2</v>
      </c>
      <c r="L33" s="44">
        <v>7</v>
      </c>
      <c r="M33" s="44">
        <v>0</v>
      </c>
      <c r="N33" s="44">
        <v>0</v>
      </c>
      <c r="O33" s="44">
        <v>2</v>
      </c>
      <c r="P33" s="44">
        <v>0</v>
      </c>
      <c r="Q33" s="44">
        <v>0</v>
      </c>
      <c r="R33" s="44">
        <v>0</v>
      </c>
      <c r="S33" s="44">
        <v>0</v>
      </c>
      <c r="T33" s="66">
        <f t="shared" ref="T33:T42" si="1">AVERAGE(J33:S33)</f>
        <v>1.6</v>
      </c>
      <c r="U33" s="44">
        <f t="shared" ref="U33:U42" si="2">STDEV(J33:S33)</f>
        <v>2.503331114069145</v>
      </c>
      <c r="V33" s="44">
        <f t="shared" ref="V33:V42" si="3">CONFIDENCE(0.05,U33,10)</f>
        <v>1.5515521887134993</v>
      </c>
    </row>
    <row r="34" spans="1:258" x14ac:dyDescent="0.15">
      <c r="G34" s="59"/>
      <c r="H34" s="61" t="s">
        <v>48</v>
      </c>
      <c r="I34" s="45" t="s">
        <v>49</v>
      </c>
      <c r="J34" s="44">
        <v>20</v>
      </c>
      <c r="K34" s="44">
        <v>10</v>
      </c>
      <c r="L34" s="44">
        <v>0</v>
      </c>
      <c r="M34" s="44">
        <v>0</v>
      </c>
      <c r="N34" s="44">
        <v>0</v>
      </c>
      <c r="O34" s="44">
        <v>0</v>
      </c>
      <c r="P34" s="44">
        <v>25</v>
      </c>
      <c r="Q34" s="44">
        <v>10</v>
      </c>
      <c r="R34" s="44">
        <v>30</v>
      </c>
      <c r="S34" s="44">
        <v>0</v>
      </c>
      <c r="T34" s="66">
        <f t="shared" si="1"/>
        <v>9.5</v>
      </c>
      <c r="U34" s="44">
        <f t="shared" si="2"/>
        <v>11.654755824698059</v>
      </c>
      <c r="V34" s="44">
        <f t="shared" si="3"/>
        <v>7.2235597628705088</v>
      </c>
    </row>
    <row r="35" spans="1:258" x14ac:dyDescent="0.2">
      <c r="G35" s="59"/>
      <c r="H35" s="44" t="s">
        <v>29</v>
      </c>
      <c r="I35" s="44" t="s">
        <v>50</v>
      </c>
      <c r="J35" s="44">
        <v>0</v>
      </c>
      <c r="K35" s="44">
        <v>5</v>
      </c>
      <c r="L35" s="44">
        <v>3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2</v>
      </c>
      <c r="S35" s="44">
        <v>0</v>
      </c>
      <c r="T35" s="66">
        <f t="shared" si="1"/>
        <v>1</v>
      </c>
      <c r="U35" s="44">
        <f t="shared" si="2"/>
        <v>1.7638342073763937</v>
      </c>
      <c r="V35" s="44">
        <f t="shared" si="3"/>
        <v>1.0932156795407424</v>
      </c>
    </row>
    <row r="36" spans="1:258" x14ac:dyDescent="0.15">
      <c r="G36" s="59"/>
      <c r="H36" s="61" t="s">
        <v>61</v>
      </c>
      <c r="I36" s="45" t="s">
        <v>62</v>
      </c>
      <c r="J36" s="44">
        <v>0</v>
      </c>
      <c r="K36" s="44">
        <v>2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66">
        <f t="shared" si="1"/>
        <v>0.2</v>
      </c>
      <c r="U36" s="44">
        <f t="shared" si="2"/>
        <v>0.63245553203367588</v>
      </c>
      <c r="V36" s="44">
        <f t="shared" si="3"/>
        <v>0.3919927969080107</v>
      </c>
    </row>
    <row r="37" spans="1:258" x14ac:dyDescent="0.15">
      <c r="A37" s="60"/>
      <c r="B37" s="60"/>
      <c r="C37" s="60"/>
      <c r="D37" s="60"/>
      <c r="E37" s="60"/>
      <c r="F37" s="60"/>
      <c r="G37" s="65"/>
      <c r="H37" s="61" t="s">
        <v>51</v>
      </c>
      <c r="I37" s="45" t="s">
        <v>52</v>
      </c>
      <c r="J37" s="44">
        <v>0</v>
      </c>
      <c r="K37" s="44">
        <v>1</v>
      </c>
      <c r="L37" s="44">
        <v>0</v>
      </c>
      <c r="M37" s="44">
        <v>0</v>
      </c>
      <c r="N37" s="44">
        <v>0</v>
      </c>
      <c r="O37" s="44">
        <v>0</v>
      </c>
      <c r="P37" s="44">
        <v>1</v>
      </c>
      <c r="Q37" s="44">
        <v>5</v>
      </c>
      <c r="R37" s="44">
        <v>0</v>
      </c>
      <c r="S37" s="44">
        <v>0</v>
      </c>
      <c r="T37" s="66">
        <f t="shared" si="1"/>
        <v>0.7</v>
      </c>
      <c r="U37" s="44">
        <f t="shared" si="2"/>
        <v>1.5670212364724212</v>
      </c>
      <c r="V37" s="44">
        <f t="shared" si="3"/>
        <v>0.97123197788135807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60"/>
      <c r="HT37" s="60"/>
      <c r="HU37" s="60"/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60"/>
      <c r="IG37" s="60"/>
      <c r="IH37" s="60"/>
      <c r="II37" s="60"/>
      <c r="IJ37" s="60"/>
      <c r="IK37" s="60"/>
      <c r="IL37" s="60"/>
      <c r="IM37" s="60"/>
      <c r="IN37" s="60"/>
      <c r="IO37" s="60"/>
      <c r="IP37" s="60"/>
      <c r="IQ37" s="60"/>
      <c r="IR37" s="60"/>
      <c r="IS37" s="60"/>
      <c r="IT37" s="60"/>
      <c r="IU37" s="60"/>
      <c r="IV37" s="60"/>
      <c r="IW37" s="60"/>
      <c r="IX37" s="60"/>
    </row>
    <row r="38" spans="1:258" x14ac:dyDescent="0.15">
      <c r="A38" s="60"/>
      <c r="B38" s="60"/>
      <c r="C38" s="60"/>
      <c r="D38" s="60"/>
      <c r="E38" s="60"/>
      <c r="F38" s="60"/>
      <c r="G38" s="65"/>
      <c r="H38" s="61" t="s">
        <v>31</v>
      </c>
      <c r="I38" s="45" t="s">
        <v>53</v>
      </c>
      <c r="J38" s="44">
        <v>0</v>
      </c>
      <c r="K38" s="44">
        <v>0</v>
      </c>
      <c r="L38" s="44">
        <v>0</v>
      </c>
      <c r="M38" s="44">
        <v>0</v>
      </c>
      <c r="N38" s="44">
        <v>2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66">
        <f t="shared" si="1"/>
        <v>0.2</v>
      </c>
      <c r="U38" s="71">
        <f t="shared" si="2"/>
        <v>0.63245553203367588</v>
      </c>
      <c r="V38" s="71">
        <f t="shared" si="3"/>
        <v>0.3919927969080107</v>
      </c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</row>
    <row r="39" spans="1:258" x14ac:dyDescent="0.2">
      <c r="A39" s="60"/>
      <c r="B39" s="60"/>
      <c r="C39" s="60"/>
      <c r="D39" s="60"/>
      <c r="E39" s="60"/>
      <c r="F39" s="60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56" t="s">
        <v>65</v>
      </c>
      <c r="U39" s="56" t="s">
        <v>66</v>
      </c>
      <c r="V39" s="56" t="s">
        <v>67</v>
      </c>
      <c r="W39" s="56" t="s">
        <v>73</v>
      </c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  <c r="IT39" s="60"/>
      <c r="IU39" s="60"/>
      <c r="IV39" s="60"/>
      <c r="IW39" s="60"/>
      <c r="IX39" s="60"/>
    </row>
    <row r="40" spans="1:258" x14ac:dyDescent="0.2">
      <c r="G40" s="59"/>
      <c r="H40" s="59"/>
      <c r="I40" s="56" t="s">
        <v>69</v>
      </c>
      <c r="J40" s="68">
        <f>SUM(J37,J36)</f>
        <v>0</v>
      </c>
      <c r="K40" s="68">
        <f t="shared" ref="K40:S40" si="4">SUM(K37,K36)</f>
        <v>3</v>
      </c>
      <c r="L40" s="68">
        <f t="shared" si="4"/>
        <v>0</v>
      </c>
      <c r="M40" s="68">
        <f t="shared" si="4"/>
        <v>0</v>
      </c>
      <c r="N40" s="68">
        <f t="shared" si="4"/>
        <v>0</v>
      </c>
      <c r="O40" s="68">
        <f t="shared" si="4"/>
        <v>0</v>
      </c>
      <c r="P40" s="68">
        <f t="shared" si="4"/>
        <v>1</v>
      </c>
      <c r="Q40" s="68">
        <f t="shared" si="4"/>
        <v>5</v>
      </c>
      <c r="R40" s="68">
        <f t="shared" si="4"/>
        <v>0</v>
      </c>
      <c r="S40" s="68">
        <f t="shared" si="4"/>
        <v>0</v>
      </c>
      <c r="T40" s="66">
        <f t="shared" si="1"/>
        <v>0.9</v>
      </c>
      <c r="U40" s="44">
        <f t="shared" si="2"/>
        <v>1.7288403306519919</v>
      </c>
      <c r="V40" s="44">
        <f t="shared" si="3"/>
        <v>1.0715266485858799</v>
      </c>
      <c r="W40" s="44">
        <f>T40/SUM(T40,T41,T42)*100</f>
        <v>0.9355509355509356</v>
      </c>
    </row>
    <row r="41" spans="1:258" x14ac:dyDescent="0.2">
      <c r="G41" s="59"/>
      <c r="H41" s="59"/>
      <c r="I41" s="56" t="s">
        <v>70</v>
      </c>
      <c r="J41" s="69">
        <f>SUM(J38,J32)</f>
        <v>85</v>
      </c>
      <c r="K41" s="69">
        <f t="shared" ref="K41:S41" si="5">SUM(K38,K32)</f>
        <v>50</v>
      </c>
      <c r="L41" s="69">
        <f t="shared" si="5"/>
        <v>90</v>
      </c>
      <c r="M41" s="69">
        <f t="shared" si="5"/>
        <v>100</v>
      </c>
      <c r="N41" s="69">
        <f t="shared" si="5"/>
        <v>102</v>
      </c>
      <c r="O41" s="69">
        <f t="shared" si="5"/>
        <v>100</v>
      </c>
      <c r="P41" s="69">
        <f t="shared" si="5"/>
        <v>50</v>
      </c>
      <c r="Q41" s="69">
        <f t="shared" si="5"/>
        <v>95</v>
      </c>
      <c r="R41" s="69">
        <f t="shared" si="5"/>
        <v>70</v>
      </c>
      <c r="S41" s="69">
        <f t="shared" si="5"/>
        <v>90</v>
      </c>
      <c r="T41" s="66">
        <f t="shared" si="1"/>
        <v>83.2</v>
      </c>
      <c r="U41" s="44">
        <f t="shared" si="2"/>
        <v>19.809088823063028</v>
      </c>
      <c r="V41" s="44">
        <f t="shared" si="3"/>
        <v>12.277574847014277</v>
      </c>
      <c r="W41" s="44">
        <f>T41/SUM(T40,T41,T42)*100</f>
        <v>86.486486486486484</v>
      </c>
    </row>
    <row r="42" spans="1:258" x14ac:dyDescent="0.2">
      <c r="G42" s="59"/>
      <c r="H42" s="59"/>
      <c r="I42" s="56" t="s">
        <v>71</v>
      </c>
      <c r="J42" s="68">
        <f>SUM(J33,J34,J35)</f>
        <v>25</v>
      </c>
      <c r="K42" s="68">
        <f t="shared" ref="K42:S42" si="6">SUM(K33,K34,K35)</f>
        <v>17</v>
      </c>
      <c r="L42" s="68">
        <f t="shared" si="6"/>
        <v>10</v>
      </c>
      <c r="M42" s="68">
        <f t="shared" si="6"/>
        <v>0</v>
      </c>
      <c r="N42" s="68">
        <f t="shared" si="6"/>
        <v>0</v>
      </c>
      <c r="O42" s="68">
        <f t="shared" si="6"/>
        <v>2</v>
      </c>
      <c r="P42" s="68">
        <f t="shared" si="6"/>
        <v>25</v>
      </c>
      <c r="Q42" s="68">
        <f t="shared" si="6"/>
        <v>10</v>
      </c>
      <c r="R42" s="68">
        <f t="shared" si="6"/>
        <v>32</v>
      </c>
      <c r="S42" s="68">
        <f t="shared" si="6"/>
        <v>0</v>
      </c>
      <c r="T42" s="66">
        <f t="shared" si="1"/>
        <v>12.1</v>
      </c>
      <c r="U42" s="44">
        <f t="shared" si="2"/>
        <v>12.031902038608305</v>
      </c>
      <c r="V42" s="44">
        <f t="shared" si="3"/>
        <v>7.4573131127045524</v>
      </c>
      <c r="W42" s="44">
        <f>T42/SUM(T40,T41,T42)*100</f>
        <v>12.577962577962577</v>
      </c>
    </row>
    <row r="43" spans="1:258" x14ac:dyDescent="0.2">
      <c r="G43" s="59"/>
      <c r="H43" s="44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70"/>
      <c r="V43" s="70"/>
    </row>
    <row r="44" spans="1:258" x14ac:dyDescent="0.2"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1:258" x14ac:dyDescent="0.2"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1:258" x14ac:dyDescent="0.2"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</row>
    <row r="47" spans="1:258" x14ac:dyDescent="0.2"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</row>
    <row r="48" spans="1:258" x14ac:dyDescent="0.2"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7:22" x14ac:dyDescent="0.2"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73"/>
  <sheetViews>
    <sheetView showGridLines="0" workbookViewId="0">
      <selection activeCell="C11" sqref="C11"/>
    </sheetView>
  </sheetViews>
  <sheetFormatPr baseColWidth="10" defaultColWidth="6.625" defaultRowHeight="12.75" customHeight="1" x14ac:dyDescent="0.2"/>
  <cols>
    <col min="1" max="2" width="6.625" style="15" customWidth="1"/>
    <col min="3" max="3" width="7.25" style="15" bestFit="1" customWidth="1"/>
    <col min="4" max="4" width="6.625" style="15" customWidth="1"/>
    <col min="5" max="6" width="9" style="15" customWidth="1"/>
    <col min="7" max="8" width="8.125" style="15" customWidth="1"/>
    <col min="9" max="9" width="8" style="15" customWidth="1"/>
    <col min="10" max="257" width="6.625" style="15" customWidth="1"/>
  </cols>
  <sheetData>
    <row r="1" spans="1:9" ht="12.75" customHeight="1" x14ac:dyDescent="0.15">
      <c r="A1" s="16"/>
      <c r="B1" s="16"/>
      <c r="C1" s="39"/>
      <c r="D1" s="17"/>
      <c r="E1" s="82" t="s">
        <v>33</v>
      </c>
      <c r="F1" s="83"/>
      <c r="G1" s="82" t="s">
        <v>34</v>
      </c>
      <c r="H1" s="83"/>
      <c r="I1" s="8"/>
    </row>
    <row r="2" spans="1:9" ht="13.5" customHeight="1" x14ac:dyDescent="0.15">
      <c r="A2" s="18" t="s">
        <v>9</v>
      </c>
      <c r="B2" s="18" t="s">
        <v>10</v>
      </c>
      <c r="C2" s="40" t="s">
        <v>56</v>
      </c>
      <c r="D2" s="19" t="s">
        <v>12</v>
      </c>
      <c r="E2" s="20" t="s">
        <v>35</v>
      </c>
      <c r="F2" s="19" t="s">
        <v>36</v>
      </c>
      <c r="G2" s="20" t="s">
        <v>35</v>
      </c>
      <c r="H2" s="19" t="s">
        <v>36</v>
      </c>
      <c r="I2" s="21" t="s">
        <v>0</v>
      </c>
    </row>
    <row r="3" spans="1:9" ht="12.75" customHeight="1" x14ac:dyDescent="0.15">
      <c r="A3" s="5" t="s">
        <v>20</v>
      </c>
      <c r="B3" s="5">
        <v>6</v>
      </c>
      <c r="C3" s="41">
        <v>1</v>
      </c>
      <c r="D3" s="4"/>
      <c r="E3" s="3">
        <v>2</v>
      </c>
      <c r="F3" s="4"/>
      <c r="G3" s="3">
        <f t="shared" ref="G3:G34" si="0">E3*200</f>
        <v>400</v>
      </c>
      <c r="H3" s="4">
        <f t="shared" ref="H3:H34" si="1">F3*200</f>
        <v>0</v>
      </c>
      <c r="I3" s="3"/>
    </row>
    <row r="4" spans="1:9" ht="12.75" customHeight="1" x14ac:dyDescent="0.15">
      <c r="A4" s="6"/>
      <c r="B4" s="6"/>
      <c r="C4" s="33"/>
      <c r="D4" s="7"/>
      <c r="E4" s="8"/>
      <c r="F4" s="7"/>
      <c r="G4" s="8">
        <f t="shared" si="0"/>
        <v>0</v>
      </c>
      <c r="H4" s="7">
        <f t="shared" si="1"/>
        <v>0</v>
      </c>
      <c r="I4" s="8"/>
    </row>
    <row r="5" spans="1:9" ht="12.75" customHeight="1" x14ac:dyDescent="0.15">
      <c r="A5" s="6"/>
      <c r="B5" s="6"/>
      <c r="C5" s="33"/>
      <c r="D5" s="7"/>
      <c r="E5" s="8"/>
      <c r="F5" s="7"/>
      <c r="G5" s="8">
        <f t="shared" si="0"/>
        <v>0</v>
      </c>
      <c r="H5" s="7">
        <f t="shared" si="1"/>
        <v>0</v>
      </c>
      <c r="I5" s="8"/>
    </row>
    <row r="6" spans="1:9" ht="12.75" customHeight="1" x14ac:dyDescent="0.15">
      <c r="A6" s="6"/>
      <c r="B6" s="6"/>
      <c r="C6" s="33"/>
      <c r="D6" s="7"/>
      <c r="E6" s="8"/>
      <c r="F6" s="7"/>
      <c r="G6" s="8">
        <f t="shared" si="0"/>
        <v>0</v>
      </c>
      <c r="H6" s="7">
        <f t="shared" si="1"/>
        <v>0</v>
      </c>
      <c r="I6" s="8"/>
    </row>
    <row r="7" spans="1:9" ht="12.75" customHeight="1" x14ac:dyDescent="0.15">
      <c r="A7" s="6"/>
      <c r="B7" s="6"/>
      <c r="C7" s="33"/>
      <c r="D7" s="7"/>
      <c r="E7" s="8"/>
      <c r="F7" s="7"/>
      <c r="G7" s="8">
        <f t="shared" si="0"/>
        <v>0</v>
      </c>
      <c r="H7" s="7">
        <f t="shared" si="1"/>
        <v>0</v>
      </c>
      <c r="I7" s="8"/>
    </row>
    <row r="8" spans="1:9" ht="12.75" customHeight="1" x14ac:dyDescent="0.15">
      <c r="A8" s="6"/>
      <c r="B8" s="6"/>
      <c r="C8" s="33"/>
      <c r="D8" s="7"/>
      <c r="E8" s="8"/>
      <c r="F8" s="7"/>
      <c r="G8" s="8">
        <f t="shared" si="0"/>
        <v>0</v>
      </c>
      <c r="H8" s="7">
        <f t="shared" si="1"/>
        <v>0</v>
      </c>
      <c r="I8" s="8"/>
    </row>
    <row r="9" spans="1:9" ht="12.75" customHeight="1" x14ac:dyDescent="0.15">
      <c r="A9" s="6"/>
      <c r="B9" s="6"/>
      <c r="C9" s="33"/>
      <c r="D9" s="7"/>
      <c r="E9" s="8"/>
      <c r="F9" s="7"/>
      <c r="G9" s="8">
        <f t="shared" si="0"/>
        <v>0</v>
      </c>
      <c r="H9" s="7">
        <f t="shared" si="1"/>
        <v>0</v>
      </c>
      <c r="I9" s="8"/>
    </row>
    <row r="10" spans="1:9" ht="12.75" customHeight="1" x14ac:dyDescent="0.15">
      <c r="A10" s="6"/>
      <c r="B10" s="6"/>
      <c r="C10" s="33"/>
      <c r="D10" s="7"/>
      <c r="E10" s="8"/>
      <c r="F10" s="7"/>
      <c r="G10" s="8">
        <f t="shared" si="0"/>
        <v>0</v>
      </c>
      <c r="H10" s="7">
        <f t="shared" si="1"/>
        <v>0</v>
      </c>
      <c r="I10" s="8"/>
    </row>
    <row r="11" spans="1:9" ht="12.75" customHeight="1" x14ac:dyDescent="0.15">
      <c r="A11" s="6"/>
      <c r="B11" s="6"/>
      <c r="C11" s="33"/>
      <c r="D11" s="7"/>
      <c r="E11" s="8"/>
      <c r="F11" s="7"/>
      <c r="G11" s="8">
        <f t="shared" si="0"/>
        <v>0</v>
      </c>
      <c r="H11" s="7">
        <f t="shared" si="1"/>
        <v>0</v>
      </c>
      <c r="I11" s="8"/>
    </row>
    <row r="12" spans="1:9" ht="12.75" customHeight="1" x14ac:dyDescent="0.15">
      <c r="A12" s="6"/>
      <c r="B12" s="6"/>
      <c r="C12" s="33"/>
      <c r="D12" s="7"/>
      <c r="E12" s="8"/>
      <c r="F12" s="7"/>
      <c r="G12" s="8">
        <f t="shared" si="0"/>
        <v>0</v>
      </c>
      <c r="H12" s="7">
        <f t="shared" si="1"/>
        <v>0</v>
      </c>
      <c r="I12" s="8"/>
    </row>
    <row r="13" spans="1:9" ht="12.75" customHeight="1" x14ac:dyDescent="0.15">
      <c r="A13" s="6"/>
      <c r="B13" s="6"/>
      <c r="C13" s="33"/>
      <c r="D13" s="7"/>
      <c r="E13" s="8"/>
      <c r="F13" s="7"/>
      <c r="G13" s="8">
        <f t="shared" si="0"/>
        <v>0</v>
      </c>
      <c r="H13" s="7">
        <f t="shared" si="1"/>
        <v>0</v>
      </c>
      <c r="I13" s="8"/>
    </row>
    <row r="14" spans="1:9" ht="12.75" customHeight="1" x14ac:dyDescent="0.15">
      <c r="A14" s="6"/>
      <c r="B14" s="6"/>
      <c r="C14" s="33"/>
      <c r="D14" s="7"/>
      <c r="E14" s="8"/>
      <c r="F14" s="7"/>
      <c r="G14" s="8">
        <f t="shared" si="0"/>
        <v>0</v>
      </c>
      <c r="H14" s="7">
        <f t="shared" si="1"/>
        <v>0</v>
      </c>
      <c r="I14" s="8"/>
    </row>
    <row r="15" spans="1:9" ht="12.75" customHeight="1" x14ac:dyDescent="0.15">
      <c r="A15" s="6"/>
      <c r="B15" s="6"/>
      <c r="C15" s="33"/>
      <c r="D15" s="7"/>
      <c r="E15" s="8"/>
      <c r="F15" s="7"/>
      <c r="G15" s="8">
        <f t="shared" si="0"/>
        <v>0</v>
      </c>
      <c r="H15" s="7">
        <f t="shared" si="1"/>
        <v>0</v>
      </c>
      <c r="I15" s="8"/>
    </row>
    <row r="16" spans="1:9" ht="12.75" customHeight="1" x14ac:dyDescent="0.15">
      <c r="A16" s="6"/>
      <c r="B16" s="6"/>
      <c r="C16" s="33"/>
      <c r="D16" s="7"/>
      <c r="E16" s="8"/>
      <c r="F16" s="7"/>
      <c r="G16" s="8">
        <f t="shared" si="0"/>
        <v>0</v>
      </c>
      <c r="H16" s="7">
        <f t="shared" si="1"/>
        <v>0</v>
      </c>
      <c r="I16" s="8"/>
    </row>
    <row r="17" spans="1:9" ht="12.75" customHeight="1" x14ac:dyDescent="0.15">
      <c r="A17" s="6"/>
      <c r="B17" s="6"/>
      <c r="C17" s="33"/>
      <c r="D17" s="7"/>
      <c r="E17" s="8"/>
      <c r="F17" s="7"/>
      <c r="G17" s="8">
        <f t="shared" si="0"/>
        <v>0</v>
      </c>
      <c r="H17" s="7">
        <f t="shared" si="1"/>
        <v>0</v>
      </c>
      <c r="I17" s="8"/>
    </row>
    <row r="18" spans="1:9" ht="12.75" customHeight="1" x14ac:dyDescent="0.15">
      <c r="A18" s="6"/>
      <c r="B18" s="6"/>
      <c r="C18" s="33"/>
      <c r="D18" s="7"/>
      <c r="E18" s="8"/>
      <c r="F18" s="7"/>
      <c r="G18" s="8">
        <f t="shared" si="0"/>
        <v>0</v>
      </c>
      <c r="H18" s="7">
        <f t="shared" si="1"/>
        <v>0</v>
      </c>
      <c r="I18" s="8"/>
    </row>
    <row r="19" spans="1:9" ht="12.75" customHeight="1" x14ac:dyDescent="0.15">
      <c r="A19" s="6"/>
      <c r="B19" s="6"/>
      <c r="C19" s="33"/>
      <c r="D19" s="7"/>
      <c r="E19" s="8"/>
      <c r="F19" s="7"/>
      <c r="G19" s="8">
        <f t="shared" si="0"/>
        <v>0</v>
      </c>
      <c r="H19" s="7">
        <f t="shared" si="1"/>
        <v>0</v>
      </c>
      <c r="I19" s="8"/>
    </row>
    <row r="20" spans="1:9" ht="12.75" customHeight="1" x14ac:dyDescent="0.15">
      <c r="A20" s="6"/>
      <c r="B20" s="6"/>
      <c r="C20" s="33"/>
      <c r="D20" s="7"/>
      <c r="E20" s="8"/>
      <c r="F20" s="7"/>
      <c r="G20" s="8">
        <f t="shared" si="0"/>
        <v>0</v>
      </c>
      <c r="H20" s="7">
        <f t="shared" si="1"/>
        <v>0</v>
      </c>
      <c r="I20" s="8"/>
    </row>
    <row r="21" spans="1:9" ht="12.75" customHeight="1" x14ac:dyDescent="0.15">
      <c r="A21" s="6"/>
      <c r="B21" s="6"/>
      <c r="C21" s="33"/>
      <c r="D21" s="7"/>
      <c r="E21" s="8"/>
      <c r="F21" s="7"/>
      <c r="G21" s="8">
        <f t="shared" si="0"/>
        <v>0</v>
      </c>
      <c r="H21" s="7">
        <f t="shared" si="1"/>
        <v>0</v>
      </c>
      <c r="I21" s="8"/>
    </row>
    <row r="22" spans="1:9" ht="12.75" customHeight="1" x14ac:dyDescent="0.15">
      <c r="A22" s="6"/>
      <c r="B22" s="6"/>
      <c r="C22" s="33"/>
      <c r="D22" s="7"/>
      <c r="E22" s="8"/>
      <c r="F22" s="7"/>
      <c r="G22" s="8">
        <f t="shared" si="0"/>
        <v>0</v>
      </c>
      <c r="H22" s="7">
        <f t="shared" si="1"/>
        <v>0</v>
      </c>
      <c r="I22" s="8"/>
    </row>
    <row r="23" spans="1:9" ht="12.75" customHeight="1" x14ac:dyDescent="0.15">
      <c r="A23" s="6"/>
      <c r="B23" s="6"/>
      <c r="C23" s="33"/>
      <c r="D23" s="7"/>
      <c r="E23" s="8"/>
      <c r="F23" s="7"/>
      <c r="G23" s="8">
        <f t="shared" si="0"/>
        <v>0</v>
      </c>
      <c r="H23" s="7">
        <f t="shared" si="1"/>
        <v>0</v>
      </c>
      <c r="I23" s="8"/>
    </row>
    <row r="24" spans="1:9" ht="12.75" customHeight="1" x14ac:dyDescent="0.15">
      <c r="A24" s="6"/>
      <c r="B24" s="6"/>
      <c r="C24" s="33"/>
      <c r="D24" s="7"/>
      <c r="E24" s="8"/>
      <c r="F24" s="7"/>
      <c r="G24" s="8">
        <f t="shared" si="0"/>
        <v>0</v>
      </c>
      <c r="H24" s="7">
        <f t="shared" si="1"/>
        <v>0</v>
      </c>
      <c r="I24" s="8"/>
    </row>
    <row r="25" spans="1:9" ht="12.75" customHeight="1" x14ac:dyDescent="0.15">
      <c r="A25" s="6"/>
      <c r="B25" s="6"/>
      <c r="C25" s="33"/>
      <c r="D25" s="7"/>
      <c r="E25" s="8"/>
      <c r="F25" s="7"/>
      <c r="G25" s="8">
        <f t="shared" si="0"/>
        <v>0</v>
      </c>
      <c r="H25" s="7">
        <f t="shared" si="1"/>
        <v>0</v>
      </c>
      <c r="I25" s="8"/>
    </row>
    <row r="26" spans="1:9" ht="12.75" customHeight="1" x14ac:dyDescent="0.15">
      <c r="A26" s="6"/>
      <c r="B26" s="6"/>
      <c r="C26" s="33"/>
      <c r="D26" s="7"/>
      <c r="E26" s="8"/>
      <c r="F26" s="7"/>
      <c r="G26" s="8">
        <f t="shared" si="0"/>
        <v>0</v>
      </c>
      <c r="H26" s="7">
        <f t="shared" si="1"/>
        <v>0</v>
      </c>
      <c r="I26" s="8"/>
    </row>
    <row r="27" spans="1:9" ht="12.75" customHeight="1" x14ac:dyDescent="0.15">
      <c r="A27" s="6"/>
      <c r="B27" s="6"/>
      <c r="C27" s="33"/>
      <c r="D27" s="7"/>
      <c r="E27" s="8"/>
      <c r="F27" s="7"/>
      <c r="G27" s="8">
        <f t="shared" si="0"/>
        <v>0</v>
      </c>
      <c r="H27" s="7">
        <f t="shared" si="1"/>
        <v>0</v>
      </c>
      <c r="I27" s="8"/>
    </row>
    <row r="28" spans="1:9" ht="12.75" customHeight="1" x14ac:dyDescent="0.15">
      <c r="A28" s="6"/>
      <c r="B28" s="6"/>
      <c r="C28" s="33"/>
      <c r="D28" s="7"/>
      <c r="E28" s="8"/>
      <c r="F28" s="7"/>
      <c r="G28" s="8">
        <f t="shared" si="0"/>
        <v>0</v>
      </c>
      <c r="H28" s="7">
        <f t="shared" si="1"/>
        <v>0</v>
      </c>
      <c r="I28" s="8"/>
    </row>
    <row r="29" spans="1:9" ht="12.75" customHeight="1" x14ac:dyDescent="0.15">
      <c r="A29" s="6"/>
      <c r="B29" s="6"/>
      <c r="C29" s="33"/>
      <c r="D29" s="7"/>
      <c r="E29" s="8"/>
      <c r="F29" s="7"/>
      <c r="G29" s="8">
        <f t="shared" si="0"/>
        <v>0</v>
      </c>
      <c r="H29" s="7">
        <f t="shared" si="1"/>
        <v>0</v>
      </c>
      <c r="I29" s="8"/>
    </row>
    <row r="30" spans="1:9" ht="12.75" customHeight="1" x14ac:dyDescent="0.15">
      <c r="A30" s="6"/>
      <c r="B30" s="6"/>
      <c r="C30" s="33"/>
      <c r="D30" s="7"/>
      <c r="E30" s="8"/>
      <c r="F30" s="7"/>
      <c r="G30" s="8">
        <f t="shared" si="0"/>
        <v>0</v>
      </c>
      <c r="H30" s="7">
        <f t="shared" si="1"/>
        <v>0</v>
      </c>
      <c r="I30" s="8"/>
    </row>
    <row r="31" spans="1:9" ht="12.75" customHeight="1" x14ac:dyDescent="0.15">
      <c r="A31" s="6"/>
      <c r="B31" s="6"/>
      <c r="C31" s="33"/>
      <c r="D31" s="7"/>
      <c r="E31" s="8"/>
      <c r="F31" s="7"/>
      <c r="G31" s="8">
        <f t="shared" si="0"/>
        <v>0</v>
      </c>
      <c r="H31" s="7">
        <f t="shared" si="1"/>
        <v>0</v>
      </c>
      <c r="I31" s="8"/>
    </row>
    <row r="32" spans="1:9" ht="12.75" customHeight="1" x14ac:dyDescent="0.15">
      <c r="A32" s="6"/>
      <c r="B32" s="6"/>
      <c r="C32" s="33"/>
      <c r="D32" s="7"/>
      <c r="E32" s="8"/>
      <c r="F32" s="7"/>
      <c r="G32" s="8">
        <f t="shared" si="0"/>
        <v>0</v>
      </c>
      <c r="H32" s="7">
        <f t="shared" si="1"/>
        <v>0</v>
      </c>
      <c r="I32" s="8"/>
    </row>
    <row r="33" spans="1:9" ht="12.75" customHeight="1" x14ac:dyDescent="0.15">
      <c r="A33" s="6"/>
      <c r="B33" s="6"/>
      <c r="C33" s="33"/>
      <c r="D33" s="7"/>
      <c r="E33" s="8"/>
      <c r="F33" s="7"/>
      <c r="G33" s="8">
        <f t="shared" si="0"/>
        <v>0</v>
      </c>
      <c r="H33" s="7">
        <f t="shared" si="1"/>
        <v>0</v>
      </c>
      <c r="I33" s="8"/>
    </row>
    <row r="34" spans="1:9" ht="12.75" customHeight="1" x14ac:dyDescent="0.15">
      <c r="A34" s="6"/>
      <c r="B34" s="6"/>
      <c r="C34" s="33"/>
      <c r="D34" s="7"/>
      <c r="E34" s="8"/>
      <c r="F34" s="7"/>
      <c r="G34" s="8">
        <f t="shared" si="0"/>
        <v>0</v>
      </c>
      <c r="H34" s="7">
        <f t="shared" si="1"/>
        <v>0</v>
      </c>
      <c r="I34" s="8"/>
    </row>
    <row r="35" spans="1:9" ht="12.75" customHeight="1" x14ac:dyDescent="0.15">
      <c r="A35" s="6"/>
      <c r="B35" s="6"/>
      <c r="C35" s="33"/>
      <c r="D35" s="7"/>
      <c r="E35" s="8"/>
      <c r="F35" s="7"/>
      <c r="G35" s="8">
        <f t="shared" ref="G35:G66" si="2">E35*200</f>
        <v>0</v>
      </c>
      <c r="H35" s="7">
        <f t="shared" ref="H35:H66" si="3">F35*200</f>
        <v>0</v>
      </c>
      <c r="I35" s="8"/>
    </row>
    <row r="36" spans="1:9" ht="12.75" customHeight="1" x14ac:dyDescent="0.15">
      <c r="A36" s="6"/>
      <c r="B36" s="6"/>
      <c r="C36" s="33"/>
      <c r="D36" s="7"/>
      <c r="E36" s="8"/>
      <c r="F36" s="7"/>
      <c r="G36" s="8">
        <f t="shared" si="2"/>
        <v>0</v>
      </c>
      <c r="H36" s="7">
        <f t="shared" si="3"/>
        <v>0</v>
      </c>
      <c r="I36" s="8"/>
    </row>
    <row r="37" spans="1:9" ht="12.75" customHeight="1" x14ac:dyDescent="0.15">
      <c r="A37" s="6"/>
      <c r="B37" s="6"/>
      <c r="C37" s="33"/>
      <c r="D37" s="7"/>
      <c r="E37" s="8"/>
      <c r="F37" s="7"/>
      <c r="G37" s="8">
        <f t="shared" si="2"/>
        <v>0</v>
      </c>
      <c r="H37" s="7">
        <f t="shared" si="3"/>
        <v>0</v>
      </c>
      <c r="I37" s="8"/>
    </row>
    <row r="38" spans="1:9" ht="12.75" customHeight="1" x14ac:dyDescent="0.15">
      <c r="A38" s="6"/>
      <c r="B38" s="6"/>
      <c r="C38" s="33"/>
      <c r="D38" s="7"/>
      <c r="E38" s="8"/>
      <c r="F38" s="7"/>
      <c r="G38" s="8">
        <f t="shared" si="2"/>
        <v>0</v>
      </c>
      <c r="H38" s="7">
        <f t="shared" si="3"/>
        <v>0</v>
      </c>
      <c r="I38" s="8"/>
    </row>
    <row r="39" spans="1:9" ht="12.75" customHeight="1" x14ac:dyDescent="0.15">
      <c r="A39" s="6"/>
      <c r="B39" s="6"/>
      <c r="C39" s="33"/>
      <c r="D39" s="7"/>
      <c r="E39" s="8"/>
      <c r="F39" s="7"/>
      <c r="G39" s="8">
        <f t="shared" si="2"/>
        <v>0</v>
      </c>
      <c r="H39" s="7">
        <f t="shared" si="3"/>
        <v>0</v>
      </c>
      <c r="I39" s="8"/>
    </row>
    <row r="40" spans="1:9" ht="12.75" customHeight="1" x14ac:dyDescent="0.15">
      <c r="A40" s="6"/>
      <c r="B40" s="6"/>
      <c r="C40" s="33"/>
      <c r="D40" s="7"/>
      <c r="E40" s="8"/>
      <c r="F40" s="7"/>
      <c r="G40" s="8">
        <f t="shared" si="2"/>
        <v>0</v>
      </c>
      <c r="H40" s="7">
        <f t="shared" si="3"/>
        <v>0</v>
      </c>
      <c r="I40" s="8"/>
    </row>
    <row r="41" spans="1:9" ht="12.75" customHeight="1" x14ac:dyDescent="0.15">
      <c r="A41" s="6"/>
      <c r="B41" s="6"/>
      <c r="C41" s="33"/>
      <c r="D41" s="7"/>
      <c r="E41" s="8"/>
      <c r="F41" s="7"/>
      <c r="G41" s="8">
        <f t="shared" si="2"/>
        <v>0</v>
      </c>
      <c r="H41" s="7">
        <f t="shared" si="3"/>
        <v>0</v>
      </c>
      <c r="I41" s="8"/>
    </row>
    <row r="42" spans="1:9" ht="12.75" customHeight="1" x14ac:dyDescent="0.15">
      <c r="A42" s="6"/>
      <c r="B42" s="6"/>
      <c r="C42" s="33"/>
      <c r="D42" s="7"/>
      <c r="E42" s="8"/>
      <c r="F42" s="7"/>
      <c r="G42" s="8">
        <f t="shared" si="2"/>
        <v>0</v>
      </c>
      <c r="H42" s="7">
        <f t="shared" si="3"/>
        <v>0</v>
      </c>
      <c r="I42" s="8"/>
    </row>
    <row r="43" spans="1:9" ht="12.75" customHeight="1" x14ac:dyDescent="0.15">
      <c r="A43" s="6"/>
      <c r="B43" s="6"/>
      <c r="C43" s="33"/>
      <c r="D43" s="7"/>
      <c r="E43" s="8"/>
      <c r="F43" s="7"/>
      <c r="G43" s="8">
        <f t="shared" si="2"/>
        <v>0</v>
      </c>
      <c r="H43" s="7">
        <f t="shared" si="3"/>
        <v>0</v>
      </c>
      <c r="I43" s="8"/>
    </row>
    <row r="44" spans="1:9" ht="12.75" customHeight="1" x14ac:dyDescent="0.15">
      <c r="A44" s="6"/>
      <c r="B44" s="6"/>
      <c r="C44" s="33"/>
      <c r="D44" s="7"/>
      <c r="E44" s="8"/>
      <c r="F44" s="7"/>
      <c r="G44" s="8">
        <f t="shared" si="2"/>
        <v>0</v>
      </c>
      <c r="H44" s="7">
        <f t="shared" si="3"/>
        <v>0</v>
      </c>
      <c r="I44" s="8"/>
    </row>
    <row r="45" spans="1:9" ht="12.75" customHeight="1" x14ac:dyDescent="0.15">
      <c r="A45" s="6"/>
      <c r="B45" s="6"/>
      <c r="C45" s="33"/>
      <c r="D45" s="7"/>
      <c r="E45" s="8"/>
      <c r="F45" s="7"/>
      <c r="G45" s="8">
        <f t="shared" si="2"/>
        <v>0</v>
      </c>
      <c r="H45" s="7">
        <f t="shared" si="3"/>
        <v>0</v>
      </c>
      <c r="I45" s="8"/>
    </row>
    <row r="46" spans="1:9" ht="12.75" customHeight="1" x14ac:dyDescent="0.15">
      <c r="A46" s="6"/>
      <c r="B46" s="6"/>
      <c r="C46" s="33"/>
      <c r="D46" s="7"/>
      <c r="E46" s="8"/>
      <c r="F46" s="7"/>
      <c r="G46" s="8">
        <f t="shared" si="2"/>
        <v>0</v>
      </c>
      <c r="H46" s="7">
        <f t="shared" si="3"/>
        <v>0</v>
      </c>
      <c r="I46" s="8"/>
    </row>
    <row r="47" spans="1:9" ht="12.75" customHeight="1" x14ac:dyDescent="0.15">
      <c r="A47" s="6"/>
      <c r="B47" s="6"/>
      <c r="C47" s="33"/>
      <c r="D47" s="7"/>
      <c r="E47" s="8"/>
      <c r="F47" s="7"/>
      <c r="G47" s="8">
        <f t="shared" si="2"/>
        <v>0</v>
      </c>
      <c r="H47" s="7">
        <f t="shared" si="3"/>
        <v>0</v>
      </c>
      <c r="I47" s="8"/>
    </row>
    <row r="48" spans="1:9" ht="12.75" customHeight="1" x14ac:dyDescent="0.15">
      <c r="A48" s="6"/>
      <c r="B48" s="6"/>
      <c r="C48" s="33"/>
      <c r="D48" s="7"/>
      <c r="E48" s="8"/>
      <c r="F48" s="7"/>
      <c r="G48" s="8">
        <f t="shared" si="2"/>
        <v>0</v>
      </c>
      <c r="H48" s="7">
        <f t="shared" si="3"/>
        <v>0</v>
      </c>
      <c r="I48" s="8"/>
    </row>
    <row r="49" spans="1:9" ht="12.75" customHeight="1" x14ac:dyDescent="0.15">
      <c r="A49" s="6"/>
      <c r="B49" s="6"/>
      <c r="C49" s="33"/>
      <c r="D49" s="7"/>
      <c r="E49" s="8"/>
      <c r="F49" s="7"/>
      <c r="G49" s="8">
        <f t="shared" si="2"/>
        <v>0</v>
      </c>
      <c r="H49" s="7">
        <f t="shared" si="3"/>
        <v>0</v>
      </c>
      <c r="I49" s="8"/>
    </row>
    <row r="50" spans="1:9" ht="12.75" customHeight="1" x14ac:dyDescent="0.15">
      <c r="A50" s="6"/>
      <c r="B50" s="6"/>
      <c r="C50" s="33"/>
      <c r="D50" s="7"/>
      <c r="E50" s="8"/>
      <c r="F50" s="7"/>
      <c r="G50" s="8">
        <f t="shared" si="2"/>
        <v>0</v>
      </c>
      <c r="H50" s="7">
        <f t="shared" si="3"/>
        <v>0</v>
      </c>
      <c r="I50" s="8"/>
    </row>
    <row r="51" spans="1:9" ht="12.75" customHeight="1" x14ac:dyDescent="0.15">
      <c r="A51" s="6"/>
      <c r="B51" s="6"/>
      <c r="C51" s="33"/>
      <c r="D51" s="7"/>
      <c r="E51" s="8"/>
      <c r="F51" s="7"/>
      <c r="G51" s="8">
        <f t="shared" si="2"/>
        <v>0</v>
      </c>
      <c r="H51" s="7">
        <f t="shared" si="3"/>
        <v>0</v>
      </c>
      <c r="I51" s="8"/>
    </row>
    <row r="52" spans="1:9" ht="12.75" customHeight="1" x14ac:dyDescent="0.15">
      <c r="A52" s="6"/>
      <c r="B52" s="6"/>
      <c r="C52" s="33"/>
      <c r="D52" s="7"/>
      <c r="E52" s="8"/>
      <c r="F52" s="7"/>
      <c r="G52" s="8">
        <f t="shared" si="2"/>
        <v>0</v>
      </c>
      <c r="H52" s="7">
        <f t="shared" si="3"/>
        <v>0</v>
      </c>
      <c r="I52" s="8"/>
    </row>
    <row r="53" spans="1:9" ht="12.75" customHeight="1" x14ac:dyDescent="0.15">
      <c r="A53" s="6"/>
      <c r="B53" s="6"/>
      <c r="C53" s="33"/>
      <c r="D53" s="7"/>
      <c r="E53" s="8"/>
      <c r="F53" s="7"/>
      <c r="G53" s="8">
        <f t="shared" si="2"/>
        <v>0</v>
      </c>
      <c r="H53" s="7">
        <f t="shared" si="3"/>
        <v>0</v>
      </c>
      <c r="I53" s="8"/>
    </row>
    <row r="54" spans="1:9" ht="12.75" customHeight="1" x14ac:dyDescent="0.15">
      <c r="A54" s="6"/>
      <c r="B54" s="6"/>
      <c r="C54" s="33"/>
      <c r="D54" s="7"/>
      <c r="E54" s="8"/>
      <c r="F54" s="7"/>
      <c r="G54" s="8">
        <f t="shared" si="2"/>
        <v>0</v>
      </c>
      <c r="H54" s="7">
        <f t="shared" si="3"/>
        <v>0</v>
      </c>
      <c r="I54" s="8"/>
    </row>
    <row r="55" spans="1:9" ht="12.75" customHeight="1" x14ac:dyDescent="0.15">
      <c r="A55" s="6"/>
      <c r="B55" s="6"/>
      <c r="C55" s="33"/>
      <c r="D55" s="7"/>
      <c r="E55" s="8"/>
      <c r="F55" s="7"/>
      <c r="G55" s="8">
        <f t="shared" si="2"/>
        <v>0</v>
      </c>
      <c r="H55" s="7">
        <f t="shared" si="3"/>
        <v>0</v>
      </c>
      <c r="I55" s="8"/>
    </row>
    <row r="56" spans="1:9" ht="12.75" customHeight="1" x14ac:dyDescent="0.15">
      <c r="A56" s="6"/>
      <c r="B56" s="6"/>
      <c r="C56" s="33"/>
      <c r="D56" s="7"/>
      <c r="E56" s="8"/>
      <c r="F56" s="7"/>
      <c r="G56" s="8">
        <f t="shared" si="2"/>
        <v>0</v>
      </c>
      <c r="H56" s="7">
        <f t="shared" si="3"/>
        <v>0</v>
      </c>
      <c r="I56" s="8"/>
    </row>
    <row r="57" spans="1:9" ht="12.75" customHeight="1" x14ac:dyDescent="0.15">
      <c r="A57" s="6"/>
      <c r="B57" s="6"/>
      <c r="C57" s="33"/>
      <c r="D57" s="7"/>
      <c r="E57" s="8"/>
      <c r="F57" s="7"/>
      <c r="G57" s="8">
        <f t="shared" si="2"/>
        <v>0</v>
      </c>
      <c r="H57" s="7">
        <f t="shared" si="3"/>
        <v>0</v>
      </c>
      <c r="I57" s="8"/>
    </row>
    <row r="58" spans="1:9" ht="12.75" customHeight="1" x14ac:dyDescent="0.15">
      <c r="A58" s="6"/>
      <c r="B58" s="6"/>
      <c r="C58" s="33"/>
      <c r="D58" s="7"/>
      <c r="E58" s="8"/>
      <c r="F58" s="7"/>
      <c r="G58" s="8">
        <f t="shared" si="2"/>
        <v>0</v>
      </c>
      <c r="H58" s="7">
        <f t="shared" si="3"/>
        <v>0</v>
      </c>
      <c r="I58" s="8"/>
    </row>
    <row r="59" spans="1:9" ht="12.75" customHeight="1" x14ac:dyDescent="0.15">
      <c r="A59" s="6"/>
      <c r="B59" s="6"/>
      <c r="C59" s="33"/>
      <c r="D59" s="7"/>
      <c r="E59" s="8"/>
      <c r="F59" s="7"/>
      <c r="G59" s="8">
        <f t="shared" si="2"/>
        <v>0</v>
      </c>
      <c r="H59" s="7">
        <f t="shared" si="3"/>
        <v>0</v>
      </c>
      <c r="I59" s="8"/>
    </row>
    <row r="60" spans="1:9" ht="12.75" customHeight="1" x14ac:dyDescent="0.15">
      <c r="A60" s="6"/>
      <c r="B60" s="6"/>
      <c r="C60" s="33"/>
      <c r="D60" s="7"/>
      <c r="E60" s="8"/>
      <c r="F60" s="7"/>
      <c r="G60" s="8">
        <f t="shared" si="2"/>
        <v>0</v>
      </c>
      <c r="H60" s="7">
        <f t="shared" si="3"/>
        <v>0</v>
      </c>
      <c r="I60" s="8"/>
    </row>
    <row r="61" spans="1:9" ht="12.75" customHeight="1" x14ac:dyDescent="0.15">
      <c r="A61" s="6"/>
      <c r="B61" s="6"/>
      <c r="C61" s="33"/>
      <c r="D61" s="7"/>
      <c r="E61" s="8"/>
      <c r="F61" s="7"/>
      <c r="G61" s="8">
        <f t="shared" si="2"/>
        <v>0</v>
      </c>
      <c r="H61" s="7">
        <f t="shared" si="3"/>
        <v>0</v>
      </c>
      <c r="I61" s="8"/>
    </row>
    <row r="62" spans="1:9" ht="12.75" customHeight="1" x14ac:dyDescent="0.15">
      <c r="A62" s="6"/>
      <c r="B62" s="6"/>
      <c r="C62" s="33"/>
      <c r="D62" s="7"/>
      <c r="E62" s="8"/>
      <c r="F62" s="7"/>
      <c r="G62" s="8">
        <f t="shared" si="2"/>
        <v>0</v>
      </c>
      <c r="H62" s="7">
        <f t="shared" si="3"/>
        <v>0</v>
      </c>
      <c r="I62" s="8"/>
    </row>
    <row r="63" spans="1:9" ht="12.75" customHeight="1" x14ac:dyDescent="0.15">
      <c r="A63" s="6"/>
      <c r="B63" s="6"/>
      <c r="C63" s="33"/>
      <c r="D63" s="7"/>
      <c r="E63" s="8"/>
      <c r="F63" s="7"/>
      <c r="G63" s="8">
        <f t="shared" si="2"/>
        <v>0</v>
      </c>
      <c r="H63" s="7">
        <f t="shared" si="3"/>
        <v>0</v>
      </c>
      <c r="I63" s="8"/>
    </row>
    <row r="64" spans="1:9" ht="12.75" customHeight="1" x14ac:dyDescent="0.15">
      <c r="A64" s="6"/>
      <c r="B64" s="6"/>
      <c r="C64" s="33"/>
      <c r="D64" s="7"/>
      <c r="E64" s="8"/>
      <c r="F64" s="7"/>
      <c r="G64" s="8">
        <f t="shared" si="2"/>
        <v>0</v>
      </c>
      <c r="H64" s="7">
        <f t="shared" si="3"/>
        <v>0</v>
      </c>
      <c r="I64" s="8"/>
    </row>
    <row r="65" spans="1:9" ht="12.75" customHeight="1" x14ac:dyDescent="0.15">
      <c r="A65" s="6"/>
      <c r="B65" s="6"/>
      <c r="C65" s="33"/>
      <c r="D65" s="7"/>
      <c r="E65" s="8"/>
      <c r="F65" s="7"/>
      <c r="G65" s="8">
        <f t="shared" si="2"/>
        <v>0</v>
      </c>
      <c r="H65" s="7">
        <f t="shared" si="3"/>
        <v>0</v>
      </c>
      <c r="I65" s="8"/>
    </row>
    <row r="66" spans="1:9" ht="12.75" customHeight="1" x14ac:dyDescent="0.15">
      <c r="A66" s="6"/>
      <c r="B66" s="6"/>
      <c r="C66" s="33"/>
      <c r="D66" s="7"/>
      <c r="E66" s="8"/>
      <c r="F66" s="7"/>
      <c r="G66" s="8">
        <f t="shared" si="2"/>
        <v>0</v>
      </c>
      <c r="H66" s="7">
        <f t="shared" si="3"/>
        <v>0</v>
      </c>
      <c r="I66" s="8"/>
    </row>
    <row r="67" spans="1:9" ht="12.75" customHeight="1" x14ac:dyDescent="0.15">
      <c r="A67" s="6"/>
      <c r="B67" s="6"/>
      <c r="C67" s="33"/>
      <c r="D67" s="7"/>
      <c r="E67" s="8"/>
      <c r="F67" s="7"/>
      <c r="G67" s="8">
        <f t="shared" ref="G67:G98" si="4">E67*200</f>
        <v>0</v>
      </c>
      <c r="H67" s="7">
        <f t="shared" ref="H67:H98" si="5">F67*200</f>
        <v>0</v>
      </c>
      <c r="I67" s="8"/>
    </row>
    <row r="68" spans="1:9" ht="12.75" customHeight="1" x14ac:dyDescent="0.15">
      <c r="A68" s="6"/>
      <c r="B68" s="6"/>
      <c r="C68" s="33"/>
      <c r="D68" s="7"/>
      <c r="E68" s="8"/>
      <c r="F68" s="7"/>
      <c r="G68" s="8">
        <f t="shared" si="4"/>
        <v>0</v>
      </c>
      <c r="H68" s="7">
        <f t="shared" si="5"/>
        <v>0</v>
      </c>
      <c r="I68" s="8"/>
    </row>
    <row r="69" spans="1:9" ht="12.75" customHeight="1" x14ac:dyDescent="0.15">
      <c r="A69" s="6"/>
      <c r="B69" s="6"/>
      <c r="C69" s="33"/>
      <c r="D69" s="7"/>
      <c r="E69" s="8"/>
      <c r="F69" s="7"/>
      <c r="G69" s="8">
        <f t="shared" si="4"/>
        <v>0</v>
      </c>
      <c r="H69" s="7">
        <f t="shared" si="5"/>
        <v>0</v>
      </c>
      <c r="I69" s="8"/>
    </row>
    <row r="70" spans="1:9" ht="12.75" customHeight="1" x14ac:dyDescent="0.15">
      <c r="A70" s="6"/>
      <c r="B70" s="6"/>
      <c r="C70" s="33"/>
      <c r="D70" s="7"/>
      <c r="E70" s="8"/>
      <c r="F70" s="7"/>
      <c r="G70" s="8">
        <f t="shared" si="4"/>
        <v>0</v>
      </c>
      <c r="H70" s="7">
        <f t="shared" si="5"/>
        <v>0</v>
      </c>
      <c r="I70" s="8"/>
    </row>
    <row r="71" spans="1:9" ht="12.75" customHeight="1" x14ac:dyDescent="0.15">
      <c r="A71" s="6"/>
      <c r="B71" s="6"/>
      <c r="C71" s="33"/>
      <c r="D71" s="7"/>
      <c r="E71" s="8"/>
      <c r="F71" s="7"/>
      <c r="G71" s="8">
        <f t="shared" si="4"/>
        <v>0</v>
      </c>
      <c r="H71" s="7">
        <f t="shared" si="5"/>
        <v>0</v>
      </c>
      <c r="I71" s="8"/>
    </row>
    <row r="72" spans="1:9" ht="12.75" customHeight="1" x14ac:dyDescent="0.15">
      <c r="A72" s="6"/>
      <c r="B72" s="6"/>
      <c r="C72" s="33"/>
      <c r="D72" s="7"/>
      <c r="E72" s="8"/>
      <c r="F72" s="7"/>
      <c r="G72" s="8">
        <f t="shared" si="4"/>
        <v>0</v>
      </c>
      <c r="H72" s="7">
        <f t="shared" si="5"/>
        <v>0</v>
      </c>
      <c r="I72" s="8"/>
    </row>
    <row r="73" spans="1:9" ht="12.75" customHeight="1" x14ac:dyDescent="0.15">
      <c r="A73" s="6"/>
      <c r="B73" s="6"/>
      <c r="C73" s="33"/>
      <c r="D73" s="7"/>
      <c r="E73" s="8"/>
      <c r="F73" s="7"/>
      <c r="G73" s="8">
        <f t="shared" si="4"/>
        <v>0</v>
      </c>
      <c r="H73" s="7">
        <f t="shared" si="5"/>
        <v>0</v>
      </c>
      <c r="I73" s="8"/>
    </row>
    <row r="74" spans="1:9" ht="12.75" customHeight="1" x14ac:dyDescent="0.15">
      <c r="A74" s="6"/>
      <c r="B74" s="6"/>
      <c r="C74" s="33"/>
      <c r="D74" s="7"/>
      <c r="E74" s="8"/>
      <c r="F74" s="7"/>
      <c r="G74" s="8">
        <f t="shared" si="4"/>
        <v>0</v>
      </c>
      <c r="H74" s="7">
        <f t="shared" si="5"/>
        <v>0</v>
      </c>
      <c r="I74" s="8"/>
    </row>
    <row r="75" spans="1:9" ht="12.75" customHeight="1" x14ac:dyDescent="0.15">
      <c r="A75" s="6"/>
      <c r="B75" s="6"/>
      <c r="C75" s="33"/>
      <c r="D75" s="7"/>
      <c r="E75" s="8"/>
      <c r="F75" s="7"/>
      <c r="G75" s="8">
        <f t="shared" si="4"/>
        <v>0</v>
      </c>
      <c r="H75" s="7">
        <f t="shared" si="5"/>
        <v>0</v>
      </c>
      <c r="I75" s="8"/>
    </row>
    <row r="76" spans="1:9" ht="12.75" customHeight="1" x14ac:dyDescent="0.15">
      <c r="A76" s="6"/>
      <c r="B76" s="6"/>
      <c r="C76" s="33"/>
      <c r="D76" s="7"/>
      <c r="E76" s="8"/>
      <c r="F76" s="7"/>
      <c r="G76" s="8">
        <f t="shared" si="4"/>
        <v>0</v>
      </c>
      <c r="H76" s="7">
        <f t="shared" si="5"/>
        <v>0</v>
      </c>
      <c r="I76" s="8"/>
    </row>
    <row r="77" spans="1:9" ht="12.75" customHeight="1" x14ac:dyDescent="0.15">
      <c r="A77" s="6"/>
      <c r="B77" s="6"/>
      <c r="C77" s="33"/>
      <c r="D77" s="7"/>
      <c r="E77" s="8"/>
      <c r="F77" s="7"/>
      <c r="G77" s="8">
        <f t="shared" si="4"/>
        <v>0</v>
      </c>
      <c r="H77" s="7">
        <f t="shared" si="5"/>
        <v>0</v>
      </c>
      <c r="I77" s="8"/>
    </row>
    <row r="78" spans="1:9" ht="12.75" customHeight="1" x14ac:dyDescent="0.15">
      <c r="A78" s="6"/>
      <c r="B78" s="6"/>
      <c r="C78" s="33"/>
      <c r="D78" s="7"/>
      <c r="E78" s="8"/>
      <c r="F78" s="7"/>
      <c r="G78" s="8">
        <f t="shared" si="4"/>
        <v>0</v>
      </c>
      <c r="H78" s="7">
        <f t="shared" si="5"/>
        <v>0</v>
      </c>
      <c r="I78" s="8"/>
    </row>
    <row r="79" spans="1:9" ht="12.75" customHeight="1" x14ac:dyDescent="0.15">
      <c r="A79" s="6"/>
      <c r="B79" s="6"/>
      <c r="C79" s="33"/>
      <c r="D79" s="7"/>
      <c r="E79" s="8"/>
      <c r="F79" s="7"/>
      <c r="G79" s="8">
        <f t="shared" si="4"/>
        <v>0</v>
      </c>
      <c r="H79" s="7">
        <f t="shared" si="5"/>
        <v>0</v>
      </c>
      <c r="I79" s="8"/>
    </row>
    <row r="80" spans="1:9" ht="12.75" customHeight="1" x14ac:dyDescent="0.15">
      <c r="A80" s="6"/>
      <c r="B80" s="6"/>
      <c r="C80" s="33"/>
      <c r="D80" s="7"/>
      <c r="E80" s="8"/>
      <c r="F80" s="7"/>
      <c r="G80" s="8">
        <f t="shared" si="4"/>
        <v>0</v>
      </c>
      <c r="H80" s="7">
        <f t="shared" si="5"/>
        <v>0</v>
      </c>
      <c r="I80" s="8"/>
    </row>
    <row r="81" spans="1:9" ht="12.75" customHeight="1" x14ac:dyDescent="0.15">
      <c r="A81" s="6"/>
      <c r="B81" s="6"/>
      <c r="C81" s="33"/>
      <c r="D81" s="7"/>
      <c r="E81" s="8"/>
      <c r="F81" s="7"/>
      <c r="G81" s="8">
        <f t="shared" si="4"/>
        <v>0</v>
      </c>
      <c r="H81" s="7">
        <f t="shared" si="5"/>
        <v>0</v>
      </c>
      <c r="I81" s="8"/>
    </row>
    <row r="82" spans="1:9" ht="12.75" customHeight="1" x14ac:dyDescent="0.15">
      <c r="A82" s="6"/>
      <c r="B82" s="6"/>
      <c r="C82" s="33"/>
      <c r="D82" s="7"/>
      <c r="E82" s="8"/>
      <c r="F82" s="7"/>
      <c r="G82" s="8">
        <f t="shared" si="4"/>
        <v>0</v>
      </c>
      <c r="H82" s="7">
        <f t="shared" si="5"/>
        <v>0</v>
      </c>
      <c r="I82" s="8"/>
    </row>
    <row r="83" spans="1:9" ht="12.75" customHeight="1" x14ac:dyDescent="0.15">
      <c r="A83" s="6"/>
      <c r="B83" s="6"/>
      <c r="C83" s="33"/>
      <c r="D83" s="7"/>
      <c r="E83" s="8"/>
      <c r="F83" s="7"/>
      <c r="G83" s="8">
        <f t="shared" si="4"/>
        <v>0</v>
      </c>
      <c r="H83" s="7">
        <f t="shared" si="5"/>
        <v>0</v>
      </c>
      <c r="I83" s="8"/>
    </row>
    <row r="84" spans="1:9" ht="12.75" customHeight="1" x14ac:dyDescent="0.15">
      <c r="A84" s="6"/>
      <c r="B84" s="6"/>
      <c r="C84" s="33"/>
      <c r="D84" s="7"/>
      <c r="E84" s="8"/>
      <c r="F84" s="7"/>
      <c r="G84" s="8">
        <f t="shared" si="4"/>
        <v>0</v>
      </c>
      <c r="H84" s="7">
        <f t="shared" si="5"/>
        <v>0</v>
      </c>
      <c r="I84" s="8"/>
    </row>
    <row r="85" spans="1:9" ht="12.75" customHeight="1" x14ac:dyDescent="0.15">
      <c r="A85" s="6"/>
      <c r="B85" s="6"/>
      <c r="C85" s="33"/>
      <c r="D85" s="7"/>
      <c r="E85" s="8"/>
      <c r="F85" s="7"/>
      <c r="G85" s="8">
        <f t="shared" si="4"/>
        <v>0</v>
      </c>
      <c r="H85" s="7">
        <f t="shared" si="5"/>
        <v>0</v>
      </c>
      <c r="I85" s="8"/>
    </row>
    <row r="86" spans="1:9" ht="12.75" customHeight="1" x14ac:dyDescent="0.15">
      <c r="A86" s="6"/>
      <c r="B86" s="6"/>
      <c r="C86" s="33"/>
      <c r="D86" s="7"/>
      <c r="E86" s="8"/>
      <c r="F86" s="7"/>
      <c r="G86" s="8">
        <f t="shared" si="4"/>
        <v>0</v>
      </c>
      <c r="H86" s="7">
        <f t="shared" si="5"/>
        <v>0</v>
      </c>
      <c r="I86" s="8"/>
    </row>
    <row r="87" spans="1:9" ht="12.75" customHeight="1" x14ac:dyDescent="0.15">
      <c r="A87" s="6"/>
      <c r="B87" s="6"/>
      <c r="C87" s="33"/>
      <c r="D87" s="7"/>
      <c r="E87" s="8"/>
      <c r="F87" s="7"/>
      <c r="G87" s="8">
        <f t="shared" si="4"/>
        <v>0</v>
      </c>
      <c r="H87" s="7">
        <f t="shared" si="5"/>
        <v>0</v>
      </c>
      <c r="I87" s="8"/>
    </row>
    <row r="88" spans="1:9" ht="12.75" customHeight="1" x14ac:dyDescent="0.15">
      <c r="A88" s="6"/>
      <c r="B88" s="6"/>
      <c r="C88" s="33"/>
      <c r="D88" s="7"/>
      <c r="E88" s="8"/>
      <c r="F88" s="7"/>
      <c r="G88" s="8">
        <f t="shared" si="4"/>
        <v>0</v>
      </c>
      <c r="H88" s="7">
        <f t="shared" si="5"/>
        <v>0</v>
      </c>
      <c r="I88" s="8"/>
    </row>
    <row r="89" spans="1:9" ht="12.75" customHeight="1" x14ac:dyDescent="0.15">
      <c r="A89" s="6"/>
      <c r="B89" s="6"/>
      <c r="C89" s="33"/>
      <c r="D89" s="7"/>
      <c r="E89" s="8"/>
      <c r="F89" s="7"/>
      <c r="G89" s="8">
        <f t="shared" si="4"/>
        <v>0</v>
      </c>
      <c r="H89" s="7">
        <f t="shared" si="5"/>
        <v>0</v>
      </c>
      <c r="I89" s="8"/>
    </row>
    <row r="90" spans="1:9" ht="12.75" customHeight="1" x14ac:dyDescent="0.15">
      <c r="A90" s="6"/>
      <c r="B90" s="6"/>
      <c r="C90" s="6"/>
      <c r="D90" s="6"/>
      <c r="E90" s="6"/>
      <c r="F90" s="6"/>
      <c r="G90" s="6">
        <f t="shared" si="4"/>
        <v>0</v>
      </c>
      <c r="H90" s="7">
        <f t="shared" si="5"/>
        <v>0</v>
      </c>
      <c r="I90" s="8"/>
    </row>
    <row r="91" spans="1:9" ht="12.75" customHeight="1" x14ac:dyDescent="0.15">
      <c r="A91" s="6"/>
      <c r="B91" s="6"/>
      <c r="C91" s="6"/>
      <c r="D91" s="6"/>
      <c r="E91" s="6"/>
      <c r="F91" s="6"/>
      <c r="G91" s="6">
        <f t="shared" si="4"/>
        <v>0</v>
      </c>
      <c r="H91" s="7">
        <f t="shared" si="5"/>
        <v>0</v>
      </c>
      <c r="I91" s="8"/>
    </row>
    <row r="92" spans="1:9" ht="12.75" customHeight="1" x14ac:dyDescent="0.15">
      <c r="A92" s="6"/>
      <c r="B92" s="6"/>
      <c r="C92" s="6"/>
      <c r="D92" s="6"/>
      <c r="E92" s="6"/>
      <c r="F92" s="6"/>
      <c r="G92" s="6">
        <f t="shared" si="4"/>
        <v>0</v>
      </c>
      <c r="H92" s="7">
        <f t="shared" si="5"/>
        <v>0</v>
      </c>
      <c r="I92" s="8"/>
    </row>
    <row r="93" spans="1:9" ht="12.75" customHeight="1" x14ac:dyDescent="0.15">
      <c r="A93" s="6"/>
      <c r="B93" s="6"/>
      <c r="C93" s="6"/>
      <c r="D93" s="6"/>
      <c r="E93" s="6"/>
      <c r="F93" s="6"/>
      <c r="G93" s="6">
        <f t="shared" si="4"/>
        <v>0</v>
      </c>
      <c r="H93" s="7">
        <f t="shared" si="5"/>
        <v>0</v>
      </c>
      <c r="I93" s="8"/>
    </row>
    <row r="94" spans="1:9" ht="12.75" customHeight="1" x14ac:dyDescent="0.15">
      <c r="A94" s="6"/>
      <c r="B94" s="6"/>
      <c r="C94" s="6"/>
      <c r="D94" s="6"/>
      <c r="E94" s="6"/>
      <c r="F94" s="6"/>
      <c r="G94" s="6">
        <f t="shared" si="4"/>
        <v>0</v>
      </c>
      <c r="H94" s="7">
        <f t="shared" si="5"/>
        <v>0</v>
      </c>
      <c r="I94" s="8"/>
    </row>
    <row r="95" spans="1:9" ht="12.75" customHeight="1" x14ac:dyDescent="0.15">
      <c r="A95" s="6"/>
      <c r="B95" s="6"/>
      <c r="C95" s="6"/>
      <c r="D95" s="6"/>
      <c r="E95" s="6"/>
      <c r="F95" s="6"/>
      <c r="G95" s="6">
        <f t="shared" si="4"/>
        <v>0</v>
      </c>
      <c r="H95" s="7">
        <f t="shared" si="5"/>
        <v>0</v>
      </c>
      <c r="I95" s="8"/>
    </row>
    <row r="96" spans="1:9" ht="12.75" customHeight="1" x14ac:dyDescent="0.15">
      <c r="A96" s="6"/>
      <c r="B96" s="6"/>
      <c r="C96" s="6"/>
      <c r="D96" s="6"/>
      <c r="E96" s="6"/>
      <c r="F96" s="6"/>
      <c r="G96" s="6">
        <f t="shared" si="4"/>
        <v>0</v>
      </c>
      <c r="H96" s="7">
        <f t="shared" si="5"/>
        <v>0</v>
      </c>
      <c r="I96" s="8"/>
    </row>
    <row r="97" spans="1:9" ht="12.75" customHeight="1" x14ac:dyDescent="0.15">
      <c r="A97" s="6"/>
      <c r="B97" s="6"/>
      <c r="C97" s="6"/>
      <c r="D97" s="6"/>
      <c r="E97" s="6"/>
      <c r="F97" s="6"/>
      <c r="G97" s="6">
        <f t="shared" si="4"/>
        <v>0</v>
      </c>
      <c r="H97" s="7">
        <f t="shared" si="5"/>
        <v>0</v>
      </c>
      <c r="I97" s="8"/>
    </row>
    <row r="98" spans="1:9" ht="12.75" customHeight="1" x14ac:dyDescent="0.15">
      <c r="A98" s="6"/>
      <c r="B98" s="6"/>
      <c r="C98" s="6"/>
      <c r="D98" s="6"/>
      <c r="E98" s="6"/>
      <c r="F98" s="6"/>
      <c r="G98" s="6">
        <f t="shared" si="4"/>
        <v>0</v>
      </c>
      <c r="H98" s="7">
        <f t="shared" si="5"/>
        <v>0</v>
      </c>
      <c r="I98" s="8"/>
    </row>
    <row r="99" spans="1:9" ht="12.75" customHeight="1" x14ac:dyDescent="0.15">
      <c r="A99" s="6"/>
      <c r="B99" s="6"/>
      <c r="C99" s="6"/>
      <c r="D99" s="6"/>
      <c r="E99" s="6"/>
      <c r="F99" s="6"/>
      <c r="G99" s="6">
        <f t="shared" ref="G99:G130" si="6">E99*200</f>
        <v>0</v>
      </c>
      <c r="H99" s="7">
        <f t="shared" ref="H99:H130" si="7">F99*200</f>
        <v>0</v>
      </c>
      <c r="I99" s="8"/>
    </row>
    <row r="100" spans="1:9" ht="12.75" customHeight="1" x14ac:dyDescent="0.15">
      <c r="A100" s="6"/>
      <c r="B100" s="6"/>
      <c r="C100" s="6"/>
      <c r="D100" s="6"/>
      <c r="E100" s="6"/>
      <c r="F100" s="6"/>
      <c r="G100" s="6">
        <f t="shared" si="6"/>
        <v>0</v>
      </c>
      <c r="H100" s="7">
        <f t="shared" si="7"/>
        <v>0</v>
      </c>
      <c r="I100" s="8"/>
    </row>
    <row r="101" spans="1:9" ht="12.75" customHeight="1" x14ac:dyDescent="0.15">
      <c r="A101" s="6"/>
      <c r="B101" s="6"/>
      <c r="C101" s="6"/>
      <c r="D101" s="6"/>
      <c r="E101" s="6"/>
      <c r="F101" s="6"/>
      <c r="G101" s="6">
        <f t="shared" si="6"/>
        <v>0</v>
      </c>
      <c r="H101" s="7">
        <f t="shared" si="7"/>
        <v>0</v>
      </c>
      <c r="I101" s="8"/>
    </row>
    <row r="102" spans="1:9" ht="12.75" customHeight="1" x14ac:dyDescent="0.15">
      <c r="A102" s="6"/>
      <c r="B102" s="6"/>
      <c r="C102" s="6"/>
      <c r="D102" s="6"/>
      <c r="E102" s="6"/>
      <c r="F102" s="6"/>
      <c r="G102" s="6">
        <f t="shared" si="6"/>
        <v>0</v>
      </c>
      <c r="H102" s="7">
        <f t="shared" si="7"/>
        <v>0</v>
      </c>
      <c r="I102" s="8"/>
    </row>
    <row r="103" spans="1:9" ht="12.75" customHeight="1" x14ac:dyDescent="0.15">
      <c r="A103" s="6"/>
      <c r="B103" s="6"/>
      <c r="C103" s="6"/>
      <c r="D103" s="6"/>
      <c r="E103" s="6"/>
      <c r="F103" s="6"/>
      <c r="G103" s="6">
        <f t="shared" si="6"/>
        <v>0</v>
      </c>
      <c r="H103" s="7">
        <f t="shared" si="7"/>
        <v>0</v>
      </c>
      <c r="I103" s="8"/>
    </row>
    <row r="104" spans="1:9" ht="12.75" customHeight="1" x14ac:dyDescent="0.15">
      <c r="A104" s="6"/>
      <c r="B104" s="6"/>
      <c r="C104" s="6"/>
      <c r="D104" s="6"/>
      <c r="E104" s="6"/>
      <c r="F104" s="6"/>
      <c r="G104" s="6">
        <f t="shared" si="6"/>
        <v>0</v>
      </c>
      <c r="H104" s="7">
        <f t="shared" si="7"/>
        <v>0</v>
      </c>
      <c r="I104" s="8"/>
    </row>
    <row r="105" spans="1:9" ht="12.75" customHeight="1" x14ac:dyDescent="0.15">
      <c r="A105" s="6"/>
      <c r="B105" s="6"/>
      <c r="C105" s="6"/>
      <c r="D105" s="6"/>
      <c r="E105" s="6"/>
      <c r="F105" s="6"/>
      <c r="G105" s="6">
        <f t="shared" si="6"/>
        <v>0</v>
      </c>
      <c r="H105" s="7">
        <f t="shared" si="7"/>
        <v>0</v>
      </c>
      <c r="I105" s="8"/>
    </row>
    <row r="106" spans="1:9" ht="12.75" customHeight="1" x14ac:dyDescent="0.15">
      <c r="A106" s="6"/>
      <c r="B106" s="6"/>
      <c r="C106" s="6"/>
      <c r="D106" s="6"/>
      <c r="E106" s="6"/>
      <c r="F106" s="6"/>
      <c r="G106" s="6">
        <f t="shared" si="6"/>
        <v>0</v>
      </c>
      <c r="H106" s="7">
        <f t="shared" si="7"/>
        <v>0</v>
      </c>
      <c r="I106" s="8"/>
    </row>
    <row r="107" spans="1:9" ht="12.75" customHeight="1" x14ac:dyDescent="0.15">
      <c r="A107" s="6"/>
      <c r="B107" s="6"/>
      <c r="C107" s="6"/>
      <c r="D107" s="6"/>
      <c r="E107" s="6"/>
      <c r="F107" s="6"/>
      <c r="G107" s="6">
        <f t="shared" si="6"/>
        <v>0</v>
      </c>
      <c r="H107" s="7">
        <f t="shared" si="7"/>
        <v>0</v>
      </c>
      <c r="I107" s="8"/>
    </row>
    <row r="108" spans="1:9" ht="12.75" customHeight="1" x14ac:dyDescent="0.15">
      <c r="A108" s="6"/>
      <c r="B108" s="6"/>
      <c r="C108" s="6"/>
      <c r="D108" s="6"/>
      <c r="E108" s="6"/>
      <c r="F108" s="6"/>
      <c r="G108" s="6">
        <f t="shared" si="6"/>
        <v>0</v>
      </c>
      <c r="H108" s="7">
        <f t="shared" si="7"/>
        <v>0</v>
      </c>
      <c r="I108" s="8"/>
    </row>
    <row r="109" spans="1:9" ht="12.75" customHeight="1" x14ac:dyDescent="0.15">
      <c r="A109" s="6"/>
      <c r="B109" s="6"/>
      <c r="C109" s="6"/>
      <c r="D109" s="6"/>
      <c r="E109" s="6"/>
      <c r="F109" s="6"/>
      <c r="G109" s="6">
        <f t="shared" si="6"/>
        <v>0</v>
      </c>
      <c r="H109" s="7">
        <f t="shared" si="7"/>
        <v>0</v>
      </c>
      <c r="I109" s="8"/>
    </row>
    <row r="110" spans="1:9" ht="12.75" customHeight="1" x14ac:dyDescent="0.15">
      <c r="A110" s="6"/>
      <c r="B110" s="6"/>
      <c r="C110" s="6"/>
      <c r="D110" s="6"/>
      <c r="E110" s="6"/>
      <c r="F110" s="6"/>
      <c r="G110" s="6">
        <f t="shared" si="6"/>
        <v>0</v>
      </c>
      <c r="H110" s="7">
        <f t="shared" si="7"/>
        <v>0</v>
      </c>
      <c r="I110" s="8"/>
    </row>
    <row r="111" spans="1:9" ht="12.75" customHeight="1" x14ac:dyDescent="0.15">
      <c r="A111" s="6"/>
      <c r="B111" s="6"/>
      <c r="C111" s="6"/>
      <c r="D111" s="6"/>
      <c r="E111" s="6"/>
      <c r="F111" s="6"/>
      <c r="G111" s="6">
        <f t="shared" si="6"/>
        <v>0</v>
      </c>
      <c r="H111" s="7">
        <f t="shared" si="7"/>
        <v>0</v>
      </c>
      <c r="I111" s="8"/>
    </row>
    <row r="112" spans="1:9" ht="12.75" customHeight="1" x14ac:dyDescent="0.15">
      <c r="A112" s="6"/>
      <c r="B112" s="6"/>
      <c r="C112" s="6"/>
      <c r="D112" s="6"/>
      <c r="E112" s="6"/>
      <c r="F112" s="6"/>
      <c r="G112" s="6">
        <f t="shared" si="6"/>
        <v>0</v>
      </c>
      <c r="H112" s="7">
        <f t="shared" si="7"/>
        <v>0</v>
      </c>
      <c r="I112" s="8"/>
    </row>
    <row r="113" spans="1:9" ht="12.75" customHeight="1" x14ac:dyDescent="0.15">
      <c r="A113" s="6"/>
      <c r="B113" s="6"/>
      <c r="C113" s="6"/>
      <c r="D113" s="6"/>
      <c r="E113" s="6"/>
      <c r="F113" s="6"/>
      <c r="G113" s="6">
        <f t="shared" si="6"/>
        <v>0</v>
      </c>
      <c r="H113" s="7">
        <f t="shared" si="7"/>
        <v>0</v>
      </c>
      <c r="I113" s="8"/>
    </row>
    <row r="114" spans="1:9" ht="12.75" customHeight="1" x14ac:dyDescent="0.15">
      <c r="A114" s="6"/>
      <c r="B114" s="6"/>
      <c r="C114" s="6"/>
      <c r="D114" s="6"/>
      <c r="E114" s="6"/>
      <c r="F114" s="6"/>
      <c r="G114" s="6">
        <f t="shared" si="6"/>
        <v>0</v>
      </c>
      <c r="H114" s="7">
        <f t="shared" si="7"/>
        <v>0</v>
      </c>
      <c r="I114" s="8"/>
    </row>
    <row r="115" spans="1:9" ht="12.75" customHeight="1" x14ac:dyDescent="0.15">
      <c r="A115" s="6"/>
      <c r="B115" s="6"/>
      <c r="C115" s="6"/>
      <c r="D115" s="6"/>
      <c r="E115" s="6"/>
      <c r="F115" s="6"/>
      <c r="G115" s="6">
        <f t="shared" si="6"/>
        <v>0</v>
      </c>
      <c r="H115" s="7">
        <f t="shared" si="7"/>
        <v>0</v>
      </c>
      <c r="I115" s="8"/>
    </row>
    <row r="116" spans="1:9" ht="12.75" customHeight="1" x14ac:dyDescent="0.15">
      <c r="A116" s="6"/>
      <c r="B116" s="6"/>
      <c r="C116" s="6"/>
      <c r="D116" s="6"/>
      <c r="E116" s="6"/>
      <c r="F116" s="6"/>
      <c r="G116" s="6">
        <f t="shared" si="6"/>
        <v>0</v>
      </c>
      <c r="H116" s="7">
        <f t="shared" si="7"/>
        <v>0</v>
      </c>
      <c r="I116" s="8"/>
    </row>
    <row r="117" spans="1:9" ht="12.75" customHeight="1" x14ac:dyDescent="0.15">
      <c r="A117" s="6"/>
      <c r="B117" s="6"/>
      <c r="C117" s="6"/>
      <c r="D117" s="6"/>
      <c r="E117" s="6"/>
      <c r="F117" s="6"/>
      <c r="G117" s="6">
        <f t="shared" si="6"/>
        <v>0</v>
      </c>
      <c r="H117" s="7">
        <f t="shared" si="7"/>
        <v>0</v>
      </c>
      <c r="I117" s="8"/>
    </row>
    <row r="118" spans="1:9" ht="12.75" customHeight="1" x14ac:dyDescent="0.15">
      <c r="A118" s="6"/>
      <c r="B118" s="6"/>
      <c r="C118" s="6"/>
      <c r="D118" s="6"/>
      <c r="E118" s="6"/>
      <c r="F118" s="6"/>
      <c r="G118" s="6">
        <f t="shared" si="6"/>
        <v>0</v>
      </c>
      <c r="H118" s="7">
        <f t="shared" si="7"/>
        <v>0</v>
      </c>
      <c r="I118" s="8"/>
    </row>
    <row r="119" spans="1:9" ht="12.75" customHeight="1" x14ac:dyDescent="0.15">
      <c r="A119" s="6"/>
      <c r="B119" s="6"/>
      <c r="C119" s="6"/>
      <c r="D119" s="6"/>
      <c r="E119" s="6"/>
      <c r="F119" s="6"/>
      <c r="G119" s="6">
        <f t="shared" si="6"/>
        <v>0</v>
      </c>
      <c r="H119" s="7">
        <f t="shared" si="7"/>
        <v>0</v>
      </c>
      <c r="I119" s="8"/>
    </row>
    <row r="120" spans="1:9" ht="12.75" customHeight="1" x14ac:dyDescent="0.15">
      <c r="A120" s="6"/>
      <c r="B120" s="6"/>
      <c r="C120" s="6"/>
      <c r="D120" s="6"/>
      <c r="E120" s="6"/>
      <c r="F120" s="6"/>
      <c r="G120" s="6">
        <f t="shared" si="6"/>
        <v>0</v>
      </c>
      <c r="H120" s="7">
        <f t="shared" si="7"/>
        <v>0</v>
      </c>
      <c r="I120" s="8"/>
    </row>
    <row r="121" spans="1:9" ht="12.75" customHeight="1" x14ac:dyDescent="0.15">
      <c r="A121" s="6"/>
      <c r="B121" s="6"/>
      <c r="C121" s="6"/>
      <c r="D121" s="6"/>
      <c r="E121" s="6"/>
      <c r="F121" s="6"/>
      <c r="G121" s="6">
        <f t="shared" si="6"/>
        <v>0</v>
      </c>
      <c r="H121" s="7">
        <f t="shared" si="7"/>
        <v>0</v>
      </c>
      <c r="I121" s="8"/>
    </row>
    <row r="122" spans="1:9" ht="12.75" customHeight="1" x14ac:dyDescent="0.15">
      <c r="A122" s="6"/>
      <c r="B122" s="6"/>
      <c r="C122" s="6"/>
      <c r="D122" s="6"/>
      <c r="E122" s="6"/>
      <c r="F122" s="6"/>
      <c r="G122" s="6">
        <f t="shared" si="6"/>
        <v>0</v>
      </c>
      <c r="H122" s="7">
        <f t="shared" si="7"/>
        <v>0</v>
      </c>
      <c r="I122" s="8"/>
    </row>
    <row r="123" spans="1:9" ht="12.75" customHeight="1" x14ac:dyDescent="0.15">
      <c r="A123" s="6"/>
      <c r="B123" s="6"/>
      <c r="C123" s="6"/>
      <c r="D123" s="6"/>
      <c r="E123" s="6"/>
      <c r="F123" s="6"/>
      <c r="G123" s="6">
        <f t="shared" si="6"/>
        <v>0</v>
      </c>
      <c r="H123" s="7">
        <f t="shared" si="7"/>
        <v>0</v>
      </c>
      <c r="I123" s="8"/>
    </row>
    <row r="124" spans="1:9" ht="12.75" customHeight="1" x14ac:dyDescent="0.15">
      <c r="A124" s="6"/>
      <c r="B124" s="6"/>
      <c r="C124" s="6"/>
      <c r="D124" s="6"/>
      <c r="E124" s="6"/>
      <c r="F124" s="6"/>
      <c r="G124" s="6">
        <f t="shared" si="6"/>
        <v>0</v>
      </c>
      <c r="H124" s="7">
        <f t="shared" si="7"/>
        <v>0</v>
      </c>
      <c r="I124" s="8"/>
    </row>
    <row r="125" spans="1:9" ht="12.75" customHeight="1" x14ac:dyDescent="0.15">
      <c r="A125" s="6"/>
      <c r="B125" s="6"/>
      <c r="C125" s="6"/>
      <c r="D125" s="6"/>
      <c r="E125" s="6"/>
      <c r="F125" s="6"/>
      <c r="G125" s="6">
        <f t="shared" si="6"/>
        <v>0</v>
      </c>
      <c r="H125" s="7">
        <f t="shared" si="7"/>
        <v>0</v>
      </c>
      <c r="I125" s="8"/>
    </row>
    <row r="126" spans="1:9" ht="12.75" customHeight="1" x14ac:dyDescent="0.15">
      <c r="A126" s="6"/>
      <c r="B126" s="6"/>
      <c r="C126" s="6"/>
      <c r="D126" s="6"/>
      <c r="E126" s="6"/>
      <c r="F126" s="6"/>
      <c r="G126" s="6">
        <f t="shared" si="6"/>
        <v>0</v>
      </c>
      <c r="H126" s="7">
        <f t="shared" si="7"/>
        <v>0</v>
      </c>
      <c r="I126" s="8"/>
    </row>
    <row r="127" spans="1:9" ht="12.75" customHeight="1" x14ac:dyDescent="0.15">
      <c r="A127" s="6"/>
      <c r="B127" s="6"/>
      <c r="C127" s="6"/>
      <c r="D127" s="6"/>
      <c r="E127" s="6"/>
      <c r="F127" s="6"/>
      <c r="G127" s="6">
        <f t="shared" si="6"/>
        <v>0</v>
      </c>
      <c r="H127" s="7">
        <f t="shared" si="7"/>
        <v>0</v>
      </c>
      <c r="I127" s="8"/>
    </row>
    <row r="128" spans="1:9" ht="12.75" customHeight="1" x14ac:dyDescent="0.15">
      <c r="A128" s="6"/>
      <c r="B128" s="6"/>
      <c r="C128" s="6"/>
      <c r="D128" s="6"/>
      <c r="E128" s="6"/>
      <c r="F128" s="6"/>
      <c r="G128" s="6">
        <f t="shared" si="6"/>
        <v>0</v>
      </c>
      <c r="H128" s="7">
        <f t="shared" si="7"/>
        <v>0</v>
      </c>
      <c r="I128" s="8"/>
    </row>
    <row r="129" spans="1:9" ht="12.75" customHeight="1" x14ac:dyDescent="0.15">
      <c r="A129" s="6"/>
      <c r="B129" s="6"/>
      <c r="C129" s="6"/>
      <c r="D129" s="6"/>
      <c r="E129" s="6"/>
      <c r="F129" s="6"/>
      <c r="G129" s="6">
        <f t="shared" si="6"/>
        <v>0</v>
      </c>
      <c r="H129" s="7">
        <f t="shared" si="7"/>
        <v>0</v>
      </c>
      <c r="I129" s="8"/>
    </row>
    <row r="130" spans="1:9" ht="12.75" customHeight="1" x14ac:dyDescent="0.15">
      <c r="A130" s="6"/>
      <c r="B130" s="6"/>
      <c r="C130" s="6"/>
      <c r="D130" s="6"/>
      <c r="E130" s="6"/>
      <c r="F130" s="6"/>
      <c r="G130" s="6">
        <f t="shared" si="6"/>
        <v>0</v>
      </c>
      <c r="H130" s="7">
        <f t="shared" si="7"/>
        <v>0</v>
      </c>
      <c r="I130" s="8"/>
    </row>
    <row r="131" spans="1:9" ht="12.75" customHeight="1" x14ac:dyDescent="0.15">
      <c r="A131" s="6"/>
      <c r="B131" s="6"/>
      <c r="C131" s="6"/>
      <c r="D131" s="6"/>
      <c r="E131" s="6"/>
      <c r="F131" s="6"/>
      <c r="G131" s="6">
        <f t="shared" ref="G131:G162" si="8">E131*200</f>
        <v>0</v>
      </c>
      <c r="H131" s="7">
        <f t="shared" ref="H131:H162" si="9">F131*200</f>
        <v>0</v>
      </c>
      <c r="I131" s="8"/>
    </row>
    <row r="132" spans="1:9" ht="12.75" customHeight="1" x14ac:dyDescent="0.15">
      <c r="A132" s="6"/>
      <c r="B132" s="6"/>
      <c r="C132" s="6"/>
      <c r="D132" s="6"/>
      <c r="E132" s="6"/>
      <c r="F132" s="6"/>
      <c r="G132" s="6">
        <f t="shared" si="8"/>
        <v>0</v>
      </c>
      <c r="H132" s="7">
        <f t="shared" si="9"/>
        <v>0</v>
      </c>
      <c r="I132" s="8"/>
    </row>
    <row r="133" spans="1:9" ht="12.75" customHeight="1" x14ac:dyDescent="0.15">
      <c r="A133" s="6"/>
      <c r="B133" s="6"/>
      <c r="C133" s="6"/>
      <c r="D133" s="6"/>
      <c r="E133" s="6"/>
      <c r="F133" s="6"/>
      <c r="G133" s="6">
        <f t="shared" si="8"/>
        <v>0</v>
      </c>
      <c r="H133" s="7">
        <f t="shared" si="9"/>
        <v>0</v>
      </c>
      <c r="I133" s="8"/>
    </row>
    <row r="134" spans="1:9" ht="12.75" customHeight="1" x14ac:dyDescent="0.15">
      <c r="A134" s="6"/>
      <c r="B134" s="6"/>
      <c r="C134" s="6"/>
      <c r="D134" s="6"/>
      <c r="E134" s="6"/>
      <c r="F134" s="6"/>
      <c r="G134" s="6">
        <f t="shared" si="8"/>
        <v>0</v>
      </c>
      <c r="H134" s="7">
        <f t="shared" si="9"/>
        <v>0</v>
      </c>
      <c r="I134" s="8"/>
    </row>
    <row r="135" spans="1:9" ht="12.75" customHeight="1" x14ac:dyDescent="0.15">
      <c r="A135" s="6"/>
      <c r="B135" s="6"/>
      <c r="C135" s="6"/>
      <c r="D135" s="6"/>
      <c r="E135" s="6"/>
      <c r="F135" s="6"/>
      <c r="G135" s="6">
        <f t="shared" si="8"/>
        <v>0</v>
      </c>
      <c r="H135" s="7">
        <f t="shared" si="9"/>
        <v>0</v>
      </c>
      <c r="I135" s="8"/>
    </row>
    <row r="136" spans="1:9" ht="12.75" customHeight="1" x14ac:dyDescent="0.15">
      <c r="A136" s="6"/>
      <c r="B136" s="6"/>
      <c r="C136" s="6"/>
      <c r="D136" s="6"/>
      <c r="E136" s="6"/>
      <c r="F136" s="6"/>
      <c r="G136" s="6">
        <f t="shared" si="8"/>
        <v>0</v>
      </c>
      <c r="H136" s="7">
        <f t="shared" si="9"/>
        <v>0</v>
      </c>
      <c r="I136" s="8"/>
    </row>
    <row r="137" spans="1:9" ht="12.75" customHeight="1" x14ac:dyDescent="0.15">
      <c r="A137" s="6"/>
      <c r="B137" s="6"/>
      <c r="C137" s="6"/>
      <c r="D137" s="6"/>
      <c r="E137" s="6"/>
      <c r="F137" s="6"/>
      <c r="G137" s="6">
        <f t="shared" si="8"/>
        <v>0</v>
      </c>
      <c r="H137" s="7">
        <f t="shared" si="9"/>
        <v>0</v>
      </c>
      <c r="I137" s="8"/>
    </row>
    <row r="138" spans="1:9" ht="12.75" customHeight="1" x14ac:dyDescent="0.15">
      <c r="A138" s="6"/>
      <c r="B138" s="6"/>
      <c r="C138" s="6"/>
      <c r="D138" s="6"/>
      <c r="E138" s="6"/>
      <c r="F138" s="6"/>
      <c r="G138" s="6">
        <f t="shared" si="8"/>
        <v>0</v>
      </c>
      <c r="H138" s="7">
        <f t="shared" si="9"/>
        <v>0</v>
      </c>
      <c r="I138" s="8"/>
    </row>
    <row r="139" spans="1:9" ht="12.75" customHeight="1" x14ac:dyDescent="0.15">
      <c r="A139" s="6"/>
      <c r="B139" s="6"/>
      <c r="C139" s="6"/>
      <c r="D139" s="6"/>
      <c r="E139" s="6"/>
      <c r="F139" s="6"/>
      <c r="G139" s="6">
        <f t="shared" si="8"/>
        <v>0</v>
      </c>
      <c r="H139" s="7">
        <f t="shared" si="9"/>
        <v>0</v>
      </c>
      <c r="I139" s="8"/>
    </row>
    <row r="140" spans="1:9" ht="12.75" customHeight="1" x14ac:dyDescent="0.15">
      <c r="A140" s="6"/>
      <c r="B140" s="6"/>
      <c r="C140" s="6"/>
      <c r="D140" s="6"/>
      <c r="E140" s="6"/>
      <c r="F140" s="6"/>
      <c r="G140" s="6">
        <f t="shared" si="8"/>
        <v>0</v>
      </c>
      <c r="H140" s="7">
        <f t="shared" si="9"/>
        <v>0</v>
      </c>
      <c r="I140" s="8"/>
    </row>
    <row r="141" spans="1:9" ht="12.75" customHeight="1" x14ac:dyDescent="0.15">
      <c r="A141" s="6"/>
      <c r="B141" s="6"/>
      <c r="C141" s="6"/>
      <c r="D141" s="6"/>
      <c r="E141" s="6"/>
      <c r="F141" s="6"/>
      <c r="G141" s="6">
        <f t="shared" si="8"/>
        <v>0</v>
      </c>
      <c r="H141" s="7">
        <f t="shared" si="9"/>
        <v>0</v>
      </c>
      <c r="I141" s="8"/>
    </row>
    <row r="142" spans="1:9" ht="12.75" customHeight="1" x14ac:dyDescent="0.15">
      <c r="A142" s="6"/>
      <c r="B142" s="6"/>
      <c r="C142" s="6"/>
      <c r="D142" s="6"/>
      <c r="E142" s="6"/>
      <c r="F142" s="6"/>
      <c r="G142" s="6">
        <f t="shared" si="8"/>
        <v>0</v>
      </c>
      <c r="H142" s="7">
        <f t="shared" si="9"/>
        <v>0</v>
      </c>
      <c r="I142" s="8"/>
    </row>
    <row r="143" spans="1:9" ht="12.75" customHeight="1" x14ac:dyDescent="0.15">
      <c r="A143" s="6"/>
      <c r="B143" s="6"/>
      <c r="C143" s="6"/>
      <c r="D143" s="6"/>
      <c r="E143" s="6"/>
      <c r="F143" s="6"/>
      <c r="G143" s="6">
        <f t="shared" si="8"/>
        <v>0</v>
      </c>
      <c r="H143" s="7">
        <f t="shared" si="9"/>
        <v>0</v>
      </c>
      <c r="I143" s="8"/>
    </row>
    <row r="144" spans="1:9" ht="12.75" customHeight="1" x14ac:dyDescent="0.15">
      <c r="A144" s="6"/>
      <c r="B144" s="6"/>
      <c r="C144" s="6"/>
      <c r="D144" s="6"/>
      <c r="E144" s="6"/>
      <c r="F144" s="6"/>
      <c r="G144" s="6">
        <f t="shared" si="8"/>
        <v>0</v>
      </c>
      <c r="H144" s="7">
        <f t="shared" si="9"/>
        <v>0</v>
      </c>
      <c r="I144" s="8"/>
    </row>
    <row r="145" spans="1:9" ht="12.75" customHeight="1" x14ac:dyDescent="0.15">
      <c r="A145" s="6"/>
      <c r="B145" s="6"/>
      <c r="C145" s="6"/>
      <c r="D145" s="6"/>
      <c r="E145" s="6"/>
      <c r="F145" s="6"/>
      <c r="G145" s="6">
        <f t="shared" si="8"/>
        <v>0</v>
      </c>
      <c r="H145" s="7">
        <f t="shared" si="9"/>
        <v>0</v>
      </c>
      <c r="I145" s="8"/>
    </row>
    <row r="146" spans="1:9" ht="12.75" customHeight="1" x14ac:dyDescent="0.15">
      <c r="A146" s="6"/>
      <c r="B146" s="6"/>
      <c r="C146" s="6"/>
      <c r="D146" s="6"/>
      <c r="E146" s="6"/>
      <c r="F146" s="6"/>
      <c r="G146" s="6">
        <f t="shared" si="8"/>
        <v>0</v>
      </c>
      <c r="H146" s="7">
        <f t="shared" si="9"/>
        <v>0</v>
      </c>
      <c r="I146" s="8"/>
    </row>
    <row r="147" spans="1:9" ht="12.75" customHeight="1" x14ac:dyDescent="0.15">
      <c r="A147" s="6"/>
      <c r="B147" s="6"/>
      <c r="C147" s="6"/>
      <c r="D147" s="6"/>
      <c r="E147" s="6"/>
      <c r="F147" s="6"/>
      <c r="G147" s="6">
        <f t="shared" si="8"/>
        <v>0</v>
      </c>
      <c r="H147" s="7">
        <f t="shared" si="9"/>
        <v>0</v>
      </c>
      <c r="I147" s="8"/>
    </row>
    <row r="148" spans="1:9" ht="12.75" customHeight="1" x14ac:dyDescent="0.15">
      <c r="A148" s="6"/>
      <c r="B148" s="6"/>
      <c r="C148" s="6"/>
      <c r="D148" s="6"/>
      <c r="E148" s="6"/>
      <c r="F148" s="6"/>
      <c r="G148" s="6">
        <f t="shared" si="8"/>
        <v>0</v>
      </c>
      <c r="H148" s="7">
        <f t="shared" si="9"/>
        <v>0</v>
      </c>
      <c r="I148" s="8"/>
    </row>
    <row r="149" spans="1:9" ht="12.75" customHeight="1" x14ac:dyDescent="0.15">
      <c r="A149" s="6"/>
      <c r="B149" s="6"/>
      <c r="C149" s="6"/>
      <c r="D149" s="6"/>
      <c r="E149" s="6"/>
      <c r="F149" s="6"/>
      <c r="G149" s="6">
        <f t="shared" si="8"/>
        <v>0</v>
      </c>
      <c r="H149" s="7">
        <f t="shared" si="9"/>
        <v>0</v>
      </c>
      <c r="I149" s="8"/>
    </row>
    <row r="150" spans="1:9" ht="12.75" customHeight="1" x14ac:dyDescent="0.15">
      <c r="A150" s="6"/>
      <c r="B150" s="6"/>
      <c r="C150" s="6"/>
      <c r="D150" s="6"/>
      <c r="E150" s="6"/>
      <c r="F150" s="6"/>
      <c r="G150" s="6">
        <f t="shared" si="8"/>
        <v>0</v>
      </c>
      <c r="H150" s="7">
        <f t="shared" si="9"/>
        <v>0</v>
      </c>
      <c r="I150" s="8"/>
    </row>
    <row r="151" spans="1:9" ht="12.75" customHeight="1" x14ac:dyDescent="0.15">
      <c r="A151" s="6"/>
      <c r="B151" s="6"/>
      <c r="C151" s="6"/>
      <c r="D151" s="6"/>
      <c r="E151" s="6"/>
      <c r="F151" s="6"/>
      <c r="G151" s="6">
        <f t="shared" si="8"/>
        <v>0</v>
      </c>
      <c r="H151" s="7">
        <f t="shared" si="9"/>
        <v>0</v>
      </c>
      <c r="I151" s="8"/>
    </row>
    <row r="152" spans="1:9" ht="12.75" customHeight="1" x14ac:dyDescent="0.15">
      <c r="A152" s="6"/>
      <c r="B152" s="6"/>
      <c r="C152" s="6"/>
      <c r="D152" s="6"/>
      <c r="E152" s="6"/>
      <c r="F152" s="6"/>
      <c r="G152" s="6">
        <f t="shared" si="8"/>
        <v>0</v>
      </c>
      <c r="H152" s="7">
        <f t="shared" si="9"/>
        <v>0</v>
      </c>
      <c r="I152" s="8"/>
    </row>
    <row r="153" spans="1:9" ht="12.75" customHeight="1" x14ac:dyDescent="0.15">
      <c r="A153" s="6"/>
      <c r="B153" s="6"/>
      <c r="C153" s="6"/>
      <c r="D153" s="6"/>
      <c r="E153" s="6"/>
      <c r="F153" s="6"/>
      <c r="G153" s="6">
        <f t="shared" si="8"/>
        <v>0</v>
      </c>
      <c r="H153" s="7">
        <f t="shared" si="9"/>
        <v>0</v>
      </c>
      <c r="I153" s="8"/>
    </row>
    <row r="154" spans="1:9" ht="12.75" customHeight="1" x14ac:dyDescent="0.15">
      <c r="A154" s="6"/>
      <c r="B154" s="6"/>
      <c r="C154" s="6"/>
      <c r="D154" s="6"/>
      <c r="E154" s="6"/>
      <c r="F154" s="6"/>
      <c r="G154" s="6">
        <f t="shared" si="8"/>
        <v>0</v>
      </c>
      <c r="H154" s="7">
        <f t="shared" si="9"/>
        <v>0</v>
      </c>
      <c r="I154" s="8"/>
    </row>
    <row r="155" spans="1:9" ht="12.75" customHeight="1" x14ac:dyDescent="0.15">
      <c r="A155" s="6"/>
      <c r="B155" s="6"/>
      <c r="C155" s="6"/>
      <c r="D155" s="6"/>
      <c r="E155" s="6"/>
      <c r="F155" s="6"/>
      <c r="G155" s="6">
        <f t="shared" si="8"/>
        <v>0</v>
      </c>
      <c r="H155" s="7">
        <f t="shared" si="9"/>
        <v>0</v>
      </c>
      <c r="I155" s="8"/>
    </row>
    <row r="156" spans="1:9" ht="12.75" customHeight="1" x14ac:dyDescent="0.15">
      <c r="A156" s="6"/>
      <c r="B156" s="6"/>
      <c r="C156" s="6"/>
      <c r="D156" s="6"/>
      <c r="E156" s="6"/>
      <c r="F156" s="6"/>
      <c r="G156" s="6">
        <f t="shared" si="8"/>
        <v>0</v>
      </c>
      <c r="H156" s="7">
        <f t="shared" si="9"/>
        <v>0</v>
      </c>
      <c r="I156" s="8"/>
    </row>
    <row r="157" spans="1:9" ht="12.75" customHeight="1" x14ac:dyDescent="0.15">
      <c r="A157" s="6"/>
      <c r="B157" s="6"/>
      <c r="C157" s="6"/>
      <c r="D157" s="6"/>
      <c r="E157" s="6"/>
      <c r="F157" s="6"/>
      <c r="G157" s="6">
        <f t="shared" si="8"/>
        <v>0</v>
      </c>
      <c r="H157" s="7">
        <f t="shared" si="9"/>
        <v>0</v>
      </c>
      <c r="I157" s="8"/>
    </row>
    <row r="158" spans="1:9" ht="12.75" customHeight="1" x14ac:dyDescent="0.15">
      <c r="A158" s="6"/>
      <c r="B158" s="6"/>
      <c r="C158" s="6"/>
      <c r="D158" s="6"/>
      <c r="E158" s="6"/>
      <c r="F158" s="6"/>
      <c r="G158" s="6">
        <f t="shared" si="8"/>
        <v>0</v>
      </c>
      <c r="H158" s="7">
        <f t="shared" si="9"/>
        <v>0</v>
      </c>
      <c r="I158" s="8"/>
    </row>
    <row r="159" spans="1:9" ht="12.75" customHeight="1" x14ac:dyDescent="0.15">
      <c r="A159" s="6"/>
      <c r="B159" s="6"/>
      <c r="C159" s="6"/>
      <c r="D159" s="6"/>
      <c r="E159" s="6"/>
      <c r="F159" s="6"/>
      <c r="G159" s="6">
        <f t="shared" si="8"/>
        <v>0</v>
      </c>
      <c r="H159" s="7">
        <f t="shared" si="9"/>
        <v>0</v>
      </c>
      <c r="I159" s="8"/>
    </row>
    <row r="160" spans="1:9" ht="12.75" customHeight="1" x14ac:dyDescent="0.15">
      <c r="A160" s="6"/>
      <c r="B160" s="6"/>
      <c r="C160" s="6"/>
      <c r="D160" s="6"/>
      <c r="E160" s="6"/>
      <c r="F160" s="6"/>
      <c r="G160" s="6">
        <f t="shared" si="8"/>
        <v>0</v>
      </c>
      <c r="H160" s="7">
        <f t="shared" si="9"/>
        <v>0</v>
      </c>
      <c r="I160" s="8"/>
    </row>
    <row r="161" spans="1:9" ht="12.75" customHeight="1" x14ac:dyDescent="0.15">
      <c r="A161" s="6"/>
      <c r="B161" s="6"/>
      <c r="C161" s="6"/>
      <c r="D161" s="6"/>
      <c r="E161" s="6"/>
      <c r="F161" s="6"/>
      <c r="G161" s="6">
        <f t="shared" si="8"/>
        <v>0</v>
      </c>
      <c r="H161" s="7">
        <f t="shared" si="9"/>
        <v>0</v>
      </c>
      <c r="I161" s="8"/>
    </row>
    <row r="162" spans="1:9" ht="12.75" customHeight="1" x14ac:dyDescent="0.15">
      <c r="A162" s="6"/>
      <c r="B162" s="6"/>
      <c r="C162" s="6"/>
      <c r="D162" s="6"/>
      <c r="E162" s="6"/>
      <c r="F162" s="6"/>
      <c r="G162" s="6">
        <f t="shared" si="8"/>
        <v>0</v>
      </c>
      <c r="H162" s="7">
        <f t="shared" si="9"/>
        <v>0</v>
      </c>
      <c r="I162" s="8"/>
    </row>
    <row r="163" spans="1:9" ht="12.75" customHeight="1" x14ac:dyDescent="0.15">
      <c r="A163" s="6"/>
      <c r="B163" s="6"/>
      <c r="C163" s="6"/>
      <c r="D163" s="6"/>
      <c r="E163" s="6"/>
      <c r="F163" s="6"/>
      <c r="G163" s="6">
        <f t="shared" ref="G163:G169" si="10">E163*200</f>
        <v>0</v>
      </c>
      <c r="H163" s="7">
        <f t="shared" ref="H163:H169" si="11">F163*200</f>
        <v>0</v>
      </c>
      <c r="I163" s="8"/>
    </row>
    <row r="164" spans="1:9" ht="12.75" customHeight="1" x14ac:dyDescent="0.15">
      <c r="A164" s="6"/>
      <c r="B164" s="6"/>
      <c r="C164" s="6"/>
      <c r="D164" s="6"/>
      <c r="E164" s="6"/>
      <c r="F164" s="6"/>
      <c r="G164" s="6">
        <f t="shared" si="10"/>
        <v>0</v>
      </c>
      <c r="H164" s="7">
        <f t="shared" si="11"/>
        <v>0</v>
      </c>
      <c r="I164" s="8"/>
    </row>
    <row r="165" spans="1:9" ht="12.75" customHeight="1" x14ac:dyDescent="0.15">
      <c r="A165" s="6"/>
      <c r="B165" s="6"/>
      <c r="C165" s="6"/>
      <c r="D165" s="6"/>
      <c r="E165" s="6"/>
      <c r="F165" s="6"/>
      <c r="G165" s="6">
        <f t="shared" si="10"/>
        <v>0</v>
      </c>
      <c r="H165" s="7">
        <f t="shared" si="11"/>
        <v>0</v>
      </c>
      <c r="I165" s="8"/>
    </row>
    <row r="166" spans="1:9" ht="12.75" customHeight="1" x14ac:dyDescent="0.15">
      <c r="A166" s="6"/>
      <c r="B166" s="6"/>
      <c r="C166" s="6"/>
      <c r="D166" s="6"/>
      <c r="E166" s="6"/>
      <c r="F166" s="6"/>
      <c r="G166" s="6">
        <f t="shared" si="10"/>
        <v>0</v>
      </c>
      <c r="H166" s="7">
        <f t="shared" si="11"/>
        <v>0</v>
      </c>
      <c r="I166" s="8"/>
    </row>
    <row r="167" spans="1:9" ht="12.75" customHeight="1" x14ac:dyDescent="0.15">
      <c r="A167" s="6"/>
      <c r="B167" s="6"/>
      <c r="C167" s="6"/>
      <c r="D167" s="6"/>
      <c r="E167" s="6"/>
      <c r="F167" s="6"/>
      <c r="G167" s="6">
        <f t="shared" si="10"/>
        <v>0</v>
      </c>
      <c r="H167" s="7">
        <f t="shared" si="11"/>
        <v>0</v>
      </c>
      <c r="I167" s="8"/>
    </row>
    <row r="168" spans="1:9" ht="12.75" customHeight="1" x14ac:dyDescent="0.15">
      <c r="A168" s="6"/>
      <c r="B168" s="6"/>
      <c r="C168" s="6"/>
      <c r="D168" s="6"/>
      <c r="E168" s="6"/>
      <c r="F168" s="6"/>
      <c r="G168" s="6">
        <f t="shared" si="10"/>
        <v>0</v>
      </c>
      <c r="H168" s="7">
        <f t="shared" si="11"/>
        <v>0</v>
      </c>
      <c r="I168" s="8"/>
    </row>
    <row r="169" spans="1:9" ht="12.75" customHeight="1" x14ac:dyDescent="0.15">
      <c r="A169" s="6"/>
      <c r="B169" s="6"/>
      <c r="C169" s="6"/>
      <c r="D169" s="6"/>
      <c r="E169" s="6"/>
      <c r="F169" s="6"/>
      <c r="G169" s="6">
        <f t="shared" si="10"/>
        <v>0</v>
      </c>
      <c r="H169" s="7">
        <f t="shared" si="11"/>
        <v>0</v>
      </c>
      <c r="I169" s="8"/>
    </row>
    <row r="170" spans="1:9" ht="12.75" customHeight="1" x14ac:dyDescent="0.15">
      <c r="A170" s="6"/>
      <c r="B170" s="6"/>
      <c r="C170" s="6"/>
      <c r="D170" s="6"/>
      <c r="E170" s="6"/>
      <c r="F170" s="6"/>
      <c r="G170" s="6"/>
      <c r="H170" s="7">
        <f>F170*200</f>
        <v>0</v>
      </c>
      <c r="I170" s="8"/>
    </row>
    <row r="171" spans="1:9" ht="12.75" customHeight="1" x14ac:dyDescent="0.15">
      <c r="A171" s="6"/>
      <c r="B171" s="6"/>
      <c r="C171" s="6"/>
      <c r="D171" s="6"/>
      <c r="E171" s="6"/>
      <c r="F171" s="6"/>
      <c r="G171" s="6"/>
      <c r="H171" s="7">
        <f>F171*200</f>
        <v>0</v>
      </c>
      <c r="I171" s="8"/>
    </row>
    <row r="172" spans="1:9" ht="12.75" customHeight="1" x14ac:dyDescent="0.15">
      <c r="A172" s="6"/>
      <c r="B172" s="6"/>
      <c r="C172" s="6"/>
      <c r="D172" s="6"/>
      <c r="E172" s="6"/>
      <c r="F172" s="6"/>
      <c r="G172" s="6"/>
      <c r="H172" s="7">
        <f>F172*200</f>
        <v>0</v>
      </c>
      <c r="I172" s="8"/>
    </row>
    <row r="173" spans="1:9" ht="12.75" customHeight="1" x14ac:dyDescent="0.15">
      <c r="A173" s="6"/>
      <c r="B173" s="6"/>
      <c r="C173" s="6"/>
      <c r="D173" s="6"/>
      <c r="E173" s="6"/>
      <c r="F173" s="6"/>
      <c r="G173" s="6"/>
      <c r="H173" s="22">
        <f>F173*200</f>
        <v>0</v>
      </c>
      <c r="I173" s="8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R-Overstory</vt:lpstr>
      <vt:lpstr>R-Understory</vt:lpstr>
      <vt:lpstr>Sheet1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2015-08-19T19:52:22Z</dcterms:created>
  <dcterms:modified xsi:type="dcterms:W3CDTF">2016-03-12T00:22:22Z</dcterms:modified>
</cp:coreProperties>
</file>