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Travail\ProjetStan\ExperienceMathsSim\analyses\vocAnalyses\"/>
    </mc:Choice>
  </mc:AlternateContent>
  <xr:revisionPtr revIDLastSave="0" documentId="8_{CC620B90-6461-4B9F-A0A3-477EFB6A7448}" xr6:coauthVersionLast="47" xr6:coauthVersionMax="47" xr10:uidLastSave="{00000000-0000-0000-0000-000000000000}"/>
  <bookViews>
    <workbookView xWindow="-38510" yWindow="-21180" windowWidth="38620" windowHeight="21100" xr2:uid="{00000000-000D-0000-FFFF-FFFF00000000}"/>
  </bookViews>
  <sheets>
    <sheet name="FrenchVocabulary" sheetId="1" r:id="rId1"/>
    <sheet name="ResultsIRT" sheetId="4" state="hidden" r:id="rId2"/>
    <sheet name="ResultsOnlineExpFrench" sheetId="3" state="hidden" r:id="rId3"/>
    <sheet name="EnglishVocabulary" sheetId="5" r:id="rId4"/>
    <sheet name="HighDiscrimIRT" sheetId="6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V2" i="1"/>
  <c r="B484" i="1"/>
  <c r="C484" i="1"/>
  <c r="G484" i="1" a="1"/>
  <c r="G484" i="1"/>
  <c r="K484" i="1"/>
  <c r="M484" i="1"/>
  <c r="N484" i="1"/>
  <c r="O484" i="1"/>
  <c r="P484" i="1"/>
  <c r="Q484" i="1"/>
  <c r="R484" i="1"/>
  <c r="S484" i="1"/>
  <c r="T484" i="1"/>
  <c r="V484" i="1"/>
  <c r="B246" i="1"/>
  <c r="C246" i="1"/>
  <c r="G246" i="1" a="1"/>
  <c r="G246" i="1"/>
  <c r="K246" i="1"/>
  <c r="M246" i="1"/>
  <c r="N246" i="1"/>
  <c r="O246" i="1"/>
  <c r="P246" i="1"/>
  <c r="Q246" i="1"/>
  <c r="R246" i="1"/>
  <c r="S246" i="1"/>
  <c r="T246" i="1"/>
  <c r="V246" i="1"/>
  <c r="B171" i="1"/>
  <c r="C171" i="1"/>
  <c r="G171" i="1" a="1"/>
  <c r="G171" i="1"/>
  <c r="K171" i="1"/>
  <c r="M171" i="1"/>
  <c r="N171" i="1"/>
  <c r="O171" i="1"/>
  <c r="P171" i="1"/>
  <c r="Q171" i="1"/>
  <c r="R171" i="1"/>
  <c r="S171" i="1"/>
  <c r="T171" i="1"/>
  <c r="V171" i="1"/>
  <c r="K2" i="1"/>
  <c r="C26" i="1"/>
  <c r="B987" i="1"/>
  <c r="C987" i="1"/>
  <c r="G987" i="1" a="1"/>
  <c r="G987" i="1"/>
  <c r="K987" i="1"/>
  <c r="M987" i="1"/>
  <c r="N987" i="1"/>
  <c r="O987" i="1"/>
  <c r="P987" i="1"/>
  <c r="Q987" i="1"/>
  <c r="R987" i="1"/>
  <c r="S987" i="1"/>
  <c r="T987" i="1"/>
  <c r="V987" i="1"/>
  <c r="B988" i="1"/>
  <c r="C988" i="1"/>
  <c r="G988" i="1" a="1"/>
  <c r="G988" i="1"/>
  <c r="K988" i="1"/>
  <c r="M988" i="1"/>
  <c r="N988" i="1"/>
  <c r="O988" i="1"/>
  <c r="P988" i="1"/>
  <c r="Q988" i="1"/>
  <c r="R988" i="1"/>
  <c r="S988" i="1"/>
  <c r="T988" i="1"/>
  <c r="V988" i="1"/>
  <c r="B984" i="1"/>
  <c r="C984" i="1"/>
  <c r="G984" i="1" a="1"/>
  <c r="G984" i="1"/>
  <c r="K984" i="1"/>
  <c r="M984" i="1"/>
  <c r="N984" i="1"/>
  <c r="O984" i="1"/>
  <c r="P984" i="1"/>
  <c r="Q984" i="1"/>
  <c r="R984" i="1"/>
  <c r="S984" i="1"/>
  <c r="T984" i="1"/>
  <c r="V984" i="1"/>
  <c r="B985" i="1"/>
  <c r="C985" i="1"/>
  <c r="G985" i="1" a="1"/>
  <c r="G985" i="1"/>
  <c r="K985" i="1"/>
  <c r="M985" i="1"/>
  <c r="N985" i="1"/>
  <c r="O985" i="1"/>
  <c r="P985" i="1"/>
  <c r="Q985" i="1"/>
  <c r="R985" i="1"/>
  <c r="S985" i="1"/>
  <c r="T985" i="1"/>
  <c r="V985" i="1"/>
  <c r="B901" i="1"/>
  <c r="C901" i="1"/>
  <c r="G901" i="1" a="1"/>
  <c r="G901" i="1"/>
  <c r="K901" i="1"/>
  <c r="M901" i="1"/>
  <c r="N901" i="1"/>
  <c r="O901" i="1"/>
  <c r="P901" i="1"/>
  <c r="Q901" i="1"/>
  <c r="R901" i="1"/>
  <c r="S901" i="1"/>
  <c r="T901" i="1"/>
  <c r="V901" i="1"/>
  <c r="B868" i="1"/>
  <c r="C868" i="1"/>
  <c r="G868" i="1" a="1"/>
  <c r="G868" i="1"/>
  <c r="K868" i="1"/>
  <c r="M868" i="1"/>
  <c r="N868" i="1"/>
  <c r="O868" i="1"/>
  <c r="P868" i="1"/>
  <c r="Q868" i="1"/>
  <c r="R868" i="1"/>
  <c r="S868" i="1"/>
  <c r="T868" i="1"/>
  <c r="V868" i="1"/>
  <c r="B820" i="1"/>
  <c r="C820" i="1"/>
  <c r="G820" i="1" a="1"/>
  <c r="G820" i="1"/>
  <c r="K820" i="1"/>
  <c r="M820" i="1"/>
  <c r="N820" i="1"/>
  <c r="O820" i="1"/>
  <c r="P820" i="1"/>
  <c r="Q820" i="1"/>
  <c r="R820" i="1"/>
  <c r="S820" i="1"/>
  <c r="T820" i="1"/>
  <c r="V820" i="1"/>
  <c r="B810" i="1"/>
  <c r="C810" i="1"/>
  <c r="G810" i="1" a="1"/>
  <c r="G810" i="1"/>
  <c r="K810" i="1"/>
  <c r="M810" i="1"/>
  <c r="N810" i="1"/>
  <c r="O810" i="1"/>
  <c r="P810" i="1"/>
  <c r="Q810" i="1"/>
  <c r="R810" i="1"/>
  <c r="S810" i="1"/>
  <c r="T810" i="1"/>
  <c r="V810" i="1"/>
  <c r="B790" i="1"/>
  <c r="C790" i="1"/>
  <c r="G790" i="1" a="1"/>
  <c r="G790" i="1"/>
  <c r="K790" i="1"/>
  <c r="M790" i="1"/>
  <c r="N790" i="1"/>
  <c r="O790" i="1"/>
  <c r="P790" i="1"/>
  <c r="Q790" i="1"/>
  <c r="R790" i="1"/>
  <c r="S790" i="1"/>
  <c r="T790" i="1"/>
  <c r="V790" i="1"/>
  <c r="B660" i="1"/>
  <c r="C660" i="1"/>
  <c r="G660" i="1" a="1"/>
  <c r="G660" i="1"/>
  <c r="K660" i="1"/>
  <c r="M660" i="1"/>
  <c r="N660" i="1"/>
  <c r="O660" i="1"/>
  <c r="P660" i="1"/>
  <c r="Q660" i="1"/>
  <c r="R660" i="1"/>
  <c r="S660" i="1"/>
  <c r="T660" i="1"/>
  <c r="V660" i="1"/>
  <c r="R559" i="1"/>
  <c r="B575" i="1"/>
  <c r="C575" i="1"/>
  <c r="G575" i="1" a="1"/>
  <c r="G575" i="1"/>
  <c r="K575" i="1"/>
  <c r="M575" i="1"/>
  <c r="N575" i="1"/>
  <c r="O575" i="1"/>
  <c r="P575" i="1"/>
  <c r="Q575" i="1"/>
  <c r="R575" i="1"/>
  <c r="S575" i="1"/>
  <c r="T575" i="1"/>
  <c r="V575" i="1"/>
  <c r="B557" i="1"/>
  <c r="C557" i="1"/>
  <c r="G557" i="1" a="1"/>
  <c r="G557" i="1"/>
  <c r="K557" i="1"/>
  <c r="M557" i="1"/>
  <c r="N557" i="1"/>
  <c r="O557" i="1"/>
  <c r="P557" i="1"/>
  <c r="Q557" i="1"/>
  <c r="R557" i="1"/>
  <c r="S557" i="1"/>
  <c r="T557" i="1"/>
  <c r="V557" i="1"/>
  <c r="B551" i="1"/>
  <c r="C551" i="1"/>
  <c r="G551" i="1" a="1"/>
  <c r="G551" i="1"/>
  <c r="K551" i="1"/>
  <c r="M551" i="1"/>
  <c r="N551" i="1"/>
  <c r="O551" i="1"/>
  <c r="P551" i="1"/>
  <c r="Q551" i="1"/>
  <c r="R551" i="1"/>
  <c r="S551" i="1"/>
  <c r="T551" i="1"/>
  <c r="V551" i="1"/>
  <c r="B220" i="1"/>
  <c r="C220" i="1"/>
  <c r="G220" i="1" a="1"/>
  <c r="G220" i="1"/>
  <c r="K220" i="1"/>
  <c r="M220" i="1"/>
  <c r="N220" i="1"/>
  <c r="O220" i="1"/>
  <c r="P220" i="1"/>
  <c r="Q220" i="1"/>
  <c r="R220" i="1"/>
  <c r="S220" i="1"/>
  <c r="T220" i="1"/>
  <c r="V220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5" i="1"/>
  <c r="P214" i="1"/>
  <c r="P216" i="1"/>
  <c r="P217" i="1"/>
  <c r="P218" i="1"/>
  <c r="P219" i="1"/>
  <c r="P221" i="1"/>
  <c r="P222" i="1"/>
  <c r="P223" i="1"/>
  <c r="P225" i="1"/>
  <c r="P224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2" i="1"/>
  <c r="P281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6" i="1"/>
  <c r="P305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7" i="1"/>
  <c r="P366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4" i="1"/>
  <c r="P433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1" i="1"/>
  <c r="P450" i="1"/>
  <c r="P452" i="1"/>
  <c r="P453" i="1"/>
  <c r="P454" i="1"/>
  <c r="P455" i="1"/>
  <c r="P456" i="1"/>
  <c r="P457" i="1"/>
  <c r="P458" i="1"/>
  <c r="P459" i="1"/>
  <c r="P462" i="1"/>
  <c r="P460" i="1"/>
  <c r="P461" i="1"/>
  <c r="P463" i="1"/>
  <c r="P464" i="1"/>
  <c r="P465" i="1"/>
  <c r="P467" i="1"/>
  <c r="P466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2" i="1"/>
  <c r="P531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2" i="1"/>
  <c r="P553" i="1"/>
  <c r="P554" i="1"/>
  <c r="P555" i="1"/>
  <c r="P556" i="1"/>
  <c r="P558" i="1"/>
  <c r="P559" i="1"/>
  <c r="P560" i="1"/>
  <c r="P561" i="1"/>
  <c r="P562" i="1"/>
  <c r="P564" i="1"/>
  <c r="P563" i="1"/>
  <c r="P565" i="1"/>
  <c r="P566" i="1"/>
  <c r="P567" i="1"/>
  <c r="P568" i="1"/>
  <c r="P569" i="1"/>
  <c r="P570" i="1"/>
  <c r="P571" i="1"/>
  <c r="P572" i="1"/>
  <c r="P573" i="1"/>
  <c r="P574" i="1"/>
  <c r="P576" i="1"/>
  <c r="P577" i="1"/>
  <c r="P578" i="1"/>
  <c r="P579" i="1"/>
  <c r="P580" i="1"/>
  <c r="P581" i="1"/>
  <c r="P582" i="1"/>
  <c r="P584" i="1"/>
  <c r="P583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6" i="1"/>
  <c r="P605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5" i="1"/>
  <c r="P633" i="1"/>
  <c r="P632" i="1"/>
  <c r="P634" i="1"/>
  <c r="P636" i="1"/>
  <c r="P637" i="1"/>
  <c r="P638" i="1"/>
  <c r="P639" i="1"/>
  <c r="P640" i="1"/>
  <c r="P641" i="1"/>
  <c r="P642" i="1"/>
  <c r="P643" i="1"/>
  <c r="P644" i="1"/>
  <c r="P645" i="1"/>
  <c r="P646" i="1"/>
  <c r="P648" i="1"/>
  <c r="P649" i="1"/>
  <c r="P647" i="1"/>
  <c r="P650" i="1"/>
  <c r="P651" i="1"/>
  <c r="P652" i="1"/>
  <c r="P653" i="1"/>
  <c r="P654" i="1"/>
  <c r="P655" i="1"/>
  <c r="P656" i="1"/>
  <c r="P657" i="1"/>
  <c r="P658" i="1"/>
  <c r="P659" i="1"/>
  <c r="P661" i="1"/>
  <c r="P662" i="1"/>
  <c r="P663" i="1"/>
  <c r="P664" i="1"/>
  <c r="P667" i="1"/>
  <c r="P665" i="1"/>
  <c r="P666" i="1"/>
  <c r="P668" i="1"/>
  <c r="P669" i="1"/>
  <c r="P670" i="1"/>
  <c r="P672" i="1"/>
  <c r="P671" i="1"/>
  <c r="P673" i="1"/>
  <c r="P674" i="1"/>
  <c r="P675" i="1"/>
  <c r="P676" i="1"/>
  <c r="P678" i="1"/>
  <c r="P677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1" i="1"/>
  <c r="P700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20" i="1"/>
  <c r="P719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5" i="1"/>
  <c r="P754" i="1"/>
  <c r="P756" i="1"/>
  <c r="P757" i="1"/>
  <c r="P758" i="1"/>
  <c r="P759" i="1"/>
  <c r="P760" i="1"/>
  <c r="P762" i="1"/>
  <c r="P761" i="1"/>
  <c r="P763" i="1"/>
  <c r="P764" i="1"/>
  <c r="P765" i="1"/>
  <c r="P766" i="1"/>
  <c r="P767" i="1"/>
  <c r="P768" i="1"/>
  <c r="P769" i="1"/>
  <c r="P771" i="1"/>
  <c r="P770" i="1"/>
  <c r="P774" i="1"/>
  <c r="P772" i="1"/>
  <c r="P773" i="1"/>
  <c r="P775" i="1"/>
  <c r="P776" i="1"/>
  <c r="P777" i="1"/>
  <c r="P778" i="1"/>
  <c r="P779" i="1"/>
  <c r="P783" i="1"/>
  <c r="P781" i="1"/>
  <c r="P782" i="1"/>
  <c r="P780" i="1"/>
  <c r="P784" i="1"/>
  <c r="P785" i="1"/>
  <c r="P786" i="1"/>
  <c r="P787" i="1"/>
  <c r="P788" i="1"/>
  <c r="P789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7" i="1"/>
  <c r="P806" i="1"/>
  <c r="P808" i="1"/>
  <c r="P809" i="1"/>
  <c r="P811" i="1"/>
  <c r="P812" i="1"/>
  <c r="P814" i="1"/>
  <c r="P813" i="1"/>
  <c r="P815" i="1"/>
  <c r="P816" i="1"/>
  <c r="P817" i="1"/>
  <c r="P819" i="1"/>
  <c r="P821" i="1"/>
  <c r="P818" i="1"/>
  <c r="P822" i="1"/>
  <c r="P823" i="1"/>
  <c r="P824" i="1"/>
  <c r="P826" i="1"/>
  <c r="P827" i="1"/>
  <c r="P828" i="1"/>
  <c r="P825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5" i="1"/>
  <c r="P864" i="1"/>
  <c r="P866" i="1"/>
  <c r="P867" i="1"/>
  <c r="P869" i="1"/>
  <c r="P870" i="1"/>
  <c r="P871" i="1"/>
  <c r="P872" i="1"/>
  <c r="P874" i="1"/>
  <c r="P873" i="1"/>
  <c r="P875" i="1"/>
  <c r="P876" i="1"/>
  <c r="P877" i="1"/>
  <c r="P878" i="1"/>
  <c r="P879" i="1"/>
  <c r="P880" i="1"/>
  <c r="P881" i="1"/>
  <c r="P882" i="1"/>
  <c r="P885" i="1"/>
  <c r="P886" i="1"/>
  <c r="P883" i="1"/>
  <c r="P887" i="1"/>
  <c r="P884" i="1"/>
  <c r="P889" i="1"/>
  <c r="P888" i="1"/>
  <c r="P890" i="1"/>
  <c r="P891" i="1"/>
  <c r="P892" i="1"/>
  <c r="P893" i="1"/>
  <c r="P895" i="1"/>
  <c r="P894" i="1"/>
  <c r="P896" i="1"/>
  <c r="P897" i="1"/>
  <c r="P898" i="1"/>
  <c r="P899" i="1"/>
  <c r="P900" i="1"/>
  <c r="P902" i="1"/>
  <c r="P903" i="1"/>
  <c r="P904" i="1"/>
  <c r="P905" i="1"/>
  <c r="P906" i="1"/>
  <c r="P907" i="1"/>
  <c r="P908" i="1"/>
  <c r="P910" i="1"/>
  <c r="P909" i="1"/>
  <c r="P911" i="1"/>
  <c r="P912" i="1"/>
  <c r="P913" i="1"/>
  <c r="P914" i="1"/>
  <c r="P916" i="1"/>
  <c r="P915" i="1"/>
  <c r="P917" i="1"/>
  <c r="P918" i="1"/>
  <c r="P919" i="1"/>
  <c r="P920" i="1"/>
  <c r="P921" i="1"/>
  <c r="P922" i="1"/>
  <c r="P923" i="1"/>
  <c r="P924" i="1"/>
  <c r="P926" i="1"/>
  <c r="P925" i="1"/>
  <c r="P928" i="1"/>
  <c r="P929" i="1"/>
  <c r="P930" i="1"/>
  <c r="P931" i="1"/>
  <c r="P927" i="1"/>
  <c r="P932" i="1"/>
  <c r="P933" i="1"/>
  <c r="P934" i="1"/>
  <c r="P935" i="1"/>
  <c r="P936" i="1"/>
  <c r="P937" i="1"/>
  <c r="P939" i="1"/>
  <c r="P938" i="1"/>
  <c r="P940" i="1"/>
  <c r="P941" i="1"/>
  <c r="P942" i="1"/>
  <c r="P944" i="1"/>
  <c r="P943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8" i="1"/>
  <c r="P957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4" i="1"/>
  <c r="P973" i="1"/>
  <c r="P975" i="1"/>
  <c r="P976" i="1"/>
  <c r="P977" i="1"/>
  <c r="P978" i="1"/>
  <c r="P979" i="1"/>
  <c r="P980" i="1"/>
  <c r="P981" i="1"/>
  <c r="P982" i="1"/>
  <c r="P983" i="1"/>
  <c r="P986" i="1"/>
  <c r="P98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5" i="1"/>
  <c r="O214" i="1"/>
  <c r="O216" i="1"/>
  <c r="O217" i="1"/>
  <c r="O218" i="1"/>
  <c r="O219" i="1"/>
  <c r="O221" i="1"/>
  <c r="O222" i="1"/>
  <c r="O223" i="1"/>
  <c r="O225" i="1"/>
  <c r="O224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2" i="1"/>
  <c r="O281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6" i="1"/>
  <c r="O305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7" i="1"/>
  <c r="O366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4" i="1"/>
  <c r="O433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1" i="1"/>
  <c r="O450" i="1"/>
  <c r="O452" i="1"/>
  <c r="O453" i="1"/>
  <c r="O454" i="1"/>
  <c r="O455" i="1"/>
  <c r="O456" i="1"/>
  <c r="O457" i="1"/>
  <c r="O458" i="1"/>
  <c r="O459" i="1"/>
  <c r="O462" i="1"/>
  <c r="O460" i="1"/>
  <c r="O461" i="1"/>
  <c r="O463" i="1"/>
  <c r="O464" i="1"/>
  <c r="O465" i="1"/>
  <c r="O467" i="1"/>
  <c r="O466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2" i="1"/>
  <c r="O531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2" i="1"/>
  <c r="O553" i="1"/>
  <c r="O554" i="1"/>
  <c r="O555" i="1"/>
  <c r="O556" i="1"/>
  <c r="O558" i="1"/>
  <c r="O559" i="1"/>
  <c r="O560" i="1"/>
  <c r="O561" i="1"/>
  <c r="O562" i="1"/>
  <c r="O564" i="1"/>
  <c r="O563" i="1"/>
  <c r="O565" i="1"/>
  <c r="O566" i="1"/>
  <c r="O567" i="1"/>
  <c r="O568" i="1"/>
  <c r="O569" i="1"/>
  <c r="O570" i="1"/>
  <c r="O571" i="1"/>
  <c r="O572" i="1"/>
  <c r="O573" i="1"/>
  <c r="O574" i="1"/>
  <c r="O576" i="1"/>
  <c r="O577" i="1"/>
  <c r="O578" i="1"/>
  <c r="O579" i="1"/>
  <c r="O580" i="1"/>
  <c r="O581" i="1"/>
  <c r="O582" i="1"/>
  <c r="O584" i="1"/>
  <c r="O583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6" i="1"/>
  <c r="O605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5" i="1"/>
  <c r="O633" i="1"/>
  <c r="O632" i="1"/>
  <c r="O634" i="1"/>
  <c r="O636" i="1"/>
  <c r="O637" i="1"/>
  <c r="O638" i="1"/>
  <c r="O639" i="1"/>
  <c r="O640" i="1"/>
  <c r="O641" i="1"/>
  <c r="O642" i="1"/>
  <c r="O643" i="1"/>
  <c r="O644" i="1"/>
  <c r="O645" i="1"/>
  <c r="O646" i="1"/>
  <c r="O648" i="1"/>
  <c r="O649" i="1"/>
  <c r="O647" i="1"/>
  <c r="O650" i="1"/>
  <c r="O651" i="1"/>
  <c r="O652" i="1"/>
  <c r="O653" i="1"/>
  <c r="O654" i="1"/>
  <c r="O655" i="1"/>
  <c r="O656" i="1"/>
  <c r="O657" i="1"/>
  <c r="O658" i="1"/>
  <c r="O659" i="1"/>
  <c r="O661" i="1"/>
  <c r="O662" i="1"/>
  <c r="O663" i="1"/>
  <c r="O664" i="1"/>
  <c r="O667" i="1"/>
  <c r="O665" i="1"/>
  <c r="O666" i="1"/>
  <c r="O668" i="1"/>
  <c r="O669" i="1"/>
  <c r="O670" i="1"/>
  <c r="O672" i="1"/>
  <c r="O671" i="1"/>
  <c r="O673" i="1"/>
  <c r="O674" i="1"/>
  <c r="O675" i="1"/>
  <c r="O676" i="1"/>
  <c r="O678" i="1"/>
  <c r="O677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1" i="1"/>
  <c r="O700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20" i="1"/>
  <c r="O719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5" i="1"/>
  <c r="O754" i="1"/>
  <c r="O756" i="1"/>
  <c r="O757" i="1"/>
  <c r="O758" i="1"/>
  <c r="O759" i="1"/>
  <c r="O760" i="1"/>
  <c r="O762" i="1"/>
  <c r="O761" i="1"/>
  <c r="O763" i="1"/>
  <c r="O764" i="1"/>
  <c r="O765" i="1"/>
  <c r="O766" i="1"/>
  <c r="O767" i="1"/>
  <c r="O768" i="1"/>
  <c r="O769" i="1"/>
  <c r="O771" i="1"/>
  <c r="O770" i="1"/>
  <c r="O774" i="1"/>
  <c r="O772" i="1"/>
  <c r="O773" i="1"/>
  <c r="O775" i="1"/>
  <c r="O776" i="1"/>
  <c r="O777" i="1"/>
  <c r="O778" i="1"/>
  <c r="O779" i="1"/>
  <c r="O783" i="1"/>
  <c r="O781" i="1"/>
  <c r="O782" i="1"/>
  <c r="O780" i="1"/>
  <c r="O784" i="1"/>
  <c r="O785" i="1"/>
  <c r="O786" i="1"/>
  <c r="O787" i="1"/>
  <c r="O788" i="1"/>
  <c r="O789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7" i="1"/>
  <c r="O806" i="1"/>
  <c r="O808" i="1"/>
  <c r="O809" i="1"/>
  <c r="O811" i="1"/>
  <c r="O812" i="1"/>
  <c r="O814" i="1"/>
  <c r="O813" i="1"/>
  <c r="O815" i="1"/>
  <c r="O816" i="1"/>
  <c r="O817" i="1"/>
  <c r="O819" i="1"/>
  <c r="O821" i="1"/>
  <c r="O818" i="1"/>
  <c r="O822" i="1"/>
  <c r="O823" i="1"/>
  <c r="O824" i="1"/>
  <c r="O826" i="1"/>
  <c r="O827" i="1"/>
  <c r="O828" i="1"/>
  <c r="O825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5" i="1"/>
  <c r="O864" i="1"/>
  <c r="O866" i="1"/>
  <c r="O867" i="1"/>
  <c r="O869" i="1"/>
  <c r="O870" i="1"/>
  <c r="O871" i="1"/>
  <c r="O872" i="1"/>
  <c r="O874" i="1"/>
  <c r="O873" i="1"/>
  <c r="O875" i="1"/>
  <c r="O876" i="1"/>
  <c r="O877" i="1"/>
  <c r="O878" i="1"/>
  <c r="O879" i="1"/>
  <c r="O880" i="1"/>
  <c r="O881" i="1"/>
  <c r="O882" i="1"/>
  <c r="O885" i="1"/>
  <c r="O886" i="1"/>
  <c r="O883" i="1"/>
  <c r="O887" i="1"/>
  <c r="O884" i="1"/>
  <c r="O889" i="1"/>
  <c r="O888" i="1"/>
  <c r="O890" i="1"/>
  <c r="O891" i="1"/>
  <c r="O892" i="1"/>
  <c r="O893" i="1"/>
  <c r="O895" i="1"/>
  <c r="O894" i="1"/>
  <c r="O896" i="1"/>
  <c r="O897" i="1"/>
  <c r="O898" i="1"/>
  <c r="O899" i="1"/>
  <c r="O900" i="1"/>
  <c r="O902" i="1"/>
  <c r="O903" i="1"/>
  <c r="O904" i="1"/>
  <c r="O905" i="1"/>
  <c r="O906" i="1"/>
  <c r="O907" i="1"/>
  <c r="O908" i="1"/>
  <c r="O910" i="1"/>
  <c r="O909" i="1"/>
  <c r="O911" i="1"/>
  <c r="O912" i="1"/>
  <c r="O913" i="1"/>
  <c r="O914" i="1"/>
  <c r="O916" i="1"/>
  <c r="O915" i="1"/>
  <c r="O917" i="1"/>
  <c r="O918" i="1"/>
  <c r="O919" i="1"/>
  <c r="O920" i="1"/>
  <c r="O921" i="1"/>
  <c r="O922" i="1"/>
  <c r="O923" i="1"/>
  <c r="O924" i="1"/>
  <c r="O926" i="1"/>
  <c r="O925" i="1"/>
  <c r="O928" i="1"/>
  <c r="O929" i="1"/>
  <c r="O930" i="1"/>
  <c r="O931" i="1"/>
  <c r="O927" i="1"/>
  <c r="O932" i="1"/>
  <c r="O933" i="1"/>
  <c r="O934" i="1"/>
  <c r="O935" i="1"/>
  <c r="O936" i="1"/>
  <c r="O937" i="1"/>
  <c r="O939" i="1"/>
  <c r="O938" i="1"/>
  <c r="O940" i="1"/>
  <c r="O941" i="1"/>
  <c r="O942" i="1"/>
  <c r="O944" i="1"/>
  <c r="O943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8" i="1"/>
  <c r="O957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4" i="1"/>
  <c r="O973" i="1"/>
  <c r="O975" i="1"/>
  <c r="O976" i="1"/>
  <c r="O977" i="1"/>
  <c r="O978" i="1"/>
  <c r="O979" i="1"/>
  <c r="O980" i="1"/>
  <c r="O981" i="1"/>
  <c r="O982" i="1"/>
  <c r="O983" i="1"/>
  <c r="O986" i="1"/>
  <c r="O989" i="1"/>
  <c r="Q2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5" i="1"/>
  <c r="T214" i="1"/>
  <c r="T216" i="1"/>
  <c r="T217" i="1"/>
  <c r="T218" i="1"/>
  <c r="T219" i="1"/>
  <c r="T221" i="1"/>
  <c r="T222" i="1"/>
  <c r="T223" i="1"/>
  <c r="T225" i="1"/>
  <c r="T224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2" i="1"/>
  <c r="T281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6" i="1"/>
  <c r="T305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7" i="1"/>
  <c r="T366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4" i="1"/>
  <c r="T433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1" i="1"/>
  <c r="T450" i="1"/>
  <c r="T452" i="1"/>
  <c r="T453" i="1"/>
  <c r="T454" i="1"/>
  <c r="T455" i="1"/>
  <c r="T456" i="1"/>
  <c r="T457" i="1"/>
  <c r="T458" i="1"/>
  <c r="T459" i="1"/>
  <c r="T462" i="1"/>
  <c r="T460" i="1"/>
  <c r="T461" i="1"/>
  <c r="T463" i="1"/>
  <c r="T464" i="1"/>
  <c r="T465" i="1"/>
  <c r="T467" i="1"/>
  <c r="T466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2" i="1"/>
  <c r="T531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2" i="1"/>
  <c r="T553" i="1"/>
  <c r="T554" i="1"/>
  <c r="T555" i="1"/>
  <c r="T556" i="1"/>
  <c r="T558" i="1"/>
  <c r="T559" i="1"/>
  <c r="T560" i="1"/>
  <c r="T561" i="1"/>
  <c r="T562" i="1"/>
  <c r="T564" i="1"/>
  <c r="T563" i="1"/>
  <c r="T565" i="1"/>
  <c r="T566" i="1"/>
  <c r="T567" i="1"/>
  <c r="T568" i="1"/>
  <c r="T569" i="1"/>
  <c r="T570" i="1"/>
  <c r="T571" i="1"/>
  <c r="T572" i="1"/>
  <c r="T573" i="1"/>
  <c r="T574" i="1"/>
  <c r="T576" i="1"/>
  <c r="T577" i="1"/>
  <c r="T578" i="1"/>
  <c r="T579" i="1"/>
  <c r="T580" i="1"/>
  <c r="T581" i="1"/>
  <c r="T582" i="1"/>
  <c r="T584" i="1"/>
  <c r="T583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6" i="1"/>
  <c r="T605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5" i="1"/>
  <c r="T633" i="1"/>
  <c r="T632" i="1"/>
  <c r="T634" i="1"/>
  <c r="T636" i="1"/>
  <c r="T637" i="1"/>
  <c r="T638" i="1"/>
  <c r="T639" i="1"/>
  <c r="T640" i="1"/>
  <c r="T641" i="1"/>
  <c r="T642" i="1"/>
  <c r="T643" i="1"/>
  <c r="T644" i="1"/>
  <c r="T645" i="1"/>
  <c r="T646" i="1"/>
  <c r="T648" i="1"/>
  <c r="T649" i="1"/>
  <c r="T647" i="1"/>
  <c r="T650" i="1"/>
  <c r="T651" i="1"/>
  <c r="T652" i="1"/>
  <c r="T653" i="1"/>
  <c r="T654" i="1"/>
  <c r="T655" i="1"/>
  <c r="T656" i="1"/>
  <c r="T657" i="1"/>
  <c r="T658" i="1"/>
  <c r="T659" i="1"/>
  <c r="T661" i="1"/>
  <c r="T662" i="1"/>
  <c r="T663" i="1"/>
  <c r="T664" i="1"/>
  <c r="T667" i="1"/>
  <c r="T665" i="1"/>
  <c r="T666" i="1"/>
  <c r="T668" i="1"/>
  <c r="T669" i="1"/>
  <c r="T670" i="1"/>
  <c r="T672" i="1"/>
  <c r="T671" i="1"/>
  <c r="T673" i="1"/>
  <c r="T674" i="1"/>
  <c r="T675" i="1"/>
  <c r="T676" i="1"/>
  <c r="T678" i="1"/>
  <c r="T677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1" i="1"/>
  <c r="T700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20" i="1"/>
  <c r="T719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5" i="1"/>
  <c r="T754" i="1"/>
  <c r="T756" i="1"/>
  <c r="T757" i="1"/>
  <c r="T758" i="1"/>
  <c r="T759" i="1"/>
  <c r="T760" i="1"/>
  <c r="T762" i="1"/>
  <c r="T761" i="1"/>
  <c r="T763" i="1"/>
  <c r="T764" i="1"/>
  <c r="T765" i="1"/>
  <c r="T766" i="1"/>
  <c r="T767" i="1"/>
  <c r="T768" i="1"/>
  <c r="T769" i="1"/>
  <c r="T771" i="1"/>
  <c r="T770" i="1"/>
  <c r="T774" i="1"/>
  <c r="T772" i="1"/>
  <c r="T773" i="1"/>
  <c r="T775" i="1"/>
  <c r="T776" i="1"/>
  <c r="T777" i="1"/>
  <c r="T778" i="1"/>
  <c r="T779" i="1"/>
  <c r="T783" i="1"/>
  <c r="T781" i="1"/>
  <c r="T782" i="1"/>
  <c r="T780" i="1"/>
  <c r="T784" i="1"/>
  <c r="T785" i="1"/>
  <c r="T786" i="1"/>
  <c r="T787" i="1"/>
  <c r="T788" i="1"/>
  <c r="T789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7" i="1"/>
  <c r="T806" i="1"/>
  <c r="T808" i="1"/>
  <c r="T809" i="1"/>
  <c r="T811" i="1"/>
  <c r="T812" i="1"/>
  <c r="T814" i="1"/>
  <c r="T813" i="1"/>
  <c r="T815" i="1"/>
  <c r="T816" i="1"/>
  <c r="T817" i="1"/>
  <c r="T819" i="1"/>
  <c r="T821" i="1"/>
  <c r="T818" i="1"/>
  <c r="T822" i="1"/>
  <c r="T823" i="1"/>
  <c r="T824" i="1"/>
  <c r="T826" i="1"/>
  <c r="T827" i="1"/>
  <c r="T828" i="1"/>
  <c r="T825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5" i="1"/>
  <c r="T864" i="1"/>
  <c r="T866" i="1"/>
  <c r="T867" i="1"/>
  <c r="T869" i="1"/>
  <c r="T870" i="1"/>
  <c r="T871" i="1"/>
  <c r="T872" i="1"/>
  <c r="T874" i="1"/>
  <c r="T873" i="1"/>
  <c r="T875" i="1"/>
  <c r="T876" i="1"/>
  <c r="T877" i="1"/>
  <c r="T878" i="1"/>
  <c r="T879" i="1"/>
  <c r="T880" i="1"/>
  <c r="T881" i="1"/>
  <c r="T882" i="1"/>
  <c r="T885" i="1"/>
  <c r="T886" i="1"/>
  <c r="T883" i="1"/>
  <c r="T887" i="1"/>
  <c r="T884" i="1"/>
  <c r="T889" i="1"/>
  <c r="T888" i="1"/>
  <c r="T890" i="1"/>
  <c r="T891" i="1"/>
  <c r="T892" i="1"/>
  <c r="T893" i="1"/>
  <c r="T895" i="1"/>
  <c r="T894" i="1"/>
  <c r="T896" i="1"/>
  <c r="T897" i="1"/>
  <c r="T898" i="1"/>
  <c r="T899" i="1"/>
  <c r="T900" i="1"/>
  <c r="T902" i="1"/>
  <c r="T903" i="1"/>
  <c r="T904" i="1"/>
  <c r="T905" i="1"/>
  <c r="T906" i="1"/>
  <c r="T907" i="1"/>
  <c r="T908" i="1"/>
  <c r="T910" i="1"/>
  <c r="T909" i="1"/>
  <c r="T911" i="1"/>
  <c r="T912" i="1"/>
  <c r="T913" i="1"/>
  <c r="T914" i="1"/>
  <c r="T916" i="1"/>
  <c r="T915" i="1"/>
  <c r="T917" i="1"/>
  <c r="T918" i="1"/>
  <c r="T919" i="1"/>
  <c r="T920" i="1"/>
  <c r="T921" i="1"/>
  <c r="T922" i="1"/>
  <c r="T923" i="1"/>
  <c r="T924" i="1"/>
  <c r="T926" i="1"/>
  <c r="T925" i="1"/>
  <c r="T928" i="1"/>
  <c r="T929" i="1"/>
  <c r="T930" i="1"/>
  <c r="T931" i="1"/>
  <c r="T927" i="1"/>
  <c r="T932" i="1"/>
  <c r="T933" i="1"/>
  <c r="T934" i="1"/>
  <c r="T935" i="1"/>
  <c r="T936" i="1"/>
  <c r="T937" i="1"/>
  <c r="T939" i="1"/>
  <c r="T938" i="1"/>
  <c r="T940" i="1"/>
  <c r="T941" i="1"/>
  <c r="T942" i="1"/>
  <c r="T944" i="1"/>
  <c r="T943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8" i="1"/>
  <c r="T957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4" i="1"/>
  <c r="T973" i="1"/>
  <c r="T975" i="1"/>
  <c r="T976" i="1"/>
  <c r="T977" i="1"/>
  <c r="T978" i="1"/>
  <c r="T979" i="1"/>
  <c r="T980" i="1"/>
  <c r="T981" i="1"/>
  <c r="T982" i="1"/>
  <c r="T983" i="1"/>
  <c r="T986" i="1"/>
  <c r="T989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5" i="1"/>
  <c r="S214" i="1"/>
  <c r="S216" i="1"/>
  <c r="S217" i="1"/>
  <c r="S218" i="1"/>
  <c r="S219" i="1"/>
  <c r="S221" i="1"/>
  <c r="S222" i="1"/>
  <c r="S223" i="1"/>
  <c r="S225" i="1"/>
  <c r="S224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2" i="1"/>
  <c r="S281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6" i="1"/>
  <c r="S305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7" i="1"/>
  <c r="S366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4" i="1"/>
  <c r="S433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1" i="1"/>
  <c r="S450" i="1"/>
  <c r="S452" i="1"/>
  <c r="S453" i="1"/>
  <c r="S454" i="1"/>
  <c r="S455" i="1"/>
  <c r="S456" i="1"/>
  <c r="S457" i="1"/>
  <c r="S458" i="1"/>
  <c r="S459" i="1"/>
  <c r="S462" i="1"/>
  <c r="S460" i="1"/>
  <c r="S461" i="1"/>
  <c r="S463" i="1"/>
  <c r="S464" i="1"/>
  <c r="S465" i="1"/>
  <c r="S467" i="1"/>
  <c r="S466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2" i="1"/>
  <c r="S531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2" i="1"/>
  <c r="S553" i="1"/>
  <c r="S554" i="1"/>
  <c r="S555" i="1"/>
  <c r="S556" i="1"/>
  <c r="S558" i="1"/>
  <c r="S559" i="1"/>
  <c r="S560" i="1"/>
  <c r="S561" i="1"/>
  <c r="S562" i="1"/>
  <c r="S564" i="1"/>
  <c r="S563" i="1"/>
  <c r="S565" i="1"/>
  <c r="S566" i="1"/>
  <c r="S567" i="1"/>
  <c r="S568" i="1"/>
  <c r="S569" i="1"/>
  <c r="S570" i="1"/>
  <c r="S571" i="1"/>
  <c r="S572" i="1"/>
  <c r="S573" i="1"/>
  <c r="S574" i="1"/>
  <c r="S576" i="1"/>
  <c r="S577" i="1"/>
  <c r="S578" i="1"/>
  <c r="S579" i="1"/>
  <c r="S580" i="1"/>
  <c r="S581" i="1"/>
  <c r="S582" i="1"/>
  <c r="S584" i="1"/>
  <c r="S583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6" i="1"/>
  <c r="S605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5" i="1"/>
  <c r="S633" i="1"/>
  <c r="S632" i="1"/>
  <c r="S634" i="1"/>
  <c r="S636" i="1"/>
  <c r="S637" i="1"/>
  <c r="S638" i="1"/>
  <c r="S639" i="1"/>
  <c r="S640" i="1"/>
  <c r="S641" i="1"/>
  <c r="S642" i="1"/>
  <c r="S643" i="1"/>
  <c r="S644" i="1"/>
  <c r="S645" i="1"/>
  <c r="S646" i="1"/>
  <c r="S648" i="1"/>
  <c r="S649" i="1"/>
  <c r="S647" i="1"/>
  <c r="S650" i="1"/>
  <c r="S651" i="1"/>
  <c r="S652" i="1"/>
  <c r="S653" i="1"/>
  <c r="S654" i="1"/>
  <c r="S655" i="1"/>
  <c r="S656" i="1"/>
  <c r="S657" i="1"/>
  <c r="S658" i="1"/>
  <c r="S659" i="1"/>
  <c r="S661" i="1"/>
  <c r="S662" i="1"/>
  <c r="S663" i="1"/>
  <c r="S664" i="1"/>
  <c r="S667" i="1"/>
  <c r="S665" i="1"/>
  <c r="S666" i="1"/>
  <c r="S668" i="1"/>
  <c r="S669" i="1"/>
  <c r="S670" i="1"/>
  <c r="S672" i="1"/>
  <c r="S671" i="1"/>
  <c r="S673" i="1"/>
  <c r="S674" i="1"/>
  <c r="S675" i="1"/>
  <c r="S676" i="1"/>
  <c r="S678" i="1"/>
  <c r="S677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1" i="1"/>
  <c r="S700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20" i="1"/>
  <c r="S719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5" i="1"/>
  <c r="S754" i="1"/>
  <c r="S756" i="1"/>
  <c r="S757" i="1"/>
  <c r="S758" i="1"/>
  <c r="S759" i="1"/>
  <c r="S760" i="1"/>
  <c r="S762" i="1"/>
  <c r="S761" i="1"/>
  <c r="S763" i="1"/>
  <c r="S764" i="1"/>
  <c r="S765" i="1"/>
  <c r="S766" i="1"/>
  <c r="S767" i="1"/>
  <c r="S768" i="1"/>
  <c r="S769" i="1"/>
  <c r="S771" i="1"/>
  <c r="S770" i="1"/>
  <c r="S774" i="1"/>
  <c r="S772" i="1"/>
  <c r="S773" i="1"/>
  <c r="S775" i="1"/>
  <c r="S776" i="1"/>
  <c r="S777" i="1"/>
  <c r="S778" i="1"/>
  <c r="S779" i="1"/>
  <c r="S783" i="1"/>
  <c r="S781" i="1"/>
  <c r="S782" i="1"/>
  <c r="S780" i="1"/>
  <c r="S784" i="1"/>
  <c r="S785" i="1"/>
  <c r="S786" i="1"/>
  <c r="S787" i="1"/>
  <c r="S788" i="1"/>
  <c r="S789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7" i="1"/>
  <c r="S806" i="1"/>
  <c r="S808" i="1"/>
  <c r="S809" i="1"/>
  <c r="S811" i="1"/>
  <c r="S812" i="1"/>
  <c r="S814" i="1"/>
  <c r="S813" i="1"/>
  <c r="S815" i="1"/>
  <c r="S816" i="1"/>
  <c r="S817" i="1"/>
  <c r="S819" i="1"/>
  <c r="S821" i="1"/>
  <c r="S818" i="1"/>
  <c r="S822" i="1"/>
  <c r="S823" i="1"/>
  <c r="S824" i="1"/>
  <c r="S826" i="1"/>
  <c r="S827" i="1"/>
  <c r="S828" i="1"/>
  <c r="S825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5" i="1"/>
  <c r="S864" i="1"/>
  <c r="S866" i="1"/>
  <c r="S867" i="1"/>
  <c r="S869" i="1"/>
  <c r="S870" i="1"/>
  <c r="S871" i="1"/>
  <c r="S872" i="1"/>
  <c r="S874" i="1"/>
  <c r="S873" i="1"/>
  <c r="S875" i="1"/>
  <c r="S876" i="1"/>
  <c r="S877" i="1"/>
  <c r="S878" i="1"/>
  <c r="S879" i="1"/>
  <c r="S880" i="1"/>
  <c r="S881" i="1"/>
  <c r="S882" i="1"/>
  <c r="S885" i="1"/>
  <c r="S886" i="1"/>
  <c r="S883" i="1"/>
  <c r="S887" i="1"/>
  <c r="S884" i="1"/>
  <c r="S889" i="1"/>
  <c r="S888" i="1"/>
  <c r="S890" i="1"/>
  <c r="S891" i="1"/>
  <c r="S892" i="1"/>
  <c r="S893" i="1"/>
  <c r="S895" i="1"/>
  <c r="S894" i="1"/>
  <c r="S896" i="1"/>
  <c r="S897" i="1"/>
  <c r="S898" i="1"/>
  <c r="S899" i="1"/>
  <c r="S900" i="1"/>
  <c r="S902" i="1"/>
  <c r="S903" i="1"/>
  <c r="S904" i="1"/>
  <c r="S905" i="1"/>
  <c r="S906" i="1"/>
  <c r="S907" i="1"/>
  <c r="S908" i="1"/>
  <c r="S910" i="1"/>
  <c r="S909" i="1"/>
  <c r="S911" i="1"/>
  <c r="S912" i="1"/>
  <c r="S913" i="1"/>
  <c r="S914" i="1"/>
  <c r="S916" i="1"/>
  <c r="S915" i="1"/>
  <c r="S917" i="1"/>
  <c r="S918" i="1"/>
  <c r="S919" i="1"/>
  <c r="S920" i="1"/>
  <c r="S921" i="1"/>
  <c r="S922" i="1"/>
  <c r="S923" i="1"/>
  <c r="S924" i="1"/>
  <c r="S926" i="1"/>
  <c r="S925" i="1"/>
  <c r="S928" i="1"/>
  <c r="S929" i="1"/>
  <c r="S930" i="1"/>
  <c r="S931" i="1"/>
  <c r="S927" i="1"/>
  <c r="S932" i="1"/>
  <c r="S933" i="1"/>
  <c r="S934" i="1"/>
  <c r="S935" i="1"/>
  <c r="S936" i="1"/>
  <c r="S937" i="1"/>
  <c r="S939" i="1"/>
  <c r="S938" i="1"/>
  <c r="S940" i="1"/>
  <c r="S941" i="1"/>
  <c r="S942" i="1"/>
  <c r="S944" i="1"/>
  <c r="S943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8" i="1"/>
  <c r="S957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4" i="1"/>
  <c r="S973" i="1"/>
  <c r="S975" i="1"/>
  <c r="S976" i="1"/>
  <c r="S977" i="1"/>
  <c r="S978" i="1"/>
  <c r="S979" i="1"/>
  <c r="S980" i="1"/>
  <c r="S981" i="1"/>
  <c r="S982" i="1"/>
  <c r="S983" i="1"/>
  <c r="S986" i="1"/>
  <c r="S989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5" i="1"/>
  <c r="R214" i="1"/>
  <c r="R216" i="1"/>
  <c r="R217" i="1"/>
  <c r="R218" i="1"/>
  <c r="R219" i="1"/>
  <c r="R221" i="1"/>
  <c r="R222" i="1"/>
  <c r="R223" i="1"/>
  <c r="R225" i="1"/>
  <c r="R224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2" i="1"/>
  <c r="R281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6" i="1"/>
  <c r="R305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7" i="1"/>
  <c r="R366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4" i="1"/>
  <c r="R433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1" i="1"/>
  <c r="R450" i="1"/>
  <c r="R452" i="1"/>
  <c r="R453" i="1"/>
  <c r="R454" i="1"/>
  <c r="R455" i="1"/>
  <c r="R456" i="1"/>
  <c r="R457" i="1"/>
  <c r="R458" i="1"/>
  <c r="R459" i="1"/>
  <c r="R462" i="1"/>
  <c r="R460" i="1"/>
  <c r="R461" i="1"/>
  <c r="R463" i="1"/>
  <c r="R464" i="1"/>
  <c r="R465" i="1"/>
  <c r="R467" i="1"/>
  <c r="R466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2" i="1"/>
  <c r="R531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2" i="1"/>
  <c r="R553" i="1"/>
  <c r="R554" i="1"/>
  <c r="R555" i="1"/>
  <c r="R556" i="1"/>
  <c r="R558" i="1"/>
  <c r="R560" i="1"/>
  <c r="R561" i="1"/>
  <c r="R562" i="1"/>
  <c r="R564" i="1"/>
  <c r="R563" i="1"/>
  <c r="R565" i="1"/>
  <c r="R566" i="1"/>
  <c r="R567" i="1"/>
  <c r="R568" i="1"/>
  <c r="R569" i="1"/>
  <c r="R570" i="1"/>
  <c r="R571" i="1"/>
  <c r="R572" i="1"/>
  <c r="R573" i="1"/>
  <c r="R574" i="1"/>
  <c r="R576" i="1"/>
  <c r="R577" i="1"/>
  <c r="R578" i="1"/>
  <c r="R579" i="1"/>
  <c r="R580" i="1"/>
  <c r="R581" i="1"/>
  <c r="R582" i="1"/>
  <c r="R584" i="1"/>
  <c r="R583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6" i="1"/>
  <c r="R605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5" i="1"/>
  <c r="R633" i="1"/>
  <c r="R632" i="1"/>
  <c r="R634" i="1"/>
  <c r="R636" i="1"/>
  <c r="R637" i="1"/>
  <c r="R638" i="1"/>
  <c r="R639" i="1"/>
  <c r="R640" i="1"/>
  <c r="R641" i="1"/>
  <c r="R642" i="1"/>
  <c r="R643" i="1"/>
  <c r="R644" i="1"/>
  <c r="R645" i="1"/>
  <c r="R646" i="1"/>
  <c r="R648" i="1"/>
  <c r="R649" i="1"/>
  <c r="R647" i="1"/>
  <c r="R650" i="1"/>
  <c r="R651" i="1"/>
  <c r="R652" i="1"/>
  <c r="R653" i="1"/>
  <c r="R654" i="1"/>
  <c r="R655" i="1"/>
  <c r="R656" i="1"/>
  <c r="R657" i="1"/>
  <c r="R658" i="1"/>
  <c r="R659" i="1"/>
  <c r="R661" i="1"/>
  <c r="R662" i="1"/>
  <c r="R663" i="1"/>
  <c r="R664" i="1"/>
  <c r="R667" i="1"/>
  <c r="R665" i="1"/>
  <c r="R666" i="1"/>
  <c r="R668" i="1"/>
  <c r="R669" i="1"/>
  <c r="R670" i="1"/>
  <c r="R672" i="1"/>
  <c r="R671" i="1"/>
  <c r="R673" i="1"/>
  <c r="R674" i="1"/>
  <c r="R675" i="1"/>
  <c r="R676" i="1"/>
  <c r="R678" i="1"/>
  <c r="R677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1" i="1"/>
  <c r="R700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20" i="1"/>
  <c r="R719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5" i="1"/>
  <c r="R754" i="1"/>
  <c r="R756" i="1"/>
  <c r="R757" i="1"/>
  <c r="R758" i="1"/>
  <c r="R759" i="1"/>
  <c r="R760" i="1"/>
  <c r="R762" i="1"/>
  <c r="R761" i="1"/>
  <c r="R763" i="1"/>
  <c r="R764" i="1"/>
  <c r="R765" i="1"/>
  <c r="R766" i="1"/>
  <c r="R767" i="1"/>
  <c r="R768" i="1"/>
  <c r="R769" i="1"/>
  <c r="R771" i="1"/>
  <c r="R770" i="1"/>
  <c r="R774" i="1"/>
  <c r="R772" i="1"/>
  <c r="R773" i="1"/>
  <c r="R775" i="1"/>
  <c r="R776" i="1"/>
  <c r="R777" i="1"/>
  <c r="R778" i="1"/>
  <c r="R779" i="1"/>
  <c r="R783" i="1"/>
  <c r="R781" i="1"/>
  <c r="R782" i="1"/>
  <c r="R780" i="1"/>
  <c r="R784" i="1"/>
  <c r="R785" i="1"/>
  <c r="R786" i="1"/>
  <c r="R787" i="1"/>
  <c r="R788" i="1"/>
  <c r="R789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7" i="1"/>
  <c r="R806" i="1"/>
  <c r="R808" i="1"/>
  <c r="R809" i="1"/>
  <c r="R811" i="1"/>
  <c r="R812" i="1"/>
  <c r="R814" i="1"/>
  <c r="R813" i="1"/>
  <c r="R815" i="1"/>
  <c r="R816" i="1"/>
  <c r="R817" i="1"/>
  <c r="R819" i="1"/>
  <c r="R821" i="1"/>
  <c r="R818" i="1"/>
  <c r="R822" i="1"/>
  <c r="R823" i="1"/>
  <c r="R824" i="1"/>
  <c r="R826" i="1"/>
  <c r="R827" i="1"/>
  <c r="R828" i="1"/>
  <c r="R825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5" i="1"/>
  <c r="R864" i="1"/>
  <c r="R866" i="1"/>
  <c r="R867" i="1"/>
  <c r="R869" i="1"/>
  <c r="R870" i="1"/>
  <c r="R871" i="1"/>
  <c r="R872" i="1"/>
  <c r="R874" i="1"/>
  <c r="R873" i="1"/>
  <c r="R875" i="1"/>
  <c r="R876" i="1"/>
  <c r="R877" i="1"/>
  <c r="R878" i="1"/>
  <c r="R879" i="1"/>
  <c r="R880" i="1"/>
  <c r="R881" i="1"/>
  <c r="R882" i="1"/>
  <c r="R885" i="1"/>
  <c r="R886" i="1"/>
  <c r="R883" i="1"/>
  <c r="R887" i="1"/>
  <c r="R884" i="1"/>
  <c r="R889" i="1"/>
  <c r="R888" i="1"/>
  <c r="R890" i="1"/>
  <c r="R891" i="1"/>
  <c r="R892" i="1"/>
  <c r="R893" i="1"/>
  <c r="R895" i="1"/>
  <c r="R894" i="1"/>
  <c r="R896" i="1"/>
  <c r="R897" i="1"/>
  <c r="R898" i="1"/>
  <c r="R899" i="1"/>
  <c r="R900" i="1"/>
  <c r="R902" i="1"/>
  <c r="R903" i="1"/>
  <c r="R904" i="1"/>
  <c r="R905" i="1"/>
  <c r="R906" i="1"/>
  <c r="R907" i="1"/>
  <c r="R908" i="1"/>
  <c r="R910" i="1"/>
  <c r="R909" i="1"/>
  <c r="R911" i="1"/>
  <c r="R912" i="1"/>
  <c r="R913" i="1"/>
  <c r="R914" i="1"/>
  <c r="R916" i="1"/>
  <c r="R915" i="1"/>
  <c r="R917" i="1"/>
  <c r="R918" i="1"/>
  <c r="R919" i="1"/>
  <c r="R920" i="1"/>
  <c r="R921" i="1"/>
  <c r="R922" i="1"/>
  <c r="R923" i="1"/>
  <c r="R924" i="1"/>
  <c r="R926" i="1"/>
  <c r="R925" i="1"/>
  <c r="R928" i="1"/>
  <c r="R929" i="1"/>
  <c r="R930" i="1"/>
  <c r="R931" i="1"/>
  <c r="R927" i="1"/>
  <c r="R932" i="1"/>
  <c r="R933" i="1"/>
  <c r="R934" i="1"/>
  <c r="R935" i="1"/>
  <c r="R936" i="1"/>
  <c r="R937" i="1"/>
  <c r="R939" i="1"/>
  <c r="R938" i="1"/>
  <c r="R940" i="1"/>
  <c r="R941" i="1"/>
  <c r="R942" i="1"/>
  <c r="R944" i="1"/>
  <c r="R943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8" i="1"/>
  <c r="R957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4" i="1"/>
  <c r="R973" i="1"/>
  <c r="R975" i="1"/>
  <c r="R976" i="1"/>
  <c r="R977" i="1"/>
  <c r="R978" i="1"/>
  <c r="R979" i="1"/>
  <c r="R980" i="1"/>
  <c r="R981" i="1"/>
  <c r="R982" i="1"/>
  <c r="R983" i="1"/>
  <c r="R986" i="1"/>
  <c r="R989" i="1"/>
  <c r="Q292" i="1"/>
  <c r="Q389" i="1"/>
  <c r="Q311" i="1"/>
  <c r="Q221" i="1"/>
  <c r="Q414" i="1"/>
  <c r="Q52" i="1"/>
  <c r="Q77" i="1"/>
  <c r="Q250" i="1"/>
  <c r="Q10" i="1"/>
  <c r="Q11" i="1"/>
  <c r="Q392" i="1"/>
  <c r="Q13" i="1"/>
  <c r="Q14" i="1"/>
  <c r="Q15" i="1"/>
  <c r="Q645" i="1"/>
  <c r="Q297" i="1"/>
  <c r="Q18" i="1"/>
  <c r="Q81" i="1"/>
  <c r="Q20" i="1"/>
  <c r="Q497" i="1"/>
  <c r="Q60" i="1"/>
  <c r="Q45" i="1"/>
  <c r="Q24" i="1"/>
  <c r="Q570" i="1"/>
  <c r="Q804" i="1"/>
  <c r="Q27" i="1"/>
  <c r="Q28" i="1"/>
  <c r="Q54" i="1"/>
  <c r="Q330" i="1"/>
  <c r="Q42" i="1"/>
  <c r="Q153" i="1"/>
  <c r="Q33" i="1"/>
  <c r="Q268" i="1"/>
  <c r="Q35" i="1"/>
  <c r="Q190" i="1"/>
  <c r="Q108" i="1"/>
  <c r="Q38" i="1"/>
  <c r="Q39" i="1"/>
  <c r="Q416" i="1"/>
  <c r="Q131" i="1"/>
  <c r="Q183" i="1"/>
  <c r="Q587" i="1"/>
  <c r="Q244" i="1"/>
  <c r="Q5" i="1"/>
  <c r="Q211" i="1"/>
  <c r="Q47" i="1"/>
  <c r="Q48" i="1"/>
  <c r="Q49" i="1"/>
  <c r="Q58" i="1"/>
  <c r="Q126" i="1"/>
  <c r="Q172" i="1"/>
  <c r="Q205" i="1"/>
  <c r="Q21" i="1"/>
  <c r="Q56" i="1"/>
  <c r="Q57" i="1"/>
  <c r="Q163" i="1"/>
  <c r="Q59" i="1"/>
  <c r="Q539" i="1"/>
  <c r="Q604" i="1"/>
  <c r="Q360" i="1"/>
  <c r="Q439" i="1"/>
  <c r="Q64" i="1"/>
  <c r="Q206" i="1"/>
  <c r="Q541" i="1"/>
  <c r="Q215" i="1"/>
  <c r="Q68" i="1"/>
  <c r="Q69" i="1"/>
  <c r="Q70" i="1"/>
  <c r="Q71" i="1"/>
  <c r="Q286" i="1"/>
  <c r="Q73" i="1"/>
  <c r="Q74" i="1"/>
  <c r="Q75" i="1"/>
  <c r="Q76" i="1"/>
  <c r="Q667" i="1"/>
  <c r="Q164" i="1"/>
  <c r="Q210" i="1"/>
  <c r="Q335" i="1"/>
  <c r="Q534" i="1"/>
  <c r="Q82" i="1"/>
  <c r="Q83" i="1"/>
  <c r="Q84" i="1"/>
  <c r="Q186" i="1"/>
  <c r="Q86" i="1"/>
  <c r="Q166" i="1"/>
  <c r="Q779" i="1"/>
  <c r="Q87" i="1"/>
  <c r="Q90" i="1"/>
  <c r="Q91" i="1"/>
  <c r="Q115" i="1"/>
  <c r="Q116" i="1"/>
  <c r="Q470" i="1"/>
  <c r="Q19" i="1"/>
  <c r="Q3" i="1"/>
  <c r="Q243" i="1"/>
  <c r="Q98" i="1"/>
  <c r="Q105" i="1"/>
  <c r="Q100" i="1"/>
  <c r="Q155" i="1"/>
  <c r="Q102" i="1"/>
  <c r="Q161" i="1"/>
  <c r="Q104" i="1"/>
  <c r="Q145" i="1"/>
  <c r="Q106" i="1"/>
  <c r="Q107" i="1"/>
  <c r="Q95" i="1"/>
  <c r="Q109" i="1"/>
  <c r="Q110" i="1"/>
  <c r="Q134" i="1"/>
  <c r="Q112" i="1"/>
  <c r="Q113" i="1"/>
  <c r="Q125" i="1"/>
  <c r="Q640" i="1"/>
  <c r="Q197" i="1"/>
  <c r="Q117" i="1"/>
  <c r="Q118" i="1"/>
  <c r="Q119" i="1"/>
  <c r="Q120" i="1"/>
  <c r="Q121" i="1"/>
  <c r="Q122" i="1"/>
  <c r="Q123" i="1"/>
  <c r="Q124" i="1"/>
  <c r="Q72" i="1"/>
  <c r="Q114" i="1"/>
  <c r="Q9" i="1"/>
  <c r="Q128" i="1"/>
  <c r="Q129" i="1"/>
  <c r="Q301" i="1"/>
  <c r="Q96" i="1"/>
  <c r="Q430" i="1"/>
  <c r="Q133" i="1"/>
  <c r="Q36" i="1"/>
  <c r="Q135" i="1"/>
  <c r="Q136" i="1"/>
  <c r="Q137" i="1"/>
  <c r="Q138" i="1"/>
  <c r="Q6" i="1"/>
  <c r="Q43" i="1"/>
  <c r="Q182" i="1"/>
  <c r="Q278" i="1"/>
  <c r="Q7" i="1"/>
  <c r="Q471" i="1"/>
  <c r="Q89" i="1"/>
  <c r="Q146" i="1"/>
  <c r="Q147" i="1"/>
  <c r="Q148" i="1"/>
  <c r="Q149" i="1"/>
  <c r="Q150" i="1"/>
  <c r="Q55" i="1"/>
  <c r="Q504" i="1"/>
  <c r="Q143" i="1"/>
  <c r="Q154" i="1"/>
  <c r="Q63" i="1"/>
  <c r="Q156" i="1"/>
  <c r="Q157" i="1"/>
  <c r="Q8" i="1"/>
  <c r="Q159" i="1"/>
  <c r="Q399" i="1"/>
  <c r="Q406" i="1"/>
  <c r="Q440" i="1"/>
  <c r="Q30" i="1"/>
  <c r="Q23" i="1"/>
  <c r="Q165" i="1"/>
  <c r="Q92" i="1"/>
  <c r="Q167" i="1"/>
  <c r="Q168" i="1"/>
  <c r="Q169" i="1"/>
  <c r="Q170" i="1"/>
  <c r="Q32" i="1"/>
  <c r="Q50" i="1"/>
  <c r="Q174" i="1"/>
  <c r="Q175" i="1"/>
  <c r="Q176" i="1"/>
  <c r="Q383" i="1"/>
  <c r="Q178" i="1"/>
  <c r="Q571" i="1"/>
  <c r="Q180" i="1"/>
  <c r="Q181" i="1"/>
  <c r="Q97" i="1"/>
  <c r="Q22" i="1"/>
  <c r="Q184" i="1"/>
  <c r="Q185" i="1"/>
  <c r="Q44" i="1"/>
  <c r="Q187" i="1"/>
  <c r="Q188" i="1"/>
  <c r="Q189" i="1"/>
  <c r="Q4" i="1"/>
  <c r="Q300" i="1"/>
  <c r="Q158" i="1"/>
  <c r="Q80" i="1"/>
  <c r="Q194" i="1"/>
  <c r="Q195" i="1"/>
  <c r="Q196" i="1"/>
  <c r="Q332" i="1"/>
  <c r="Q198" i="1"/>
  <c r="Q199" i="1"/>
  <c r="Q307" i="1"/>
  <c r="Q201" i="1"/>
  <c r="Q202" i="1"/>
  <c r="Q203" i="1"/>
  <c r="Q204" i="1"/>
  <c r="Q130" i="1"/>
  <c r="Q179" i="1"/>
  <c r="Q111" i="1"/>
  <c r="Q208" i="1"/>
  <c r="Q209" i="1"/>
  <c r="Q141" i="1"/>
  <c r="Q565" i="1"/>
  <c r="Q269" i="1"/>
  <c r="Q213" i="1"/>
  <c r="Q37" i="1"/>
  <c r="Q214" i="1"/>
  <c r="Q216" i="1"/>
  <c r="Q540" i="1"/>
  <c r="Q420" i="1"/>
  <c r="Q99" i="1"/>
  <c r="Q841" i="1"/>
  <c r="Q222" i="1"/>
  <c r="Q223" i="1"/>
  <c r="Q217" i="1"/>
  <c r="Q224" i="1"/>
  <c r="Q226" i="1"/>
  <c r="Q382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94" i="1"/>
  <c r="Q242" i="1"/>
  <c r="Q219" i="1"/>
  <c r="Q546" i="1"/>
  <c r="Q245" i="1"/>
  <c r="Q247" i="1"/>
  <c r="Q248" i="1"/>
  <c r="Q249" i="1"/>
  <c r="Q85" i="1"/>
  <c r="Q251" i="1"/>
  <c r="Q290" i="1"/>
  <c r="Q253" i="1"/>
  <c r="Q254" i="1"/>
  <c r="Q26" i="1"/>
  <c r="Q256" i="1"/>
  <c r="Q257" i="1"/>
  <c r="Q88" i="1"/>
  <c r="Q259" i="1"/>
  <c r="Q260" i="1"/>
  <c r="Q261" i="1"/>
  <c r="Q262" i="1"/>
  <c r="Q304" i="1"/>
  <c r="Q264" i="1"/>
  <c r="Q53" i="1"/>
  <c r="Q266" i="1"/>
  <c r="Q267" i="1"/>
  <c r="Q31" i="1"/>
  <c r="Q65" i="1"/>
  <c r="Q270" i="1"/>
  <c r="Q271" i="1"/>
  <c r="Q41" i="1"/>
  <c r="Q273" i="1"/>
  <c r="Q274" i="1"/>
  <c r="Q275" i="1"/>
  <c r="Q276" i="1"/>
  <c r="Q277" i="1"/>
  <c r="Q444" i="1"/>
  <c r="Q103" i="1"/>
  <c r="Q280" i="1"/>
  <c r="Q282" i="1"/>
  <c r="Q281" i="1"/>
  <c r="Q283" i="1"/>
  <c r="Q284" i="1"/>
  <c r="Q285" i="1"/>
  <c r="Q364" i="1"/>
  <c r="Q287" i="1"/>
  <c r="Q288" i="1"/>
  <c r="Q289" i="1"/>
  <c r="Q315" i="1"/>
  <c r="Q291" i="1"/>
  <c r="Q467" i="1"/>
  <c r="Q293" i="1"/>
  <c r="Q40" i="1"/>
  <c r="Q295" i="1"/>
  <c r="Q296" i="1"/>
  <c r="Q17" i="1"/>
  <c r="Q298" i="1"/>
  <c r="Q319" i="1"/>
  <c r="Q582" i="1"/>
  <c r="Q263" i="1"/>
  <c r="Q302" i="1"/>
  <c r="Q303" i="1"/>
  <c r="Q12" i="1"/>
  <c r="Q306" i="1"/>
  <c r="Q29" i="1"/>
  <c r="Q46" i="1"/>
  <c r="Q402" i="1"/>
  <c r="Q309" i="1"/>
  <c r="Q310" i="1"/>
  <c r="Q51" i="1"/>
  <c r="Q312" i="1"/>
  <c r="Q313" i="1"/>
  <c r="Q25" i="1"/>
  <c r="Q308" i="1"/>
  <c r="Q316" i="1"/>
  <c r="Q348" i="1"/>
  <c r="Q318" i="1"/>
  <c r="Q61" i="1"/>
  <c r="Q320" i="1"/>
  <c r="Q321" i="1"/>
  <c r="Q132" i="1"/>
  <c r="Q323" i="1"/>
  <c r="Q34" i="1"/>
  <c r="Q325" i="1"/>
  <c r="Q441" i="1"/>
  <c r="Q322" i="1"/>
  <c r="Q200" i="1"/>
  <c r="Q329" i="1"/>
  <c r="Q62" i="1"/>
  <c r="Q331" i="1"/>
  <c r="Q66" i="1"/>
  <c r="Q333" i="1"/>
  <c r="Q334" i="1"/>
  <c r="Q853" i="1"/>
  <c r="Q744" i="1"/>
  <c r="Q337" i="1"/>
  <c r="Q338" i="1"/>
  <c r="Q339" i="1"/>
  <c r="Q340" i="1"/>
  <c r="Q127" i="1"/>
  <c r="Q342" i="1"/>
  <c r="Q343" i="1"/>
  <c r="Q344" i="1"/>
  <c r="Q345" i="1"/>
  <c r="Q346" i="1"/>
  <c r="Q347" i="1"/>
  <c r="Q299" i="1"/>
  <c r="Q349" i="1"/>
  <c r="Q350" i="1"/>
  <c r="Q351" i="1"/>
  <c r="Q352" i="1"/>
  <c r="Q353" i="1"/>
  <c r="Q354" i="1"/>
  <c r="Q16" i="1"/>
  <c r="Q356" i="1"/>
  <c r="Q357" i="1"/>
  <c r="Q668" i="1"/>
  <c r="Q359" i="1"/>
  <c r="Q207" i="1"/>
  <c r="Q421" i="1"/>
  <c r="Q362" i="1"/>
  <c r="Q363" i="1"/>
  <c r="Q272" i="1"/>
  <c r="Q227" i="1"/>
  <c r="Q162" i="1"/>
  <c r="Q366" i="1"/>
  <c r="Q368" i="1"/>
  <c r="Q225" i="1"/>
  <c r="Q101" i="1"/>
  <c r="Q218" i="1"/>
  <c r="Q372" i="1"/>
  <c r="Q373" i="1"/>
  <c r="Q374" i="1"/>
  <c r="Q375" i="1"/>
  <c r="Q376" i="1"/>
  <c r="Q324" i="1"/>
  <c r="Q378" i="1"/>
  <c r="Q379" i="1"/>
  <c r="Q380" i="1"/>
  <c r="Q381" i="1"/>
  <c r="Q691" i="1"/>
  <c r="Q336" i="1"/>
  <c r="Q384" i="1"/>
  <c r="Q327" i="1"/>
  <c r="Q386" i="1"/>
  <c r="Q387" i="1"/>
  <c r="Q388" i="1"/>
  <c r="Q396" i="1"/>
  <c r="Q390" i="1"/>
  <c r="Q391" i="1"/>
  <c r="Q371" i="1"/>
  <c r="Q393" i="1"/>
  <c r="Q394" i="1"/>
  <c r="Q395" i="1"/>
  <c r="Q367" i="1"/>
  <c r="Q397" i="1"/>
  <c r="Q398" i="1"/>
  <c r="Q609" i="1"/>
  <c r="Q400" i="1"/>
  <c r="Q67" i="1"/>
  <c r="Q139" i="1"/>
  <c r="Q177" i="1"/>
  <c r="Q404" i="1"/>
  <c r="Q405" i="1"/>
  <c r="Q142" i="1"/>
  <c r="Q407" i="1"/>
  <c r="Q542" i="1"/>
  <c r="Q409" i="1"/>
  <c r="Q410" i="1"/>
  <c r="Q411" i="1"/>
  <c r="Q412" i="1"/>
  <c r="Q413" i="1"/>
  <c r="Q559" i="1"/>
  <c r="Q415" i="1"/>
  <c r="Q369" i="1"/>
  <c r="Q326" i="1"/>
  <c r="Q93" i="1"/>
  <c r="Q419" i="1"/>
  <c r="Q462" i="1"/>
  <c r="Q510" i="1"/>
  <c r="Q328" i="1"/>
  <c r="Q423" i="1"/>
  <c r="Q424" i="1"/>
  <c r="Q425" i="1"/>
  <c r="Q426" i="1"/>
  <c r="Q355" i="1"/>
  <c r="Q428" i="1"/>
  <c r="Q429" i="1"/>
  <c r="Q606" i="1"/>
  <c r="Q431" i="1"/>
  <c r="Q432" i="1"/>
  <c r="Q434" i="1"/>
  <c r="Q433" i="1"/>
  <c r="Q279" i="1"/>
  <c r="Q436" i="1"/>
  <c r="Q437" i="1"/>
  <c r="Q438" i="1"/>
  <c r="Q385" i="1"/>
  <c r="Q762" i="1"/>
  <c r="Q358" i="1"/>
  <c r="Q365" i="1"/>
  <c r="Q443" i="1"/>
  <c r="Q94" i="1"/>
  <c r="Q79" i="1"/>
  <c r="Q446" i="1"/>
  <c r="Q447" i="1"/>
  <c r="Q448" i="1"/>
  <c r="Q449" i="1"/>
  <c r="Q456" i="1"/>
  <c r="Q594" i="1"/>
  <c r="Q452" i="1"/>
  <c r="Q453" i="1"/>
  <c r="Q341" i="1"/>
  <c r="Q455" i="1"/>
  <c r="Q593" i="1"/>
  <c r="Q457" i="1"/>
  <c r="Q192" i="1"/>
  <c r="Q459" i="1"/>
  <c r="Q813" i="1"/>
  <c r="Q460" i="1"/>
  <c r="Q461" i="1"/>
  <c r="Q463" i="1"/>
  <c r="Q464" i="1"/>
  <c r="Q465" i="1"/>
  <c r="Q451" i="1"/>
  <c r="Q466" i="1"/>
  <c r="Q468" i="1"/>
  <c r="Q494" i="1"/>
  <c r="Q173" i="1"/>
  <c r="Q499" i="1"/>
  <c r="Q140" i="1"/>
  <c r="Q473" i="1"/>
  <c r="Q474" i="1"/>
  <c r="Q475" i="1"/>
  <c r="Q476" i="1"/>
  <c r="Q477" i="1"/>
  <c r="Q770" i="1"/>
  <c r="Q479" i="1"/>
  <c r="Q480" i="1"/>
  <c r="Q481" i="1"/>
  <c r="Q314" i="1"/>
  <c r="Q483" i="1"/>
  <c r="Q485" i="1"/>
  <c r="Q486" i="1"/>
  <c r="Q487" i="1"/>
  <c r="Q361" i="1"/>
  <c r="Q489" i="1"/>
  <c r="Q490" i="1"/>
  <c r="Q491" i="1"/>
  <c r="Q492" i="1"/>
  <c r="Q493" i="1"/>
  <c r="Q191" i="1"/>
  <c r="Q495" i="1"/>
  <c r="Q496" i="1"/>
  <c r="Q588" i="1"/>
  <c r="Q478" i="1"/>
  <c r="Q576" i="1"/>
  <c r="Q500" i="1"/>
  <c r="Q78" i="1"/>
  <c r="Q502" i="1"/>
  <c r="Q503" i="1"/>
  <c r="Q151" i="1"/>
  <c r="Q505" i="1"/>
  <c r="Q506" i="1"/>
  <c r="Q507" i="1"/>
  <c r="Q508" i="1"/>
  <c r="Q509" i="1"/>
  <c r="Q902" i="1"/>
  <c r="Q511" i="1"/>
  <c r="Q512" i="1"/>
  <c r="Q513" i="1"/>
  <c r="Q514" i="1"/>
  <c r="Q515" i="1"/>
  <c r="Q516" i="1"/>
  <c r="Q517" i="1"/>
  <c r="Q528" i="1"/>
  <c r="Q258" i="1"/>
  <c r="Q520" i="1"/>
  <c r="Q417" i="1"/>
  <c r="Q522" i="1"/>
  <c r="Q255" i="1"/>
  <c r="Q442" i="1"/>
  <c r="Q488" i="1"/>
  <c r="Q526" i="1"/>
  <c r="Q597" i="1"/>
  <c r="Q748" i="1"/>
  <c r="Q529" i="1"/>
  <c r="Q530" i="1"/>
  <c r="Q532" i="1"/>
  <c r="Q531" i="1"/>
  <c r="Q533" i="1"/>
  <c r="Q591" i="1"/>
  <c r="Q535" i="1"/>
  <c r="Q536" i="1"/>
  <c r="Q537" i="1"/>
  <c r="Q538" i="1"/>
  <c r="Q501" i="1"/>
  <c r="Q584" i="1"/>
  <c r="Q144" i="1"/>
  <c r="Q377" i="1"/>
  <c r="Q543" i="1"/>
  <c r="Q544" i="1"/>
  <c r="Q545" i="1"/>
  <c r="Q704" i="1"/>
  <c r="Q547" i="1"/>
  <c r="Q548" i="1"/>
  <c r="Q549" i="1"/>
  <c r="Q550" i="1"/>
  <c r="Q552" i="1"/>
  <c r="Q553" i="1"/>
  <c r="Q554" i="1"/>
  <c r="Q555" i="1"/>
  <c r="Q556" i="1"/>
  <c r="Q450" i="1"/>
  <c r="Q678" i="1"/>
  <c r="Q560" i="1"/>
  <c r="Q561" i="1"/>
  <c r="Q562" i="1"/>
  <c r="Q564" i="1"/>
  <c r="Q563" i="1"/>
  <c r="Q252" i="1"/>
  <c r="Q566" i="1"/>
  <c r="Q567" i="1"/>
  <c r="Q568" i="1"/>
  <c r="Q525" i="1"/>
  <c r="Q160" i="1"/>
  <c r="Q625" i="1"/>
  <c r="Q572" i="1"/>
  <c r="Q646" i="1"/>
  <c r="Q574" i="1"/>
  <c r="Q435" i="1"/>
  <c r="Q577" i="1"/>
  <c r="Q578" i="1"/>
  <c r="Q579" i="1"/>
  <c r="Q580" i="1"/>
  <c r="Q662" i="1"/>
  <c r="Q498" i="1"/>
  <c r="Q422" i="1"/>
  <c r="Q655" i="1"/>
  <c r="Q585" i="1"/>
  <c r="Q586" i="1"/>
  <c r="Q518" i="1"/>
  <c r="Q265" i="1"/>
  <c r="Q589" i="1"/>
  <c r="Q590" i="1"/>
  <c r="Q635" i="1"/>
  <c r="Q592" i="1"/>
  <c r="Q370" i="1"/>
  <c r="Q523" i="1"/>
  <c r="Q595" i="1"/>
  <c r="Q596" i="1"/>
  <c r="Q519" i="1"/>
  <c r="Q598" i="1"/>
  <c r="Q599" i="1"/>
  <c r="Q600" i="1"/>
  <c r="Q601" i="1"/>
  <c r="Q602" i="1"/>
  <c r="Q603" i="1"/>
  <c r="Q753" i="1"/>
  <c r="Q605" i="1"/>
  <c r="Q408" i="1"/>
  <c r="Q607" i="1"/>
  <c r="Q608" i="1"/>
  <c r="Q241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212" i="1"/>
  <c r="Q626" i="1"/>
  <c r="Q627" i="1"/>
  <c r="Q628" i="1"/>
  <c r="Q629" i="1"/>
  <c r="Q630" i="1"/>
  <c r="Q631" i="1"/>
  <c r="Q633" i="1"/>
  <c r="Q632" i="1"/>
  <c r="Q581" i="1"/>
  <c r="Q634" i="1"/>
  <c r="Q636" i="1"/>
  <c r="Q637" i="1"/>
  <c r="Q638" i="1"/>
  <c r="Q583" i="1"/>
  <c r="Q152" i="1"/>
  <c r="Q641" i="1"/>
  <c r="Q401" i="1"/>
  <c r="Q643" i="1"/>
  <c r="Q644" i="1"/>
  <c r="Q482" i="1"/>
  <c r="Q403" i="1"/>
  <c r="Q648" i="1"/>
  <c r="Q649" i="1"/>
  <c r="Q647" i="1"/>
  <c r="Q650" i="1"/>
  <c r="Q651" i="1"/>
  <c r="Q652" i="1"/>
  <c r="Q653" i="1"/>
  <c r="Q654" i="1"/>
  <c r="Q569" i="1"/>
  <c r="Q656" i="1"/>
  <c r="Q805" i="1"/>
  <c r="Q658" i="1"/>
  <c r="Q659" i="1"/>
  <c r="Q661" i="1"/>
  <c r="Q755" i="1"/>
  <c r="Q663" i="1"/>
  <c r="Q664" i="1"/>
  <c r="Q789" i="1"/>
  <c r="Q458" i="1"/>
  <c r="Q666" i="1"/>
  <c r="Q677" i="1"/>
  <c r="Q669" i="1"/>
  <c r="Q670" i="1"/>
  <c r="Q672" i="1"/>
  <c r="Q671" i="1"/>
  <c r="Q673" i="1"/>
  <c r="Q674" i="1"/>
  <c r="Q675" i="1"/>
  <c r="Q676" i="1"/>
  <c r="Q885" i="1"/>
  <c r="Q445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469" i="1"/>
  <c r="Q317" i="1"/>
  <c r="Q693" i="1"/>
  <c r="Q694" i="1"/>
  <c r="Q695" i="1"/>
  <c r="Q696" i="1"/>
  <c r="Q697" i="1"/>
  <c r="Q698" i="1"/>
  <c r="Q699" i="1"/>
  <c r="Q701" i="1"/>
  <c r="Q700" i="1"/>
  <c r="Q702" i="1"/>
  <c r="Q703" i="1"/>
  <c r="Q783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20" i="1"/>
  <c r="Q719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657" i="1"/>
  <c r="Q745" i="1"/>
  <c r="Q746" i="1"/>
  <c r="Q747" i="1"/>
  <c r="Q791" i="1"/>
  <c r="Q749" i="1"/>
  <c r="Q750" i="1"/>
  <c r="Q751" i="1"/>
  <c r="Q752" i="1"/>
  <c r="Q639" i="1"/>
  <c r="Q692" i="1"/>
  <c r="Q754" i="1"/>
  <c r="Q756" i="1"/>
  <c r="Q757" i="1"/>
  <c r="Q758" i="1"/>
  <c r="Q759" i="1"/>
  <c r="Q760" i="1"/>
  <c r="Q761" i="1"/>
  <c r="Q874" i="1"/>
  <c r="Q763" i="1"/>
  <c r="Q764" i="1"/>
  <c r="Q765" i="1"/>
  <c r="Q766" i="1"/>
  <c r="Q767" i="1"/>
  <c r="Q768" i="1"/>
  <c r="Q769" i="1"/>
  <c r="Q771" i="1"/>
  <c r="Q193" i="1"/>
  <c r="Q774" i="1"/>
  <c r="Q772" i="1"/>
  <c r="Q773" i="1"/>
  <c r="Q775" i="1"/>
  <c r="Q776" i="1"/>
  <c r="Q777" i="1"/>
  <c r="Q778" i="1"/>
  <c r="Q558" i="1"/>
  <c r="Q780" i="1"/>
  <c r="Q781" i="1"/>
  <c r="Q782" i="1"/>
  <c r="Q527" i="1"/>
  <c r="Q784" i="1"/>
  <c r="Q785" i="1"/>
  <c r="Q786" i="1"/>
  <c r="Q787" i="1"/>
  <c r="Q788" i="1"/>
  <c r="Q521" i="1"/>
  <c r="Q642" i="1"/>
  <c r="Q792" i="1"/>
  <c r="Q793" i="1"/>
  <c r="Q794" i="1"/>
  <c r="Q795" i="1"/>
  <c r="Q796" i="1"/>
  <c r="Q418" i="1"/>
  <c r="Q798" i="1"/>
  <c r="Q799" i="1"/>
  <c r="Q800" i="1"/>
  <c r="Q801" i="1"/>
  <c r="Q802" i="1"/>
  <c r="Q803" i="1"/>
  <c r="Q573" i="1"/>
  <c r="Q806" i="1"/>
  <c r="Q807" i="1"/>
  <c r="Q916" i="1"/>
  <c r="Q808" i="1"/>
  <c r="Q809" i="1"/>
  <c r="Q811" i="1"/>
  <c r="Q812" i="1"/>
  <c r="Q814" i="1"/>
  <c r="Q815" i="1"/>
  <c r="Q427" i="1"/>
  <c r="Q816" i="1"/>
  <c r="Q817" i="1"/>
  <c r="Q819" i="1"/>
  <c r="Q821" i="1"/>
  <c r="Q818" i="1"/>
  <c r="Q822" i="1"/>
  <c r="Q823" i="1"/>
  <c r="Q824" i="1"/>
  <c r="Q826" i="1"/>
  <c r="Q827" i="1"/>
  <c r="Q828" i="1"/>
  <c r="Q825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665" i="1"/>
  <c r="Q842" i="1"/>
  <c r="Q843" i="1"/>
  <c r="Q844" i="1"/>
  <c r="Q845" i="1"/>
  <c r="Q846" i="1"/>
  <c r="Q847" i="1"/>
  <c r="Q848" i="1"/>
  <c r="Q849" i="1"/>
  <c r="Q850" i="1"/>
  <c r="Q851" i="1"/>
  <c r="Q852" i="1"/>
  <c r="Q305" i="1"/>
  <c r="Q854" i="1"/>
  <c r="Q855" i="1"/>
  <c r="Q856" i="1"/>
  <c r="Q857" i="1"/>
  <c r="Q858" i="1"/>
  <c r="Q859" i="1"/>
  <c r="Q860" i="1"/>
  <c r="Q861" i="1"/>
  <c r="Q862" i="1"/>
  <c r="Q863" i="1"/>
  <c r="Q865" i="1"/>
  <c r="Q864" i="1"/>
  <c r="Q866" i="1"/>
  <c r="Q867" i="1"/>
  <c r="Q869" i="1"/>
  <c r="Q870" i="1"/>
  <c r="Q871" i="1"/>
  <c r="Q872" i="1"/>
  <c r="Q454" i="1"/>
  <c r="Q873" i="1"/>
  <c r="Q875" i="1"/>
  <c r="Q876" i="1"/>
  <c r="Q877" i="1"/>
  <c r="Q878" i="1"/>
  <c r="Q879" i="1"/>
  <c r="Q880" i="1"/>
  <c r="Q881" i="1"/>
  <c r="Q882" i="1"/>
  <c r="Q886" i="1"/>
  <c r="Q524" i="1"/>
  <c r="Q883" i="1"/>
  <c r="Q887" i="1"/>
  <c r="Q884" i="1"/>
  <c r="Q889" i="1"/>
  <c r="Q888" i="1"/>
  <c r="Q890" i="1"/>
  <c r="Q891" i="1"/>
  <c r="Q892" i="1"/>
  <c r="Q893" i="1"/>
  <c r="Q895" i="1"/>
  <c r="Q894" i="1"/>
  <c r="Q896" i="1"/>
  <c r="Q897" i="1"/>
  <c r="Q898" i="1"/>
  <c r="Q899" i="1"/>
  <c r="Q900" i="1"/>
  <c r="Q472" i="1"/>
  <c r="Q903" i="1"/>
  <c r="Q904" i="1"/>
  <c r="Q905" i="1"/>
  <c r="Q906" i="1"/>
  <c r="Q907" i="1"/>
  <c r="Q908" i="1"/>
  <c r="Q910" i="1"/>
  <c r="Q909" i="1"/>
  <c r="Q911" i="1"/>
  <c r="Q912" i="1"/>
  <c r="Q913" i="1"/>
  <c r="Q914" i="1"/>
  <c r="Q915" i="1"/>
  <c r="Q797" i="1"/>
  <c r="Q917" i="1"/>
  <c r="Q918" i="1"/>
  <c r="Q919" i="1"/>
  <c r="Q920" i="1"/>
  <c r="Q921" i="1"/>
  <c r="Q922" i="1"/>
  <c r="Q923" i="1"/>
  <c r="Q924" i="1"/>
  <c r="Q926" i="1"/>
  <c r="Q925" i="1"/>
  <c r="Q928" i="1"/>
  <c r="Q929" i="1"/>
  <c r="Q930" i="1"/>
  <c r="Q931" i="1"/>
  <c r="Q927" i="1"/>
  <c r="Q932" i="1"/>
  <c r="Q933" i="1"/>
  <c r="Q934" i="1"/>
  <c r="Q935" i="1"/>
  <c r="Q936" i="1"/>
  <c r="Q937" i="1"/>
  <c r="Q939" i="1"/>
  <c r="Q938" i="1"/>
  <c r="Q940" i="1"/>
  <c r="Q941" i="1"/>
  <c r="Q942" i="1"/>
  <c r="Q944" i="1"/>
  <c r="Q943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8" i="1"/>
  <c r="Q957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4" i="1"/>
  <c r="Q973" i="1"/>
  <c r="Q975" i="1"/>
  <c r="Q976" i="1"/>
  <c r="Q977" i="1"/>
  <c r="Q978" i="1"/>
  <c r="Q979" i="1"/>
  <c r="Q980" i="1"/>
  <c r="Q981" i="1"/>
  <c r="Q982" i="1"/>
  <c r="Q983" i="1"/>
  <c r="Q986" i="1"/>
  <c r="Q989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2" i="1"/>
  <c r="V173" i="1"/>
  <c r="V174" i="1"/>
  <c r="V175" i="1"/>
  <c r="V176" i="1"/>
  <c r="V177" i="1"/>
  <c r="V178" i="1"/>
  <c r="V180" i="1"/>
  <c r="V179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9" i="1"/>
  <c r="V278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6" i="1"/>
  <c r="V305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4" i="1"/>
  <c r="V383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1" i="1"/>
  <c r="V430" i="1"/>
  <c r="V432" i="1"/>
  <c r="V434" i="1"/>
  <c r="V433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5" i="1"/>
  <c r="V454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6" i="1"/>
  <c r="V535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2" i="1"/>
  <c r="V553" i="1"/>
  <c r="V554" i="1"/>
  <c r="V555" i="1"/>
  <c r="V556" i="1"/>
  <c r="V558" i="1"/>
  <c r="V559" i="1"/>
  <c r="V560" i="1"/>
  <c r="V561" i="1"/>
  <c r="V562" i="1"/>
  <c r="V564" i="1"/>
  <c r="V563" i="1"/>
  <c r="V565" i="1"/>
  <c r="V566" i="1"/>
  <c r="V567" i="1"/>
  <c r="V568" i="1"/>
  <c r="V569" i="1"/>
  <c r="V570" i="1"/>
  <c r="V571" i="1"/>
  <c r="V572" i="1"/>
  <c r="V574" i="1"/>
  <c r="V573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8" i="1"/>
  <c r="V599" i="1"/>
  <c r="V597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6" i="1"/>
  <c r="V615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4" i="1"/>
  <c r="V633" i="1"/>
  <c r="V635" i="1"/>
  <c r="V632" i="1"/>
  <c r="V636" i="1"/>
  <c r="V637" i="1"/>
  <c r="V638" i="1"/>
  <c r="V639" i="1"/>
  <c r="V640" i="1"/>
  <c r="V641" i="1"/>
  <c r="V643" i="1"/>
  <c r="V642" i="1"/>
  <c r="V644" i="1"/>
  <c r="V645" i="1"/>
  <c r="V646" i="1"/>
  <c r="V648" i="1"/>
  <c r="V649" i="1"/>
  <c r="V647" i="1"/>
  <c r="V650" i="1"/>
  <c r="V651" i="1"/>
  <c r="V652" i="1"/>
  <c r="V653" i="1"/>
  <c r="V654" i="1"/>
  <c r="V655" i="1"/>
  <c r="V656" i="1"/>
  <c r="V657" i="1"/>
  <c r="V658" i="1"/>
  <c r="V659" i="1"/>
  <c r="V661" i="1"/>
  <c r="V663" i="1"/>
  <c r="V662" i="1"/>
  <c r="V664" i="1"/>
  <c r="V666" i="1"/>
  <c r="V667" i="1"/>
  <c r="V665" i="1"/>
  <c r="V668" i="1"/>
  <c r="V669" i="1"/>
  <c r="V670" i="1"/>
  <c r="V672" i="1"/>
  <c r="V671" i="1"/>
  <c r="V673" i="1"/>
  <c r="V674" i="1"/>
  <c r="V675" i="1"/>
  <c r="V676" i="1"/>
  <c r="V678" i="1"/>
  <c r="V677" i="1"/>
  <c r="V679" i="1"/>
  <c r="V680" i="1"/>
  <c r="V681" i="1"/>
  <c r="V683" i="1"/>
  <c r="V684" i="1"/>
  <c r="V682" i="1"/>
  <c r="V685" i="1"/>
  <c r="V686" i="1"/>
  <c r="V687" i="1"/>
  <c r="V688" i="1"/>
  <c r="V689" i="1"/>
  <c r="V690" i="1"/>
  <c r="V691" i="1"/>
  <c r="V693" i="1"/>
  <c r="V692" i="1"/>
  <c r="V694" i="1"/>
  <c r="V695" i="1"/>
  <c r="V696" i="1"/>
  <c r="V697" i="1"/>
  <c r="V698" i="1"/>
  <c r="V699" i="1"/>
  <c r="V701" i="1"/>
  <c r="V700" i="1"/>
  <c r="V702" i="1"/>
  <c r="V703" i="1"/>
  <c r="V704" i="1"/>
  <c r="V705" i="1"/>
  <c r="V706" i="1"/>
  <c r="V707" i="1"/>
  <c r="V708" i="1"/>
  <c r="V709" i="1"/>
  <c r="V710" i="1"/>
  <c r="V711" i="1"/>
  <c r="V713" i="1"/>
  <c r="V714" i="1"/>
  <c r="V712" i="1"/>
  <c r="V717" i="1"/>
  <c r="V716" i="1"/>
  <c r="V718" i="1"/>
  <c r="V715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3" i="1"/>
  <c r="V732" i="1"/>
  <c r="V735" i="1"/>
  <c r="V736" i="1"/>
  <c r="V737" i="1"/>
  <c r="V734" i="1"/>
  <c r="V738" i="1"/>
  <c r="V739" i="1"/>
  <c r="V740" i="1"/>
  <c r="V741" i="1"/>
  <c r="V742" i="1"/>
  <c r="V743" i="1"/>
  <c r="V744" i="1"/>
  <c r="V745" i="1"/>
  <c r="V747" i="1"/>
  <c r="V746" i="1"/>
  <c r="V748" i="1"/>
  <c r="V749" i="1"/>
  <c r="V751" i="1"/>
  <c r="V752" i="1"/>
  <c r="V750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1" i="1"/>
  <c r="V770" i="1"/>
  <c r="V772" i="1"/>
  <c r="V773" i="1"/>
  <c r="V774" i="1"/>
  <c r="V775" i="1"/>
  <c r="V776" i="1"/>
  <c r="V777" i="1"/>
  <c r="V778" i="1"/>
  <c r="V779" i="1"/>
  <c r="V781" i="1"/>
  <c r="V782" i="1"/>
  <c r="V780" i="1"/>
  <c r="V783" i="1"/>
  <c r="V784" i="1"/>
  <c r="V785" i="1"/>
  <c r="V786" i="1"/>
  <c r="V787" i="1"/>
  <c r="V788" i="1"/>
  <c r="V789" i="1"/>
  <c r="V791" i="1"/>
  <c r="V792" i="1"/>
  <c r="V793" i="1"/>
  <c r="V794" i="1"/>
  <c r="V796" i="1"/>
  <c r="V795" i="1"/>
  <c r="V798" i="1"/>
  <c r="V797" i="1"/>
  <c r="V800" i="1"/>
  <c r="V799" i="1"/>
  <c r="V802" i="1"/>
  <c r="V801" i="1"/>
  <c r="V803" i="1"/>
  <c r="V804" i="1"/>
  <c r="V807" i="1"/>
  <c r="V806" i="1"/>
  <c r="V805" i="1"/>
  <c r="V808" i="1"/>
  <c r="V809" i="1"/>
  <c r="V811" i="1"/>
  <c r="V812" i="1"/>
  <c r="V814" i="1"/>
  <c r="V815" i="1"/>
  <c r="V813" i="1"/>
  <c r="V816" i="1"/>
  <c r="V817" i="1"/>
  <c r="V819" i="1"/>
  <c r="V821" i="1"/>
  <c r="V818" i="1"/>
  <c r="V822" i="1"/>
  <c r="V823" i="1"/>
  <c r="V824" i="1"/>
  <c r="V826" i="1"/>
  <c r="V827" i="1"/>
  <c r="V828" i="1"/>
  <c r="V825" i="1"/>
  <c r="V829" i="1"/>
  <c r="V830" i="1"/>
  <c r="V831" i="1"/>
  <c r="V832" i="1"/>
  <c r="V833" i="1"/>
  <c r="V835" i="1"/>
  <c r="V836" i="1"/>
  <c r="V834" i="1"/>
  <c r="V837" i="1"/>
  <c r="V838" i="1"/>
  <c r="V839" i="1"/>
  <c r="V840" i="1"/>
  <c r="V842" i="1"/>
  <c r="V841" i="1"/>
  <c r="V843" i="1"/>
  <c r="V844" i="1"/>
  <c r="V845" i="1"/>
  <c r="V847" i="1"/>
  <c r="V848" i="1"/>
  <c r="V849" i="1"/>
  <c r="V846" i="1"/>
  <c r="V850" i="1"/>
  <c r="V851" i="1"/>
  <c r="V852" i="1"/>
  <c r="V854" i="1"/>
  <c r="V853" i="1"/>
  <c r="V856" i="1"/>
  <c r="V857" i="1"/>
  <c r="V855" i="1"/>
  <c r="V859" i="1"/>
  <c r="V858" i="1"/>
  <c r="V860" i="1"/>
  <c r="V862" i="1"/>
  <c r="V861" i="1"/>
  <c r="V863" i="1"/>
  <c r="V866" i="1"/>
  <c r="V867" i="1"/>
  <c r="V869" i="1"/>
  <c r="V870" i="1"/>
  <c r="V865" i="1"/>
  <c r="V864" i="1"/>
  <c r="V871" i="1"/>
  <c r="V872" i="1"/>
  <c r="V873" i="1"/>
  <c r="V874" i="1"/>
  <c r="V875" i="1"/>
  <c r="V876" i="1"/>
  <c r="V877" i="1"/>
  <c r="V878" i="1"/>
  <c r="V880" i="1"/>
  <c r="V881" i="1"/>
  <c r="V882" i="1"/>
  <c r="V879" i="1"/>
  <c r="V887" i="1"/>
  <c r="V886" i="1"/>
  <c r="V885" i="1"/>
  <c r="V883" i="1"/>
  <c r="V884" i="1"/>
  <c r="V890" i="1"/>
  <c r="V891" i="1"/>
  <c r="V889" i="1"/>
  <c r="V888" i="1"/>
  <c r="V892" i="1"/>
  <c r="V893" i="1"/>
  <c r="V896" i="1"/>
  <c r="V897" i="1"/>
  <c r="V895" i="1"/>
  <c r="V894" i="1"/>
  <c r="V898" i="1"/>
  <c r="V899" i="1"/>
  <c r="V900" i="1"/>
  <c r="V903" i="1"/>
  <c r="V902" i="1"/>
  <c r="V904" i="1"/>
  <c r="V905" i="1"/>
  <c r="V906" i="1"/>
  <c r="V907" i="1"/>
  <c r="V908" i="1"/>
  <c r="V910" i="1"/>
  <c r="V909" i="1"/>
  <c r="V911" i="1"/>
  <c r="V912" i="1"/>
  <c r="V913" i="1"/>
  <c r="V914" i="1"/>
  <c r="V917" i="1"/>
  <c r="V918" i="1"/>
  <c r="V919" i="1"/>
  <c r="V920" i="1"/>
  <c r="V915" i="1"/>
  <c r="V916" i="1"/>
  <c r="V921" i="1"/>
  <c r="V922" i="1"/>
  <c r="V923" i="1"/>
  <c r="V924" i="1"/>
  <c r="V928" i="1"/>
  <c r="V929" i="1"/>
  <c r="V930" i="1"/>
  <c r="V931" i="1"/>
  <c r="V926" i="1"/>
  <c r="V927" i="1"/>
  <c r="V925" i="1"/>
  <c r="V933" i="1"/>
  <c r="V932" i="1"/>
  <c r="V935" i="1"/>
  <c r="V934" i="1"/>
  <c r="V936" i="1"/>
  <c r="V937" i="1"/>
  <c r="V940" i="1"/>
  <c r="V941" i="1"/>
  <c r="V939" i="1"/>
  <c r="V938" i="1"/>
  <c r="V943" i="1"/>
  <c r="V944" i="1"/>
  <c r="V942" i="1"/>
  <c r="V945" i="1"/>
  <c r="V946" i="1"/>
  <c r="V947" i="1"/>
  <c r="V948" i="1"/>
  <c r="V950" i="1"/>
  <c r="V951" i="1"/>
  <c r="V949" i="1"/>
  <c r="V952" i="1"/>
  <c r="V953" i="1"/>
  <c r="V955" i="1"/>
  <c r="V954" i="1"/>
  <c r="V959" i="1"/>
  <c r="V956" i="1"/>
  <c r="V958" i="1"/>
  <c r="V957" i="1"/>
  <c r="V961" i="1"/>
  <c r="V962" i="1"/>
  <c r="V960" i="1"/>
  <c r="V963" i="1"/>
  <c r="V965" i="1"/>
  <c r="V966" i="1"/>
  <c r="V967" i="1"/>
  <c r="V964" i="1"/>
  <c r="V968" i="1"/>
  <c r="V969" i="1"/>
  <c r="V970" i="1"/>
  <c r="V971" i="1"/>
  <c r="V972" i="1"/>
  <c r="V974" i="1"/>
  <c r="V973" i="1"/>
  <c r="V975" i="1"/>
  <c r="V978" i="1"/>
  <c r="V979" i="1"/>
  <c r="V976" i="1"/>
  <c r="V977" i="1"/>
  <c r="V980" i="1"/>
  <c r="V981" i="1"/>
  <c r="V982" i="1"/>
  <c r="V983" i="1"/>
  <c r="V986" i="1"/>
  <c r="V989" i="1"/>
  <c r="G11" i="1" a="1"/>
  <c r="G11" i="1"/>
  <c r="G14" i="1" a="1"/>
  <c r="G14" i="1"/>
  <c r="G6" i="1" a="1"/>
  <c r="G6" i="1"/>
  <c r="G21" i="1" a="1"/>
  <c r="G21" i="1"/>
  <c r="G23" i="1" a="1"/>
  <c r="G23" i="1"/>
  <c r="G15" i="1" a="1"/>
  <c r="G15" i="1"/>
  <c r="G36" i="1" a="1"/>
  <c r="G36" i="1"/>
  <c r="G44" i="1" a="1"/>
  <c r="G44" i="1"/>
  <c r="G10" i="1" a="1"/>
  <c r="G10" i="1"/>
  <c r="G18" i="1" a="1"/>
  <c r="G18" i="1"/>
  <c r="G27" i="1" a="1"/>
  <c r="G27" i="1"/>
  <c r="G13" i="1" a="1"/>
  <c r="G13" i="1"/>
  <c r="G35" i="1" a="1"/>
  <c r="G35" i="1"/>
  <c r="G59" i="1" a="1"/>
  <c r="G59" i="1"/>
  <c r="G50" i="1" a="1"/>
  <c r="G50" i="1"/>
  <c r="G64" i="1" a="1"/>
  <c r="G64" i="1"/>
  <c r="G74" i="1" a="1"/>
  <c r="G74" i="1"/>
  <c r="G76" i="1" a="1"/>
  <c r="G76" i="1"/>
  <c r="G20" i="1" a="1"/>
  <c r="G20" i="1"/>
  <c r="G63" i="1" a="1"/>
  <c r="G63" i="1"/>
  <c r="G106" i="1" a="1"/>
  <c r="G106" i="1"/>
  <c r="G121" i="1" a="1"/>
  <c r="G121" i="1"/>
  <c r="G133" i="1" a="1"/>
  <c r="G133" i="1"/>
  <c r="G146" i="1" a="1"/>
  <c r="G146" i="1"/>
  <c r="G22" i="1" a="1"/>
  <c r="G22" i="1"/>
  <c r="G154" i="1" a="1"/>
  <c r="G154" i="1"/>
  <c r="G28" i="1" a="1"/>
  <c r="G28" i="1"/>
  <c r="G95" i="1" a="1"/>
  <c r="G95" i="1"/>
  <c r="G103" i="1" a="1"/>
  <c r="G103" i="1"/>
  <c r="G105" i="1" a="1"/>
  <c r="G105" i="1"/>
  <c r="G158" i="1" a="1"/>
  <c r="G158" i="1"/>
  <c r="G33" i="1" a="1"/>
  <c r="G33" i="1"/>
  <c r="G115" i="1" a="1"/>
  <c r="G115" i="1"/>
  <c r="G156" i="1" a="1"/>
  <c r="G156" i="1"/>
  <c r="G157" i="1" a="1"/>
  <c r="G157" i="1"/>
  <c r="G159" i="1" a="1"/>
  <c r="G159" i="1"/>
  <c r="G131" i="1" a="1"/>
  <c r="G131" i="1"/>
  <c r="G165" i="1" a="1"/>
  <c r="G165" i="1"/>
  <c r="G153" i="1" a="1"/>
  <c r="G153" i="1"/>
  <c r="G155" i="1" a="1"/>
  <c r="G155" i="1"/>
  <c r="G164" i="1" a="1"/>
  <c r="G164" i="1"/>
  <c r="G172" i="1" a="1"/>
  <c r="G172" i="1"/>
  <c r="G174" i="1" a="1"/>
  <c r="G174" i="1"/>
  <c r="G190" i="1" a="1"/>
  <c r="G190" i="1"/>
  <c r="G197" i="1" a="1"/>
  <c r="G197" i="1"/>
  <c r="G47" i="1" a="1"/>
  <c r="G47" i="1"/>
  <c r="G48" i="1" a="1"/>
  <c r="G48" i="1"/>
  <c r="G49" i="1" a="1"/>
  <c r="G49" i="1"/>
  <c r="G201" i="1" a="1"/>
  <c r="G201" i="1"/>
  <c r="G202" i="1" a="1"/>
  <c r="G202" i="1"/>
  <c r="G211" i="1" a="1"/>
  <c r="G211" i="1"/>
  <c r="G209" i="1" a="1"/>
  <c r="G209" i="1"/>
  <c r="G239" i="1" a="1"/>
  <c r="G239" i="1"/>
  <c r="G249" i="1" a="1"/>
  <c r="G249" i="1"/>
  <c r="G56" i="1" a="1"/>
  <c r="G56" i="1"/>
  <c r="G57" i="1" a="1"/>
  <c r="G57" i="1"/>
  <c r="G253" i="1" a="1"/>
  <c r="G253" i="1"/>
  <c r="G256" i="1" a="1"/>
  <c r="G256" i="1"/>
  <c r="G259" i="1" a="1"/>
  <c r="G259" i="1"/>
  <c r="G260" i="1" a="1"/>
  <c r="G260" i="1"/>
  <c r="G262" i="1" a="1"/>
  <c r="G262" i="1"/>
  <c r="G270" i="1" a="1"/>
  <c r="G270" i="1"/>
  <c r="G273" i="1" a="1"/>
  <c r="G273" i="1"/>
  <c r="G275" i="1" a="1"/>
  <c r="G275" i="1"/>
  <c r="G330" i="1" a="1"/>
  <c r="G330" i="1"/>
  <c r="G281" i="1" a="1"/>
  <c r="G281" i="1"/>
  <c r="G291" i="1" a="1"/>
  <c r="G291" i="1"/>
  <c r="G69" i="1" a="1"/>
  <c r="G69" i="1"/>
  <c r="G70" i="1" a="1"/>
  <c r="G70" i="1"/>
  <c r="G71" i="1" a="1"/>
  <c r="G71" i="1"/>
  <c r="G293" i="1" a="1"/>
  <c r="G293" i="1"/>
  <c r="G73" i="1" a="1"/>
  <c r="G73" i="1"/>
  <c r="G312" i="1" a="1"/>
  <c r="G312" i="1"/>
  <c r="G321" i="1" a="1"/>
  <c r="G321" i="1"/>
  <c r="G329" i="1" a="1"/>
  <c r="G329" i="1"/>
  <c r="G444" i="1" a="1"/>
  <c r="G444" i="1"/>
  <c r="G342" i="1" a="1"/>
  <c r="G342" i="1"/>
  <c r="G346" i="1" a="1"/>
  <c r="G346" i="1"/>
  <c r="G889" i="1" a="1"/>
  <c r="G889" i="1"/>
  <c r="G804" i="1" a="1"/>
  <c r="G804" i="1"/>
  <c r="G366" i="1" a="1"/>
  <c r="G366" i="1"/>
  <c r="G380" i="1" a="1"/>
  <c r="G380" i="1"/>
  <c r="G84" i="1" a="1"/>
  <c r="G84" i="1"/>
  <c r="G384" i="1" a="1"/>
  <c r="G384" i="1"/>
  <c r="G86" i="1" a="1"/>
  <c r="G86" i="1"/>
  <c r="G386" i="1" a="1"/>
  <c r="G386" i="1"/>
  <c r="G641" i="1" a="1"/>
  <c r="G641" i="1"/>
  <c r="G393" i="1" a="1"/>
  <c r="G393" i="1"/>
  <c r="G90" i="1" a="1"/>
  <c r="G90" i="1"/>
  <c r="G91" i="1" a="1"/>
  <c r="G91" i="1"/>
  <c r="G654" i="1" a="1"/>
  <c r="G654" i="1"/>
  <c r="G397" i="1" a="1"/>
  <c r="G397" i="1"/>
  <c r="G404" i="1" a="1"/>
  <c r="G404" i="1"/>
  <c r="G424" i="1" a="1"/>
  <c r="G424" i="1"/>
  <c r="G447" i="1" a="1"/>
  <c r="G447" i="1"/>
  <c r="G449" i="1" a="1"/>
  <c r="G449" i="1"/>
  <c r="G98" i="1" a="1"/>
  <c r="G98" i="1"/>
  <c r="G898" i="1" a="1"/>
  <c r="G898" i="1"/>
  <c r="G100" i="1" a="1"/>
  <c r="G100" i="1"/>
  <c r="G815" i="1" a="1"/>
  <c r="G815" i="1"/>
  <c r="G102" i="1" a="1"/>
  <c r="G102" i="1"/>
  <c r="G887" i="1" a="1"/>
  <c r="G887" i="1"/>
  <c r="G166" i="1" a="1"/>
  <c r="G166" i="1"/>
  <c r="G475" i="1" a="1"/>
  <c r="G475" i="1"/>
  <c r="G476" i="1" a="1"/>
  <c r="G476" i="1"/>
  <c r="G107" i="1" a="1"/>
  <c r="G107" i="1"/>
  <c r="G477" i="1" a="1"/>
  <c r="G477" i="1"/>
  <c r="G109" i="1" a="1"/>
  <c r="G109" i="1"/>
  <c r="G110" i="1" a="1"/>
  <c r="G110" i="1"/>
  <c r="G143" i="1" a="1"/>
  <c r="G143" i="1"/>
  <c r="G112" i="1" a="1"/>
  <c r="G112" i="1"/>
  <c r="G113" i="1" a="1"/>
  <c r="G113" i="1"/>
  <c r="G491" i="1" a="1"/>
  <c r="G491" i="1"/>
  <c r="G7" i="1" a="1"/>
  <c r="G7" i="1"/>
  <c r="G467" i="1" a="1"/>
  <c r="G467" i="1"/>
  <c r="G117" i="1" a="1"/>
  <c r="G117" i="1"/>
  <c r="G118" i="1" a="1"/>
  <c r="G118" i="1"/>
  <c r="G492" i="1" a="1"/>
  <c r="G492" i="1"/>
  <c r="G120" i="1" a="1"/>
  <c r="G120" i="1"/>
  <c r="G493" i="1" a="1"/>
  <c r="G493" i="1"/>
  <c r="G536" i="1" a="1"/>
  <c r="G536" i="1"/>
  <c r="G123" i="1" a="1"/>
  <c r="G123" i="1"/>
  <c r="G124" i="1" a="1"/>
  <c r="G124" i="1"/>
  <c r="G556" i="1" a="1"/>
  <c r="G556" i="1"/>
  <c r="G319" i="1" a="1"/>
  <c r="G319" i="1"/>
  <c r="G567" i="1" a="1"/>
  <c r="G567" i="1"/>
  <c r="G128" i="1" a="1"/>
  <c r="G128" i="1"/>
  <c r="G129" i="1" a="1"/>
  <c r="G129" i="1"/>
  <c r="G610" i="1" a="1"/>
  <c r="G610" i="1"/>
  <c r="G141" i="1" a="1"/>
  <c r="G141" i="1"/>
  <c r="G611" i="1" a="1"/>
  <c r="G611" i="1"/>
  <c r="G622" i="1" a="1"/>
  <c r="G622" i="1"/>
  <c r="G878" i="1" a="1"/>
  <c r="G878" i="1"/>
  <c r="G135" i="1" a="1"/>
  <c r="G135" i="1"/>
  <c r="G136" i="1" a="1"/>
  <c r="G136" i="1"/>
  <c r="G474" i="1" a="1"/>
  <c r="G474" i="1"/>
  <c r="G138" i="1" a="1"/>
  <c r="G138" i="1"/>
  <c r="G114" i="1" a="1"/>
  <c r="G114" i="1"/>
  <c r="G668" i="1" a="1"/>
  <c r="G668" i="1"/>
  <c r="G315" i="1" a="1"/>
  <c r="G315" i="1"/>
  <c r="G636" i="1" a="1"/>
  <c r="G636" i="1"/>
  <c r="G332" i="1" a="1"/>
  <c r="G332" i="1"/>
  <c r="G4" i="1" a="1"/>
  <c r="G4" i="1"/>
  <c r="G46" i="1" a="1"/>
  <c r="G46" i="1"/>
  <c r="G644" i="1" a="1"/>
  <c r="G644" i="1"/>
  <c r="G147" i="1" a="1"/>
  <c r="G147" i="1"/>
  <c r="G148" i="1" a="1"/>
  <c r="G148" i="1"/>
  <c r="G149" i="1" a="1"/>
  <c r="G149" i="1"/>
  <c r="G150" i="1" a="1"/>
  <c r="G150" i="1"/>
  <c r="G926" i="1" a="1"/>
  <c r="G926" i="1"/>
  <c r="G451" i="1" a="1"/>
  <c r="G451" i="1"/>
  <c r="G801" i="1" a="1"/>
  <c r="G801" i="1"/>
  <c r="G652" i="1" a="1"/>
  <c r="G652" i="1"/>
  <c r="G217" i="1" a="1"/>
  <c r="G217" i="1"/>
  <c r="G696" i="1" a="1"/>
  <c r="G696" i="1"/>
  <c r="G701" i="1" a="1"/>
  <c r="G701" i="1"/>
  <c r="G16" i="1" a="1"/>
  <c r="G16" i="1"/>
  <c r="G702" i="1" a="1"/>
  <c r="G702" i="1"/>
  <c r="G132" i="1" a="1"/>
  <c r="G132" i="1"/>
  <c r="G709" i="1" a="1"/>
  <c r="G709" i="1"/>
  <c r="G662" i="1" a="1"/>
  <c r="G662" i="1"/>
  <c r="G92" i="1" a="1"/>
  <c r="G92" i="1"/>
  <c r="G571" i="1" a="1"/>
  <c r="G571" i="1"/>
  <c r="G721" i="1" a="1"/>
  <c r="G721" i="1"/>
  <c r="G540" i="1" a="1"/>
  <c r="G540" i="1"/>
  <c r="G167" i="1" a="1"/>
  <c r="G167" i="1"/>
  <c r="G168" i="1" a="1"/>
  <c r="G168" i="1"/>
  <c r="G169" i="1" a="1"/>
  <c r="G169" i="1"/>
  <c r="G170" i="1" a="1"/>
  <c r="G170" i="1"/>
  <c r="G505" i="1" a="1"/>
  <c r="G505" i="1"/>
  <c r="G499" i="1" a="1"/>
  <c r="G499" i="1"/>
  <c r="G728" i="1" a="1"/>
  <c r="G728" i="1"/>
  <c r="G175" i="1" a="1"/>
  <c r="G175" i="1"/>
  <c r="G176" i="1" a="1"/>
  <c r="G176" i="1"/>
  <c r="G140" i="1" a="1"/>
  <c r="G140" i="1"/>
  <c r="G178" i="1" a="1"/>
  <c r="G178" i="1"/>
  <c r="G180" i="1" a="1"/>
  <c r="G180" i="1"/>
  <c r="G177" i="1" a="1"/>
  <c r="G177" i="1"/>
  <c r="G181" i="1" a="1"/>
  <c r="G181" i="1"/>
  <c r="G504" i="1" a="1"/>
  <c r="G504" i="1"/>
  <c r="G774" i="1" a="1"/>
  <c r="G774" i="1"/>
  <c r="G184" i="1" a="1"/>
  <c r="G184" i="1"/>
  <c r="G185" i="1" a="1"/>
  <c r="G185" i="1"/>
  <c r="G12" i="1" a="1"/>
  <c r="G12" i="1"/>
  <c r="G88" i="1" a="1"/>
  <c r="G88" i="1"/>
  <c r="G188" i="1" a="1"/>
  <c r="G188" i="1"/>
  <c r="G189" i="1" a="1"/>
  <c r="G189" i="1"/>
  <c r="G420" i="1" a="1"/>
  <c r="G420" i="1"/>
  <c r="G655" i="1" a="1"/>
  <c r="G655" i="1"/>
  <c r="G747" i="1" a="1"/>
  <c r="G747" i="1"/>
  <c r="G834" i="1" a="1"/>
  <c r="G834" i="1"/>
  <c r="G194" i="1" a="1"/>
  <c r="G194" i="1"/>
  <c r="G756" i="1" a="1"/>
  <c r="G756" i="1"/>
  <c r="G196" i="1" a="1"/>
  <c r="G196" i="1"/>
  <c r="G510" i="1" a="1"/>
  <c r="G510" i="1"/>
  <c r="G198" i="1" a="1"/>
  <c r="G198" i="1"/>
  <c r="G199" i="1" a="1"/>
  <c r="G199" i="1"/>
  <c r="G369" i="1" a="1"/>
  <c r="G369" i="1"/>
  <c r="G757" i="1" a="1"/>
  <c r="G757" i="1"/>
  <c r="G767" i="1" a="1"/>
  <c r="G767" i="1"/>
  <c r="G203" i="1" a="1"/>
  <c r="G203" i="1"/>
  <c r="G204" i="1" a="1"/>
  <c r="G204" i="1"/>
  <c r="G442" i="1" a="1"/>
  <c r="G442" i="1"/>
  <c r="G895" i="1" a="1"/>
  <c r="G895" i="1"/>
  <c r="G462" i="1" a="1"/>
  <c r="G462" i="1"/>
  <c r="G208" i="1" a="1"/>
  <c r="G208" i="1"/>
  <c r="G792" i="1" a="1"/>
  <c r="G792" i="1"/>
  <c r="G762" i="1" a="1"/>
  <c r="G762" i="1"/>
  <c r="G55" i="1" a="1"/>
  <c r="G55" i="1"/>
  <c r="G336" i="1" a="1"/>
  <c r="G336" i="1"/>
  <c r="G213" i="1" a="1"/>
  <c r="G213" i="1"/>
  <c r="G214" i="1" a="1"/>
  <c r="G214" i="1"/>
  <c r="G269" i="1" a="1"/>
  <c r="G269" i="1"/>
  <c r="G216" i="1" a="1"/>
  <c r="G216" i="1"/>
  <c r="G808" i="1" a="1"/>
  <c r="G808" i="1"/>
  <c r="G682" i="1" a="1"/>
  <c r="G682" i="1"/>
  <c r="G83" i="1" a="1"/>
  <c r="G83" i="1"/>
  <c r="G30" i="1" a="1"/>
  <c r="G30" i="1"/>
  <c r="G222" i="1" a="1"/>
  <c r="G222" i="1"/>
  <c r="G223" i="1" a="1"/>
  <c r="G223" i="1"/>
  <c r="G224" i="1" a="1"/>
  <c r="G224" i="1"/>
  <c r="G450" i="1" a="1"/>
  <c r="G450" i="1"/>
  <c r="G282" i="1" a="1"/>
  <c r="G282" i="1"/>
  <c r="G227" i="1" a="1"/>
  <c r="G227" i="1"/>
  <c r="G228" i="1" a="1"/>
  <c r="G228" i="1"/>
  <c r="G229" i="1" a="1"/>
  <c r="G229" i="1"/>
  <c r="G593" i="1" a="1"/>
  <c r="G593" i="1"/>
  <c r="G231" i="1" a="1"/>
  <c r="G231" i="1"/>
  <c r="G232" i="1" a="1"/>
  <c r="G232" i="1"/>
  <c r="G233" i="1" a="1"/>
  <c r="G233" i="1"/>
  <c r="G234" i="1" a="1"/>
  <c r="G234" i="1"/>
  <c r="G235" i="1" a="1"/>
  <c r="G235" i="1"/>
  <c r="G236" i="1" a="1"/>
  <c r="G236" i="1"/>
  <c r="G364" i="1" a="1"/>
  <c r="G364" i="1"/>
  <c r="G238" i="1" a="1"/>
  <c r="G238" i="1"/>
  <c r="G814" i="1" a="1"/>
  <c r="G814" i="1"/>
  <c r="G240" i="1" a="1"/>
  <c r="G240" i="1"/>
  <c r="G886" i="1" a="1"/>
  <c r="G886" i="1"/>
  <c r="G642" i="1" a="1"/>
  <c r="G642" i="1"/>
  <c r="G669" i="1" a="1"/>
  <c r="G669" i="1"/>
  <c r="G207" i="1" a="1"/>
  <c r="G207" i="1"/>
  <c r="G494" i="1" a="1"/>
  <c r="G494" i="1"/>
  <c r="G247" i="1" a="1"/>
  <c r="G247" i="1"/>
  <c r="G248" i="1" a="1"/>
  <c r="G248" i="1"/>
  <c r="G954" i="1" a="1"/>
  <c r="G954" i="1"/>
  <c r="G816" i="1" a="1"/>
  <c r="G816" i="1"/>
  <c r="G251" i="1" a="1"/>
  <c r="G251" i="1"/>
  <c r="G179" i="1" a="1"/>
  <c r="G179" i="1"/>
  <c r="G819" i="1" a="1"/>
  <c r="G819" i="1"/>
  <c r="G254" i="1" a="1"/>
  <c r="G254" i="1"/>
  <c r="G932" i="1" a="1"/>
  <c r="G932" i="1"/>
  <c r="G829" i="1" a="1"/>
  <c r="G829" i="1"/>
  <c r="G830" i="1" a="1"/>
  <c r="G830" i="1"/>
  <c r="G837" i="1" a="1"/>
  <c r="G837" i="1"/>
  <c r="G851" i="1" a="1"/>
  <c r="G851" i="1"/>
  <c r="G880" i="1" a="1"/>
  <c r="G880" i="1"/>
  <c r="G261" i="1" a="1"/>
  <c r="G261" i="1"/>
  <c r="G911" i="1" a="1"/>
  <c r="G911" i="1"/>
  <c r="G307" i="1" a="1"/>
  <c r="G307" i="1"/>
  <c r="G264" i="1" a="1"/>
  <c r="G264" i="1"/>
  <c r="G441" i="1" a="1"/>
  <c r="G441" i="1"/>
  <c r="G936" i="1" a="1"/>
  <c r="G936" i="1"/>
  <c r="G267" i="1" a="1"/>
  <c r="G267" i="1"/>
  <c r="G860" i="1" a="1"/>
  <c r="G860" i="1"/>
  <c r="G225" i="1" a="1"/>
  <c r="G225" i="1"/>
  <c r="G940" i="1" a="1"/>
  <c r="G940" i="1"/>
  <c r="G271" i="1" a="1"/>
  <c r="G271" i="1"/>
  <c r="G290" i="1" a="1"/>
  <c r="G290" i="1"/>
  <c r="G980" i="1" a="1"/>
  <c r="G980" i="1"/>
  <c r="G274" i="1" a="1"/>
  <c r="G274" i="1"/>
  <c r="G292" i="1" a="1"/>
  <c r="G292" i="1"/>
  <c r="G276" i="1" a="1"/>
  <c r="G276" i="1"/>
  <c r="G277" i="1" a="1"/>
  <c r="G277" i="1"/>
  <c r="G902" i="1" a="1"/>
  <c r="G902" i="1"/>
  <c r="G389" i="1" a="1"/>
  <c r="G389" i="1"/>
  <c r="G280" i="1" a="1"/>
  <c r="G280" i="1"/>
  <c r="G311" i="1" a="1"/>
  <c r="G311" i="1"/>
  <c r="G221" i="1" a="1"/>
  <c r="G221" i="1"/>
  <c r="G283" i="1" a="1"/>
  <c r="G283" i="1"/>
  <c r="G284" i="1" a="1"/>
  <c r="G284" i="1"/>
  <c r="G285" i="1" a="1"/>
  <c r="G285" i="1"/>
  <c r="G635" i="1" a="1"/>
  <c r="G635" i="1"/>
  <c r="G287" i="1" a="1"/>
  <c r="G287" i="1"/>
  <c r="G326" i="1" a="1"/>
  <c r="G326" i="1"/>
  <c r="G289" i="1" a="1"/>
  <c r="G289" i="1"/>
  <c r="G258" i="1" a="1"/>
  <c r="G258" i="1"/>
  <c r="G720" i="1" a="1"/>
  <c r="G720" i="1"/>
  <c r="G454" i="1" a="1"/>
  <c r="G454" i="1"/>
  <c r="G414" i="1" a="1"/>
  <c r="G414" i="1"/>
  <c r="G26" i="1" a="1"/>
  <c r="G26" i="1"/>
  <c r="G295" i="1" a="1"/>
  <c r="G295" i="1"/>
  <c r="G296" i="1" a="1"/>
  <c r="G296" i="1"/>
  <c r="G263" i="1" a="1"/>
  <c r="G263" i="1"/>
  <c r="G298" i="1" a="1"/>
  <c r="G298" i="1"/>
  <c r="G66" i="1" a="1"/>
  <c r="G66" i="1"/>
  <c r="G402" i="1" a="1"/>
  <c r="G402" i="1"/>
  <c r="G328" i="1" a="1"/>
  <c r="G328" i="1"/>
  <c r="G302" i="1" a="1"/>
  <c r="G302" i="1"/>
  <c r="G303" i="1" a="1"/>
  <c r="G303" i="1"/>
  <c r="G532" i="1" a="1"/>
  <c r="G532" i="1"/>
  <c r="G691" i="1" a="1"/>
  <c r="G691" i="1"/>
  <c r="G306" i="1" a="1"/>
  <c r="G306" i="1"/>
  <c r="G265" i="1" a="1"/>
  <c r="G265" i="1"/>
  <c r="G853" i="1" a="1"/>
  <c r="G853" i="1"/>
  <c r="G314" i="1" a="1"/>
  <c r="G314" i="1"/>
  <c r="G310" i="1" a="1"/>
  <c r="G310" i="1"/>
  <c r="G960" i="1" a="1"/>
  <c r="G960" i="1"/>
  <c r="G585" i="1" a="1"/>
  <c r="G585" i="1"/>
  <c r="G313" i="1" a="1"/>
  <c r="G313" i="1"/>
  <c r="G605" i="1" a="1"/>
  <c r="G605" i="1"/>
  <c r="G974" i="1" a="1"/>
  <c r="G974" i="1"/>
  <c r="G161" i="1" a="1"/>
  <c r="G161" i="1"/>
  <c r="G367" i="1" a="1"/>
  <c r="G367" i="1"/>
  <c r="G318" i="1" a="1"/>
  <c r="G318" i="1"/>
  <c r="G750" i="1" a="1"/>
  <c r="G750" i="1"/>
  <c r="G320" i="1" a="1"/>
  <c r="G320" i="1"/>
  <c r="G52" i="1" a="1"/>
  <c r="G52" i="1"/>
  <c r="G162" i="1" a="1"/>
  <c r="G162" i="1"/>
  <c r="G323" i="1" a="1"/>
  <c r="G323" i="1"/>
  <c r="G77" i="1" a="1"/>
  <c r="G77" i="1"/>
  <c r="G325" i="1" a="1"/>
  <c r="G325" i="1"/>
  <c r="G250" i="1" a="1"/>
  <c r="G250" i="1"/>
  <c r="G715" i="1" a="1"/>
  <c r="G715" i="1"/>
  <c r="G780" i="1" a="1"/>
  <c r="G780" i="1"/>
  <c r="G392" i="1" a="1"/>
  <c r="G392" i="1"/>
  <c r="G799" i="1" a="1"/>
  <c r="G799" i="1"/>
  <c r="G331" i="1" a="1"/>
  <c r="G331" i="1"/>
  <c r="G144" i="1" a="1"/>
  <c r="G144" i="1"/>
  <c r="G647" i="1" a="1"/>
  <c r="G647" i="1"/>
  <c r="G582" i="1" a="1"/>
  <c r="G582" i="1"/>
  <c r="G588" i="1" a="1"/>
  <c r="G588" i="1"/>
  <c r="G334" i="1" a="1"/>
  <c r="G334" i="1"/>
  <c r="G337" i="1" a="1"/>
  <c r="G337" i="1"/>
  <c r="G338" i="1" a="1"/>
  <c r="G338" i="1"/>
  <c r="G339" i="1" a="1"/>
  <c r="G339" i="1"/>
  <c r="G340" i="1" a="1"/>
  <c r="G340" i="1"/>
  <c r="G385" i="1" a="1"/>
  <c r="G385" i="1"/>
  <c r="G711" i="1" a="1"/>
  <c r="G711" i="1"/>
  <c r="G343" i="1" a="1"/>
  <c r="G343" i="1"/>
  <c r="G344" i="1" a="1"/>
  <c r="G344" i="1"/>
  <c r="G345" i="1" a="1"/>
  <c r="G345" i="1"/>
  <c r="G645" i="1" a="1"/>
  <c r="G645" i="1"/>
  <c r="G347" i="1" a="1"/>
  <c r="G347" i="1"/>
  <c r="G119" i="1" a="1"/>
  <c r="G119" i="1"/>
  <c r="G349" i="1" a="1"/>
  <c r="G349" i="1"/>
  <c r="G350" i="1" a="1"/>
  <c r="G350" i="1"/>
  <c r="G351" i="1" a="1"/>
  <c r="G351" i="1"/>
  <c r="G352" i="1" a="1"/>
  <c r="G352" i="1"/>
  <c r="G353" i="1" a="1"/>
  <c r="G353" i="1"/>
  <c r="G885" i="1" a="1"/>
  <c r="G885" i="1"/>
  <c r="G137" i="1" a="1"/>
  <c r="G137" i="1"/>
  <c r="G356" i="1" a="1"/>
  <c r="G356" i="1"/>
  <c r="G357" i="1" a="1"/>
  <c r="G357" i="1"/>
  <c r="G139" i="1" a="1"/>
  <c r="G139" i="1"/>
  <c r="G359" i="1" a="1"/>
  <c r="G359" i="1"/>
  <c r="G65" i="1" a="1"/>
  <c r="G65" i="1"/>
  <c r="G761" i="1" a="1"/>
  <c r="G761" i="1"/>
  <c r="G362" i="1" a="1"/>
  <c r="G362" i="1"/>
  <c r="G363" i="1" a="1"/>
  <c r="G363" i="1"/>
  <c r="G630" i="1" a="1"/>
  <c r="G630" i="1"/>
  <c r="G597" i="1" a="1"/>
  <c r="G597" i="1"/>
  <c r="G746" i="1" a="1"/>
  <c r="G746" i="1"/>
  <c r="G75" i="1" a="1"/>
  <c r="G75" i="1"/>
  <c r="G368" i="1" a="1"/>
  <c r="G368" i="1"/>
  <c r="G706" i="1" a="1"/>
  <c r="G706" i="1"/>
  <c r="G348" i="1" a="1"/>
  <c r="G348" i="1"/>
  <c r="G479" i="1" a="1"/>
  <c r="G479" i="1"/>
  <c r="G372" i="1" a="1"/>
  <c r="G372" i="1"/>
  <c r="G373" i="1" a="1"/>
  <c r="G373" i="1"/>
  <c r="G374" i="1" a="1"/>
  <c r="G374" i="1"/>
  <c r="G375" i="1" a="1"/>
  <c r="G375" i="1"/>
  <c r="G376" i="1" a="1"/>
  <c r="G376" i="1"/>
  <c r="G297" i="1" a="1"/>
  <c r="G297" i="1"/>
  <c r="G865" i="1" a="1"/>
  <c r="G865" i="1"/>
  <c r="G379" i="1" a="1"/>
  <c r="G379" i="1"/>
  <c r="G381" i="1" a="1"/>
  <c r="G381" i="1"/>
  <c r="G81" i="1" a="1"/>
  <c r="G81" i="1"/>
  <c r="G753" i="1" a="1"/>
  <c r="G753" i="1"/>
  <c r="G657" i="1" a="1"/>
  <c r="G657" i="1"/>
  <c r="G497" i="1" a="1"/>
  <c r="G497" i="1"/>
  <c r="G678" i="1" a="1"/>
  <c r="G678" i="1"/>
  <c r="G60" i="1" a="1"/>
  <c r="G60" i="1"/>
  <c r="G387" i="1" a="1"/>
  <c r="G387" i="1"/>
  <c r="G388" i="1" a="1"/>
  <c r="G388" i="1"/>
  <c r="G542" i="1" a="1"/>
  <c r="G542" i="1"/>
  <c r="G390" i="1" a="1"/>
  <c r="G390" i="1"/>
  <c r="G391" i="1" a="1"/>
  <c r="G391" i="1"/>
  <c r="G734" i="1" a="1"/>
  <c r="G734" i="1"/>
  <c r="G615" i="1" a="1"/>
  <c r="G615" i="1"/>
  <c r="G394" i="1" a="1"/>
  <c r="G394" i="1"/>
  <c r="G395" i="1" a="1"/>
  <c r="G395" i="1"/>
  <c r="G506" i="1" a="1"/>
  <c r="G506" i="1"/>
  <c r="G398" i="1" a="1"/>
  <c r="G398" i="1"/>
  <c r="G45" i="1" a="1"/>
  <c r="G45" i="1"/>
  <c r="G501" i="1" a="1"/>
  <c r="G501" i="1"/>
  <c r="G400" i="1" a="1"/>
  <c r="G400" i="1"/>
  <c r="G440" i="1" a="1"/>
  <c r="G440" i="1"/>
  <c r="G304" i="1" a="1"/>
  <c r="G304" i="1"/>
  <c r="G704" i="1" a="1"/>
  <c r="G704" i="1"/>
  <c r="G570" i="1" a="1"/>
  <c r="G570" i="1"/>
  <c r="G405" i="1" a="1"/>
  <c r="G405" i="1"/>
  <c r="G173" i="1" a="1"/>
  <c r="G173" i="1"/>
  <c r="G407" i="1" a="1"/>
  <c r="G407" i="1"/>
  <c r="G699" i="1" a="1"/>
  <c r="G699" i="1"/>
  <c r="G409" i="1" a="1"/>
  <c r="G409" i="1"/>
  <c r="G410" i="1" a="1"/>
  <c r="G410" i="1"/>
  <c r="G879" i="1" a="1"/>
  <c r="G879" i="1"/>
  <c r="G412" i="1" a="1"/>
  <c r="G412" i="1"/>
  <c r="G413" i="1" a="1"/>
  <c r="G413" i="1"/>
  <c r="G806" i="1" a="1"/>
  <c r="G806" i="1"/>
  <c r="G415" i="1" a="1"/>
  <c r="G415" i="1"/>
  <c r="G54" i="1" a="1"/>
  <c r="G54" i="1"/>
  <c r="G370" i="1" a="1"/>
  <c r="G370" i="1"/>
  <c r="G272" i="1" a="1"/>
  <c r="G272" i="1"/>
  <c r="G419" i="1" a="1"/>
  <c r="G419" i="1"/>
  <c r="G921" i="1" a="1"/>
  <c r="G921" i="1"/>
  <c r="G525" i="1" a="1"/>
  <c r="G525" i="1"/>
  <c r="G671" i="1" a="1"/>
  <c r="G671" i="1"/>
  <c r="G423" i="1" a="1"/>
  <c r="G423" i="1"/>
  <c r="G760" i="1" a="1"/>
  <c r="G760" i="1"/>
  <c r="G425" i="1" a="1"/>
  <c r="G425" i="1"/>
  <c r="G426" i="1" a="1"/>
  <c r="G426" i="1"/>
  <c r="G408" i="1" a="1"/>
  <c r="G408" i="1"/>
  <c r="G428" i="1" a="1"/>
  <c r="G428" i="1"/>
  <c r="G429" i="1" a="1"/>
  <c r="G429" i="1"/>
  <c r="G431" i="1" a="1"/>
  <c r="G431" i="1"/>
  <c r="G632" i="1" a="1"/>
  <c r="G632" i="1"/>
  <c r="G432" i="1" a="1"/>
  <c r="G432" i="1"/>
  <c r="G581" i="1" a="1"/>
  <c r="G581" i="1"/>
  <c r="G434" i="1" a="1"/>
  <c r="G434" i="1"/>
  <c r="G910" i="1" a="1"/>
  <c r="G910" i="1"/>
  <c r="G436" i="1" a="1"/>
  <c r="G436" i="1"/>
  <c r="G437" i="1" a="1"/>
  <c r="G437" i="1"/>
  <c r="G438" i="1" a="1"/>
  <c r="G438" i="1"/>
  <c r="G855" i="1" a="1"/>
  <c r="G855" i="1"/>
  <c r="G195" i="1" a="1"/>
  <c r="G195" i="1"/>
  <c r="G17" i="1" a="1"/>
  <c r="G17" i="1"/>
  <c r="G755" i="1" a="1"/>
  <c r="G755" i="1"/>
  <c r="G61" i="1" a="1"/>
  <c r="G61" i="1"/>
  <c r="G443" i="1" a="1"/>
  <c r="G443" i="1"/>
  <c r="G583" i="1" a="1"/>
  <c r="G583" i="1"/>
  <c r="G446" i="1" a="1"/>
  <c r="G446" i="1"/>
  <c r="G448" i="1" a="1"/>
  <c r="G448" i="1"/>
  <c r="G925" i="1" a="1"/>
  <c r="G925" i="1"/>
  <c r="G230" i="1" a="1"/>
  <c r="G230" i="1"/>
  <c r="G294" i="1" a="1"/>
  <c r="G294" i="1"/>
  <c r="G639" i="1" a="1"/>
  <c r="G639" i="1"/>
  <c r="G452" i="1" a="1"/>
  <c r="G452" i="1"/>
  <c r="G453" i="1" a="1"/>
  <c r="G453" i="1"/>
  <c r="G455" i="1" a="1"/>
  <c r="G455" i="1"/>
  <c r="G361" i="1" a="1"/>
  <c r="G361" i="1"/>
  <c r="G958" i="1" a="1"/>
  <c r="G958" i="1"/>
  <c r="G160" i="1" a="1"/>
  <c r="G160" i="1"/>
  <c r="G457" i="1" a="1"/>
  <c r="G457" i="1"/>
  <c r="G459" i="1" a="1"/>
  <c r="G459" i="1"/>
  <c r="G584" i="1" a="1"/>
  <c r="G584" i="1"/>
  <c r="G460" i="1" a="1"/>
  <c r="G460" i="1"/>
  <c r="G461" i="1" a="1"/>
  <c r="G461" i="1"/>
  <c r="G463" i="1" a="1"/>
  <c r="G463" i="1"/>
  <c r="G464" i="1" a="1"/>
  <c r="G464" i="1"/>
  <c r="G465" i="1" a="1"/>
  <c r="G465" i="1"/>
  <c r="G466" i="1" a="1"/>
  <c r="G466" i="1"/>
  <c r="G417" i="1" a="1"/>
  <c r="G417" i="1"/>
  <c r="G468" i="1" a="1"/>
  <c r="G468" i="1"/>
  <c r="G788" i="1" a="1"/>
  <c r="G788" i="1"/>
  <c r="G488" i="1" a="1"/>
  <c r="G488" i="1"/>
  <c r="G846" i="1" a="1"/>
  <c r="G846" i="1"/>
  <c r="G305" i="1" a="1"/>
  <c r="G305" i="1"/>
  <c r="G473" i="1" a="1"/>
  <c r="G473" i="1"/>
  <c r="G377" i="1" a="1"/>
  <c r="G377" i="1"/>
  <c r="G187" i="1" a="1"/>
  <c r="G187" i="1"/>
  <c r="G42" i="1" a="1"/>
  <c r="G42" i="1"/>
  <c r="G268" i="1" a="1"/>
  <c r="G268" i="1"/>
  <c r="G416" i="1" a="1"/>
  <c r="G416" i="1"/>
  <c r="G559" i="1" a="1"/>
  <c r="G559" i="1"/>
  <c r="G480" i="1" a="1"/>
  <c r="G480" i="1"/>
  <c r="G481" i="1" a="1"/>
  <c r="G481" i="1"/>
  <c r="G748" i="1" a="1"/>
  <c r="G748" i="1"/>
  <c r="G483" i="1" a="1"/>
  <c r="G483" i="1"/>
  <c r="G485" i="1" a="1"/>
  <c r="G485" i="1"/>
  <c r="G486" i="1" a="1"/>
  <c r="G486" i="1"/>
  <c r="G487" i="1" a="1"/>
  <c r="G487" i="1"/>
  <c r="G108" i="1" a="1"/>
  <c r="G108" i="1"/>
  <c r="G489" i="1" a="1"/>
  <c r="G489" i="1"/>
  <c r="G490" i="1" a="1"/>
  <c r="G490" i="1"/>
  <c r="G183" i="1" a="1"/>
  <c r="G183" i="1"/>
  <c r="G288" i="1" a="1"/>
  <c r="G288" i="1"/>
  <c r="G587" i="1" a="1"/>
  <c r="G587" i="1"/>
  <c r="G456" i="1" a="1"/>
  <c r="G456" i="1"/>
  <c r="G495" i="1" a="1"/>
  <c r="G495" i="1"/>
  <c r="G496" i="1" a="1"/>
  <c r="G496" i="1"/>
  <c r="G122" i="1" a="1"/>
  <c r="G122" i="1"/>
  <c r="G892" i="1" a="1"/>
  <c r="G892" i="1"/>
  <c r="G62" i="1" a="1"/>
  <c r="G62" i="1"/>
  <c r="G500" i="1" a="1"/>
  <c r="G500" i="1"/>
  <c r="G401" i="1" a="1"/>
  <c r="G401" i="1"/>
  <c r="G502" i="1" a="1"/>
  <c r="G502" i="1"/>
  <c r="G503" i="1" a="1"/>
  <c r="G503" i="1"/>
  <c r="G200" i="1" a="1"/>
  <c r="G200" i="1"/>
  <c r="G252" i="1" a="1"/>
  <c r="G252" i="1"/>
  <c r="G675" i="1" a="1"/>
  <c r="G675" i="1"/>
  <c r="G507" i="1" a="1"/>
  <c r="G507" i="1"/>
  <c r="G508" i="1" a="1"/>
  <c r="G508" i="1"/>
  <c r="G509" i="1" a="1"/>
  <c r="G509" i="1"/>
  <c r="G601" i="1" a="1"/>
  <c r="G601" i="1"/>
  <c r="G511" i="1" a="1"/>
  <c r="G511" i="1"/>
  <c r="G512" i="1" a="1"/>
  <c r="G512" i="1"/>
  <c r="G513" i="1" a="1"/>
  <c r="G513" i="1"/>
  <c r="G514" i="1" a="1"/>
  <c r="G514" i="1"/>
  <c r="G515" i="1" a="1"/>
  <c r="G515" i="1"/>
  <c r="G516" i="1" a="1"/>
  <c r="G516" i="1"/>
  <c r="G517" i="1" a="1"/>
  <c r="G517" i="1"/>
  <c r="G498" i="1" a="1"/>
  <c r="G498" i="1"/>
  <c r="G546" i="1" a="1"/>
  <c r="G546" i="1"/>
  <c r="G520" i="1" a="1"/>
  <c r="G520" i="1"/>
  <c r="G915" i="1" a="1"/>
  <c r="G915" i="1"/>
  <c r="G191" i="1" a="1"/>
  <c r="G191" i="1"/>
  <c r="G522" i="1" a="1"/>
  <c r="G522" i="1"/>
  <c r="G51" i="1" a="1"/>
  <c r="G51" i="1"/>
  <c r="G692" i="1" a="1"/>
  <c r="G692" i="1"/>
  <c r="G526" i="1" a="1"/>
  <c r="G526" i="1"/>
  <c r="G535" i="1" a="1"/>
  <c r="G535" i="1"/>
  <c r="G151" i="1" a="1"/>
  <c r="G151" i="1"/>
  <c r="G529" i="1" a="1"/>
  <c r="G529" i="1"/>
  <c r="G530" i="1" a="1"/>
  <c r="G530" i="1"/>
  <c r="G531" i="1" a="1"/>
  <c r="G531" i="1"/>
  <c r="G791" i="1" a="1"/>
  <c r="G791" i="1"/>
  <c r="G533" i="1" a="1"/>
  <c r="G533" i="1"/>
  <c r="G956" i="1" a="1"/>
  <c r="G956" i="1"/>
  <c r="G244" i="1" a="1"/>
  <c r="G244" i="1"/>
  <c r="G355" i="1" a="1"/>
  <c r="G355" i="1"/>
  <c r="G537" i="1" a="1"/>
  <c r="G537" i="1"/>
  <c r="G538" i="1" a="1"/>
  <c r="G538" i="1"/>
  <c r="G79" i="1" a="1"/>
  <c r="G79" i="1"/>
  <c r="G365" i="1" a="1"/>
  <c r="G365" i="1"/>
  <c r="G472" i="1" a="1"/>
  <c r="G472" i="1"/>
  <c r="G25" i="1" a="1"/>
  <c r="G25" i="1"/>
  <c r="G543" i="1" a="1"/>
  <c r="G543" i="1"/>
  <c r="G544" i="1" a="1"/>
  <c r="G544" i="1"/>
  <c r="G130" i="1" a="1"/>
  <c r="G130" i="1"/>
  <c r="G797" i="1" a="1"/>
  <c r="G797" i="1"/>
  <c r="G547" i="1" a="1"/>
  <c r="G547" i="1"/>
  <c r="G548" i="1" a="1"/>
  <c r="G548" i="1"/>
  <c r="G549" i="1" a="1"/>
  <c r="G549" i="1"/>
  <c r="G550" i="1" a="1"/>
  <c r="G550" i="1"/>
  <c r="G552" i="1" a="1"/>
  <c r="G552" i="1"/>
  <c r="G553" i="1" a="1"/>
  <c r="G553" i="1"/>
  <c r="G554" i="1" a="1"/>
  <c r="G554" i="1"/>
  <c r="G555" i="1" a="1"/>
  <c r="G555" i="1"/>
  <c r="G712" i="1" a="1"/>
  <c r="G712" i="1"/>
  <c r="G255" i="1" a="1"/>
  <c r="G255" i="1"/>
  <c r="G545" i="1" a="1"/>
  <c r="G545" i="1"/>
  <c r="G560" i="1" a="1"/>
  <c r="G560" i="1"/>
  <c r="G944" i="1" a="1"/>
  <c r="G944" i="1"/>
  <c r="G562" i="1" a="1"/>
  <c r="G562" i="1"/>
  <c r="G564" i="1" a="1"/>
  <c r="G564" i="1"/>
  <c r="G563" i="1" a="1"/>
  <c r="G563" i="1"/>
  <c r="G34" i="1" a="1"/>
  <c r="G34" i="1"/>
  <c r="G566" i="1" a="1"/>
  <c r="G566" i="1"/>
  <c r="G568" i="1" a="1"/>
  <c r="G568" i="1"/>
  <c r="G5" i="1" a="1"/>
  <c r="G5" i="1"/>
  <c r="G665" i="1" a="1"/>
  <c r="G665" i="1"/>
  <c r="G518" i="1" a="1"/>
  <c r="G518" i="1"/>
  <c r="G964" i="1" a="1"/>
  <c r="G964" i="1"/>
  <c r="G572" i="1" a="1"/>
  <c r="G572" i="1"/>
  <c r="G574" i="1" a="1"/>
  <c r="G574" i="1"/>
  <c r="G883" i="1" a="1"/>
  <c r="G883" i="1"/>
  <c r="G152" i="1" a="1"/>
  <c r="G152" i="1"/>
  <c r="G577" i="1" a="1"/>
  <c r="G577" i="1"/>
  <c r="G578" i="1" a="1"/>
  <c r="G578" i="1"/>
  <c r="G579" i="1" a="1"/>
  <c r="G579" i="1"/>
  <c r="G580" i="1" a="1"/>
  <c r="G580" i="1"/>
  <c r="G67" i="1" a="1"/>
  <c r="G67" i="1"/>
  <c r="G2" i="1" a="1"/>
  <c r="G2" i="1"/>
  <c r="G403" i="1" a="1"/>
  <c r="G403" i="1"/>
  <c r="G237" i="1" a="1"/>
  <c r="G237" i="1"/>
  <c r="G58" i="1" a="1"/>
  <c r="G58" i="1"/>
  <c r="G586" i="1" a="1"/>
  <c r="G586" i="1"/>
  <c r="G942" i="1" a="1"/>
  <c r="G942" i="1"/>
  <c r="G43" i="1" a="1"/>
  <c r="G43" i="1"/>
  <c r="G589" i="1" a="1"/>
  <c r="G589" i="1"/>
  <c r="G590" i="1" a="1"/>
  <c r="G590" i="1"/>
  <c r="G527" i="1" a="1"/>
  <c r="G527" i="1"/>
  <c r="G592" i="1" a="1"/>
  <c r="G592" i="1"/>
  <c r="G591" i="1" a="1"/>
  <c r="G591" i="1"/>
  <c r="G433" i="1" a="1"/>
  <c r="G433" i="1"/>
  <c r="G595" i="1" a="1"/>
  <c r="G595" i="1"/>
  <c r="G596" i="1" a="1"/>
  <c r="G596" i="1"/>
  <c r="G598" i="1" a="1"/>
  <c r="G598" i="1"/>
  <c r="G861" i="1" a="1"/>
  <c r="G861" i="1"/>
  <c r="G599" i="1" a="1"/>
  <c r="G599" i="1"/>
  <c r="G600" i="1" a="1"/>
  <c r="G600" i="1"/>
  <c r="G606" i="1" a="1"/>
  <c r="G606" i="1"/>
  <c r="G602" i="1" a="1"/>
  <c r="G602" i="1"/>
  <c r="G603" i="1" a="1"/>
  <c r="G603" i="1"/>
  <c r="G78" i="1" a="1"/>
  <c r="G78" i="1"/>
  <c r="G894" i="1" a="1"/>
  <c r="G894" i="1"/>
  <c r="G888" i="1" a="1"/>
  <c r="G888" i="1"/>
  <c r="G607" i="1" a="1"/>
  <c r="G607" i="1"/>
  <c r="G608" i="1" a="1"/>
  <c r="G608" i="1"/>
  <c r="G521" i="1" a="1"/>
  <c r="G521" i="1"/>
  <c r="G126" i="1" a="1"/>
  <c r="G126" i="1"/>
  <c r="G612" i="1" a="1"/>
  <c r="G612" i="1"/>
  <c r="G333" i="1" a="1"/>
  <c r="G333" i="1"/>
  <c r="G613" i="1" a="1"/>
  <c r="G613" i="1"/>
  <c r="G614" i="1" a="1"/>
  <c r="G614" i="1"/>
  <c r="G616" i="1" a="1"/>
  <c r="G616" i="1"/>
  <c r="G528" i="1" a="1"/>
  <c r="G528" i="1"/>
  <c r="G617" i="1" a="1"/>
  <c r="G617" i="1"/>
  <c r="G618" i="1" a="1"/>
  <c r="G618" i="1"/>
  <c r="G619" i="1" a="1"/>
  <c r="G619" i="1"/>
  <c r="G620" i="1" a="1"/>
  <c r="G620" i="1"/>
  <c r="G621" i="1" a="1"/>
  <c r="G621" i="1"/>
  <c r="G623" i="1" a="1"/>
  <c r="G623" i="1"/>
  <c r="G624" i="1" a="1"/>
  <c r="G624" i="1"/>
  <c r="G205" i="1" a="1"/>
  <c r="G205" i="1"/>
  <c r="G371" i="1" a="1"/>
  <c r="G371" i="1"/>
  <c r="G626" i="1" a="1"/>
  <c r="G626" i="1"/>
  <c r="G627" i="1" a="1"/>
  <c r="G627" i="1"/>
  <c r="G628" i="1" a="1"/>
  <c r="G628" i="1"/>
  <c r="G629" i="1" a="1"/>
  <c r="G629" i="1"/>
  <c r="G558" i="1" a="1"/>
  <c r="G558" i="1"/>
  <c r="G631" i="1" a="1"/>
  <c r="G631" i="1"/>
  <c r="G427" i="1" a="1"/>
  <c r="G427" i="1"/>
  <c r="G732" i="1" a="1"/>
  <c r="G732" i="1"/>
  <c r="G789" i="1" a="1"/>
  <c r="G789" i="1"/>
  <c r="G634" i="1" a="1"/>
  <c r="G634" i="1"/>
  <c r="G163" i="1" a="1"/>
  <c r="G163" i="1"/>
  <c r="G637" i="1" a="1"/>
  <c r="G637" i="1"/>
  <c r="G638" i="1" a="1"/>
  <c r="G638" i="1"/>
  <c r="G939" i="1" a="1"/>
  <c r="G939" i="1"/>
  <c r="G813" i="1" a="1"/>
  <c r="G813" i="1"/>
  <c r="G646" i="1" a="1"/>
  <c r="G646" i="1"/>
  <c r="G643" i="1" a="1"/>
  <c r="G643" i="1"/>
  <c r="G99" i="1" a="1"/>
  <c r="G99" i="1"/>
  <c r="G539" i="1" a="1"/>
  <c r="G539" i="1"/>
  <c r="G241" i="1" a="1"/>
  <c r="G241" i="1"/>
  <c r="G300" i="1" a="1"/>
  <c r="G300" i="1"/>
  <c r="G648" i="1" a="1"/>
  <c r="G648" i="1"/>
  <c r="G649" i="1" a="1"/>
  <c r="G649" i="1"/>
  <c r="G422" i="1" a="1"/>
  <c r="G422" i="1"/>
  <c r="G650" i="1" a="1"/>
  <c r="G650" i="1"/>
  <c r="G651" i="1" a="1"/>
  <c r="G651" i="1"/>
  <c r="G604" i="1" a="1"/>
  <c r="G604" i="1"/>
  <c r="G864" i="1" a="1"/>
  <c r="G864" i="1"/>
  <c r="G653" i="1" a="1"/>
  <c r="G653" i="1"/>
  <c r="G322" i="1" a="1"/>
  <c r="G322" i="1"/>
  <c r="G594" i="1" a="1"/>
  <c r="G594" i="1"/>
  <c r="G219" i="1" a="1"/>
  <c r="G219" i="1"/>
  <c r="G658" i="1" a="1"/>
  <c r="G658" i="1"/>
  <c r="G659" i="1" a="1"/>
  <c r="G659" i="1"/>
  <c r="G661" i="1" a="1"/>
  <c r="G661" i="1"/>
  <c r="G663" i="1" a="1"/>
  <c r="G663" i="1"/>
  <c r="G435" i="1" a="1"/>
  <c r="G435" i="1"/>
  <c r="G664" i="1" a="1"/>
  <c r="G664" i="1"/>
  <c r="G666" i="1" a="1"/>
  <c r="G666" i="1"/>
  <c r="G458" i="1" a="1"/>
  <c r="G458" i="1"/>
  <c r="G360" i="1" a="1"/>
  <c r="G360" i="1"/>
  <c r="G97" i="1" a="1"/>
  <c r="G97" i="1"/>
  <c r="G677" i="1" a="1"/>
  <c r="G677" i="1"/>
  <c r="G670" i="1" a="1"/>
  <c r="G670" i="1"/>
  <c r="G672" i="1" a="1"/>
  <c r="G672" i="1"/>
  <c r="G218" i="1" a="1"/>
  <c r="G218" i="1"/>
  <c r="G673" i="1" a="1"/>
  <c r="G673" i="1"/>
  <c r="G674" i="1" a="1"/>
  <c r="G674" i="1"/>
  <c r="G127" i="1" a="1"/>
  <c r="G127" i="1"/>
  <c r="G676" i="1" a="1"/>
  <c r="G676" i="1"/>
  <c r="G93" i="1" a="1"/>
  <c r="G93" i="1"/>
  <c r="G182" i="1" a="1"/>
  <c r="G182" i="1"/>
  <c r="G679" i="1" a="1"/>
  <c r="G679" i="1"/>
  <c r="G680" i="1" a="1"/>
  <c r="G680" i="1"/>
  <c r="G681" i="1" a="1"/>
  <c r="G681" i="1"/>
  <c r="G573" i="1" a="1"/>
  <c r="G573" i="1"/>
  <c r="G683" i="1" a="1"/>
  <c r="G683" i="1"/>
  <c r="G684" i="1" a="1"/>
  <c r="G684" i="1"/>
  <c r="G685" i="1" a="1"/>
  <c r="G685" i="1"/>
  <c r="G686" i="1" a="1"/>
  <c r="G686" i="1"/>
  <c r="G687" i="1" a="1"/>
  <c r="G687" i="1"/>
  <c r="G439" i="1" a="1"/>
  <c r="G439" i="1"/>
  <c r="G689" i="1" a="1"/>
  <c r="G689" i="1"/>
  <c r="G690" i="1" a="1"/>
  <c r="G690" i="1"/>
  <c r="G949" i="1" a="1"/>
  <c r="G949" i="1"/>
  <c r="G693" i="1" a="1"/>
  <c r="G693" i="1"/>
  <c r="G206" i="1" a="1"/>
  <c r="G206" i="1"/>
  <c r="G694" i="1" a="1"/>
  <c r="G694" i="1"/>
  <c r="G695" i="1" a="1"/>
  <c r="G695" i="1"/>
  <c r="G697" i="1" a="1"/>
  <c r="G697" i="1"/>
  <c r="G541" i="1" a="1"/>
  <c r="G541" i="1"/>
  <c r="G469" i="1" a="1"/>
  <c r="G469" i="1"/>
  <c r="G858" i="1" a="1"/>
  <c r="G858" i="1"/>
  <c r="G927" i="1" a="1"/>
  <c r="G927" i="1"/>
  <c r="G215" i="1" a="1"/>
  <c r="G215" i="1"/>
  <c r="G703" i="1" a="1"/>
  <c r="G703" i="1"/>
  <c r="G286" i="1" a="1"/>
  <c r="G286" i="1"/>
  <c r="G972" i="1" a="1"/>
  <c r="G972" i="1"/>
  <c r="G705" i="1" a="1"/>
  <c r="G705" i="1"/>
  <c r="G770" i="1" a="1"/>
  <c r="G770" i="1"/>
  <c r="G825" i="1" a="1"/>
  <c r="G825" i="1"/>
  <c r="G708" i="1" a="1"/>
  <c r="G708" i="1"/>
  <c r="G741" i="1" a="1"/>
  <c r="G741" i="1"/>
  <c r="G710" i="1" a="1"/>
  <c r="G710" i="1"/>
  <c r="G667" i="1" a="1"/>
  <c r="G667" i="1"/>
  <c r="G101" i="1" a="1"/>
  <c r="G101" i="1"/>
  <c r="G713" i="1" a="1"/>
  <c r="G713" i="1"/>
  <c r="G714" i="1" a="1"/>
  <c r="G714" i="1"/>
  <c r="G717" i="1" a="1"/>
  <c r="G717" i="1"/>
  <c r="G884" i="1" a="1"/>
  <c r="G884" i="1"/>
  <c r="G716" i="1" a="1"/>
  <c r="G716" i="1"/>
  <c r="G718" i="1" a="1"/>
  <c r="G718" i="1"/>
  <c r="G478" i="1" a="1"/>
  <c r="G478" i="1"/>
  <c r="G719" i="1" a="1"/>
  <c r="G719" i="1"/>
  <c r="G210" i="1" a="1"/>
  <c r="G210" i="1"/>
  <c r="G722" i="1" a="1"/>
  <c r="G722" i="1"/>
  <c r="G723" i="1" a="1"/>
  <c r="G723" i="1"/>
  <c r="G724" i="1" a="1"/>
  <c r="G724" i="1"/>
  <c r="G725" i="1" a="1"/>
  <c r="G725" i="1"/>
  <c r="G976" i="1" a="1"/>
  <c r="G976" i="1"/>
  <c r="G727" i="1" a="1"/>
  <c r="G727" i="1"/>
  <c r="G335" i="1" a="1"/>
  <c r="G335" i="1"/>
  <c r="G729" i="1" a="1"/>
  <c r="G729" i="1"/>
  <c r="G730" i="1" a="1"/>
  <c r="G730" i="1"/>
  <c r="G731" i="1" a="1"/>
  <c r="G731" i="1"/>
  <c r="G733" i="1" a="1"/>
  <c r="G733" i="1"/>
  <c r="G396" i="1" a="1"/>
  <c r="G396" i="1"/>
  <c r="G735" i="1" a="1"/>
  <c r="G735" i="1"/>
  <c r="G736" i="1" a="1"/>
  <c r="G736" i="1"/>
  <c r="G737" i="1" a="1"/>
  <c r="G737" i="1"/>
  <c r="G766" i="1" a="1"/>
  <c r="G766" i="1"/>
  <c r="G738" i="1" a="1"/>
  <c r="G738" i="1"/>
  <c r="G739" i="1" a="1"/>
  <c r="G739" i="1"/>
  <c r="G740" i="1" a="1"/>
  <c r="G740" i="1"/>
  <c r="G309" i="1" a="1"/>
  <c r="G309" i="1"/>
  <c r="G742" i="1" a="1"/>
  <c r="G742" i="1"/>
  <c r="G743" i="1" a="1"/>
  <c r="G743" i="1"/>
  <c r="G317" i="1" a="1"/>
  <c r="G317" i="1"/>
  <c r="G745" i="1" a="1"/>
  <c r="G745" i="1"/>
  <c r="G534" i="1" a="1"/>
  <c r="G534" i="1"/>
  <c r="G430" i="1" a="1"/>
  <c r="G430" i="1"/>
  <c r="G874" i="1" a="1"/>
  <c r="G874" i="1"/>
  <c r="G749" i="1" a="1"/>
  <c r="G749" i="1"/>
  <c r="G707" i="1" a="1"/>
  <c r="G707" i="1"/>
  <c r="G751" i="1" a="1"/>
  <c r="G751" i="1"/>
  <c r="G752" i="1" a="1"/>
  <c r="G752" i="1"/>
  <c r="G576" i="1" a="1"/>
  <c r="G576" i="1"/>
  <c r="G212" i="1" a="1"/>
  <c r="G212" i="1"/>
  <c r="G754" i="1" a="1"/>
  <c r="G754" i="1"/>
  <c r="G656" i="1" a="1"/>
  <c r="G656" i="1"/>
  <c r="G758" i="1" a="1"/>
  <c r="G758" i="1"/>
  <c r="G186" i="1" a="1"/>
  <c r="G186" i="1"/>
  <c r="G94" i="1" a="1"/>
  <c r="G94" i="1"/>
  <c r="G519" i="1" a="1"/>
  <c r="G519" i="1"/>
  <c r="G609" i="1" a="1"/>
  <c r="G609" i="1"/>
  <c r="G142" i="1" a="1"/>
  <c r="G142" i="1"/>
  <c r="G763" i="1" a="1"/>
  <c r="G763" i="1"/>
  <c r="G764" i="1" a="1"/>
  <c r="G764" i="1"/>
  <c r="G765" i="1" a="1"/>
  <c r="G765" i="1"/>
  <c r="G569" i="1" a="1"/>
  <c r="G569" i="1"/>
  <c r="G768" i="1" a="1"/>
  <c r="G768" i="1"/>
  <c r="G785" i="1" a="1"/>
  <c r="G785" i="1"/>
  <c r="G973" i="1" a="1"/>
  <c r="G973" i="1"/>
  <c r="G805" i="1" a="1"/>
  <c r="G805" i="1"/>
  <c r="G771" i="1" a="1"/>
  <c r="G771" i="1"/>
  <c r="G772" i="1" a="1"/>
  <c r="G772" i="1"/>
  <c r="G523" i="1" a="1"/>
  <c r="G523" i="1"/>
  <c r="G773" i="1" a="1"/>
  <c r="G773" i="1"/>
  <c r="G775" i="1" a="1"/>
  <c r="G775" i="1"/>
  <c r="G257" i="1" a="1"/>
  <c r="G257" i="1"/>
  <c r="G776" i="1" a="1"/>
  <c r="G776" i="1"/>
  <c r="G777" i="1" a="1"/>
  <c r="G777" i="1"/>
  <c r="G778" i="1" a="1"/>
  <c r="G778" i="1"/>
  <c r="G893" i="1" a="1"/>
  <c r="G893" i="1"/>
  <c r="G781" i="1" a="1"/>
  <c r="G781" i="1"/>
  <c r="G779" i="1" a="1"/>
  <c r="G779" i="1"/>
  <c r="G782" i="1" a="1"/>
  <c r="G782" i="1"/>
  <c r="G784" i="1" a="1"/>
  <c r="G784" i="1"/>
  <c r="G561" i="1" a="1"/>
  <c r="G561" i="1"/>
  <c r="G786" i="1" a="1"/>
  <c r="G786" i="1"/>
  <c r="G787" i="1" a="1"/>
  <c r="G787" i="1"/>
  <c r="G193" i="1" a="1"/>
  <c r="G193" i="1"/>
  <c r="G192" i="1" a="1"/>
  <c r="G192" i="1"/>
  <c r="G524" i="1" a="1"/>
  <c r="G524" i="1"/>
  <c r="G793" i="1" a="1"/>
  <c r="G793" i="1"/>
  <c r="G87" i="1" a="1"/>
  <c r="G87" i="1"/>
  <c r="G794" i="1" a="1"/>
  <c r="G794" i="1"/>
  <c r="G796" i="1" a="1"/>
  <c r="G796" i="1"/>
  <c r="G769" i="1" a="1"/>
  <c r="G769" i="1"/>
  <c r="G798" i="1" a="1"/>
  <c r="G798" i="1"/>
  <c r="G759" i="1" a="1"/>
  <c r="G759" i="1"/>
  <c r="G116" i="1" a="1"/>
  <c r="G116" i="1"/>
  <c r="G800" i="1" a="1"/>
  <c r="G800" i="1"/>
  <c r="G470" i="1" a="1"/>
  <c r="G470" i="1"/>
  <c r="G802" i="1" a="1"/>
  <c r="G802" i="1"/>
  <c r="G700" i="1" a="1"/>
  <c r="G700" i="1"/>
  <c r="G803" i="1" a="1"/>
  <c r="G803" i="1"/>
  <c r="G807" i="1" a="1"/>
  <c r="G807" i="1"/>
  <c r="G744" i="1" a="1"/>
  <c r="G744" i="1"/>
  <c r="G19" i="1" a="1"/>
  <c r="G19" i="1"/>
  <c r="G809" i="1" a="1"/>
  <c r="G809" i="1"/>
  <c r="G3" i="1" a="1"/>
  <c r="G3" i="1"/>
  <c r="G811" i="1" a="1"/>
  <c r="G811" i="1"/>
  <c r="G812" i="1" a="1"/>
  <c r="G812" i="1"/>
  <c r="G418" i="1" a="1"/>
  <c r="G418" i="1"/>
  <c r="G358" i="1" a="1"/>
  <c r="G358" i="1"/>
  <c r="G243" i="1" a="1"/>
  <c r="G243" i="1"/>
  <c r="G818" i="1" a="1"/>
  <c r="G818" i="1"/>
  <c r="G817" i="1" a="1"/>
  <c r="G817" i="1"/>
  <c r="G821" i="1" a="1"/>
  <c r="G821" i="1"/>
  <c r="G24" i="1" a="1"/>
  <c r="G24" i="1"/>
  <c r="G145" i="1" a="1"/>
  <c r="G145" i="1"/>
  <c r="G822" i="1" a="1"/>
  <c r="G822" i="1"/>
  <c r="G823" i="1" a="1"/>
  <c r="G823" i="1"/>
  <c r="G824" i="1" a="1"/>
  <c r="G824" i="1"/>
  <c r="G826" i="1" a="1"/>
  <c r="G826" i="1"/>
  <c r="G827" i="1" a="1"/>
  <c r="G827" i="1"/>
  <c r="G828" i="1" a="1"/>
  <c r="G828" i="1"/>
  <c r="G916" i="1" a="1"/>
  <c r="G916" i="1"/>
  <c r="G831" i="1" a="1"/>
  <c r="G831" i="1"/>
  <c r="G832" i="1" a="1"/>
  <c r="G832" i="1"/>
  <c r="G989" i="1" a="1"/>
  <c r="G989" i="1"/>
  <c r="G134" i="1" a="1"/>
  <c r="G134" i="1"/>
  <c r="G833" i="1" a="1"/>
  <c r="G833" i="1"/>
  <c r="G835" i="1" a="1"/>
  <c r="G835" i="1"/>
  <c r="G836" i="1" a="1"/>
  <c r="G836" i="1"/>
  <c r="G445" i="1" a="1"/>
  <c r="G445" i="1"/>
  <c r="G838" i="1" a="1"/>
  <c r="G838" i="1"/>
  <c r="G125" i="1" a="1"/>
  <c r="G125" i="1"/>
  <c r="G839" i="1" a="1"/>
  <c r="G839" i="1"/>
  <c r="G840" i="1" a="1"/>
  <c r="G840" i="1"/>
  <c r="G842" i="1" a="1"/>
  <c r="G842" i="1"/>
  <c r="G640" i="1" a="1"/>
  <c r="G640" i="1"/>
  <c r="G843" i="1" a="1"/>
  <c r="G843" i="1"/>
  <c r="G844" i="1" a="1"/>
  <c r="G844" i="1"/>
  <c r="G845" i="1" a="1"/>
  <c r="G845" i="1"/>
  <c r="G847" i="1" a="1"/>
  <c r="G847" i="1"/>
  <c r="G848" i="1" a="1"/>
  <c r="G848" i="1"/>
  <c r="G68" i="1" a="1"/>
  <c r="G68" i="1"/>
  <c r="G849" i="1" a="1"/>
  <c r="G849" i="1"/>
  <c r="G850" i="1" a="1"/>
  <c r="G850" i="1"/>
  <c r="G852" i="1" a="1"/>
  <c r="G852" i="1"/>
  <c r="G72" i="1" a="1"/>
  <c r="G72" i="1"/>
  <c r="G688" i="1" a="1"/>
  <c r="G688" i="1"/>
  <c r="G854" i="1" a="1"/>
  <c r="G854" i="1"/>
  <c r="G856" i="1" a="1"/>
  <c r="G856" i="1"/>
  <c r="G111" i="1" a="1"/>
  <c r="G111" i="1"/>
  <c r="G857" i="1" a="1"/>
  <c r="G857" i="1"/>
  <c r="G39" i="1" a="1"/>
  <c r="G39" i="1"/>
  <c r="G859" i="1" a="1"/>
  <c r="G859" i="1"/>
  <c r="G909" i="1" a="1"/>
  <c r="G909" i="1"/>
  <c r="G862" i="1" a="1"/>
  <c r="G862" i="1"/>
  <c r="G957" i="1" a="1"/>
  <c r="G957" i="1"/>
  <c r="G863" i="1" a="1"/>
  <c r="G863" i="1"/>
  <c r="G866" i="1" a="1"/>
  <c r="G866" i="1"/>
  <c r="G867" i="1" a="1"/>
  <c r="G867" i="1"/>
  <c r="G869" i="1" a="1"/>
  <c r="G869" i="1"/>
  <c r="G870" i="1" a="1"/>
  <c r="G870" i="1"/>
  <c r="G9" i="1" a="1"/>
  <c r="G9" i="1"/>
  <c r="G625" i="1" a="1"/>
  <c r="G625" i="1"/>
  <c r="G871" i="1" a="1"/>
  <c r="G871" i="1"/>
  <c r="G872" i="1" a="1"/>
  <c r="G872" i="1"/>
  <c r="G873" i="1" a="1"/>
  <c r="G873" i="1"/>
  <c r="G40" i="1" a="1"/>
  <c r="G40" i="1"/>
  <c r="G875" i="1" a="1"/>
  <c r="G875" i="1"/>
  <c r="G876" i="1" a="1"/>
  <c r="G876" i="1"/>
  <c r="G877" i="1" a="1"/>
  <c r="G877" i="1"/>
  <c r="G245" i="1" a="1"/>
  <c r="G245" i="1"/>
  <c r="G881" i="1" a="1"/>
  <c r="G881" i="1"/>
  <c r="G301" i="1" a="1"/>
  <c r="G301" i="1"/>
  <c r="G783" i="1" a="1"/>
  <c r="G783" i="1"/>
  <c r="G882" i="1" a="1"/>
  <c r="G882" i="1"/>
  <c r="G899" i="1" a="1"/>
  <c r="G899" i="1"/>
  <c r="G977" i="1" a="1"/>
  <c r="G977" i="1"/>
  <c r="G104" i="1" a="1"/>
  <c r="G104" i="1"/>
  <c r="G266" i="1" a="1"/>
  <c r="G266" i="1"/>
  <c r="G8" i="1" a="1"/>
  <c r="G8" i="1"/>
  <c r="G890" i="1" a="1"/>
  <c r="G890" i="1"/>
  <c r="G96" i="1" a="1"/>
  <c r="G96" i="1"/>
  <c r="G891" i="1" a="1"/>
  <c r="G891" i="1"/>
  <c r="G934" i="1" a="1"/>
  <c r="G934" i="1"/>
  <c r="G316" i="1" a="1"/>
  <c r="G316" i="1"/>
  <c r="G698" i="1" a="1"/>
  <c r="G698" i="1"/>
  <c r="G421" i="1" a="1"/>
  <c r="G421" i="1"/>
  <c r="G896" i="1" a="1"/>
  <c r="G896" i="1"/>
  <c r="G278" i="1" a="1"/>
  <c r="G278" i="1"/>
  <c r="G897" i="1" a="1"/>
  <c r="G897" i="1"/>
  <c r="G399" i="1" a="1"/>
  <c r="G399" i="1"/>
  <c r="G795" i="1" a="1"/>
  <c r="G795" i="1"/>
  <c r="G900" i="1" a="1"/>
  <c r="G900" i="1"/>
  <c r="G903" i="1" a="1"/>
  <c r="G903" i="1"/>
  <c r="G471" i="1" a="1"/>
  <c r="G471" i="1"/>
  <c r="G904" i="1" a="1"/>
  <c r="G904" i="1"/>
  <c r="G905" i="1" a="1"/>
  <c r="G905" i="1"/>
  <c r="G906" i="1" a="1"/>
  <c r="G906" i="1"/>
  <c r="G907" i="1" a="1"/>
  <c r="G907" i="1"/>
  <c r="G908" i="1" a="1"/>
  <c r="G908" i="1"/>
  <c r="G841" i="1" a="1"/>
  <c r="G841" i="1"/>
  <c r="G565" i="1" a="1"/>
  <c r="G565" i="1"/>
  <c r="G89" i="1" a="1"/>
  <c r="G89" i="1"/>
  <c r="G912" i="1" a="1"/>
  <c r="G912" i="1"/>
  <c r="G913" i="1" a="1"/>
  <c r="G913" i="1"/>
  <c r="G914" i="1" a="1"/>
  <c r="G914" i="1"/>
  <c r="G917" i="1" a="1"/>
  <c r="G917" i="1"/>
  <c r="G918" i="1" a="1"/>
  <c r="G918" i="1"/>
  <c r="G406" i="1" a="1"/>
  <c r="G406" i="1"/>
  <c r="G919" i="1" a="1"/>
  <c r="G919" i="1"/>
  <c r="G920" i="1" a="1"/>
  <c r="G920" i="1"/>
  <c r="G726" i="1" a="1"/>
  <c r="G726" i="1"/>
  <c r="G32" i="1" a="1"/>
  <c r="G32" i="1"/>
  <c r="G922" i="1" a="1"/>
  <c r="G922" i="1"/>
  <c r="G923" i="1" a="1"/>
  <c r="G923" i="1"/>
  <c r="G924" i="1" a="1"/>
  <c r="G924" i="1"/>
  <c r="G383" i="1" a="1"/>
  <c r="G383" i="1"/>
  <c r="G928" i="1" a="1"/>
  <c r="G928" i="1"/>
  <c r="G929" i="1" a="1"/>
  <c r="G929" i="1"/>
  <c r="G930" i="1" a="1"/>
  <c r="G930" i="1"/>
  <c r="G931" i="1" a="1"/>
  <c r="G931" i="1"/>
  <c r="G482" i="1" a="1"/>
  <c r="G482" i="1"/>
  <c r="G242" i="1" a="1"/>
  <c r="G242" i="1"/>
  <c r="G933" i="1" a="1"/>
  <c r="G933" i="1"/>
  <c r="G80" i="1" a="1"/>
  <c r="G80" i="1"/>
  <c r="G935" i="1" a="1"/>
  <c r="G935" i="1"/>
  <c r="G41" i="1" a="1"/>
  <c r="G41" i="1"/>
  <c r="G37" i="1" a="1"/>
  <c r="G37" i="1"/>
  <c r="G937" i="1" a="1"/>
  <c r="G937" i="1"/>
  <c r="G382" i="1" a="1"/>
  <c r="G382" i="1"/>
  <c r="G378" i="1" a="1"/>
  <c r="G378" i="1"/>
  <c r="G941" i="1" a="1"/>
  <c r="G941" i="1"/>
  <c r="G85" i="1" a="1"/>
  <c r="G85" i="1"/>
  <c r="G943" i="1" a="1"/>
  <c r="G943" i="1"/>
  <c r="G53" i="1" a="1"/>
  <c r="G53" i="1"/>
  <c r="G354" i="1" a="1"/>
  <c r="G354" i="1"/>
  <c r="G945" i="1" a="1"/>
  <c r="G945" i="1"/>
  <c r="G946" i="1" a="1"/>
  <c r="G946" i="1"/>
  <c r="G947" i="1" a="1"/>
  <c r="G947" i="1"/>
  <c r="G948" i="1" a="1"/>
  <c r="G948" i="1"/>
  <c r="G31" i="1" a="1"/>
  <c r="G31" i="1"/>
  <c r="G950" i="1" a="1"/>
  <c r="G950" i="1"/>
  <c r="G951" i="1" a="1"/>
  <c r="G951" i="1"/>
  <c r="G952" i="1" a="1"/>
  <c r="G952" i="1"/>
  <c r="G953" i="1" a="1"/>
  <c r="G953" i="1"/>
  <c r="G955" i="1" a="1"/>
  <c r="G955" i="1"/>
  <c r="G299" i="1" a="1"/>
  <c r="G299" i="1"/>
  <c r="G29" i="1" a="1"/>
  <c r="G29" i="1"/>
  <c r="G959" i="1" a="1"/>
  <c r="G959" i="1"/>
  <c r="G226" i="1" a="1"/>
  <c r="G226" i="1"/>
  <c r="G308" i="1" a="1"/>
  <c r="G308" i="1"/>
  <c r="G961" i="1" a="1"/>
  <c r="G961" i="1"/>
  <c r="G962" i="1" a="1"/>
  <c r="G962" i="1"/>
  <c r="G82" i="1" a="1"/>
  <c r="G82" i="1"/>
  <c r="G963" i="1" a="1"/>
  <c r="G963" i="1"/>
  <c r="G965" i="1" a="1"/>
  <c r="G965" i="1"/>
  <c r="G966" i="1" a="1"/>
  <c r="G966" i="1"/>
  <c r="G633" i="1" a="1"/>
  <c r="G633" i="1"/>
  <c r="G967" i="1" a="1"/>
  <c r="G967" i="1"/>
  <c r="G968" i="1" a="1"/>
  <c r="G968" i="1"/>
  <c r="G969" i="1" a="1"/>
  <c r="G969" i="1"/>
  <c r="G970" i="1" a="1"/>
  <c r="G970" i="1"/>
  <c r="G971" i="1" a="1"/>
  <c r="G971" i="1"/>
  <c r="G324" i="1" a="1"/>
  <c r="G324" i="1"/>
  <c r="G327" i="1" a="1"/>
  <c r="G327" i="1"/>
  <c r="G38" i="1" a="1"/>
  <c r="G38" i="1"/>
  <c r="G975" i="1" a="1"/>
  <c r="G975" i="1"/>
  <c r="G938" i="1" a="1"/>
  <c r="G938" i="1"/>
  <c r="G279" i="1" a="1"/>
  <c r="G279" i="1"/>
  <c r="G978" i="1" a="1"/>
  <c r="G978" i="1"/>
  <c r="G979" i="1" a="1"/>
  <c r="G979" i="1"/>
  <c r="G981" i="1" a="1"/>
  <c r="G981" i="1"/>
  <c r="G341" i="1" a="1"/>
  <c r="G341" i="1"/>
  <c r="G982" i="1" a="1"/>
  <c r="G982" i="1"/>
  <c r="G983" i="1" a="1"/>
  <c r="G983" i="1"/>
  <c r="G986" i="1" a="1"/>
  <c r="G986" i="1"/>
  <c r="G411" i="1" a="1"/>
  <c r="G411" i="1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M2" i="1"/>
  <c r="C639" i="1"/>
  <c r="C909" i="1"/>
  <c r="C678" i="1"/>
  <c r="C527" i="1"/>
  <c r="C700" i="1"/>
  <c r="C825" i="1"/>
  <c r="C581" i="1"/>
  <c r="C789" i="1"/>
  <c r="C10" i="1"/>
  <c r="C11" i="1"/>
  <c r="C506" i="1"/>
  <c r="C13" i="1"/>
  <c r="C14" i="1"/>
  <c r="C15" i="1"/>
  <c r="C630" i="1"/>
  <c r="C958" i="1"/>
  <c r="C18" i="1"/>
  <c r="C926" i="1"/>
  <c r="C20" i="1"/>
  <c r="C642" i="1"/>
  <c r="C805" i="1"/>
  <c r="C408" i="1"/>
  <c r="C655" i="1"/>
  <c r="C662" i="1"/>
  <c r="C885" i="1"/>
  <c r="C27" i="1"/>
  <c r="C28" i="1"/>
  <c r="C692" i="1"/>
  <c r="C583" i="1"/>
  <c r="C450" i="1"/>
  <c r="C791" i="1"/>
  <c r="C33" i="1"/>
  <c r="C160" i="1"/>
  <c r="C35" i="1"/>
  <c r="C755" i="1"/>
  <c r="C601" i="1"/>
  <c r="C892" i="1"/>
  <c r="C524" i="1"/>
  <c r="C521" i="1"/>
  <c r="C915" i="1"/>
  <c r="C806" i="1"/>
  <c r="C846" i="1"/>
  <c r="C401" i="1"/>
  <c r="C895" i="1"/>
  <c r="C874" i="1"/>
  <c r="C47" i="1"/>
  <c r="C48" i="1"/>
  <c r="C49" i="1"/>
  <c r="C927" i="1"/>
  <c r="C403" i="1"/>
  <c r="C241" i="1"/>
  <c r="C370" i="1"/>
  <c r="C646" i="1"/>
  <c r="C597" i="1"/>
  <c r="C56" i="1"/>
  <c r="C57" i="1"/>
  <c r="C445" i="1"/>
  <c r="C59" i="1"/>
  <c r="C193" i="1"/>
  <c r="C973" i="1"/>
  <c r="C956" i="1"/>
  <c r="C766" i="1"/>
  <c r="C64" i="1"/>
  <c r="C422" i="1"/>
  <c r="C864" i="1"/>
  <c r="C265" i="1"/>
  <c r="C813" i="1"/>
  <c r="C69" i="1"/>
  <c r="C70" i="1"/>
  <c r="C71" i="1"/>
  <c r="C501" i="1"/>
  <c r="C73" i="1"/>
  <c r="C74" i="1"/>
  <c r="C682" i="1"/>
  <c r="C76" i="1"/>
  <c r="C561" i="1"/>
  <c r="C472" i="1"/>
  <c r="C753" i="1"/>
  <c r="C252" i="1"/>
  <c r="C427" i="1"/>
  <c r="C458" i="1"/>
  <c r="C858" i="1"/>
  <c r="C84" i="1"/>
  <c r="C573" i="1"/>
  <c r="C86" i="1"/>
  <c r="C569" i="1"/>
  <c r="C532" i="1"/>
  <c r="C510" i="1"/>
  <c r="C90" i="1"/>
  <c r="C91" i="1"/>
  <c r="C519" i="1"/>
  <c r="C411" i="1"/>
  <c r="C454" i="1"/>
  <c r="C435" i="1"/>
  <c r="C478" i="1"/>
  <c r="C976" i="1"/>
  <c r="C98" i="1"/>
  <c r="C704" i="1"/>
  <c r="C100" i="1"/>
  <c r="C558" i="1"/>
  <c r="C102" i="1"/>
  <c r="C499" i="1"/>
  <c r="C677" i="1"/>
  <c r="C317" i="1"/>
  <c r="C106" i="1"/>
  <c r="C107" i="1"/>
  <c r="C799" i="1"/>
  <c r="C109" i="1"/>
  <c r="C110" i="1"/>
  <c r="C635" i="1"/>
  <c r="C112" i="1"/>
  <c r="C113" i="1"/>
  <c r="C770" i="1"/>
  <c r="C588" i="1"/>
  <c r="C212" i="1"/>
  <c r="C117" i="1"/>
  <c r="C118" i="1"/>
  <c r="C665" i="1"/>
  <c r="C120" i="1"/>
  <c r="C121" i="1"/>
  <c r="C258" i="1"/>
  <c r="C123" i="1"/>
  <c r="C124" i="1"/>
  <c r="C144" i="1"/>
  <c r="C576" i="1"/>
  <c r="C861" i="1"/>
  <c r="C128" i="1"/>
  <c r="C129" i="1"/>
  <c r="C451" i="1"/>
  <c r="C647" i="1"/>
  <c r="C442" i="1"/>
  <c r="C133" i="1"/>
  <c r="C902" i="1"/>
  <c r="C135" i="1"/>
  <c r="C136" i="1"/>
  <c r="C669" i="1"/>
  <c r="C138" i="1"/>
  <c r="C884" i="1"/>
  <c r="C949" i="1"/>
  <c r="C417" i="1"/>
  <c r="C954" i="1"/>
  <c r="C488" i="1"/>
  <c r="C152" i="1"/>
  <c r="C921" i="1"/>
  <c r="C146" i="1"/>
  <c r="C147" i="1"/>
  <c r="C148" i="1"/>
  <c r="C149" i="1"/>
  <c r="C150" i="1"/>
  <c r="C606" i="1"/>
  <c r="C797" i="1"/>
  <c r="C305" i="1"/>
  <c r="C154" i="1"/>
  <c r="C783" i="1"/>
  <c r="C156" i="1"/>
  <c r="C157" i="1"/>
  <c r="C525" i="1"/>
  <c r="C159" i="1"/>
  <c r="C964" i="1"/>
  <c r="C916" i="1"/>
  <c r="C893" i="1"/>
  <c r="C960" i="1"/>
  <c r="C957" i="1"/>
  <c r="C165" i="1"/>
  <c r="C591" i="1"/>
  <c r="C167" i="1"/>
  <c r="C168" i="1"/>
  <c r="C169" i="1"/>
  <c r="C170" i="1"/>
  <c r="C584" i="1"/>
  <c r="C191" i="1"/>
  <c r="C174" i="1"/>
  <c r="C175" i="1"/>
  <c r="C176" i="1"/>
  <c r="C732" i="1"/>
  <c r="C178" i="1"/>
  <c r="C180" i="1"/>
  <c r="C94" i="1"/>
  <c r="C181" i="1"/>
  <c r="C977" i="1"/>
  <c r="C559" i="1"/>
  <c r="C184" i="1"/>
  <c r="C185" i="1"/>
  <c r="C518" i="1"/>
  <c r="C482" i="1"/>
  <c r="C188" i="1"/>
  <c r="C189" i="1"/>
  <c r="C883" i="1"/>
  <c r="C879" i="1"/>
  <c r="C314" i="1"/>
  <c r="C361" i="1"/>
  <c r="C194" i="1"/>
  <c r="C469" i="1"/>
  <c r="C196" i="1"/>
  <c r="C139" i="1"/>
  <c r="C198" i="1"/>
  <c r="C199" i="1"/>
  <c r="C341" i="1"/>
  <c r="C201" i="1"/>
  <c r="C202" i="1"/>
  <c r="C203" i="1"/>
  <c r="C204" i="1"/>
  <c r="C377" i="1"/>
  <c r="C706" i="1"/>
  <c r="C494" i="1"/>
  <c r="C208" i="1"/>
  <c r="C209" i="1"/>
  <c r="C418" i="1"/>
  <c r="C279" i="1"/>
  <c r="C657" i="1"/>
  <c r="C213" i="1"/>
  <c r="C214" i="1"/>
  <c r="C886" i="1"/>
  <c r="C216" i="1"/>
  <c r="C365" i="1"/>
  <c r="C355" i="1"/>
  <c r="C79" i="1"/>
  <c r="C385" i="1"/>
  <c r="C222" i="1"/>
  <c r="C223" i="1"/>
  <c r="C224" i="1"/>
  <c r="C671" i="1"/>
  <c r="C934" i="1"/>
  <c r="C523" i="1"/>
  <c r="C228" i="1"/>
  <c r="C229" i="1"/>
  <c r="C309" i="1"/>
  <c r="C231" i="1"/>
  <c r="C232" i="1"/>
  <c r="C233" i="1"/>
  <c r="C234" i="1"/>
  <c r="C235" i="1"/>
  <c r="C236" i="1"/>
  <c r="C456" i="1"/>
  <c r="C238" i="1"/>
  <c r="C239" i="1"/>
  <c r="C240" i="1"/>
  <c r="C358" i="1"/>
  <c r="C192" i="1"/>
  <c r="C780" i="1"/>
  <c r="C326" i="1"/>
  <c r="C542" i="1"/>
  <c r="C247" i="1"/>
  <c r="C248" i="1"/>
  <c r="C748" i="1"/>
  <c r="C249" i="1"/>
  <c r="C251" i="1"/>
  <c r="C910" i="1"/>
  <c r="C253" i="1"/>
  <c r="C254" i="1"/>
  <c r="C237" i="1"/>
  <c r="C256" i="1"/>
  <c r="C348" i="1"/>
  <c r="C528" i="1"/>
  <c r="C259" i="1"/>
  <c r="C260" i="1"/>
  <c r="C261" i="1"/>
  <c r="C262" i="1"/>
  <c r="C462" i="1"/>
  <c r="C264" i="1"/>
  <c r="C762" i="1"/>
  <c r="C860" i="1"/>
  <c r="C267" i="1"/>
  <c r="C688" i="1"/>
  <c r="C151" i="1"/>
  <c r="C270" i="1"/>
  <c r="C271" i="1"/>
  <c r="C78" i="1"/>
  <c r="C273" i="1"/>
  <c r="C274" i="1"/>
  <c r="C275" i="1"/>
  <c r="C276" i="1"/>
  <c r="C277" i="1"/>
  <c r="C498" i="1"/>
  <c r="C707" i="1"/>
  <c r="C280" i="1"/>
  <c r="C281" i="1"/>
  <c r="C632" i="1"/>
  <c r="C283" i="1"/>
  <c r="C284" i="1"/>
  <c r="C285" i="1"/>
  <c r="C609" i="1"/>
  <c r="C287" i="1"/>
  <c r="C336" i="1"/>
  <c r="C289" i="1"/>
  <c r="C282" i="1"/>
  <c r="C291" i="1"/>
  <c r="C594" i="1"/>
  <c r="C293" i="1"/>
  <c r="C889" i="1"/>
  <c r="C295" i="1"/>
  <c r="C296" i="1"/>
  <c r="C605" i="1"/>
  <c r="C298" i="1"/>
  <c r="C67" i="1"/>
  <c r="C625" i="1"/>
  <c r="C369" i="1"/>
  <c r="C302" i="1"/>
  <c r="C303" i="1"/>
  <c r="C177" i="1"/>
  <c r="C899" i="1"/>
  <c r="C306" i="1"/>
  <c r="C371" i="1"/>
  <c r="C367" i="1"/>
  <c r="C140" i="1"/>
  <c r="C310" i="1"/>
  <c r="C218" i="1"/>
  <c r="C312" i="1"/>
  <c r="C313" i="1"/>
  <c r="C932" i="1"/>
  <c r="C324" i="1"/>
  <c r="C691" i="1"/>
  <c r="C761" i="1"/>
  <c r="C318" i="1"/>
  <c r="C633" i="1"/>
  <c r="C320" i="1"/>
  <c r="C321" i="1"/>
  <c r="C225" i="1"/>
  <c r="C323" i="1"/>
  <c r="C756" i="1"/>
  <c r="C325" i="1"/>
  <c r="C46" i="1"/>
  <c r="C195" i="1"/>
  <c r="C207" i="1"/>
  <c r="C329" i="1"/>
  <c r="C173" i="1"/>
  <c r="C331" i="1"/>
  <c r="C328" i="1"/>
  <c r="C939" i="1"/>
  <c r="C162" i="1"/>
  <c r="C865" i="1"/>
  <c r="C334" i="1"/>
  <c r="C337" i="1"/>
  <c r="C338" i="1"/>
  <c r="C339" i="1"/>
  <c r="C340" i="1"/>
  <c r="C699" i="1"/>
  <c r="C342" i="1"/>
  <c r="C343" i="1"/>
  <c r="C344" i="1"/>
  <c r="C345" i="1"/>
  <c r="C346" i="1"/>
  <c r="C347" i="1"/>
  <c r="C894" i="1"/>
  <c r="C349" i="1"/>
  <c r="C350" i="1"/>
  <c r="C351" i="1"/>
  <c r="C352" i="1"/>
  <c r="C353" i="1"/>
  <c r="C938" i="1"/>
  <c r="C593" i="1"/>
  <c r="C356" i="1"/>
  <c r="C357" i="1"/>
  <c r="C255" i="1"/>
  <c r="C359" i="1"/>
  <c r="C217" i="1"/>
  <c r="C327" i="1"/>
  <c r="C362" i="1"/>
  <c r="C363" i="1"/>
  <c r="C433" i="1"/>
  <c r="C441" i="1"/>
  <c r="C750" i="1"/>
  <c r="C366" i="1"/>
  <c r="C368" i="1"/>
  <c r="C227" i="1"/>
  <c r="C101" i="1"/>
  <c r="C834" i="1"/>
  <c r="C372" i="1"/>
  <c r="C373" i="1"/>
  <c r="C374" i="1"/>
  <c r="C375" i="1"/>
  <c r="C376" i="1"/>
  <c r="C61" i="1"/>
  <c r="C66" i="1"/>
  <c r="C379" i="1"/>
  <c r="C381" i="1"/>
  <c r="C380" i="1"/>
  <c r="C668" i="1"/>
  <c r="C25" i="1"/>
  <c r="C384" i="1"/>
  <c r="C104" i="1"/>
  <c r="C386" i="1"/>
  <c r="C387" i="1"/>
  <c r="C388" i="1"/>
  <c r="C272" i="1"/>
  <c r="C390" i="1"/>
  <c r="C391" i="1"/>
  <c r="C62" i="1"/>
  <c r="C393" i="1"/>
  <c r="C394" i="1"/>
  <c r="C395" i="1"/>
  <c r="C855" i="1"/>
  <c r="C398" i="1"/>
  <c r="C397" i="1"/>
  <c r="C127" i="1"/>
  <c r="C400" i="1"/>
  <c r="C396" i="1"/>
  <c r="C142" i="1"/>
  <c r="C715" i="1"/>
  <c r="C404" i="1"/>
  <c r="C405" i="1"/>
  <c r="C93" i="1"/>
  <c r="C407" i="1"/>
  <c r="C853" i="1"/>
  <c r="C409" i="1"/>
  <c r="C410" i="1"/>
  <c r="C972" i="1"/>
  <c r="C412" i="1"/>
  <c r="C413" i="1"/>
  <c r="C944" i="1"/>
  <c r="C415" i="1"/>
  <c r="C263" i="1"/>
  <c r="C888" i="1"/>
  <c r="C788" i="1"/>
  <c r="C419" i="1"/>
  <c r="C467" i="1"/>
  <c r="C226" i="1"/>
  <c r="C406" i="1"/>
  <c r="C423" i="1"/>
  <c r="C424" i="1"/>
  <c r="C425" i="1"/>
  <c r="C426" i="1"/>
  <c r="C319" i="1"/>
  <c r="C428" i="1"/>
  <c r="C429" i="1"/>
  <c r="C431" i="1"/>
  <c r="C402" i="1"/>
  <c r="C432" i="1"/>
  <c r="C744" i="1"/>
  <c r="C434" i="1"/>
  <c r="C942" i="1"/>
  <c r="C436" i="1"/>
  <c r="C437" i="1"/>
  <c r="C438" i="1"/>
  <c r="C200" i="1"/>
  <c r="C774" i="1"/>
  <c r="C119" i="1"/>
  <c r="C88" i="1"/>
  <c r="C82" i="1"/>
  <c r="C443" i="1"/>
  <c r="C308" i="1"/>
  <c r="C446" i="1"/>
  <c r="C448" i="1"/>
  <c r="C447" i="1"/>
  <c r="C449" i="1"/>
  <c r="C878" i="1"/>
  <c r="C31" i="1"/>
  <c r="C452" i="1"/>
  <c r="C453" i="1"/>
  <c r="C455" i="1"/>
  <c r="C65" i="1"/>
  <c r="C421" i="1"/>
  <c r="C51" i="1"/>
  <c r="C457" i="1"/>
  <c r="C459" i="1"/>
  <c r="C460" i="1"/>
  <c r="C461" i="1"/>
  <c r="C463" i="1"/>
  <c r="C464" i="1"/>
  <c r="C465" i="1"/>
  <c r="C466" i="1"/>
  <c r="C85" i="1"/>
  <c r="C468" i="1"/>
  <c r="C41" i="1"/>
  <c r="C99" i="1"/>
  <c r="C801" i="1"/>
  <c r="C364" i="1"/>
  <c r="C473" i="1"/>
  <c r="C132" i="1"/>
  <c r="C475" i="1"/>
  <c r="C476" i="1"/>
  <c r="C477" i="1"/>
  <c r="C307" i="1"/>
  <c r="C726" i="1"/>
  <c r="C480" i="1"/>
  <c r="C481" i="1"/>
  <c r="C257" i="1"/>
  <c r="C483" i="1"/>
  <c r="C485" i="1"/>
  <c r="C486" i="1"/>
  <c r="C487" i="1"/>
  <c r="C299" i="1"/>
  <c r="C489" i="1"/>
  <c r="C490" i="1"/>
  <c r="C491" i="1"/>
  <c r="C492" i="1"/>
  <c r="C493" i="1"/>
  <c r="C269" i="1"/>
  <c r="C495" i="1"/>
  <c r="C496" i="1"/>
  <c r="C582" i="1"/>
  <c r="C141" i="1"/>
  <c r="C315" i="1"/>
  <c r="C500" i="1"/>
  <c r="C34" i="1"/>
  <c r="C502" i="1"/>
  <c r="C503" i="1"/>
  <c r="C290" i="1"/>
  <c r="C29" i="1"/>
  <c r="C841" i="1"/>
  <c r="C507" i="1"/>
  <c r="C508" i="1"/>
  <c r="C509" i="1"/>
  <c r="C540" i="1"/>
  <c r="C511" i="1"/>
  <c r="C512" i="1"/>
  <c r="C513" i="1"/>
  <c r="C514" i="1"/>
  <c r="C515" i="1"/>
  <c r="C516" i="1"/>
  <c r="C517" i="1"/>
  <c r="C420" i="1"/>
  <c r="C111" i="1"/>
  <c r="C520" i="1"/>
  <c r="C746" i="1"/>
  <c r="C546" i="1"/>
  <c r="C522" i="1"/>
  <c r="C989" i="1"/>
  <c r="C137" i="1"/>
  <c r="C526" i="1"/>
  <c r="C322" i="1"/>
  <c r="C818" i="1"/>
  <c r="C529" i="1"/>
  <c r="C530" i="1"/>
  <c r="C531" i="1"/>
  <c r="C16" i="1"/>
  <c r="C533" i="1"/>
  <c r="C382" i="1"/>
  <c r="C536" i="1"/>
  <c r="C332" i="1"/>
  <c r="C537" i="1"/>
  <c r="C538" i="1"/>
  <c r="C471" i="1"/>
  <c r="C4" i="1"/>
  <c r="C656" i="1"/>
  <c r="C122" i="1"/>
  <c r="C543" i="1"/>
  <c r="C544" i="1"/>
  <c r="C565" i="1"/>
  <c r="C242" i="1"/>
  <c r="C547" i="1"/>
  <c r="C548" i="1"/>
  <c r="C549" i="1"/>
  <c r="C550" i="1"/>
  <c r="C552" i="1"/>
  <c r="C553" i="1"/>
  <c r="C554" i="1"/>
  <c r="C555" i="1"/>
  <c r="C556" i="1"/>
  <c r="C300" i="1"/>
  <c r="C12" i="1"/>
  <c r="C560" i="1"/>
  <c r="C219" i="1"/>
  <c r="C562" i="1"/>
  <c r="C564" i="1"/>
  <c r="C563" i="1"/>
  <c r="C304" i="1"/>
  <c r="C566" i="1"/>
  <c r="C568" i="1"/>
  <c r="C567" i="1"/>
  <c r="C80" i="1"/>
  <c r="C158" i="1"/>
  <c r="C294" i="1"/>
  <c r="C572" i="1"/>
  <c r="C574" i="1"/>
  <c r="C30" i="1"/>
  <c r="C769" i="1"/>
  <c r="C577" i="1"/>
  <c r="C578" i="1"/>
  <c r="C579" i="1"/>
  <c r="C580" i="1"/>
  <c r="C698" i="1"/>
  <c r="C17" i="1"/>
  <c r="C179" i="1"/>
  <c r="C440" i="1"/>
  <c r="C505" i="1"/>
  <c r="C586" i="1"/>
  <c r="C245" i="1"/>
  <c r="C278" i="1"/>
  <c r="C589" i="1"/>
  <c r="C590" i="1"/>
  <c r="C37" i="1"/>
  <c r="C592" i="1"/>
  <c r="C571" i="1"/>
  <c r="C383" i="1"/>
  <c r="C595" i="1"/>
  <c r="C596" i="1"/>
  <c r="C598" i="1"/>
  <c r="C474" i="1"/>
  <c r="C599" i="1"/>
  <c r="C600" i="1"/>
  <c r="C444" i="1"/>
  <c r="C602" i="1"/>
  <c r="C603" i="1"/>
  <c r="C741" i="1"/>
  <c r="C53" i="1"/>
  <c r="C504" i="1"/>
  <c r="C607" i="1"/>
  <c r="C608" i="1"/>
  <c r="C38" i="1"/>
  <c r="C610" i="1"/>
  <c r="C612" i="1"/>
  <c r="C611" i="1"/>
  <c r="C613" i="1"/>
  <c r="C614" i="1"/>
  <c r="C616" i="1"/>
  <c r="C130" i="1"/>
  <c r="C617" i="1"/>
  <c r="C618" i="1"/>
  <c r="C619" i="1"/>
  <c r="C620" i="1"/>
  <c r="C621" i="1"/>
  <c r="C623" i="1"/>
  <c r="C624" i="1"/>
  <c r="C622" i="1"/>
  <c r="C301" i="1"/>
  <c r="C626" i="1"/>
  <c r="C627" i="1"/>
  <c r="C628" i="1"/>
  <c r="C629" i="1"/>
  <c r="C974" i="1"/>
  <c r="C631" i="1"/>
  <c r="C55" i="1"/>
  <c r="C40" i="1"/>
  <c r="C360" i="1"/>
  <c r="C634" i="1"/>
  <c r="C636" i="1"/>
  <c r="C637" i="1"/>
  <c r="C638" i="1"/>
  <c r="C143" i="1"/>
  <c r="C8" i="1"/>
  <c r="C795" i="1"/>
  <c r="C643" i="1"/>
  <c r="C43" i="1"/>
  <c r="C644" i="1"/>
  <c r="C7" i="1"/>
  <c r="C316" i="1"/>
  <c r="C648" i="1"/>
  <c r="C649" i="1"/>
  <c r="C22" i="1"/>
  <c r="C650" i="1"/>
  <c r="C651" i="1"/>
  <c r="C652" i="1"/>
  <c r="C430" i="1"/>
  <c r="C653" i="1"/>
  <c r="C399" i="1"/>
  <c r="C378" i="1"/>
  <c r="C103" i="1"/>
  <c r="C658" i="1"/>
  <c r="C659" i="1"/>
  <c r="C661" i="1"/>
  <c r="C663" i="1"/>
  <c r="C92" i="1"/>
  <c r="C664" i="1"/>
  <c r="C666" i="1"/>
  <c r="C182" i="1"/>
  <c r="C83" i="1"/>
  <c r="C24" i="1"/>
  <c r="C640" i="1"/>
  <c r="C670" i="1"/>
  <c r="C672" i="1"/>
  <c r="C68" i="1"/>
  <c r="C673" i="1"/>
  <c r="C674" i="1"/>
  <c r="C96" i="1"/>
  <c r="C676" i="1"/>
  <c r="C925" i="1"/>
  <c r="C44" i="1"/>
  <c r="C679" i="1"/>
  <c r="C680" i="1"/>
  <c r="C681" i="1"/>
  <c r="C42" i="1"/>
  <c r="C683" i="1"/>
  <c r="C684" i="1"/>
  <c r="C685" i="1"/>
  <c r="C686" i="1"/>
  <c r="C687" i="1"/>
  <c r="C97" i="1"/>
  <c r="C689" i="1"/>
  <c r="C690" i="1"/>
  <c r="C615" i="1"/>
  <c r="C693" i="1"/>
  <c r="C23" i="1"/>
  <c r="C694" i="1"/>
  <c r="C695" i="1"/>
  <c r="C697" i="1"/>
  <c r="C696" i="1"/>
  <c r="C5" i="1"/>
  <c r="C288" i="1"/>
  <c r="C712" i="1"/>
  <c r="C701" i="1"/>
  <c r="C703" i="1"/>
  <c r="C702" i="1"/>
  <c r="C470" i="1"/>
  <c r="C705" i="1"/>
  <c r="C114" i="1"/>
  <c r="C36" i="1"/>
  <c r="C708" i="1"/>
  <c r="C709" i="1"/>
  <c r="C710" i="1"/>
  <c r="C39" i="1"/>
  <c r="C197" i="1"/>
  <c r="C713" i="1"/>
  <c r="C714" i="1"/>
  <c r="C717" i="1"/>
  <c r="C166" i="1"/>
  <c r="C716" i="1"/>
  <c r="C718" i="1"/>
  <c r="C654" i="1"/>
  <c r="C719" i="1"/>
  <c r="C721" i="1"/>
  <c r="C722" i="1"/>
  <c r="C723" i="1"/>
  <c r="C724" i="1"/>
  <c r="C725" i="1"/>
  <c r="C145" i="1"/>
  <c r="C727" i="1"/>
  <c r="C728" i="1"/>
  <c r="C729" i="1"/>
  <c r="C730" i="1"/>
  <c r="C731" i="1"/>
  <c r="C733" i="1"/>
  <c r="C545" i="1"/>
  <c r="C735" i="1"/>
  <c r="C736" i="1"/>
  <c r="C737" i="1"/>
  <c r="C50" i="1"/>
  <c r="C738" i="1"/>
  <c r="C739" i="1"/>
  <c r="C740" i="1"/>
  <c r="C9" i="1"/>
  <c r="C742" i="1"/>
  <c r="C743" i="1"/>
  <c r="C535" i="1"/>
  <c r="C745" i="1"/>
  <c r="C747" i="1"/>
  <c r="C667" i="1"/>
  <c r="C32" i="1"/>
  <c r="C749" i="1"/>
  <c r="C6" i="1"/>
  <c r="C751" i="1"/>
  <c r="C752" i="1"/>
  <c r="C125" i="1"/>
  <c r="C266" i="1"/>
  <c r="C754" i="1"/>
  <c r="C570" i="1"/>
  <c r="C758" i="1"/>
  <c r="C757" i="1"/>
  <c r="C163" i="1"/>
  <c r="C333" i="1"/>
  <c r="C161" i="1"/>
  <c r="C3" i="1"/>
  <c r="C763" i="1"/>
  <c r="C764" i="1"/>
  <c r="C765" i="1"/>
  <c r="C95" i="1"/>
  <c r="C768" i="1"/>
  <c r="C767" i="1"/>
  <c r="C72" i="1"/>
  <c r="C134" i="1"/>
  <c r="C771" i="1"/>
  <c r="C772" i="1"/>
  <c r="C63" i="1"/>
  <c r="C773" i="1"/>
  <c r="C775" i="1"/>
  <c r="C539" i="1"/>
  <c r="C776" i="1"/>
  <c r="C777" i="1"/>
  <c r="C778" i="1"/>
  <c r="C183" i="1"/>
  <c r="C781" i="1"/>
  <c r="C479" i="1"/>
  <c r="C782" i="1"/>
  <c r="C784" i="1"/>
  <c r="C89" i="1"/>
  <c r="C786" i="1"/>
  <c r="C787" i="1"/>
  <c r="C186" i="1"/>
  <c r="C206" i="1"/>
  <c r="C19" i="1"/>
  <c r="C793" i="1"/>
  <c r="C792" i="1"/>
  <c r="C794" i="1"/>
  <c r="C796" i="1"/>
  <c r="C641" i="1"/>
  <c r="C798" i="1"/>
  <c r="C779" i="1"/>
  <c r="C534" i="1"/>
  <c r="C800" i="1"/>
  <c r="C54" i="1"/>
  <c r="C802" i="1"/>
  <c r="C497" i="1"/>
  <c r="C803" i="1"/>
  <c r="C807" i="1"/>
  <c r="C87" i="1"/>
  <c r="C155" i="1"/>
  <c r="C809" i="1"/>
  <c r="C808" i="1"/>
  <c r="C811" i="1"/>
  <c r="C812" i="1"/>
  <c r="C108" i="1"/>
  <c r="C675" i="1"/>
  <c r="C814" i="1"/>
  <c r="C816" i="1"/>
  <c r="C817" i="1"/>
  <c r="C821" i="1"/>
  <c r="C819" i="1"/>
  <c r="C286" i="1"/>
  <c r="C822" i="1"/>
  <c r="C823" i="1"/>
  <c r="C824" i="1"/>
  <c r="C826" i="1"/>
  <c r="C827" i="1"/>
  <c r="C828" i="1"/>
  <c r="C230" i="1"/>
  <c r="C831" i="1"/>
  <c r="C832" i="1"/>
  <c r="C829" i="1"/>
  <c r="C830" i="1"/>
  <c r="C833" i="1"/>
  <c r="C835" i="1"/>
  <c r="C836" i="1"/>
  <c r="C887" i="1"/>
  <c r="C838" i="1"/>
  <c r="C837" i="1"/>
  <c r="C839" i="1"/>
  <c r="C840" i="1"/>
  <c r="C842" i="1"/>
  <c r="C115" i="1"/>
  <c r="C843" i="1"/>
  <c r="C844" i="1"/>
  <c r="C845" i="1"/>
  <c r="C847" i="1"/>
  <c r="C848" i="1"/>
  <c r="C898" i="1"/>
  <c r="C849" i="1"/>
  <c r="C850" i="1"/>
  <c r="C852" i="1"/>
  <c r="C851" i="1"/>
  <c r="C215" i="1"/>
  <c r="C854" i="1"/>
  <c r="C856" i="1"/>
  <c r="C105" i="1"/>
  <c r="C857" i="1"/>
  <c r="C785" i="1"/>
  <c r="C859" i="1"/>
  <c r="C58" i="1"/>
  <c r="C862" i="1"/>
  <c r="C211" i="1"/>
  <c r="C863" i="1"/>
  <c r="C866" i="1"/>
  <c r="C867" i="1"/>
  <c r="C869" i="1"/>
  <c r="C870" i="1"/>
  <c r="C243" i="1"/>
  <c r="C116" i="1"/>
  <c r="C871" i="1"/>
  <c r="C872" i="1"/>
  <c r="C873" i="1"/>
  <c r="C759" i="1"/>
  <c r="C875" i="1"/>
  <c r="C876" i="1"/>
  <c r="C877" i="1"/>
  <c r="C439" i="1"/>
  <c r="C881" i="1"/>
  <c r="C880" i="1"/>
  <c r="C416" i="1"/>
  <c r="C882" i="1"/>
  <c r="C711" i="1"/>
  <c r="C164" i="1"/>
  <c r="C734" i="1"/>
  <c r="C541" i="1"/>
  <c r="C126" i="1"/>
  <c r="C890" i="1"/>
  <c r="C210" i="1"/>
  <c r="C891" i="1"/>
  <c r="C335" i="1"/>
  <c r="C2" i="1"/>
  <c r="C354" i="1"/>
  <c r="C205" i="1"/>
  <c r="C896" i="1"/>
  <c r="C760" i="1"/>
  <c r="C897" i="1"/>
  <c r="C131" i="1"/>
  <c r="C21" i="1"/>
  <c r="C900" i="1"/>
  <c r="C903" i="1"/>
  <c r="C604" i="1"/>
  <c r="C904" i="1"/>
  <c r="C905" i="1"/>
  <c r="C906" i="1"/>
  <c r="C907" i="1"/>
  <c r="C908" i="1"/>
  <c r="C172" i="1"/>
  <c r="C187" i="1"/>
  <c r="C911" i="1"/>
  <c r="C912" i="1"/>
  <c r="C913" i="1"/>
  <c r="C914" i="1"/>
  <c r="C917" i="1"/>
  <c r="C918" i="1"/>
  <c r="C268" i="1"/>
  <c r="C919" i="1"/>
  <c r="C920" i="1"/>
  <c r="C587" i="1"/>
  <c r="C330" i="1"/>
  <c r="C922" i="1"/>
  <c r="C923" i="1"/>
  <c r="C924" i="1"/>
  <c r="C190" i="1"/>
  <c r="C928" i="1"/>
  <c r="C929" i="1"/>
  <c r="C930" i="1"/>
  <c r="C931" i="1"/>
  <c r="C585" i="1"/>
  <c r="C244" i="1"/>
  <c r="C933" i="1"/>
  <c r="C804" i="1"/>
  <c r="C935" i="1"/>
  <c r="C720" i="1"/>
  <c r="C936" i="1"/>
  <c r="C937" i="1"/>
  <c r="C940" i="1"/>
  <c r="C153" i="1"/>
  <c r="C941" i="1"/>
  <c r="C645" i="1"/>
  <c r="C943" i="1"/>
  <c r="C52" i="1"/>
  <c r="C297" i="1"/>
  <c r="C945" i="1"/>
  <c r="C946" i="1"/>
  <c r="C947" i="1"/>
  <c r="C948" i="1"/>
  <c r="C45" i="1"/>
  <c r="C950" i="1"/>
  <c r="C951" i="1"/>
  <c r="C952" i="1"/>
  <c r="C953" i="1"/>
  <c r="C955" i="1"/>
  <c r="C75" i="1"/>
  <c r="C414" i="1"/>
  <c r="C959" i="1"/>
  <c r="C815" i="1"/>
  <c r="C60" i="1"/>
  <c r="C961" i="1"/>
  <c r="C962" i="1"/>
  <c r="C250" i="1"/>
  <c r="C963" i="1"/>
  <c r="C965" i="1"/>
  <c r="C966" i="1"/>
  <c r="C392" i="1"/>
  <c r="C967" i="1"/>
  <c r="C968" i="1"/>
  <c r="C969" i="1"/>
  <c r="C970" i="1"/>
  <c r="C971" i="1"/>
  <c r="C81" i="1"/>
  <c r="C77" i="1"/>
  <c r="C389" i="1"/>
  <c r="C975" i="1"/>
  <c r="C221" i="1"/>
  <c r="C311" i="1"/>
  <c r="C978" i="1"/>
  <c r="C979" i="1"/>
  <c r="C981" i="1"/>
  <c r="C980" i="1"/>
  <c r="C982" i="1"/>
  <c r="C983" i="1"/>
  <c r="C986" i="1"/>
  <c r="C29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2" i="1"/>
  <c r="N173" i="1"/>
  <c r="N174" i="1"/>
  <c r="N175" i="1"/>
  <c r="N176" i="1"/>
  <c r="N177" i="1"/>
  <c r="N178" i="1"/>
  <c r="N180" i="1"/>
  <c r="N179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7" i="1"/>
  <c r="N248" i="1"/>
  <c r="N250" i="1"/>
  <c r="N249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9" i="1"/>
  <c r="N278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5" i="1"/>
  <c r="N336" i="1"/>
  <c r="N334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5" i="1"/>
  <c r="N364" i="1"/>
  <c r="N367" i="1"/>
  <c r="N366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1" i="1"/>
  <c r="N380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8" i="1"/>
  <c r="N397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1" i="1"/>
  <c r="N430" i="1"/>
  <c r="N432" i="1"/>
  <c r="N433" i="1"/>
  <c r="N434" i="1"/>
  <c r="N435" i="1"/>
  <c r="N436" i="1"/>
  <c r="N437" i="1"/>
  <c r="N438" i="1"/>
  <c r="N439" i="1"/>
  <c r="N440" i="1"/>
  <c r="N441" i="1"/>
  <c r="N442" i="1"/>
  <c r="N444" i="1"/>
  <c r="N443" i="1"/>
  <c r="N445" i="1"/>
  <c r="N446" i="1"/>
  <c r="N448" i="1"/>
  <c r="N447" i="1"/>
  <c r="N449" i="1"/>
  <c r="N450" i="1"/>
  <c r="N451" i="1"/>
  <c r="N452" i="1"/>
  <c r="N453" i="1"/>
  <c r="N455" i="1"/>
  <c r="N454" i="1"/>
  <c r="N456" i="1"/>
  <c r="N458" i="1"/>
  <c r="N457" i="1"/>
  <c r="N459" i="1"/>
  <c r="N462" i="1"/>
  <c r="N460" i="1"/>
  <c r="N461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3" i="1"/>
  <c r="N522" i="1"/>
  <c r="N524" i="1"/>
  <c r="N525" i="1"/>
  <c r="N526" i="1"/>
  <c r="N527" i="1"/>
  <c r="N528" i="1"/>
  <c r="N529" i="1"/>
  <c r="N530" i="1"/>
  <c r="N531" i="1"/>
  <c r="N532" i="1"/>
  <c r="N533" i="1"/>
  <c r="N534" i="1"/>
  <c r="N536" i="1"/>
  <c r="N535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2" i="1"/>
  <c r="N553" i="1"/>
  <c r="N554" i="1"/>
  <c r="N555" i="1"/>
  <c r="N556" i="1"/>
  <c r="N558" i="1"/>
  <c r="N559" i="1"/>
  <c r="N560" i="1"/>
  <c r="N561" i="1"/>
  <c r="N562" i="1"/>
  <c r="N564" i="1"/>
  <c r="N563" i="1"/>
  <c r="N565" i="1"/>
  <c r="N566" i="1"/>
  <c r="N568" i="1"/>
  <c r="N567" i="1"/>
  <c r="N569" i="1"/>
  <c r="N570" i="1"/>
  <c r="N571" i="1"/>
  <c r="N572" i="1"/>
  <c r="N574" i="1"/>
  <c r="N573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8" i="1"/>
  <c r="N597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2" i="1"/>
  <c r="N611" i="1"/>
  <c r="N613" i="1"/>
  <c r="N614" i="1"/>
  <c r="N616" i="1"/>
  <c r="N615" i="1"/>
  <c r="N617" i="1"/>
  <c r="N618" i="1"/>
  <c r="N619" i="1"/>
  <c r="N620" i="1"/>
  <c r="N621" i="1"/>
  <c r="N623" i="1"/>
  <c r="N624" i="1"/>
  <c r="N622" i="1"/>
  <c r="N625" i="1"/>
  <c r="N626" i="1"/>
  <c r="N627" i="1"/>
  <c r="N628" i="1"/>
  <c r="N629" i="1"/>
  <c r="N630" i="1"/>
  <c r="N631" i="1"/>
  <c r="N635" i="1"/>
  <c r="N633" i="1"/>
  <c r="N632" i="1"/>
  <c r="N634" i="1"/>
  <c r="N636" i="1"/>
  <c r="N637" i="1"/>
  <c r="N638" i="1"/>
  <c r="N639" i="1"/>
  <c r="N640" i="1"/>
  <c r="N641" i="1"/>
  <c r="N643" i="1"/>
  <c r="N642" i="1"/>
  <c r="N644" i="1"/>
  <c r="N645" i="1"/>
  <c r="N646" i="1"/>
  <c r="N648" i="1"/>
  <c r="N649" i="1"/>
  <c r="N647" i="1"/>
  <c r="N650" i="1"/>
  <c r="N651" i="1"/>
  <c r="N652" i="1"/>
  <c r="N654" i="1"/>
  <c r="N653" i="1"/>
  <c r="N655" i="1"/>
  <c r="N656" i="1"/>
  <c r="N657" i="1"/>
  <c r="N658" i="1"/>
  <c r="N659" i="1"/>
  <c r="N661" i="1"/>
  <c r="N663" i="1"/>
  <c r="N662" i="1"/>
  <c r="N664" i="1"/>
  <c r="N666" i="1"/>
  <c r="N667" i="1"/>
  <c r="N665" i="1"/>
  <c r="N668" i="1"/>
  <c r="N669" i="1"/>
  <c r="N670" i="1"/>
  <c r="N672" i="1"/>
  <c r="N671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3" i="1"/>
  <c r="N692" i="1"/>
  <c r="N694" i="1"/>
  <c r="N695" i="1"/>
  <c r="N697" i="1"/>
  <c r="N696" i="1"/>
  <c r="N698" i="1"/>
  <c r="N699" i="1"/>
  <c r="N700" i="1"/>
  <c r="N701" i="1"/>
  <c r="N703" i="1"/>
  <c r="N702" i="1"/>
  <c r="N704" i="1"/>
  <c r="N705" i="1"/>
  <c r="N706" i="1"/>
  <c r="N707" i="1"/>
  <c r="N708" i="1"/>
  <c r="N709" i="1"/>
  <c r="N710" i="1"/>
  <c r="N711" i="1"/>
  <c r="N712" i="1"/>
  <c r="N713" i="1"/>
  <c r="N714" i="1"/>
  <c r="N717" i="1"/>
  <c r="N715" i="1"/>
  <c r="N716" i="1"/>
  <c r="N718" i="1"/>
  <c r="N720" i="1"/>
  <c r="N719" i="1"/>
  <c r="N721" i="1"/>
  <c r="N722" i="1"/>
  <c r="N723" i="1"/>
  <c r="N724" i="1"/>
  <c r="N725" i="1"/>
  <c r="N726" i="1"/>
  <c r="N727" i="1"/>
  <c r="N728" i="1"/>
  <c r="N729" i="1"/>
  <c r="N730" i="1"/>
  <c r="N731" i="1"/>
  <c r="N733" i="1"/>
  <c r="N732" i="1"/>
  <c r="N735" i="1"/>
  <c r="N736" i="1"/>
  <c r="N737" i="1"/>
  <c r="N734" i="1"/>
  <c r="N738" i="1"/>
  <c r="N739" i="1"/>
  <c r="N740" i="1"/>
  <c r="N741" i="1"/>
  <c r="N742" i="1"/>
  <c r="N743" i="1"/>
  <c r="N744" i="1"/>
  <c r="N745" i="1"/>
  <c r="N747" i="1"/>
  <c r="N746" i="1"/>
  <c r="N748" i="1"/>
  <c r="N749" i="1"/>
  <c r="N750" i="1"/>
  <c r="N751" i="1"/>
  <c r="N752" i="1"/>
  <c r="N753" i="1"/>
  <c r="N755" i="1"/>
  <c r="N754" i="1"/>
  <c r="N756" i="1"/>
  <c r="N758" i="1"/>
  <c r="N757" i="1"/>
  <c r="N759" i="1"/>
  <c r="N760" i="1"/>
  <c r="N762" i="1"/>
  <c r="N761" i="1"/>
  <c r="N763" i="1"/>
  <c r="N764" i="1"/>
  <c r="N765" i="1"/>
  <c r="N766" i="1"/>
  <c r="N768" i="1"/>
  <c r="N767" i="1"/>
  <c r="N769" i="1"/>
  <c r="N770" i="1"/>
  <c r="N771" i="1"/>
  <c r="N772" i="1"/>
  <c r="N774" i="1"/>
  <c r="N773" i="1"/>
  <c r="N775" i="1"/>
  <c r="N779" i="1"/>
  <c r="N776" i="1"/>
  <c r="N777" i="1"/>
  <c r="N778" i="1"/>
  <c r="N783" i="1"/>
  <c r="N781" i="1"/>
  <c r="N780" i="1"/>
  <c r="N782" i="1"/>
  <c r="N784" i="1"/>
  <c r="N785" i="1"/>
  <c r="N786" i="1"/>
  <c r="N787" i="1"/>
  <c r="N788" i="1"/>
  <c r="N789" i="1"/>
  <c r="N791" i="1"/>
  <c r="N793" i="1"/>
  <c r="N792" i="1"/>
  <c r="N794" i="1"/>
  <c r="N796" i="1"/>
  <c r="N795" i="1"/>
  <c r="N798" i="1"/>
  <c r="N797" i="1"/>
  <c r="N799" i="1"/>
  <c r="N800" i="1"/>
  <c r="N801" i="1"/>
  <c r="N802" i="1"/>
  <c r="N804" i="1"/>
  <c r="N803" i="1"/>
  <c r="N807" i="1"/>
  <c r="N806" i="1"/>
  <c r="N805" i="1"/>
  <c r="N809" i="1"/>
  <c r="N808" i="1"/>
  <c r="N811" i="1"/>
  <c r="N812" i="1"/>
  <c r="N813" i="1"/>
  <c r="N815" i="1"/>
  <c r="N814" i="1"/>
  <c r="N816" i="1"/>
  <c r="N817" i="1"/>
  <c r="N821" i="1"/>
  <c r="N819" i="1"/>
  <c r="N818" i="1"/>
  <c r="N822" i="1"/>
  <c r="N823" i="1"/>
  <c r="N824" i="1"/>
  <c r="N826" i="1"/>
  <c r="N827" i="1"/>
  <c r="N828" i="1"/>
  <c r="N825" i="1"/>
  <c r="N831" i="1"/>
  <c r="N832" i="1"/>
  <c r="N829" i="1"/>
  <c r="N830" i="1"/>
  <c r="N833" i="1"/>
  <c r="N835" i="1"/>
  <c r="N836" i="1"/>
  <c r="N834" i="1"/>
  <c r="N838" i="1"/>
  <c r="N837" i="1"/>
  <c r="N839" i="1"/>
  <c r="N840" i="1"/>
  <c r="N842" i="1"/>
  <c r="N841" i="1"/>
  <c r="N843" i="1"/>
  <c r="N844" i="1"/>
  <c r="N845" i="1"/>
  <c r="N847" i="1"/>
  <c r="N848" i="1"/>
  <c r="N846" i="1"/>
  <c r="N849" i="1"/>
  <c r="N850" i="1"/>
  <c r="N852" i="1"/>
  <c r="N851" i="1"/>
  <c r="N853" i="1"/>
  <c r="N854" i="1"/>
  <c r="N856" i="1"/>
  <c r="N855" i="1"/>
  <c r="N857" i="1"/>
  <c r="N858" i="1"/>
  <c r="N859" i="1"/>
  <c r="N860" i="1"/>
  <c r="N862" i="1"/>
  <c r="N861" i="1"/>
  <c r="N863" i="1"/>
  <c r="N866" i="1"/>
  <c r="N867" i="1"/>
  <c r="N869" i="1"/>
  <c r="N870" i="1"/>
  <c r="N865" i="1"/>
  <c r="N864" i="1"/>
  <c r="N871" i="1"/>
  <c r="N872" i="1"/>
  <c r="N873" i="1"/>
  <c r="N874" i="1"/>
  <c r="N875" i="1"/>
  <c r="N876" i="1"/>
  <c r="N877" i="1"/>
  <c r="N878" i="1"/>
  <c r="N881" i="1"/>
  <c r="N880" i="1"/>
  <c r="N879" i="1"/>
  <c r="N882" i="1"/>
  <c r="N886" i="1"/>
  <c r="N883" i="1"/>
  <c r="N885" i="1"/>
  <c r="N887" i="1"/>
  <c r="N884" i="1"/>
  <c r="N890" i="1"/>
  <c r="N889" i="1"/>
  <c r="N891" i="1"/>
  <c r="N888" i="1"/>
  <c r="N892" i="1"/>
  <c r="N893" i="1"/>
  <c r="N895" i="1"/>
  <c r="N896" i="1"/>
  <c r="N894" i="1"/>
  <c r="N897" i="1"/>
  <c r="N899" i="1"/>
  <c r="N898" i="1"/>
  <c r="N900" i="1"/>
  <c r="N903" i="1"/>
  <c r="N902" i="1"/>
  <c r="N904" i="1"/>
  <c r="N905" i="1"/>
  <c r="N906" i="1"/>
  <c r="N907" i="1"/>
  <c r="N908" i="1"/>
  <c r="N910" i="1"/>
  <c r="N909" i="1"/>
  <c r="N911" i="1"/>
  <c r="N912" i="1"/>
  <c r="N913" i="1"/>
  <c r="N914" i="1"/>
  <c r="N917" i="1"/>
  <c r="N918" i="1"/>
  <c r="N916" i="1"/>
  <c r="N919" i="1"/>
  <c r="N920" i="1"/>
  <c r="N915" i="1"/>
  <c r="N921" i="1"/>
  <c r="N922" i="1"/>
  <c r="N923" i="1"/>
  <c r="N924" i="1"/>
  <c r="N927" i="1"/>
  <c r="N928" i="1"/>
  <c r="N929" i="1"/>
  <c r="N930" i="1"/>
  <c r="N931" i="1"/>
  <c r="N925" i="1"/>
  <c r="N926" i="1"/>
  <c r="N933" i="1"/>
  <c r="N932" i="1"/>
  <c r="N935" i="1"/>
  <c r="N934" i="1"/>
  <c r="N936" i="1"/>
  <c r="N937" i="1"/>
  <c r="N940" i="1"/>
  <c r="N939" i="1"/>
  <c r="N941" i="1"/>
  <c r="N938" i="1"/>
  <c r="N943" i="1"/>
  <c r="N944" i="1"/>
  <c r="N942" i="1"/>
  <c r="N945" i="1"/>
  <c r="N946" i="1"/>
  <c r="N947" i="1"/>
  <c r="N948" i="1"/>
  <c r="N949" i="1"/>
  <c r="N950" i="1"/>
  <c r="N951" i="1"/>
  <c r="N952" i="1"/>
  <c r="N953" i="1"/>
  <c r="N955" i="1"/>
  <c r="N954" i="1"/>
  <c r="N956" i="1"/>
  <c r="N959" i="1"/>
  <c r="N958" i="1"/>
  <c r="N957" i="1"/>
  <c r="N961" i="1"/>
  <c r="N962" i="1"/>
  <c r="N960" i="1"/>
  <c r="N963" i="1"/>
  <c r="N965" i="1"/>
  <c r="N966" i="1"/>
  <c r="N964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1" i="1"/>
  <c r="N980" i="1"/>
  <c r="N982" i="1"/>
  <c r="N983" i="1"/>
  <c r="N986" i="1"/>
  <c r="N98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2" i="1"/>
  <c r="M173" i="1"/>
  <c r="M174" i="1"/>
  <c r="M175" i="1"/>
  <c r="M176" i="1"/>
  <c r="M177" i="1"/>
  <c r="M178" i="1"/>
  <c r="M180" i="1"/>
  <c r="M179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7" i="1"/>
  <c r="M248" i="1"/>
  <c r="M250" i="1"/>
  <c r="M249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9" i="1"/>
  <c r="M278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5" i="1"/>
  <c r="M336" i="1"/>
  <c r="M334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5" i="1"/>
  <c r="M364" i="1"/>
  <c r="M367" i="1"/>
  <c r="M366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1" i="1"/>
  <c r="M380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8" i="1"/>
  <c r="M397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1" i="1"/>
  <c r="M430" i="1"/>
  <c r="M432" i="1"/>
  <c r="M433" i="1"/>
  <c r="M434" i="1"/>
  <c r="M435" i="1"/>
  <c r="M436" i="1"/>
  <c r="M437" i="1"/>
  <c r="M438" i="1"/>
  <c r="M439" i="1"/>
  <c r="M440" i="1"/>
  <c r="M441" i="1"/>
  <c r="M442" i="1"/>
  <c r="M444" i="1"/>
  <c r="M443" i="1"/>
  <c r="M445" i="1"/>
  <c r="M446" i="1"/>
  <c r="M448" i="1"/>
  <c r="M447" i="1"/>
  <c r="M449" i="1"/>
  <c r="M450" i="1"/>
  <c r="M451" i="1"/>
  <c r="M452" i="1"/>
  <c r="M453" i="1"/>
  <c r="M455" i="1"/>
  <c r="M454" i="1"/>
  <c r="M456" i="1"/>
  <c r="M458" i="1"/>
  <c r="M457" i="1"/>
  <c r="M459" i="1"/>
  <c r="M462" i="1"/>
  <c r="M460" i="1"/>
  <c r="M461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3" i="1"/>
  <c r="M522" i="1"/>
  <c r="M524" i="1"/>
  <c r="M525" i="1"/>
  <c r="M526" i="1"/>
  <c r="M527" i="1"/>
  <c r="M528" i="1"/>
  <c r="M529" i="1"/>
  <c r="M530" i="1"/>
  <c r="M531" i="1"/>
  <c r="M532" i="1"/>
  <c r="M533" i="1"/>
  <c r="M534" i="1"/>
  <c r="M536" i="1"/>
  <c r="M535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2" i="1"/>
  <c r="M553" i="1"/>
  <c r="M554" i="1"/>
  <c r="M555" i="1"/>
  <c r="M556" i="1"/>
  <c r="M558" i="1"/>
  <c r="M559" i="1"/>
  <c r="M560" i="1"/>
  <c r="M561" i="1"/>
  <c r="M562" i="1"/>
  <c r="M564" i="1"/>
  <c r="M563" i="1"/>
  <c r="M565" i="1"/>
  <c r="M566" i="1"/>
  <c r="M568" i="1"/>
  <c r="M567" i="1"/>
  <c r="M569" i="1"/>
  <c r="M570" i="1"/>
  <c r="M571" i="1"/>
  <c r="M572" i="1"/>
  <c r="M574" i="1"/>
  <c r="M573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8" i="1"/>
  <c r="M597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2" i="1"/>
  <c r="M611" i="1"/>
  <c r="M613" i="1"/>
  <c r="M614" i="1"/>
  <c r="M616" i="1"/>
  <c r="M615" i="1"/>
  <c r="M617" i="1"/>
  <c r="M618" i="1"/>
  <c r="M619" i="1"/>
  <c r="M620" i="1"/>
  <c r="M621" i="1"/>
  <c r="M623" i="1"/>
  <c r="M624" i="1"/>
  <c r="M622" i="1"/>
  <c r="M625" i="1"/>
  <c r="M626" i="1"/>
  <c r="M627" i="1"/>
  <c r="M628" i="1"/>
  <c r="M629" i="1"/>
  <c r="M630" i="1"/>
  <c r="M631" i="1"/>
  <c r="M635" i="1"/>
  <c r="M633" i="1"/>
  <c r="M632" i="1"/>
  <c r="M634" i="1"/>
  <c r="M636" i="1"/>
  <c r="M637" i="1"/>
  <c r="M638" i="1"/>
  <c r="M639" i="1"/>
  <c r="M640" i="1"/>
  <c r="M641" i="1"/>
  <c r="M643" i="1"/>
  <c r="M642" i="1"/>
  <c r="M644" i="1"/>
  <c r="M645" i="1"/>
  <c r="M646" i="1"/>
  <c r="M648" i="1"/>
  <c r="M649" i="1"/>
  <c r="M647" i="1"/>
  <c r="M650" i="1"/>
  <c r="M651" i="1"/>
  <c r="M652" i="1"/>
  <c r="M654" i="1"/>
  <c r="M653" i="1"/>
  <c r="M655" i="1"/>
  <c r="M656" i="1"/>
  <c r="M657" i="1"/>
  <c r="M658" i="1"/>
  <c r="M659" i="1"/>
  <c r="M661" i="1"/>
  <c r="M663" i="1"/>
  <c r="M662" i="1"/>
  <c r="M664" i="1"/>
  <c r="M666" i="1"/>
  <c r="M667" i="1"/>
  <c r="M665" i="1"/>
  <c r="M668" i="1"/>
  <c r="M669" i="1"/>
  <c r="M670" i="1"/>
  <c r="M672" i="1"/>
  <c r="M671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3" i="1"/>
  <c r="M692" i="1"/>
  <c r="M694" i="1"/>
  <c r="M695" i="1"/>
  <c r="M697" i="1"/>
  <c r="M696" i="1"/>
  <c r="M698" i="1"/>
  <c r="M699" i="1"/>
  <c r="M700" i="1"/>
  <c r="M701" i="1"/>
  <c r="M703" i="1"/>
  <c r="M702" i="1"/>
  <c r="M704" i="1"/>
  <c r="M705" i="1"/>
  <c r="M706" i="1"/>
  <c r="M707" i="1"/>
  <c r="M708" i="1"/>
  <c r="M709" i="1"/>
  <c r="M710" i="1"/>
  <c r="M711" i="1"/>
  <c r="M712" i="1"/>
  <c r="M713" i="1"/>
  <c r="M714" i="1"/>
  <c r="M717" i="1"/>
  <c r="M715" i="1"/>
  <c r="M716" i="1"/>
  <c r="M718" i="1"/>
  <c r="M720" i="1"/>
  <c r="M719" i="1"/>
  <c r="M721" i="1"/>
  <c r="M722" i="1"/>
  <c r="M723" i="1"/>
  <c r="M724" i="1"/>
  <c r="M725" i="1"/>
  <c r="M726" i="1"/>
  <c r="M727" i="1"/>
  <c r="M728" i="1"/>
  <c r="M729" i="1"/>
  <c r="M730" i="1"/>
  <c r="M731" i="1"/>
  <c r="M733" i="1"/>
  <c r="M732" i="1"/>
  <c r="M735" i="1"/>
  <c r="M736" i="1"/>
  <c r="M737" i="1"/>
  <c r="M734" i="1"/>
  <c r="M738" i="1"/>
  <c r="M739" i="1"/>
  <c r="M740" i="1"/>
  <c r="M741" i="1"/>
  <c r="M742" i="1"/>
  <c r="M743" i="1"/>
  <c r="M744" i="1"/>
  <c r="M745" i="1"/>
  <c r="M747" i="1"/>
  <c r="M746" i="1"/>
  <c r="M748" i="1"/>
  <c r="M749" i="1"/>
  <c r="M750" i="1"/>
  <c r="M751" i="1"/>
  <c r="M752" i="1"/>
  <c r="M753" i="1"/>
  <c r="M755" i="1"/>
  <c r="M754" i="1"/>
  <c r="M756" i="1"/>
  <c r="M758" i="1"/>
  <c r="M757" i="1"/>
  <c r="M759" i="1"/>
  <c r="M760" i="1"/>
  <c r="M762" i="1"/>
  <c r="M761" i="1"/>
  <c r="M763" i="1"/>
  <c r="M764" i="1"/>
  <c r="M765" i="1"/>
  <c r="M766" i="1"/>
  <c r="M768" i="1"/>
  <c r="M767" i="1"/>
  <c r="M769" i="1"/>
  <c r="M770" i="1"/>
  <c r="M771" i="1"/>
  <c r="M772" i="1"/>
  <c r="M774" i="1"/>
  <c r="M773" i="1"/>
  <c r="M775" i="1"/>
  <c r="M779" i="1"/>
  <c r="M776" i="1"/>
  <c r="M777" i="1"/>
  <c r="M778" i="1"/>
  <c r="M783" i="1"/>
  <c r="M781" i="1"/>
  <c r="M780" i="1"/>
  <c r="M782" i="1"/>
  <c r="M784" i="1"/>
  <c r="M785" i="1"/>
  <c r="M786" i="1"/>
  <c r="M787" i="1"/>
  <c r="M788" i="1"/>
  <c r="M789" i="1"/>
  <c r="M791" i="1"/>
  <c r="M793" i="1"/>
  <c r="M792" i="1"/>
  <c r="M794" i="1"/>
  <c r="M796" i="1"/>
  <c r="M795" i="1"/>
  <c r="M798" i="1"/>
  <c r="M797" i="1"/>
  <c r="M799" i="1"/>
  <c r="M800" i="1"/>
  <c r="M801" i="1"/>
  <c r="M802" i="1"/>
  <c r="M804" i="1"/>
  <c r="M803" i="1"/>
  <c r="M807" i="1"/>
  <c r="M806" i="1"/>
  <c r="M805" i="1"/>
  <c r="M809" i="1"/>
  <c r="M808" i="1"/>
  <c r="M811" i="1"/>
  <c r="M812" i="1"/>
  <c r="M813" i="1"/>
  <c r="M815" i="1"/>
  <c r="M814" i="1"/>
  <c r="M816" i="1"/>
  <c r="M817" i="1"/>
  <c r="M821" i="1"/>
  <c r="M819" i="1"/>
  <c r="M818" i="1"/>
  <c r="M822" i="1"/>
  <c r="M823" i="1"/>
  <c r="M824" i="1"/>
  <c r="M826" i="1"/>
  <c r="M827" i="1"/>
  <c r="M828" i="1"/>
  <c r="M825" i="1"/>
  <c r="M831" i="1"/>
  <c r="M832" i="1"/>
  <c r="M829" i="1"/>
  <c r="M830" i="1"/>
  <c r="M833" i="1"/>
  <c r="M835" i="1"/>
  <c r="M836" i="1"/>
  <c r="M834" i="1"/>
  <c r="M838" i="1"/>
  <c r="M837" i="1"/>
  <c r="M839" i="1"/>
  <c r="M840" i="1"/>
  <c r="M842" i="1"/>
  <c r="M841" i="1"/>
  <c r="M843" i="1"/>
  <c r="M844" i="1"/>
  <c r="M845" i="1"/>
  <c r="M847" i="1"/>
  <c r="M848" i="1"/>
  <c r="M846" i="1"/>
  <c r="M849" i="1"/>
  <c r="M850" i="1"/>
  <c r="M852" i="1"/>
  <c r="M851" i="1"/>
  <c r="M853" i="1"/>
  <c r="M854" i="1"/>
  <c r="M856" i="1"/>
  <c r="M855" i="1"/>
  <c r="M857" i="1"/>
  <c r="M858" i="1"/>
  <c r="M859" i="1"/>
  <c r="M860" i="1"/>
  <c r="M862" i="1"/>
  <c r="M861" i="1"/>
  <c r="M863" i="1"/>
  <c r="M866" i="1"/>
  <c r="M867" i="1"/>
  <c r="M869" i="1"/>
  <c r="M870" i="1"/>
  <c r="M865" i="1"/>
  <c r="M864" i="1"/>
  <c r="M871" i="1"/>
  <c r="M872" i="1"/>
  <c r="M873" i="1"/>
  <c r="M874" i="1"/>
  <c r="M875" i="1"/>
  <c r="M876" i="1"/>
  <c r="M877" i="1"/>
  <c r="M878" i="1"/>
  <c r="M881" i="1"/>
  <c r="M880" i="1"/>
  <c r="M879" i="1"/>
  <c r="M882" i="1"/>
  <c r="M886" i="1"/>
  <c r="M883" i="1"/>
  <c r="M885" i="1"/>
  <c r="M887" i="1"/>
  <c r="M884" i="1"/>
  <c r="M890" i="1"/>
  <c r="M889" i="1"/>
  <c r="M891" i="1"/>
  <c r="M888" i="1"/>
  <c r="M892" i="1"/>
  <c r="M893" i="1"/>
  <c r="M895" i="1"/>
  <c r="M896" i="1"/>
  <c r="M894" i="1"/>
  <c r="M897" i="1"/>
  <c r="M899" i="1"/>
  <c r="M898" i="1"/>
  <c r="M900" i="1"/>
  <c r="M903" i="1"/>
  <c r="M902" i="1"/>
  <c r="M904" i="1"/>
  <c r="M905" i="1"/>
  <c r="M906" i="1"/>
  <c r="M907" i="1"/>
  <c r="M908" i="1"/>
  <c r="M910" i="1"/>
  <c r="M909" i="1"/>
  <c r="M911" i="1"/>
  <c r="M912" i="1"/>
  <c r="M913" i="1"/>
  <c r="M914" i="1"/>
  <c r="M917" i="1"/>
  <c r="M918" i="1"/>
  <c r="M916" i="1"/>
  <c r="M919" i="1"/>
  <c r="M920" i="1"/>
  <c r="M915" i="1"/>
  <c r="M921" i="1"/>
  <c r="M922" i="1"/>
  <c r="M923" i="1"/>
  <c r="M924" i="1"/>
  <c r="M927" i="1"/>
  <c r="M928" i="1"/>
  <c r="M929" i="1"/>
  <c r="M930" i="1"/>
  <c r="M931" i="1"/>
  <c r="M925" i="1"/>
  <c r="M926" i="1"/>
  <c r="M933" i="1"/>
  <c r="M932" i="1"/>
  <c r="M935" i="1"/>
  <c r="M934" i="1"/>
  <c r="M936" i="1"/>
  <c r="M937" i="1"/>
  <c r="M940" i="1"/>
  <c r="M939" i="1"/>
  <c r="M941" i="1"/>
  <c r="M938" i="1"/>
  <c r="M943" i="1"/>
  <c r="M944" i="1"/>
  <c r="M942" i="1"/>
  <c r="M945" i="1"/>
  <c r="M946" i="1"/>
  <c r="M947" i="1"/>
  <c r="M948" i="1"/>
  <c r="M949" i="1"/>
  <c r="M950" i="1"/>
  <c r="M951" i="1"/>
  <c r="M952" i="1"/>
  <c r="M953" i="1"/>
  <c r="M955" i="1"/>
  <c r="M954" i="1"/>
  <c r="M956" i="1"/>
  <c r="M959" i="1"/>
  <c r="M958" i="1"/>
  <c r="M957" i="1"/>
  <c r="M961" i="1"/>
  <c r="M962" i="1"/>
  <c r="M960" i="1"/>
  <c r="M963" i="1"/>
  <c r="M965" i="1"/>
  <c r="M966" i="1"/>
  <c r="M964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1" i="1"/>
  <c r="M980" i="1"/>
  <c r="M982" i="1"/>
  <c r="M983" i="1"/>
  <c r="M986" i="1"/>
  <c r="M98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2" i="1"/>
  <c r="K173" i="1"/>
  <c r="K174" i="1"/>
  <c r="K175" i="1"/>
  <c r="K176" i="1"/>
  <c r="K177" i="1"/>
  <c r="K178" i="1"/>
  <c r="K180" i="1"/>
  <c r="K179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7" i="1"/>
  <c r="K248" i="1"/>
  <c r="K250" i="1"/>
  <c r="K249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9" i="1"/>
  <c r="K278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5" i="1"/>
  <c r="K336" i="1"/>
  <c r="K334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5" i="1"/>
  <c r="K364" i="1"/>
  <c r="K367" i="1"/>
  <c r="K366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1" i="1"/>
  <c r="K380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8" i="1"/>
  <c r="K397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1" i="1"/>
  <c r="K430" i="1"/>
  <c r="K432" i="1"/>
  <c r="K433" i="1"/>
  <c r="K434" i="1"/>
  <c r="K435" i="1"/>
  <c r="K436" i="1"/>
  <c r="K437" i="1"/>
  <c r="K438" i="1"/>
  <c r="K439" i="1"/>
  <c r="K440" i="1"/>
  <c r="K441" i="1"/>
  <c r="K442" i="1"/>
  <c r="K444" i="1"/>
  <c r="K443" i="1"/>
  <c r="K445" i="1"/>
  <c r="K446" i="1"/>
  <c r="K448" i="1"/>
  <c r="K447" i="1"/>
  <c r="K449" i="1"/>
  <c r="K450" i="1"/>
  <c r="K451" i="1"/>
  <c r="K452" i="1"/>
  <c r="K453" i="1"/>
  <c r="K455" i="1"/>
  <c r="K454" i="1"/>
  <c r="K456" i="1"/>
  <c r="K458" i="1"/>
  <c r="K457" i="1"/>
  <c r="K459" i="1"/>
  <c r="K462" i="1"/>
  <c r="K460" i="1"/>
  <c r="K461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3" i="1"/>
  <c r="K522" i="1"/>
  <c r="K524" i="1"/>
  <c r="K525" i="1"/>
  <c r="K526" i="1"/>
  <c r="K527" i="1"/>
  <c r="K528" i="1"/>
  <c r="K529" i="1"/>
  <c r="K530" i="1"/>
  <c r="K531" i="1"/>
  <c r="K532" i="1"/>
  <c r="K533" i="1"/>
  <c r="K534" i="1"/>
  <c r="K536" i="1"/>
  <c r="K535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2" i="1"/>
  <c r="K553" i="1"/>
  <c r="K554" i="1"/>
  <c r="K555" i="1"/>
  <c r="K556" i="1"/>
  <c r="K558" i="1"/>
  <c r="K559" i="1"/>
  <c r="K560" i="1"/>
  <c r="K561" i="1"/>
  <c r="K562" i="1"/>
  <c r="K564" i="1"/>
  <c r="K563" i="1"/>
  <c r="K565" i="1"/>
  <c r="K566" i="1"/>
  <c r="K568" i="1"/>
  <c r="K567" i="1"/>
  <c r="K569" i="1"/>
  <c r="K570" i="1"/>
  <c r="K571" i="1"/>
  <c r="K572" i="1"/>
  <c r="K574" i="1"/>
  <c r="K573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8" i="1"/>
  <c r="K597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2" i="1"/>
  <c r="K611" i="1"/>
  <c r="K613" i="1"/>
  <c r="K614" i="1"/>
  <c r="K616" i="1"/>
  <c r="K615" i="1"/>
  <c r="K617" i="1"/>
  <c r="K618" i="1"/>
  <c r="K619" i="1"/>
  <c r="K620" i="1"/>
  <c r="K621" i="1"/>
  <c r="K623" i="1"/>
  <c r="K624" i="1"/>
  <c r="K622" i="1"/>
  <c r="K625" i="1"/>
  <c r="K626" i="1"/>
  <c r="K627" i="1"/>
  <c r="K628" i="1"/>
  <c r="K629" i="1"/>
  <c r="K630" i="1"/>
  <c r="K631" i="1"/>
  <c r="K635" i="1"/>
  <c r="K633" i="1"/>
  <c r="K632" i="1"/>
  <c r="K634" i="1"/>
  <c r="K636" i="1"/>
  <c r="K637" i="1"/>
  <c r="K638" i="1"/>
  <c r="K639" i="1"/>
  <c r="K640" i="1"/>
  <c r="K641" i="1"/>
  <c r="K643" i="1"/>
  <c r="K642" i="1"/>
  <c r="K644" i="1"/>
  <c r="K645" i="1"/>
  <c r="K646" i="1"/>
  <c r="K648" i="1"/>
  <c r="K649" i="1"/>
  <c r="K647" i="1"/>
  <c r="K650" i="1"/>
  <c r="K651" i="1"/>
  <c r="K652" i="1"/>
  <c r="K654" i="1"/>
  <c r="K653" i="1"/>
  <c r="K655" i="1"/>
  <c r="K656" i="1"/>
  <c r="K657" i="1"/>
  <c r="K658" i="1"/>
  <c r="K659" i="1"/>
  <c r="K661" i="1"/>
  <c r="K663" i="1"/>
  <c r="K662" i="1"/>
  <c r="K664" i="1"/>
  <c r="K666" i="1"/>
  <c r="K667" i="1"/>
  <c r="K665" i="1"/>
  <c r="K668" i="1"/>
  <c r="K669" i="1"/>
  <c r="K670" i="1"/>
  <c r="K672" i="1"/>
  <c r="K671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3" i="1"/>
  <c r="K692" i="1"/>
  <c r="K694" i="1"/>
  <c r="K695" i="1"/>
  <c r="K697" i="1"/>
  <c r="K696" i="1"/>
  <c r="K698" i="1"/>
  <c r="K699" i="1"/>
  <c r="K700" i="1"/>
  <c r="K701" i="1"/>
  <c r="K703" i="1"/>
  <c r="K702" i="1"/>
  <c r="K704" i="1"/>
  <c r="K705" i="1"/>
  <c r="K706" i="1"/>
  <c r="K707" i="1"/>
  <c r="K708" i="1"/>
  <c r="K709" i="1"/>
  <c r="K710" i="1"/>
  <c r="K711" i="1"/>
  <c r="K712" i="1"/>
  <c r="K713" i="1"/>
  <c r="K714" i="1"/>
  <c r="K717" i="1"/>
  <c r="K715" i="1"/>
  <c r="K716" i="1"/>
  <c r="K718" i="1"/>
  <c r="K720" i="1"/>
  <c r="K719" i="1"/>
  <c r="K721" i="1"/>
  <c r="K722" i="1"/>
  <c r="K723" i="1"/>
  <c r="K724" i="1"/>
  <c r="K725" i="1"/>
  <c r="K726" i="1"/>
  <c r="K727" i="1"/>
  <c r="K728" i="1"/>
  <c r="K729" i="1"/>
  <c r="K730" i="1"/>
  <c r="K731" i="1"/>
  <c r="K733" i="1"/>
  <c r="K732" i="1"/>
  <c r="K735" i="1"/>
  <c r="K736" i="1"/>
  <c r="K737" i="1"/>
  <c r="K734" i="1"/>
  <c r="K738" i="1"/>
  <c r="K739" i="1"/>
  <c r="K740" i="1"/>
  <c r="K741" i="1"/>
  <c r="K742" i="1"/>
  <c r="K743" i="1"/>
  <c r="K744" i="1"/>
  <c r="K745" i="1"/>
  <c r="K747" i="1"/>
  <c r="K746" i="1"/>
  <c r="K748" i="1"/>
  <c r="K749" i="1"/>
  <c r="K750" i="1"/>
  <c r="K751" i="1"/>
  <c r="K752" i="1"/>
  <c r="K753" i="1"/>
  <c r="K755" i="1"/>
  <c r="K754" i="1"/>
  <c r="K756" i="1"/>
  <c r="K758" i="1"/>
  <c r="K757" i="1"/>
  <c r="K759" i="1"/>
  <c r="K760" i="1"/>
  <c r="K762" i="1"/>
  <c r="K761" i="1"/>
  <c r="K763" i="1"/>
  <c r="K764" i="1"/>
  <c r="K765" i="1"/>
  <c r="K766" i="1"/>
  <c r="K768" i="1"/>
  <c r="K767" i="1"/>
  <c r="K769" i="1"/>
  <c r="K770" i="1"/>
  <c r="K771" i="1"/>
  <c r="K772" i="1"/>
  <c r="K774" i="1"/>
  <c r="K773" i="1"/>
  <c r="K775" i="1"/>
  <c r="K779" i="1"/>
  <c r="K776" i="1"/>
  <c r="K777" i="1"/>
  <c r="K778" i="1"/>
  <c r="K783" i="1"/>
  <c r="K781" i="1"/>
  <c r="K780" i="1"/>
  <c r="K782" i="1"/>
  <c r="K784" i="1"/>
  <c r="K785" i="1"/>
  <c r="K786" i="1"/>
  <c r="K787" i="1"/>
  <c r="K788" i="1"/>
  <c r="K789" i="1"/>
  <c r="K791" i="1"/>
  <c r="K793" i="1"/>
  <c r="K792" i="1"/>
  <c r="K794" i="1"/>
  <c r="K796" i="1"/>
  <c r="K795" i="1"/>
  <c r="K798" i="1"/>
  <c r="K797" i="1"/>
  <c r="K799" i="1"/>
  <c r="K800" i="1"/>
  <c r="K801" i="1"/>
  <c r="K802" i="1"/>
  <c r="K804" i="1"/>
  <c r="K803" i="1"/>
  <c r="K807" i="1"/>
  <c r="K806" i="1"/>
  <c r="K805" i="1"/>
  <c r="K809" i="1"/>
  <c r="K808" i="1"/>
  <c r="K811" i="1"/>
  <c r="K812" i="1"/>
  <c r="K813" i="1"/>
  <c r="K815" i="1"/>
  <c r="K814" i="1"/>
  <c r="K816" i="1"/>
  <c r="K817" i="1"/>
  <c r="K821" i="1"/>
  <c r="K819" i="1"/>
  <c r="K818" i="1"/>
  <c r="K822" i="1"/>
  <c r="K823" i="1"/>
  <c r="K824" i="1"/>
  <c r="K826" i="1"/>
  <c r="K827" i="1"/>
  <c r="K828" i="1"/>
  <c r="K825" i="1"/>
  <c r="K831" i="1"/>
  <c r="K832" i="1"/>
  <c r="K829" i="1"/>
  <c r="K830" i="1"/>
  <c r="K833" i="1"/>
  <c r="K835" i="1"/>
  <c r="K836" i="1"/>
  <c r="K834" i="1"/>
  <c r="K838" i="1"/>
  <c r="K837" i="1"/>
  <c r="K839" i="1"/>
  <c r="K840" i="1"/>
  <c r="K842" i="1"/>
  <c r="K841" i="1"/>
  <c r="K843" i="1"/>
  <c r="K844" i="1"/>
  <c r="K845" i="1"/>
  <c r="K847" i="1"/>
  <c r="K848" i="1"/>
  <c r="K846" i="1"/>
  <c r="K849" i="1"/>
  <c r="K850" i="1"/>
  <c r="K852" i="1"/>
  <c r="K851" i="1"/>
  <c r="K853" i="1"/>
  <c r="K854" i="1"/>
  <c r="K856" i="1"/>
  <c r="K855" i="1"/>
  <c r="K857" i="1"/>
  <c r="K858" i="1"/>
  <c r="K859" i="1"/>
  <c r="K860" i="1"/>
  <c r="K862" i="1"/>
  <c r="K861" i="1"/>
  <c r="K863" i="1"/>
  <c r="K866" i="1"/>
  <c r="K867" i="1"/>
  <c r="K869" i="1"/>
  <c r="K870" i="1"/>
  <c r="K865" i="1"/>
  <c r="K864" i="1"/>
  <c r="K871" i="1"/>
  <c r="K872" i="1"/>
  <c r="K873" i="1"/>
  <c r="K874" i="1"/>
  <c r="K875" i="1"/>
  <c r="K876" i="1"/>
  <c r="K877" i="1"/>
  <c r="K878" i="1"/>
  <c r="K881" i="1"/>
  <c r="K880" i="1"/>
  <c r="K879" i="1"/>
  <c r="K882" i="1"/>
  <c r="K886" i="1"/>
  <c r="K883" i="1"/>
  <c r="K885" i="1"/>
  <c r="K887" i="1"/>
  <c r="K884" i="1"/>
  <c r="K890" i="1"/>
  <c r="K889" i="1"/>
  <c r="K891" i="1"/>
  <c r="K888" i="1"/>
  <c r="K892" i="1"/>
  <c r="K893" i="1"/>
  <c r="K895" i="1"/>
  <c r="K896" i="1"/>
  <c r="K894" i="1"/>
  <c r="K897" i="1"/>
  <c r="K899" i="1"/>
  <c r="K898" i="1"/>
  <c r="K900" i="1"/>
  <c r="K903" i="1"/>
  <c r="K902" i="1"/>
  <c r="K904" i="1"/>
  <c r="K905" i="1"/>
  <c r="K906" i="1"/>
  <c r="K907" i="1"/>
  <c r="K908" i="1"/>
  <c r="K910" i="1"/>
  <c r="K909" i="1"/>
  <c r="K911" i="1"/>
  <c r="K912" i="1"/>
  <c r="K913" i="1"/>
  <c r="K914" i="1"/>
  <c r="K917" i="1"/>
  <c r="K918" i="1"/>
  <c r="K916" i="1"/>
  <c r="K919" i="1"/>
  <c r="K920" i="1"/>
  <c r="K915" i="1"/>
  <c r="K921" i="1"/>
  <c r="K922" i="1"/>
  <c r="K923" i="1"/>
  <c r="K924" i="1"/>
  <c r="K927" i="1"/>
  <c r="K928" i="1"/>
  <c r="K929" i="1"/>
  <c r="K930" i="1"/>
  <c r="K931" i="1"/>
  <c r="K925" i="1"/>
  <c r="K926" i="1"/>
  <c r="K933" i="1"/>
  <c r="K932" i="1"/>
  <c r="K935" i="1"/>
  <c r="K934" i="1"/>
  <c r="K936" i="1"/>
  <c r="K937" i="1"/>
  <c r="K940" i="1"/>
  <c r="K939" i="1"/>
  <c r="K941" i="1"/>
  <c r="K938" i="1"/>
  <c r="K943" i="1"/>
  <c r="K944" i="1"/>
  <c r="K942" i="1"/>
  <c r="K945" i="1"/>
  <c r="K946" i="1"/>
  <c r="K947" i="1"/>
  <c r="K948" i="1"/>
  <c r="K949" i="1"/>
  <c r="K950" i="1"/>
  <c r="K951" i="1"/>
  <c r="K952" i="1"/>
  <c r="K953" i="1"/>
  <c r="K955" i="1"/>
  <c r="K954" i="1"/>
  <c r="K956" i="1"/>
  <c r="K959" i="1"/>
  <c r="K958" i="1"/>
  <c r="K957" i="1"/>
  <c r="K961" i="1"/>
  <c r="K962" i="1"/>
  <c r="K960" i="1"/>
  <c r="K963" i="1"/>
  <c r="K965" i="1"/>
  <c r="K966" i="1"/>
  <c r="K964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1" i="1"/>
  <c r="K980" i="1"/>
  <c r="K982" i="1"/>
  <c r="K983" i="1"/>
  <c r="K986" i="1"/>
  <c r="K989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2" i="1"/>
  <c r="B173" i="1"/>
  <c r="B174" i="1"/>
  <c r="B175" i="1"/>
  <c r="B176" i="1"/>
  <c r="B177" i="1"/>
  <c r="B178" i="1"/>
  <c r="B180" i="1"/>
  <c r="B179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7" i="1"/>
  <c r="B248" i="1"/>
  <c r="B250" i="1"/>
  <c r="B249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9" i="1"/>
  <c r="B278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5" i="1"/>
  <c r="B336" i="1"/>
  <c r="B334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5" i="1"/>
  <c r="B364" i="1"/>
  <c r="B367" i="1"/>
  <c r="B366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1" i="1"/>
  <c r="B380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8" i="1"/>
  <c r="B397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1" i="1"/>
  <c r="B430" i="1"/>
  <c r="B432" i="1"/>
  <c r="B433" i="1"/>
  <c r="B434" i="1"/>
  <c r="B435" i="1"/>
  <c r="B436" i="1"/>
  <c r="B437" i="1"/>
  <c r="B438" i="1"/>
  <c r="B439" i="1"/>
  <c r="B440" i="1"/>
  <c r="B441" i="1"/>
  <c r="B442" i="1"/>
  <c r="B444" i="1"/>
  <c r="B443" i="1"/>
  <c r="B445" i="1"/>
  <c r="B446" i="1"/>
  <c r="B448" i="1"/>
  <c r="B447" i="1"/>
  <c r="B449" i="1"/>
  <c r="B450" i="1"/>
  <c r="B451" i="1"/>
  <c r="B452" i="1"/>
  <c r="B453" i="1"/>
  <c r="B455" i="1"/>
  <c r="B454" i="1"/>
  <c r="B456" i="1"/>
  <c r="B458" i="1"/>
  <c r="B457" i="1"/>
  <c r="B459" i="1"/>
  <c r="B462" i="1"/>
  <c r="B460" i="1"/>
  <c r="B461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3" i="1"/>
  <c r="B522" i="1"/>
  <c r="B524" i="1"/>
  <c r="B525" i="1"/>
  <c r="B526" i="1"/>
  <c r="B527" i="1"/>
  <c r="B528" i="1"/>
  <c r="B529" i="1"/>
  <c r="B530" i="1"/>
  <c r="B531" i="1"/>
  <c r="B532" i="1"/>
  <c r="B533" i="1"/>
  <c r="B534" i="1"/>
  <c r="B536" i="1"/>
  <c r="B535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2" i="1"/>
  <c r="B553" i="1"/>
  <c r="B554" i="1"/>
  <c r="B555" i="1"/>
  <c r="B556" i="1"/>
  <c r="B558" i="1"/>
  <c r="B559" i="1"/>
  <c r="B560" i="1"/>
  <c r="B561" i="1"/>
  <c r="B562" i="1"/>
  <c r="B564" i="1"/>
  <c r="B563" i="1"/>
  <c r="B565" i="1"/>
  <c r="B566" i="1"/>
  <c r="B568" i="1"/>
  <c r="B567" i="1"/>
  <c r="B569" i="1"/>
  <c r="B570" i="1"/>
  <c r="B571" i="1"/>
  <c r="B572" i="1"/>
  <c r="B574" i="1"/>
  <c r="B573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8" i="1"/>
  <c r="B597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2" i="1"/>
  <c r="B611" i="1"/>
  <c r="B613" i="1"/>
  <c r="B614" i="1"/>
  <c r="B616" i="1"/>
  <c r="B615" i="1"/>
  <c r="B617" i="1"/>
  <c r="B618" i="1"/>
  <c r="B619" i="1"/>
  <c r="B620" i="1"/>
  <c r="B621" i="1"/>
  <c r="B623" i="1"/>
  <c r="B624" i="1"/>
  <c r="B622" i="1"/>
  <c r="B625" i="1"/>
  <c r="B626" i="1"/>
  <c r="B627" i="1"/>
  <c r="B628" i="1"/>
  <c r="B629" i="1"/>
  <c r="B630" i="1"/>
  <c r="B631" i="1"/>
  <c r="B635" i="1"/>
  <c r="B633" i="1"/>
  <c r="B632" i="1"/>
  <c r="B634" i="1"/>
  <c r="B636" i="1"/>
  <c r="B637" i="1"/>
  <c r="B638" i="1"/>
  <c r="B639" i="1"/>
  <c r="B640" i="1"/>
  <c r="B641" i="1"/>
  <c r="B643" i="1"/>
  <c r="B642" i="1"/>
  <c r="B644" i="1"/>
  <c r="B645" i="1"/>
  <c r="B646" i="1"/>
  <c r="B648" i="1"/>
  <c r="B649" i="1"/>
  <c r="B647" i="1"/>
  <c r="B650" i="1"/>
  <c r="B651" i="1"/>
  <c r="B652" i="1"/>
  <c r="B654" i="1"/>
  <c r="B653" i="1"/>
  <c r="B655" i="1"/>
  <c r="B656" i="1"/>
  <c r="B657" i="1"/>
  <c r="B658" i="1"/>
  <c r="B659" i="1"/>
  <c r="B661" i="1"/>
  <c r="B663" i="1"/>
  <c r="B662" i="1"/>
  <c r="B664" i="1"/>
  <c r="B666" i="1"/>
  <c r="B667" i="1"/>
  <c r="B665" i="1"/>
  <c r="B668" i="1"/>
  <c r="B669" i="1"/>
  <c r="B670" i="1"/>
  <c r="B672" i="1"/>
  <c r="B671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3" i="1"/>
  <c r="B692" i="1"/>
  <c r="B694" i="1"/>
  <c r="B695" i="1"/>
  <c r="B697" i="1"/>
  <c r="B696" i="1"/>
  <c r="B698" i="1"/>
  <c r="B699" i="1"/>
  <c r="B700" i="1"/>
  <c r="B701" i="1"/>
  <c r="B703" i="1"/>
  <c r="B702" i="1"/>
  <c r="B704" i="1"/>
  <c r="B705" i="1"/>
  <c r="B706" i="1"/>
  <c r="B707" i="1"/>
  <c r="B708" i="1"/>
  <c r="B709" i="1"/>
  <c r="B710" i="1"/>
  <c r="B711" i="1"/>
  <c r="B712" i="1"/>
  <c r="B713" i="1"/>
  <c r="B714" i="1"/>
  <c r="B717" i="1"/>
  <c r="B715" i="1"/>
  <c r="B716" i="1"/>
  <c r="B718" i="1"/>
  <c r="B720" i="1"/>
  <c r="B719" i="1"/>
  <c r="B721" i="1"/>
  <c r="B722" i="1"/>
  <c r="B723" i="1"/>
  <c r="B724" i="1"/>
  <c r="B725" i="1"/>
  <c r="B726" i="1"/>
  <c r="B727" i="1"/>
  <c r="B728" i="1"/>
  <c r="B729" i="1"/>
  <c r="B730" i="1"/>
  <c r="B731" i="1"/>
  <c r="B733" i="1"/>
  <c r="B732" i="1"/>
  <c r="B735" i="1"/>
  <c r="B736" i="1"/>
  <c r="B737" i="1"/>
  <c r="B734" i="1"/>
  <c r="B738" i="1"/>
  <c r="B739" i="1"/>
  <c r="B740" i="1"/>
  <c r="B741" i="1"/>
  <c r="B742" i="1"/>
  <c r="B743" i="1"/>
  <c r="B744" i="1"/>
  <c r="B745" i="1"/>
  <c r="B747" i="1"/>
  <c r="B746" i="1"/>
  <c r="B748" i="1"/>
  <c r="B749" i="1"/>
  <c r="B750" i="1"/>
  <c r="B751" i="1"/>
  <c r="B752" i="1"/>
  <c r="B753" i="1"/>
  <c r="B755" i="1"/>
  <c r="B754" i="1"/>
  <c r="B756" i="1"/>
  <c r="B758" i="1"/>
  <c r="B757" i="1"/>
  <c r="B759" i="1"/>
  <c r="B760" i="1"/>
  <c r="B762" i="1"/>
  <c r="B761" i="1"/>
  <c r="B763" i="1"/>
  <c r="B764" i="1"/>
  <c r="B765" i="1"/>
  <c r="B766" i="1"/>
  <c r="B768" i="1"/>
  <c r="B767" i="1"/>
  <c r="B769" i="1"/>
  <c r="B770" i="1"/>
  <c r="B771" i="1"/>
  <c r="B772" i="1"/>
  <c r="B774" i="1"/>
  <c r="B773" i="1"/>
  <c r="B775" i="1"/>
  <c r="B779" i="1"/>
  <c r="B776" i="1"/>
  <c r="B777" i="1"/>
  <c r="B778" i="1"/>
  <c r="B783" i="1"/>
  <c r="B781" i="1"/>
  <c r="B780" i="1"/>
  <c r="B782" i="1"/>
  <c r="B784" i="1"/>
  <c r="B785" i="1"/>
  <c r="B786" i="1"/>
  <c r="B787" i="1"/>
  <c r="B788" i="1"/>
  <c r="B789" i="1"/>
  <c r="B791" i="1"/>
  <c r="B793" i="1"/>
  <c r="B792" i="1"/>
  <c r="B794" i="1"/>
  <c r="B796" i="1"/>
  <c r="B795" i="1"/>
  <c r="B798" i="1"/>
  <c r="B797" i="1"/>
  <c r="B799" i="1"/>
  <c r="B800" i="1"/>
  <c r="B801" i="1"/>
  <c r="B802" i="1"/>
  <c r="B804" i="1"/>
  <c r="B803" i="1"/>
  <c r="B807" i="1"/>
  <c r="B806" i="1"/>
  <c r="B805" i="1"/>
  <c r="B809" i="1"/>
  <c r="B808" i="1"/>
  <c r="B811" i="1"/>
  <c r="B812" i="1"/>
  <c r="B813" i="1"/>
  <c r="B815" i="1"/>
  <c r="B814" i="1"/>
  <c r="B816" i="1"/>
  <c r="B817" i="1"/>
  <c r="B821" i="1"/>
  <c r="B819" i="1"/>
  <c r="B818" i="1"/>
  <c r="B822" i="1"/>
  <c r="B823" i="1"/>
  <c r="B824" i="1"/>
  <c r="B826" i="1"/>
  <c r="B827" i="1"/>
  <c r="B828" i="1"/>
  <c r="B825" i="1"/>
  <c r="B831" i="1"/>
  <c r="B832" i="1"/>
  <c r="B829" i="1"/>
  <c r="B830" i="1"/>
  <c r="B833" i="1"/>
  <c r="B835" i="1"/>
  <c r="B836" i="1"/>
  <c r="B834" i="1"/>
  <c r="B838" i="1"/>
  <c r="B837" i="1"/>
  <c r="B839" i="1"/>
  <c r="B840" i="1"/>
  <c r="B842" i="1"/>
  <c r="B841" i="1"/>
  <c r="B843" i="1"/>
  <c r="B844" i="1"/>
  <c r="B845" i="1"/>
  <c r="B847" i="1"/>
  <c r="B848" i="1"/>
  <c r="B846" i="1"/>
  <c r="B849" i="1"/>
  <c r="B850" i="1"/>
  <c r="B852" i="1"/>
  <c r="B851" i="1"/>
  <c r="B853" i="1"/>
  <c r="B854" i="1"/>
  <c r="B856" i="1"/>
  <c r="B855" i="1"/>
  <c r="B857" i="1"/>
  <c r="B858" i="1"/>
  <c r="B859" i="1"/>
  <c r="B860" i="1"/>
  <c r="B862" i="1"/>
  <c r="B861" i="1"/>
  <c r="B863" i="1"/>
  <c r="B866" i="1"/>
  <c r="B867" i="1"/>
  <c r="B869" i="1"/>
  <c r="B870" i="1"/>
  <c r="B865" i="1"/>
  <c r="B864" i="1"/>
  <c r="B871" i="1"/>
  <c r="B872" i="1"/>
  <c r="B873" i="1"/>
  <c r="B874" i="1"/>
  <c r="B875" i="1"/>
  <c r="B876" i="1"/>
  <c r="B877" i="1"/>
  <c r="B878" i="1"/>
  <c r="B881" i="1"/>
  <c r="B880" i="1"/>
  <c r="B879" i="1"/>
  <c r="B882" i="1"/>
  <c r="B886" i="1"/>
  <c r="B883" i="1"/>
  <c r="B885" i="1"/>
  <c r="B887" i="1"/>
  <c r="B884" i="1"/>
  <c r="B890" i="1"/>
  <c r="B889" i="1"/>
  <c r="B891" i="1"/>
  <c r="B888" i="1"/>
  <c r="B892" i="1"/>
  <c r="B893" i="1"/>
  <c r="B895" i="1"/>
  <c r="B896" i="1"/>
  <c r="B894" i="1"/>
  <c r="B897" i="1"/>
  <c r="B899" i="1"/>
  <c r="B898" i="1"/>
  <c r="B900" i="1"/>
  <c r="B903" i="1"/>
  <c r="B902" i="1"/>
  <c r="B904" i="1"/>
  <c r="B905" i="1"/>
  <c r="B906" i="1"/>
  <c r="B907" i="1"/>
  <c r="B908" i="1"/>
  <c r="B910" i="1"/>
  <c r="B909" i="1"/>
  <c r="B911" i="1"/>
  <c r="B912" i="1"/>
  <c r="B913" i="1"/>
  <c r="B914" i="1"/>
  <c r="B917" i="1"/>
  <c r="B918" i="1"/>
  <c r="B916" i="1"/>
  <c r="B919" i="1"/>
  <c r="B920" i="1"/>
  <c r="B915" i="1"/>
  <c r="B921" i="1"/>
  <c r="B922" i="1"/>
  <c r="B923" i="1"/>
  <c r="B924" i="1"/>
  <c r="B927" i="1"/>
  <c r="B928" i="1"/>
  <c r="B929" i="1"/>
  <c r="B930" i="1"/>
  <c r="B931" i="1"/>
  <c r="B925" i="1"/>
  <c r="B926" i="1"/>
  <c r="B933" i="1"/>
  <c r="B932" i="1"/>
  <c r="B935" i="1"/>
  <c r="B934" i="1"/>
  <c r="B936" i="1"/>
  <c r="B937" i="1"/>
  <c r="B940" i="1"/>
  <c r="B939" i="1"/>
  <c r="B941" i="1"/>
  <c r="B938" i="1"/>
  <c r="B943" i="1"/>
  <c r="B944" i="1"/>
  <c r="B942" i="1"/>
  <c r="B945" i="1"/>
  <c r="B946" i="1"/>
  <c r="B947" i="1"/>
  <c r="B948" i="1"/>
  <c r="B949" i="1"/>
  <c r="B950" i="1"/>
  <c r="B951" i="1"/>
  <c r="B952" i="1"/>
  <c r="B953" i="1"/>
  <c r="B955" i="1"/>
  <c r="B954" i="1"/>
  <c r="B956" i="1"/>
  <c r="B959" i="1"/>
  <c r="B958" i="1"/>
  <c r="B957" i="1"/>
  <c r="B961" i="1"/>
  <c r="B962" i="1"/>
  <c r="B960" i="1"/>
  <c r="B963" i="1"/>
  <c r="B965" i="1"/>
  <c r="B966" i="1"/>
  <c r="B964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1" i="1"/>
  <c r="B980" i="1"/>
  <c r="B982" i="1"/>
  <c r="B983" i="1"/>
  <c r="B986" i="1"/>
  <c r="B989" i="1"/>
  <c r="Y1" i="1" l="1"/>
  <c r="H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tc={57FF7CB2-50A4-4850-A7B8-906B83E42AAD}</author>
  </authors>
  <commentList>
    <comment ref="B1" authorId="0" shapeId="0" xr:uid="{57FF7CB2-50A4-4850-A7B8-906B83E42AAD}">
      <text>
        <t>[Threaded comment]
Your version of Excel allows you to read this threaded comment; however, any edits to it will get removed if the file is opened in a newer version of Excel. Learn more: https://go.microsoft.com/fwlink/?linkid=870924
Comment:
    Log10 frequency per million of each term in the Math wikispedia pages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<sst xmlns="http://schemas.openxmlformats.org/spreadsheetml/2006/main" count="5570" uniqueCount="2094">
  <si>
    <t>word</t>
  </si>
  <si>
    <t>Log Math Freq</t>
  </si>
  <si>
    <t>Log Nonmath Freq</t>
  </si>
  <si>
    <t>Raw Math Freq</t>
  </si>
  <si>
    <t>Raw Nonmath Freq</t>
  </si>
  <si>
    <t>Level</t>
  </si>
  <si>
    <t>Level Name</t>
  </si>
  <si>
    <t>metaMaths</t>
  </si>
  <si>
    <t>Polysemic</t>
  </si>
  <si>
    <t>Grammatical Category</t>
  </si>
  <si>
    <t>Behavioral judgements available?</t>
  </si>
  <si>
    <t>Used in basic fMRI vocabulary</t>
  </si>
  <si>
    <t>Mean Knowledge Rating</t>
  </si>
  <si>
    <t>STD of KnowledgeRating</t>
  </si>
  <si>
    <t>Sigmoid Fit Discrimination Parameter</t>
  </si>
  <si>
    <t>Sigmoid Fit Difficulty Parameter</t>
  </si>
  <si>
    <t>IRT Discrimination Parameter</t>
  </si>
  <si>
    <t>IRT Difficulty Parameter</t>
  </si>
  <si>
    <t>Logit Regression Discrimination Parameter</t>
  </si>
  <si>
    <t>Logit Regression Difficulty Parameter</t>
  </si>
  <si>
    <t>Possible English Translation</t>
  </si>
  <si>
    <t>Present in the English Vocabulary?</t>
  </si>
  <si>
    <t>80 High-Discriminability words</t>
  </si>
  <si>
    <t>Notes</t>
  </si>
  <si>
    <t>un</t>
  </si>
  <si>
    <t>nombre</t>
  </si>
  <si>
    <t>one</t>
  </si>
  <si>
    <t>nom</t>
  </si>
  <si>
    <t>number</t>
  </si>
  <si>
    <t>$\mathbb{N}$</t>
  </si>
  <si>
    <t>symbole</t>
  </si>
  <si>
    <t>deux</t>
  </si>
  <si>
    <t>two</t>
  </si>
  <si>
    <t>fonction</t>
  </si>
  <si>
    <t>function</t>
  </si>
  <si>
    <t>premier</t>
  </si>
  <si>
    <t>adjectif, nom</t>
  </si>
  <si>
    <t>prime</t>
  </si>
  <si>
    <t>ensemble</t>
  </si>
  <si>
    <t>set</t>
  </si>
  <si>
    <t>point</t>
  </si>
  <si>
    <t>théorie</t>
  </si>
  <si>
    <t>X</t>
  </si>
  <si>
    <t>theory</t>
  </si>
  <si>
    <t>exemple</t>
  </si>
  <si>
    <t>example</t>
  </si>
  <si>
    <t>espace</t>
  </si>
  <si>
    <t>space</t>
  </si>
  <si>
    <t>théorème</t>
  </si>
  <si>
    <t>theorem</t>
  </si>
  <si>
    <t>problème</t>
  </si>
  <si>
    <t>problem</t>
  </si>
  <si>
    <t>valeur</t>
  </si>
  <si>
    <t>value</t>
  </si>
  <si>
    <t>groupe</t>
  </si>
  <si>
    <t>group</t>
  </si>
  <si>
    <t>graphe</t>
  </si>
  <si>
    <t>graph</t>
  </si>
  <si>
    <t>forme</t>
  </si>
  <si>
    <t>form, shape</t>
  </si>
  <si>
    <t>entier</t>
  </si>
  <si>
    <t>integer</t>
  </si>
  <si>
    <t>système</t>
  </si>
  <si>
    <t>system</t>
  </si>
  <si>
    <t>équation</t>
  </si>
  <si>
    <t>equation</t>
  </si>
  <si>
    <t>suite</t>
  </si>
  <si>
    <t>sequence</t>
  </si>
  <si>
    <t>algorithme</t>
  </si>
  <si>
    <t>algorithm</t>
  </si>
  <si>
    <t>calcul</t>
  </si>
  <si>
    <t>calculus, computation</t>
  </si>
  <si>
    <t>application</t>
  </si>
  <si>
    <t>map</t>
  </si>
  <si>
    <t>élément</t>
  </si>
  <si>
    <t>element</t>
  </si>
  <si>
    <t>grand</t>
  </si>
  <si>
    <t>adjectif</t>
  </si>
  <si>
    <t>large</t>
  </si>
  <si>
    <t>propriété</t>
  </si>
  <si>
    <t>property</t>
  </si>
  <si>
    <t>ordre</t>
  </si>
  <si>
    <t>order</t>
  </si>
  <si>
    <t>variable</t>
  </si>
  <si>
    <t>base</t>
  </si>
  <si>
    <t>basis</t>
  </si>
  <si>
    <t>géométrie</t>
  </si>
  <si>
    <t>geometry</t>
  </si>
  <si>
    <t>analyse</t>
  </si>
  <si>
    <t>analysis</t>
  </si>
  <si>
    <t>loi</t>
  </si>
  <si>
    <t>law</t>
  </si>
  <si>
    <t>définition</t>
  </si>
  <si>
    <t>definition</t>
  </si>
  <si>
    <t>réel</t>
  </si>
  <si>
    <t>real</t>
  </si>
  <si>
    <t>dimension</t>
  </si>
  <si>
    <t>statistique</t>
  </si>
  <si>
    <t>statistics, statistical</t>
  </si>
  <si>
    <t>sommet</t>
  </si>
  <si>
    <t>vertice</t>
  </si>
  <si>
    <t>logique</t>
  </si>
  <si>
    <t>logic</t>
  </si>
  <si>
    <t>terme</t>
  </si>
  <si>
    <t>term</t>
  </si>
  <si>
    <t>trois</t>
  </si>
  <si>
    <t>three</t>
  </si>
  <si>
    <t>plan</t>
  </si>
  <si>
    <t>plane</t>
  </si>
  <si>
    <t>formule</t>
  </si>
  <si>
    <t>formula</t>
  </si>
  <si>
    <t>droite</t>
  </si>
  <si>
    <t>line</t>
  </si>
  <si>
    <t>$\mathbb{C}$</t>
  </si>
  <si>
    <t>solution</t>
  </si>
  <si>
    <t>modèle</t>
  </si>
  <si>
    <t>model</t>
  </si>
  <si>
    <t>linéaire</t>
  </si>
  <si>
    <t>linear</t>
  </si>
  <si>
    <t>probabilité</t>
  </si>
  <si>
    <t>probability</t>
  </si>
  <si>
    <t>série</t>
  </si>
  <si>
    <t>series</t>
  </si>
  <si>
    <t>somme</t>
  </si>
  <si>
    <t>sum</t>
  </si>
  <si>
    <t>mesure</t>
  </si>
  <si>
    <t>measure</t>
  </si>
  <si>
    <t>carré</t>
  </si>
  <si>
    <t>square</t>
  </si>
  <si>
    <t>vecteur</t>
  </si>
  <si>
    <t>vector</t>
  </si>
  <si>
    <t>connexe</t>
  </si>
  <si>
    <t>connected</t>
  </si>
  <si>
    <t>classe</t>
  </si>
  <si>
    <t>class</t>
  </si>
  <si>
    <t>produit</t>
  </si>
  <si>
    <t>product</t>
  </si>
  <si>
    <t>égal</t>
  </si>
  <si>
    <t>equal</t>
  </si>
  <si>
    <t>cercle</t>
  </si>
  <si>
    <t>circle</t>
  </si>
  <si>
    <t>partie</t>
  </si>
  <si>
    <t>subset</t>
  </si>
  <si>
    <t>relation</t>
  </si>
  <si>
    <t>courbe</t>
  </si>
  <si>
    <t>curve</t>
  </si>
  <si>
    <t>différent</t>
  </si>
  <si>
    <t>different</t>
  </si>
  <si>
    <t>complexe</t>
  </si>
  <si>
    <t>complex</t>
  </si>
  <si>
    <t>matrice</t>
  </si>
  <si>
    <t>matrix</t>
  </si>
  <si>
    <t>domaine</t>
  </si>
  <si>
    <t>domain</t>
  </si>
  <si>
    <t>fois</t>
  </si>
  <si>
    <t>times</t>
  </si>
  <si>
    <t>type</t>
  </si>
  <si>
    <t>mot</t>
  </si>
  <si>
    <t>algébrique</t>
  </si>
  <si>
    <t>algebraic</t>
  </si>
  <si>
    <t>degré</t>
  </si>
  <si>
    <t>degree</t>
  </si>
  <si>
    <t>langage</t>
  </si>
  <si>
    <t>language</t>
  </si>
  <si>
    <t>nul</t>
  </si>
  <si>
    <t>null</t>
  </si>
  <si>
    <t>moins</t>
  </si>
  <si>
    <t>minus, less</t>
  </si>
  <si>
    <t>objet</t>
  </si>
  <si>
    <t>object</t>
  </si>
  <si>
    <t>triangle</t>
  </si>
  <si>
    <t>structure</t>
  </si>
  <si>
    <t>corps</t>
  </si>
  <si>
    <t>field</t>
  </si>
  <si>
    <t>rapport</t>
  </si>
  <si>
    <t>ratio</t>
  </si>
  <si>
    <t>longueur</t>
  </si>
  <si>
    <t>length</t>
  </si>
  <si>
    <t>informatique</t>
  </si>
  <si>
    <t>computer science</t>
  </si>
  <si>
    <t>infini</t>
  </si>
  <si>
    <t>inifinity, infinite</t>
  </si>
  <si>
    <t>variété</t>
  </si>
  <si>
    <t>manifold</t>
  </si>
  <si>
    <t>ligne</t>
  </si>
  <si>
    <t>positif</t>
  </si>
  <si>
    <t>positive</t>
  </si>
  <si>
    <t>angle</t>
  </si>
  <si>
    <t>polynôme</t>
  </si>
  <si>
    <t>polynomial</t>
  </si>
  <si>
    <t>centre</t>
  </si>
  <si>
    <t>center</t>
  </si>
  <si>
    <t>démonstration</t>
  </si>
  <si>
    <t>demonstration??</t>
  </si>
  <si>
    <t>vectoriel</t>
  </si>
  <si>
    <t>vector??</t>
  </si>
  <si>
    <t>limite</t>
  </si>
  <si>
    <t>limit</t>
  </si>
  <si>
    <t>représentation</t>
  </si>
  <si>
    <t>representation</t>
  </si>
  <si>
    <t>famille</t>
  </si>
  <si>
    <t>family</t>
  </si>
  <si>
    <t>arête</t>
  </si>
  <si>
    <t>edge</t>
  </si>
  <si>
    <t>distance</t>
  </si>
  <si>
    <t>surface</t>
  </si>
  <si>
    <t>aléatoire</t>
  </si>
  <si>
    <t>random</t>
  </si>
  <si>
    <t>naturel</t>
  </si>
  <si>
    <t>natural</t>
  </si>
  <si>
    <t>normal</t>
  </si>
  <si>
    <t>arbre</t>
  </si>
  <si>
    <t>tree</t>
  </si>
  <si>
    <t>démontrer</t>
  </si>
  <si>
    <t>verbe</t>
  </si>
  <si>
    <t>demonstrate</t>
  </si>
  <si>
    <t>algèbre</t>
  </si>
  <si>
    <t>algebra</t>
  </si>
  <si>
    <t>règle</t>
  </si>
  <si>
    <t>rule, straightedge</t>
  </si>
  <si>
    <t>volume</t>
  </si>
  <si>
    <t>calculer</t>
  </si>
  <si>
    <t>calculate, compute</t>
  </si>
  <si>
    <t>constant</t>
  </si>
  <si>
    <t>quatre</t>
  </si>
  <si>
    <t>four</t>
  </si>
  <si>
    <t>différentiel</t>
  </si>
  <si>
    <t>differential</t>
  </si>
  <si>
    <t>hypothèse</t>
  </si>
  <si>
    <t>hypothesis</t>
  </si>
  <si>
    <t>image</t>
  </si>
  <si>
    <t>régulier</t>
  </si>
  <si>
    <t>regular</t>
  </si>
  <si>
    <t>complet</t>
  </si>
  <si>
    <t>complete</t>
  </si>
  <si>
    <t>racine</t>
  </si>
  <si>
    <t>root</t>
  </si>
  <si>
    <t>coefficient</t>
  </si>
  <si>
    <t>côté</t>
  </si>
  <si>
    <t>side</t>
  </si>
  <si>
    <t>preuve</t>
  </si>
  <si>
    <t>proof</t>
  </si>
  <si>
    <t>axiome</t>
  </si>
  <si>
    <t>axiom</t>
  </si>
  <si>
    <t>$\mathbb{R}$</t>
  </si>
  <si>
    <t>continue</t>
  </si>
  <si>
    <t>continuous</t>
  </si>
  <si>
    <t>résoudre</t>
  </si>
  <si>
    <t>solve</t>
  </si>
  <si>
    <t>arithmétique</t>
  </si>
  <si>
    <t>arithmetics</t>
  </si>
  <si>
    <t>conjecture</t>
  </si>
  <si>
    <t>réseau</t>
  </si>
  <si>
    <t>network</t>
  </si>
  <si>
    <t>opération</t>
  </si>
  <si>
    <t>operation</t>
  </si>
  <si>
    <t>chiffre</t>
  </si>
  <si>
    <t>digit</t>
  </si>
  <si>
    <t>expression</t>
  </si>
  <si>
    <t>propre</t>
  </si>
  <si>
    <t>NONE</t>
  </si>
  <si>
    <t>principal</t>
  </si>
  <si>
    <t>paramètre</t>
  </si>
  <si>
    <t>parameter</t>
  </si>
  <si>
    <t>coordonnée</t>
  </si>
  <si>
    <t>coordinate</t>
  </si>
  <si>
    <t>opérateur</t>
  </si>
  <si>
    <t>operator</t>
  </si>
  <si>
    <t>numérique</t>
  </si>
  <si>
    <t>digital</t>
  </si>
  <si>
    <t>unité</t>
  </si>
  <si>
    <t>unit</t>
  </si>
  <si>
    <t>liste</t>
  </si>
  <si>
    <t>list</t>
  </si>
  <si>
    <t>convexe</t>
  </si>
  <si>
    <t>convex</t>
  </si>
  <si>
    <t>rationnel</t>
  </si>
  <si>
    <t>rationnal</t>
  </si>
  <si>
    <t>nœud</t>
  </si>
  <si>
    <t>node, vertice, knot</t>
  </si>
  <si>
    <t>$\mathbb{Q}$</t>
  </si>
  <si>
    <t>topologie</t>
  </si>
  <si>
    <t>topology</t>
  </si>
  <si>
    <t>origine</t>
  </si>
  <si>
    <t>origin</t>
  </si>
  <si>
    <t>distribution</t>
  </si>
  <si>
    <t>intervalle</t>
  </si>
  <si>
    <t>interval</t>
  </si>
  <si>
    <t>compact</t>
  </si>
  <si>
    <t>reste</t>
  </si>
  <si>
    <t>remainder</t>
  </si>
  <si>
    <t>test</t>
  </si>
  <si>
    <t>proposition</t>
  </si>
  <si>
    <t>catégorie</t>
  </si>
  <si>
    <t>category</t>
  </si>
  <si>
    <t>programme</t>
  </si>
  <si>
    <t>program</t>
  </si>
  <si>
    <t>intégral</t>
  </si>
  <si>
    <t>integral</t>
  </si>
  <si>
    <t>complexité</t>
  </si>
  <si>
    <t>complexity</t>
  </si>
  <si>
    <t>automate</t>
  </si>
  <si>
    <t>automaton</t>
  </si>
  <si>
    <t>moyenne</t>
  </si>
  <si>
    <t>mean</t>
  </si>
  <si>
    <t>symbol</t>
  </si>
  <si>
    <t>axe</t>
  </si>
  <si>
    <t>axis</t>
  </si>
  <si>
    <t>euclidien</t>
  </si>
  <si>
    <t>euclidean</t>
  </si>
  <si>
    <t>inférieur</t>
  </si>
  <si>
    <t>lower</t>
  </si>
  <si>
    <t>dérivée</t>
  </si>
  <si>
    <t>derivative</t>
  </si>
  <si>
    <t>transformation</t>
  </si>
  <si>
    <t>anneau</t>
  </si>
  <si>
    <t>ring</t>
  </si>
  <si>
    <t>facteur</t>
  </si>
  <si>
    <t>factor</t>
  </si>
  <si>
    <t>indice</t>
  </si>
  <si>
    <t>index</t>
  </si>
  <si>
    <t>zéro</t>
  </si>
  <si>
    <t>zero</t>
  </si>
  <si>
    <t>sphère</t>
  </si>
  <si>
    <t>sphere</t>
  </si>
  <si>
    <t>strictement</t>
  </si>
  <si>
    <t>adverbe</t>
  </si>
  <si>
    <t>strictly</t>
  </si>
  <si>
    <t>puissance</t>
  </si>
  <si>
    <t>power</t>
  </si>
  <si>
    <t>Euler</t>
  </si>
  <si>
    <t>nom propre</t>
  </si>
  <si>
    <t>topologique</t>
  </si>
  <si>
    <t>topological</t>
  </si>
  <si>
    <t>déduire</t>
  </si>
  <si>
    <t>deduce</t>
  </si>
  <si>
    <t>composer</t>
  </si>
  <si>
    <t>compose</t>
  </si>
  <si>
    <t>deuxième</t>
  </si>
  <si>
    <t>second</t>
  </si>
  <si>
    <t>added later</t>
  </si>
  <si>
    <t>rayon</t>
  </si>
  <si>
    <t>radius</t>
  </si>
  <si>
    <t>caractéristique</t>
  </si>
  <si>
    <t>characteristic</t>
  </si>
  <si>
    <t>vide</t>
  </si>
  <si>
    <t>empty</t>
  </si>
  <si>
    <t>affine</t>
  </si>
  <si>
    <t>supposer</t>
  </si>
  <si>
    <t>assume, suppose</t>
  </si>
  <si>
    <t>ouvert</t>
  </si>
  <si>
    <t>open</t>
  </si>
  <si>
    <t>partiel</t>
  </si>
  <si>
    <t>partial</t>
  </si>
  <si>
    <t>convergence</t>
  </si>
  <si>
    <t>approximation</t>
  </si>
  <si>
    <t>chemin</t>
  </si>
  <si>
    <t>path</t>
  </si>
  <si>
    <t>rotation</t>
  </si>
  <si>
    <t>différence</t>
  </si>
  <si>
    <t>difference</t>
  </si>
  <si>
    <t>analytique</t>
  </si>
  <si>
    <t>analytical, analytic</t>
  </si>
  <si>
    <t>formel</t>
  </si>
  <si>
    <t>formal</t>
  </si>
  <si>
    <t>intersection</t>
  </si>
  <si>
    <t>pourcent</t>
  </si>
  <si>
    <t>percent</t>
  </si>
  <si>
    <t>caractère</t>
  </si>
  <si>
    <t>character</t>
  </si>
  <si>
    <t>raison</t>
  </si>
  <si>
    <t>reason</t>
  </si>
  <si>
    <t>aire</t>
  </si>
  <si>
    <t>area</t>
  </si>
  <si>
    <t>section</t>
  </si>
  <si>
    <t>cycle</t>
  </si>
  <si>
    <t>source</t>
  </si>
  <si>
    <t>discret</t>
  </si>
  <si>
    <t>discrete</t>
  </si>
  <si>
    <t>combinatoire</t>
  </si>
  <si>
    <t>combinatorics, combinatorial</t>
  </si>
  <si>
    <t>dynamique</t>
  </si>
  <si>
    <t>dynamic, dynamical</t>
  </si>
  <si>
    <t>inverse</t>
  </si>
  <si>
    <t>minimal</t>
  </si>
  <si>
    <t>extension</t>
  </si>
  <si>
    <t>arc</t>
  </si>
  <si>
    <t>énoncé</t>
  </si>
  <si>
    <t>statement</t>
  </si>
  <si>
    <t>parallèle</t>
  </si>
  <si>
    <t>parallel</t>
  </si>
  <si>
    <t>négatif</t>
  </si>
  <si>
    <t>negative</t>
  </si>
  <si>
    <t>niveau</t>
  </si>
  <si>
    <t>level</t>
  </si>
  <si>
    <t>fraction</t>
  </si>
  <si>
    <t>segment</t>
  </si>
  <si>
    <t>norme</t>
  </si>
  <si>
    <t>norm</t>
  </si>
  <si>
    <t>local</t>
  </si>
  <si>
    <t>métrique</t>
  </si>
  <si>
    <t>metric</t>
  </si>
  <si>
    <t>symétrie</t>
  </si>
  <si>
    <t>symmetry</t>
  </si>
  <si>
    <t>inégalité</t>
  </si>
  <si>
    <t>inequality</t>
  </si>
  <si>
    <t>chaîne</t>
  </si>
  <si>
    <t>chain</t>
  </si>
  <si>
    <t>prouver</t>
  </si>
  <si>
    <t>prove</t>
  </si>
  <si>
    <t>Gauss</t>
  </si>
  <si>
    <t>symmetric</t>
  </si>
  <si>
    <t>symétrique</t>
  </si>
  <si>
    <t>Riemann</t>
  </si>
  <si>
    <t>$\mathbb{Z}$</t>
  </si>
  <si>
    <t>polyèdre</t>
  </si>
  <si>
    <t>polyhedron</t>
  </si>
  <si>
    <t>binaire</t>
  </si>
  <si>
    <t>binary</t>
  </si>
  <si>
    <t>demi</t>
  </si>
  <si>
    <t>half</t>
  </si>
  <si>
    <t>multiplication</t>
  </si>
  <si>
    <t>libre</t>
  </si>
  <si>
    <t>free</t>
  </si>
  <si>
    <t>identité</t>
  </si>
  <si>
    <t>identity</t>
  </si>
  <si>
    <t>Hilbert</t>
  </si>
  <si>
    <t>scalar</t>
  </si>
  <si>
    <t>scalaire</t>
  </si>
  <si>
    <t>solide</t>
  </si>
  <si>
    <t>solid</t>
  </si>
  <si>
    <t>densité</t>
  </si>
  <si>
    <t>density</t>
  </si>
  <si>
    <t>lemme</t>
  </si>
  <si>
    <t>lemma</t>
  </si>
  <si>
    <t>cinq</t>
  </si>
  <si>
    <t>five</t>
  </si>
  <si>
    <t>exponentielle</t>
  </si>
  <si>
    <t>adjectif, nom propre</t>
  </si>
  <si>
    <t>exponential</t>
  </si>
  <si>
    <t>élémentaire</t>
  </si>
  <si>
    <t>elementary</t>
  </si>
  <si>
    <t>argument</t>
  </si>
  <si>
    <t>optimisation</t>
  </si>
  <si>
    <t>optimization</t>
  </si>
  <si>
    <t>Fourier</t>
  </si>
  <si>
    <t>dériver</t>
  </si>
  <si>
    <t>derive, differentiate</t>
  </si>
  <si>
    <t>module</t>
  </si>
  <si>
    <t>module, modulus</t>
  </si>
  <si>
    <t>maximal</t>
  </si>
  <si>
    <t>maximum</t>
  </si>
  <si>
    <t>paire</t>
  </si>
  <si>
    <t>pair</t>
  </si>
  <si>
    <t>uniforme</t>
  </si>
  <si>
    <t>uniform</t>
  </si>
  <si>
    <t>action</t>
  </si>
  <si>
    <t>total</t>
  </si>
  <si>
    <t>polygone</t>
  </si>
  <si>
    <t>polygon</t>
  </si>
  <si>
    <t>division</t>
  </si>
  <si>
    <t>signe</t>
  </si>
  <si>
    <t>sign</t>
  </si>
  <si>
    <t>troisième</t>
  </si>
  <si>
    <t>third</t>
  </si>
  <si>
    <t>composante</t>
  </si>
  <si>
    <t>component</t>
  </si>
  <si>
    <t>paradoxe</t>
  </si>
  <si>
    <t>paradox</t>
  </si>
  <si>
    <t>critère</t>
  </si>
  <si>
    <t>criterion</t>
  </si>
  <si>
    <t>égalité</t>
  </si>
  <si>
    <t>equality</t>
  </si>
  <si>
    <t>orthogonal</t>
  </si>
  <si>
    <t>moment</t>
  </si>
  <si>
    <t>conséquence</t>
  </si>
  <si>
    <t>consequence</t>
  </si>
  <si>
    <t>orienter</t>
  </si>
  <si>
    <t>oriente</t>
  </si>
  <si>
    <t>courbure</t>
  </si>
  <si>
    <t>curvature</t>
  </si>
  <si>
    <t>couple</t>
  </si>
  <si>
    <t>relatif</t>
  </si>
  <si>
    <t>morphisme</t>
  </si>
  <si>
    <t>morphism</t>
  </si>
  <si>
    <t>central</t>
  </si>
  <si>
    <t>observation</t>
  </si>
  <si>
    <t>fixe</t>
  </si>
  <si>
    <t>fixed</t>
  </si>
  <si>
    <t>raisonnement</t>
  </si>
  <si>
    <t>reasoning</t>
  </si>
  <si>
    <t>cardinal</t>
  </si>
  <si>
    <t>quadratique</t>
  </si>
  <si>
    <t>quadratic</t>
  </si>
  <si>
    <t>dual</t>
  </si>
  <si>
    <t>multiple</t>
  </si>
  <si>
    <t>dénombrable</t>
  </si>
  <si>
    <t>countable</t>
  </si>
  <si>
    <t>cube</t>
  </si>
  <si>
    <t>récurrence</t>
  </si>
  <si>
    <t>induction</t>
  </si>
  <si>
    <t>ordonner</t>
  </si>
  <si>
    <t>variation</t>
  </si>
  <si>
    <t>even</t>
  </si>
  <si>
    <t>projection</t>
  </si>
  <si>
    <t>ajouter</t>
  </si>
  <si>
    <t>add</t>
  </si>
  <si>
    <t>Fermat</t>
  </si>
  <si>
    <t>fonctionnel</t>
  </si>
  <si>
    <t>functional</t>
  </si>
  <si>
    <t>milieu</t>
  </si>
  <si>
    <t>midpoint</t>
  </si>
  <si>
    <t>intérieur</t>
  </si>
  <si>
    <t>interior</t>
  </si>
  <si>
    <t>tendre</t>
  </si>
  <si>
    <t>tend</t>
  </si>
  <si>
    <t>expérience</t>
  </si>
  <si>
    <t>experiment</t>
  </si>
  <si>
    <t>voisinage</t>
  </si>
  <si>
    <t>commutatif</t>
  </si>
  <si>
    <t>commutative</t>
  </si>
  <si>
    <t>estimation</t>
  </si>
  <si>
    <t>estimate</t>
  </si>
  <si>
    <t>projectif</t>
  </si>
  <si>
    <t>projective</t>
  </si>
  <si>
    <t>quotient</t>
  </si>
  <si>
    <t>Newton</t>
  </si>
  <si>
    <t>dix</t>
  </si>
  <si>
    <t>ten</t>
  </si>
  <si>
    <t>localement</t>
  </si>
  <si>
    <t>locally</t>
  </si>
  <si>
    <t>borne</t>
  </si>
  <si>
    <t>bound</t>
  </si>
  <si>
    <t>exact</t>
  </si>
  <si>
    <t>six</t>
  </si>
  <si>
    <t>impair</t>
  </si>
  <si>
    <t>odd</t>
  </si>
  <si>
    <t>équivalence</t>
  </si>
  <si>
    <t>equivalence</t>
  </si>
  <si>
    <t>Cauchy</t>
  </si>
  <si>
    <t>échelle</t>
  </si>
  <si>
    <t>scale</t>
  </si>
  <si>
    <t>rectangle</t>
  </si>
  <si>
    <t>ordinal</t>
  </si>
  <si>
    <t>échantillon</t>
  </si>
  <si>
    <t>sample</t>
  </si>
  <si>
    <t>réciproque</t>
  </si>
  <si>
    <t>reciprocal</t>
  </si>
  <si>
    <t>minimum</t>
  </si>
  <si>
    <t>engendrer</t>
  </si>
  <si>
    <t>generate, create</t>
  </si>
  <si>
    <t>stable</t>
  </si>
  <si>
    <t>algorithmique</t>
  </si>
  <si>
    <t>algorithmic</t>
  </si>
  <si>
    <t>fibré</t>
  </si>
  <si>
    <t>bundle</t>
  </si>
  <si>
    <t>universel</t>
  </si>
  <si>
    <t>universal</t>
  </si>
  <si>
    <t>union</t>
  </si>
  <si>
    <t>diagramme</t>
  </si>
  <si>
    <t>diagram</t>
  </si>
  <si>
    <t>événement</t>
  </si>
  <si>
    <t>event</t>
  </si>
  <si>
    <t>Turing</t>
  </si>
  <si>
    <t>addition</t>
  </si>
  <si>
    <t>stratégie</t>
  </si>
  <si>
    <t>strategy</t>
  </si>
  <si>
    <t>optimal</t>
  </si>
  <si>
    <t>variance</t>
  </si>
  <si>
    <t>permutation</t>
  </si>
  <si>
    <t>disque</t>
  </si>
  <si>
    <t>disk</t>
  </si>
  <si>
    <t>tenseur</t>
  </si>
  <si>
    <t>tensor</t>
  </si>
  <si>
    <t>hyperbolique</t>
  </si>
  <si>
    <t>hyperbolic</t>
  </si>
  <si>
    <t>décomposition</t>
  </si>
  <si>
    <t>decomposition</t>
  </si>
  <si>
    <t>elliptique</t>
  </si>
  <si>
    <t>elliptic</t>
  </si>
  <si>
    <t>mesurer</t>
  </si>
  <si>
    <t>rang</t>
  </si>
  <si>
    <t>rank</t>
  </si>
  <si>
    <t>Leibniz</t>
  </si>
  <si>
    <t>boule</t>
  </si>
  <si>
    <t>ball</t>
  </si>
  <si>
    <t>branche</t>
  </si>
  <si>
    <t>branch</t>
  </si>
  <si>
    <t>partition</t>
  </si>
  <si>
    <t>fermé</t>
  </si>
  <si>
    <t>closed</t>
  </si>
  <si>
    <t>invariant</t>
  </si>
  <si>
    <t>diviser</t>
  </si>
  <si>
    <t>divide</t>
  </si>
  <si>
    <t>diviseur</t>
  </si>
  <si>
    <t>divisor</t>
  </si>
  <si>
    <t>Banach</t>
  </si>
  <si>
    <t>logarithme</t>
  </si>
  <si>
    <t>logarithm</t>
  </si>
  <si>
    <t>cent</t>
  </si>
  <si>
    <t>one hundred</t>
  </si>
  <si>
    <t>estimer</t>
  </si>
  <si>
    <t>décimal</t>
  </si>
  <si>
    <t>decimal</t>
  </si>
  <si>
    <t>espérance</t>
  </si>
  <si>
    <t>expectation</t>
  </si>
  <si>
    <t>périodique</t>
  </si>
  <si>
    <t>periodic</t>
  </si>
  <si>
    <t>harmonique</t>
  </si>
  <si>
    <t>harmonic</t>
  </si>
  <si>
    <t>déterministe</t>
  </si>
  <si>
    <t>deterministic</t>
  </si>
  <si>
    <t>intégrer</t>
  </si>
  <si>
    <t>integrate</t>
  </si>
  <si>
    <t>extérieur</t>
  </si>
  <si>
    <t>exterior</t>
  </si>
  <si>
    <t>interne</t>
  </si>
  <si>
    <t>internal</t>
  </si>
  <si>
    <t>absolu</t>
  </si>
  <si>
    <t>absolute</t>
  </si>
  <si>
    <t>converge</t>
  </si>
  <si>
    <t>unitaire</t>
  </si>
  <si>
    <t>unitary</t>
  </si>
  <si>
    <t>multiplier</t>
  </si>
  <si>
    <t>multiply</t>
  </si>
  <si>
    <t>global</t>
  </si>
  <si>
    <t>modulo</t>
  </si>
  <si>
    <t>trivial</t>
  </si>
  <si>
    <t>abélien</t>
  </si>
  <si>
    <t>abelian</t>
  </si>
  <si>
    <t>Bernoulli</t>
  </si>
  <si>
    <t>borné</t>
  </si>
  <si>
    <t>bounded</t>
  </si>
  <si>
    <t>remarquable</t>
  </si>
  <si>
    <t>remarkable</t>
  </si>
  <si>
    <t>hauteur</t>
  </si>
  <si>
    <t>height, altitude</t>
  </si>
  <si>
    <t>supplémentaire</t>
  </si>
  <si>
    <t>complementary</t>
  </si>
  <si>
    <t>Pascal</t>
  </si>
  <si>
    <t>NP</t>
  </si>
  <si>
    <t>univers</t>
  </si>
  <si>
    <t>universe</t>
  </si>
  <si>
    <t>cartésien</t>
  </si>
  <si>
    <t>Cartesian</t>
  </si>
  <si>
    <t>sept</t>
  </si>
  <si>
    <t>seven</t>
  </si>
  <si>
    <t>noyau</t>
  </si>
  <si>
    <t>kernel</t>
  </si>
  <si>
    <t>canonique</t>
  </si>
  <si>
    <t>canonical</t>
  </si>
  <si>
    <t>isomorphe</t>
  </si>
  <si>
    <t>isomorphic</t>
  </si>
  <si>
    <t>intégration</t>
  </si>
  <si>
    <t>integration</t>
  </si>
  <si>
    <t>évaluation</t>
  </si>
  <si>
    <t>evaluation</t>
  </si>
  <si>
    <t>précision</t>
  </si>
  <si>
    <t>precision</t>
  </si>
  <si>
    <t>combinaison</t>
  </si>
  <si>
    <t>combination</t>
  </si>
  <si>
    <t>spécial</t>
  </si>
  <si>
    <t>special</t>
  </si>
  <si>
    <t>isomorphisme</t>
  </si>
  <si>
    <t>isomorphism</t>
  </si>
  <si>
    <t>idéal</t>
  </si>
  <si>
    <t>ideal</t>
  </si>
  <si>
    <t>complémentaire</t>
  </si>
  <si>
    <t>complement</t>
  </si>
  <si>
    <t>riemannien</t>
  </si>
  <si>
    <t>riemannian</t>
  </si>
  <si>
    <t>Dirichlet</t>
  </si>
  <si>
    <t>Gödel</t>
  </si>
  <si>
    <t>Neumann</t>
  </si>
  <si>
    <t>transformée</t>
  </si>
  <si>
    <t>transform</t>
  </si>
  <si>
    <t>régression</t>
  </si>
  <si>
    <t>regression</t>
  </si>
  <si>
    <t>infinité</t>
  </si>
  <si>
    <t>infinitely many</t>
  </si>
  <si>
    <t>Cantor</t>
  </si>
  <si>
    <t>tracer</t>
  </si>
  <si>
    <t>modeling</t>
  </si>
  <si>
    <t>modélisation</t>
  </si>
  <si>
    <t>modelisation</t>
  </si>
  <si>
    <t>cône</t>
  </si>
  <si>
    <t>cone</t>
  </si>
  <si>
    <t>cubique</t>
  </si>
  <si>
    <t>cubic</t>
  </si>
  <si>
    <t>simplifier</t>
  </si>
  <si>
    <t>simplify</t>
  </si>
  <si>
    <t>composition</t>
  </si>
  <si>
    <t>triangulaire</t>
  </si>
  <si>
    <t>triangular</t>
  </si>
  <si>
    <t>Poincaré</t>
  </si>
  <si>
    <t>réflexion</t>
  </si>
  <si>
    <t>reflection</t>
  </si>
  <si>
    <t>huit</t>
  </si>
  <si>
    <t>eight</t>
  </si>
  <si>
    <t>stochastique</t>
  </si>
  <si>
    <t>stochastic</t>
  </si>
  <si>
    <t>coloration</t>
  </si>
  <si>
    <t>coloring</t>
  </si>
  <si>
    <t>diamètre</t>
  </si>
  <si>
    <t>diameter</t>
  </si>
  <si>
    <t>négation</t>
  </si>
  <si>
    <t>negation</t>
  </si>
  <si>
    <t>réduction</t>
  </si>
  <si>
    <t>reduction</t>
  </si>
  <si>
    <t>Markov</t>
  </si>
  <si>
    <t>conique</t>
  </si>
  <si>
    <t>conic</t>
  </si>
  <si>
    <t>sphérique</t>
  </si>
  <si>
    <t>spherical</t>
  </si>
  <si>
    <t>probabiliste</t>
  </si>
  <si>
    <t>probabilistic</t>
  </si>
  <si>
    <t>tangente</t>
  </si>
  <si>
    <t>tangent</t>
  </si>
  <si>
    <t>dérivable</t>
  </si>
  <si>
    <t>differentiable</t>
  </si>
  <si>
    <t>adjoint</t>
  </si>
  <si>
    <t>bijection</t>
  </si>
  <si>
    <t>estimateur</t>
  </si>
  <si>
    <t>estimator</t>
  </si>
  <si>
    <t>compter</t>
  </si>
  <si>
    <t>count</t>
  </si>
  <si>
    <t>homogène</t>
  </si>
  <si>
    <t>homogeneous</t>
  </si>
  <si>
    <t>neuf</t>
  </si>
  <si>
    <t>nine</t>
  </si>
  <si>
    <t>Laplace</t>
  </si>
  <si>
    <t>support</t>
  </si>
  <si>
    <t>évaluer</t>
  </si>
  <si>
    <t>evaluate</t>
  </si>
  <si>
    <t>Fibonacci</t>
  </si>
  <si>
    <t>étoile</t>
  </si>
  <si>
    <t>star</t>
  </si>
  <si>
    <t>récursif</t>
  </si>
  <si>
    <t>recursive</t>
  </si>
  <si>
    <t>priver</t>
  </si>
  <si>
    <t>deprive</t>
  </si>
  <si>
    <t>vingt</t>
  </si>
  <si>
    <t>twenty</t>
  </si>
  <si>
    <t>trigonométrique</t>
  </si>
  <si>
    <t>trigonometric</t>
  </si>
  <si>
    <t>moitié</t>
  </si>
  <si>
    <t>trace</t>
  </si>
  <si>
    <t>faisceau</t>
  </si>
  <si>
    <t>sheaf</t>
  </si>
  <si>
    <t>irréductible</t>
  </si>
  <si>
    <t>irreducible</t>
  </si>
  <si>
    <t>intégrale</t>
  </si>
  <si>
    <t>corrélation</t>
  </si>
  <si>
    <t>correlation</t>
  </si>
  <si>
    <t>pôle</t>
  </si>
  <si>
    <t>pole</t>
  </si>
  <si>
    <t>Poisson</t>
  </si>
  <si>
    <t>proportionnel</t>
  </si>
  <si>
    <t>proportional</t>
  </si>
  <si>
    <t>Lebesgue</t>
  </si>
  <si>
    <t>générateur</t>
  </si>
  <si>
    <t>generator??</t>
  </si>
  <si>
    <t>flot</t>
  </si>
  <si>
    <t>flow</t>
  </si>
  <si>
    <t>Lagrange</t>
  </si>
  <si>
    <t>Viète</t>
  </si>
  <si>
    <t>croissance</t>
  </si>
  <si>
    <t>increase</t>
  </si>
  <si>
    <t>centrer</t>
  </si>
  <si>
    <t>modulaire</t>
  </si>
  <si>
    <t>modular</t>
  </si>
  <si>
    <t>fractale</t>
  </si>
  <si>
    <t>fractal</t>
  </si>
  <si>
    <t>grammaire</t>
  </si>
  <si>
    <t>grammar</t>
  </si>
  <si>
    <t>prédicat</t>
  </si>
  <si>
    <t>predicate</t>
  </si>
  <si>
    <t>Russell</t>
  </si>
  <si>
    <t>polaire</t>
  </si>
  <si>
    <t>polar</t>
  </si>
  <si>
    <t>asymptotique</t>
  </si>
  <si>
    <t>asymptotic</t>
  </si>
  <si>
    <t>diagonale</t>
  </si>
  <si>
    <t>diagonal</t>
  </si>
  <si>
    <t>translation</t>
  </si>
  <si>
    <t>continuité</t>
  </si>
  <si>
    <t>continuity</t>
  </si>
  <si>
    <t>pavage</t>
  </si>
  <si>
    <t>tiling</t>
  </si>
  <si>
    <t>restriction</t>
  </si>
  <si>
    <t>ellipse</t>
  </si>
  <si>
    <t>filtre</t>
  </si>
  <si>
    <t>filter</t>
  </si>
  <si>
    <t>différentiable</t>
  </si>
  <si>
    <t>strict</t>
  </si>
  <si>
    <t>holomorphe</t>
  </si>
  <si>
    <t>holomorphic</t>
  </si>
  <si>
    <t>circulaire</t>
  </si>
  <si>
    <t>circular</t>
  </si>
  <si>
    <t>automorphisme</t>
  </si>
  <si>
    <t>automorphism</t>
  </si>
  <si>
    <t>interpolation</t>
  </si>
  <si>
    <t>singulier</t>
  </si>
  <si>
    <t>singular</t>
  </si>
  <si>
    <t>mesurable</t>
  </si>
  <si>
    <t>measurable</t>
  </si>
  <si>
    <t>polytope</t>
  </si>
  <si>
    <t>imaginaire</t>
  </si>
  <si>
    <t>imaginary</t>
  </si>
  <si>
    <t>gradient</t>
  </si>
  <si>
    <t>restreindre</t>
  </si>
  <si>
    <t>restrict</t>
  </si>
  <si>
    <t>hamiltonien</t>
  </si>
  <si>
    <t>hamiltonian</t>
  </si>
  <si>
    <t>divisible</t>
  </si>
  <si>
    <t>Ramanujan</t>
  </si>
  <si>
    <t>stabilité</t>
  </si>
  <si>
    <t>stability</t>
  </si>
  <si>
    <t>isométrie</t>
  </si>
  <si>
    <t>isometry</t>
  </si>
  <si>
    <t>irrationnel</t>
  </si>
  <si>
    <t>irrational</t>
  </si>
  <si>
    <t>intégrable</t>
  </si>
  <si>
    <t>integrable</t>
  </si>
  <si>
    <t>symplectique</t>
  </si>
  <si>
    <t>symplectic</t>
  </si>
  <si>
    <t>binomial</t>
  </si>
  <si>
    <t>factorielle</t>
  </si>
  <si>
    <t>factorial</t>
  </si>
  <si>
    <t>planaire</t>
  </si>
  <si>
    <t>planar</t>
  </si>
  <si>
    <t>homologie</t>
  </si>
  <si>
    <t>homology</t>
  </si>
  <si>
    <t>largeur</t>
  </si>
  <si>
    <t>width</t>
  </si>
  <si>
    <t>compas</t>
  </si>
  <si>
    <t>compass</t>
  </si>
  <si>
    <t>foncteur</t>
  </si>
  <si>
    <t>functor</t>
  </si>
  <si>
    <t>Taylor</t>
  </si>
  <si>
    <t>factorisation</t>
  </si>
  <si>
    <t>Euclide</t>
  </si>
  <si>
    <t>Euclid</t>
  </si>
  <si>
    <t>perpendiculaire</t>
  </si>
  <si>
    <t>perpendicular</t>
  </si>
  <si>
    <t>croissant</t>
  </si>
  <si>
    <t>increasing</t>
  </si>
  <si>
    <t>corde</t>
  </si>
  <si>
    <t>chord</t>
  </si>
  <si>
    <t>abscisse</t>
  </si>
  <si>
    <t>abscissa</t>
  </si>
  <si>
    <t>cyclique</t>
  </si>
  <si>
    <t>cyclic</t>
  </si>
  <si>
    <t>Lie</t>
  </si>
  <si>
    <t>interaction</t>
  </si>
  <si>
    <t>Archimède</t>
  </si>
  <si>
    <t>Archimedes</t>
  </si>
  <si>
    <t>quatrième</t>
  </si>
  <si>
    <t>fourth</t>
  </si>
  <si>
    <t>inférence</t>
  </si>
  <si>
    <t>inference</t>
  </si>
  <si>
    <t>Borel</t>
  </si>
  <si>
    <t>convergent</t>
  </si>
  <si>
    <t>spectre</t>
  </si>
  <si>
    <t>spectrum</t>
  </si>
  <si>
    <t>déduction</t>
  </si>
  <si>
    <t>deduction</t>
  </si>
  <si>
    <t>spectral</t>
  </si>
  <si>
    <t>implication</t>
  </si>
  <si>
    <t>décroissant</t>
  </si>
  <si>
    <t>decreasing</t>
  </si>
  <si>
    <t>triplet</t>
  </si>
  <si>
    <t>triple</t>
  </si>
  <si>
    <t>génératrice</t>
  </si>
  <si>
    <t>generating</t>
  </si>
  <si>
    <t>Pythagore</t>
  </si>
  <si>
    <t>Pythagoras</t>
  </si>
  <si>
    <t>équivalent</t>
  </si>
  <si>
    <t>equivalent</t>
  </si>
  <si>
    <t>million</t>
  </si>
  <si>
    <t>singularité</t>
  </si>
  <si>
    <t>singularity</t>
  </si>
  <si>
    <t>endomorphisme</t>
  </si>
  <si>
    <t>endomorphism</t>
  </si>
  <si>
    <t>indépendant</t>
  </si>
  <si>
    <t>independent</t>
  </si>
  <si>
    <t>tore</t>
  </si>
  <si>
    <t>torus</t>
  </si>
  <si>
    <t>significatif</t>
  </si>
  <si>
    <t>significant</t>
  </si>
  <si>
    <t>semblable</t>
  </si>
  <si>
    <t>similar</t>
  </si>
  <si>
    <t>sinus</t>
  </si>
  <si>
    <t>sine</t>
  </si>
  <si>
    <t>dérivation</t>
  </si>
  <si>
    <t>derivation, differentiation</t>
  </si>
  <si>
    <t>tribu</t>
  </si>
  <si>
    <t>tribe</t>
  </si>
  <si>
    <t>uniformément</t>
  </si>
  <si>
    <t>uniformly</t>
  </si>
  <si>
    <t>Boole</t>
  </si>
  <si>
    <t>lisse</t>
  </si>
  <si>
    <t>smooth</t>
  </si>
  <si>
    <t>booléen</t>
  </si>
  <si>
    <t>boolean</t>
  </si>
  <si>
    <t>infinitésimal</t>
  </si>
  <si>
    <t>infinitesimal</t>
  </si>
  <si>
    <t>cohomologie</t>
  </si>
  <si>
    <t>cohomology</t>
  </si>
  <si>
    <t>Legendre</t>
  </si>
  <si>
    <t>pondérer</t>
  </si>
  <si>
    <t>weigh</t>
  </si>
  <si>
    <t>médian</t>
  </si>
  <si>
    <t>median</t>
  </si>
  <si>
    <t>multiplicatif</t>
  </si>
  <si>
    <t>multiplicative</t>
  </si>
  <si>
    <t>Peano</t>
  </si>
  <si>
    <t>quadrature</t>
  </si>
  <si>
    <t>résidu</t>
  </si>
  <si>
    <t>residue</t>
  </si>
  <si>
    <t>stationnaire</t>
  </si>
  <si>
    <t>stationary</t>
  </si>
  <si>
    <t>homotopie</t>
  </si>
  <si>
    <t>homotopy</t>
  </si>
  <si>
    <t>logarithmique</t>
  </si>
  <si>
    <t>logarithmic</t>
  </si>
  <si>
    <t>entropie</t>
  </si>
  <si>
    <t>entropy</t>
  </si>
  <si>
    <t>clique</t>
  </si>
  <si>
    <t>dualité</t>
  </si>
  <si>
    <t>duality</t>
  </si>
  <si>
    <t>dense</t>
  </si>
  <si>
    <t>monoïde</t>
  </si>
  <si>
    <t>monoid</t>
  </si>
  <si>
    <t>orbite</t>
  </si>
  <si>
    <t>orbit</t>
  </si>
  <si>
    <t>axiomatique</t>
  </si>
  <si>
    <t>axiomatic</t>
  </si>
  <si>
    <t>transitif</t>
  </si>
  <si>
    <t>transitive</t>
  </si>
  <si>
    <t>Abel</t>
  </si>
  <si>
    <t>bilinéaire</t>
  </si>
  <si>
    <t>bilinear</t>
  </si>
  <si>
    <t>paramétrer</t>
  </si>
  <si>
    <t>parametrize</t>
  </si>
  <si>
    <t>cylindre</t>
  </si>
  <si>
    <t>cylinder</t>
  </si>
  <si>
    <t>mille</t>
  </si>
  <si>
    <t>one thousand</t>
  </si>
  <si>
    <t>centré</t>
  </si>
  <si>
    <t>centered</t>
  </si>
  <si>
    <t>normer</t>
  </si>
  <si>
    <t>inversion</t>
  </si>
  <si>
    <t>quadrilatère</t>
  </si>
  <si>
    <t>quadrilateral</t>
  </si>
  <si>
    <t>trigonométrie</t>
  </si>
  <si>
    <t>trigonometry</t>
  </si>
  <si>
    <t>dénominateur</t>
  </si>
  <si>
    <t>denominator</t>
  </si>
  <si>
    <t>indépendance</t>
  </si>
  <si>
    <t>independence</t>
  </si>
  <si>
    <t>Noether</t>
  </si>
  <si>
    <t>régularité</t>
  </si>
  <si>
    <t>regularity</t>
  </si>
  <si>
    <t>périmètre</t>
  </si>
  <si>
    <t>permieter</t>
  </si>
  <si>
    <t>parabole</t>
  </si>
  <si>
    <t>parabola</t>
  </si>
  <si>
    <t>monotone</t>
  </si>
  <si>
    <t>monotonous</t>
  </si>
  <si>
    <t>Hausdorff</t>
  </si>
  <si>
    <t>plongement</t>
  </si>
  <si>
    <t>embedding</t>
  </si>
  <si>
    <t>converger</t>
  </si>
  <si>
    <t>pyramide</t>
  </si>
  <si>
    <t>pyramid</t>
  </si>
  <si>
    <t>Grothendieck</t>
  </si>
  <si>
    <t>neutre</t>
  </si>
  <si>
    <t>neutral</t>
  </si>
  <si>
    <t>diverger</t>
  </si>
  <si>
    <t>diverge</t>
  </si>
  <si>
    <t>matriciel</t>
  </si>
  <si>
    <t>symbolique</t>
  </si>
  <si>
    <t>symbolic</t>
  </si>
  <si>
    <t>tiers</t>
  </si>
  <si>
    <t>quaternion</t>
  </si>
  <si>
    <t>inversible</t>
  </si>
  <si>
    <t>invertible</t>
  </si>
  <si>
    <t>transcendant</t>
  </si>
  <si>
    <t>transcendental</t>
  </si>
  <si>
    <t>excentricité</t>
  </si>
  <si>
    <t>excentricity</t>
  </si>
  <si>
    <t>Jacobi</t>
  </si>
  <si>
    <t>projeter</t>
  </si>
  <si>
    <t>project</t>
  </si>
  <si>
    <t>divergence</t>
  </si>
  <si>
    <t>tétraèdre</t>
  </si>
  <si>
    <t>tetrahedron</t>
  </si>
  <si>
    <t>Kolmogorov</t>
  </si>
  <si>
    <t>hexagonal</t>
  </si>
  <si>
    <t>Hamilton</t>
  </si>
  <si>
    <t>séparation</t>
  </si>
  <si>
    <t>separation</t>
  </si>
  <si>
    <t>douze</t>
  </si>
  <si>
    <t>twelve</t>
  </si>
  <si>
    <t>cosinus</t>
  </si>
  <si>
    <t>cosine</t>
  </si>
  <si>
    <t>terminal</t>
  </si>
  <si>
    <t>treillis</t>
  </si>
  <si>
    <t>lattice</t>
  </si>
  <si>
    <t>tensoriel</t>
  </si>
  <si>
    <t>cinquième</t>
  </si>
  <si>
    <t>fifth</t>
  </si>
  <si>
    <t>profondeur</t>
  </si>
  <si>
    <t>depth</t>
  </si>
  <si>
    <t>dodécaèdre</t>
  </si>
  <si>
    <t>dodecahedron</t>
  </si>
  <si>
    <t>Hadamard</t>
  </si>
  <si>
    <t>Nash</t>
  </si>
  <si>
    <t>Cartan</t>
  </si>
  <si>
    <t>adhérence</t>
  </si>
  <si>
    <t>closure</t>
  </si>
  <si>
    <t>hyperbole</t>
  </si>
  <si>
    <t>hyperbola</t>
  </si>
  <si>
    <t>convolution</t>
  </si>
  <si>
    <t>covariance</t>
  </si>
  <si>
    <t>soustraction</t>
  </si>
  <si>
    <t>substraction</t>
  </si>
  <si>
    <t>constructible</t>
  </si>
  <si>
    <t>décimale</t>
  </si>
  <si>
    <t>congruence</t>
  </si>
  <si>
    <t>séparable</t>
  </si>
  <si>
    <t>separable</t>
  </si>
  <si>
    <t>prolongement</t>
  </si>
  <si>
    <t>continuation</t>
  </si>
  <si>
    <t>Schwartz</t>
  </si>
  <si>
    <t>cryptographie</t>
  </si>
  <si>
    <t>cryptography</t>
  </si>
  <si>
    <t>similitude</t>
  </si>
  <si>
    <t>similarity</t>
  </si>
  <si>
    <t>Minkowski</t>
  </si>
  <si>
    <t>ZFC</t>
  </si>
  <si>
    <t>hyperplan</t>
  </si>
  <si>
    <t>hyperplane</t>
  </si>
  <si>
    <t>Catalan</t>
  </si>
  <si>
    <t>radical</t>
  </si>
  <si>
    <t>intuitionniste</t>
  </si>
  <si>
    <t>intuitionistic</t>
  </si>
  <si>
    <t>singleton</t>
  </si>
  <si>
    <t>biparti</t>
  </si>
  <si>
    <t>bipartite</t>
  </si>
  <si>
    <t>Bell</t>
  </si>
  <si>
    <t>pentagone</t>
  </si>
  <si>
    <t>pentagon</t>
  </si>
  <si>
    <t>homothétie</t>
  </si>
  <si>
    <t>homothety</t>
  </si>
  <si>
    <t>sommation</t>
  </si>
  <si>
    <t>summation</t>
  </si>
  <si>
    <t>Knuth</t>
  </si>
  <si>
    <t>Zermelo</t>
  </si>
  <si>
    <t>quantificateur</t>
  </si>
  <si>
    <t>quantifier</t>
  </si>
  <si>
    <t>pentagonal</t>
  </si>
  <si>
    <t>préfixe</t>
  </si>
  <si>
    <t>prefix</t>
  </si>
  <si>
    <t>Cayley</t>
  </si>
  <si>
    <t>adjacence</t>
  </si>
  <si>
    <t>adjacency</t>
  </si>
  <si>
    <t>calculable</t>
  </si>
  <si>
    <t>computable</t>
  </si>
  <si>
    <t>trente</t>
  </si>
  <si>
    <t>thirty</t>
  </si>
  <si>
    <t>chaos</t>
  </si>
  <si>
    <t>Dedekind</t>
  </si>
  <si>
    <t>heuristique</t>
  </si>
  <si>
    <t>heuristics</t>
  </si>
  <si>
    <t>Weyl</t>
  </si>
  <si>
    <t>Tchebychev</t>
  </si>
  <si>
    <t>Chebyshev</t>
  </si>
  <si>
    <t>Fréchet</t>
  </si>
  <si>
    <t>inverser</t>
  </si>
  <si>
    <t>invert</t>
  </si>
  <si>
    <t>associatif</t>
  </si>
  <si>
    <t>associative</t>
  </si>
  <si>
    <t>implicite</t>
  </si>
  <si>
    <t>implicit</t>
  </si>
  <si>
    <t>calculabilité</t>
  </si>
  <si>
    <t>computability</t>
  </si>
  <si>
    <t>dominer</t>
  </si>
  <si>
    <t>dominate</t>
  </si>
  <si>
    <t>Brouwer</t>
  </si>
  <si>
    <t>séquentiel</t>
  </si>
  <si>
    <t>sequential</t>
  </si>
  <si>
    <t>Tarski</t>
  </si>
  <si>
    <t>lacet</t>
  </si>
  <si>
    <t>yaw, lace</t>
  </si>
  <si>
    <t>conjonction</t>
  </si>
  <si>
    <t>conjunction</t>
  </si>
  <si>
    <t>quantification</t>
  </si>
  <si>
    <t>négligeable</t>
  </si>
  <si>
    <t>negligible</t>
  </si>
  <si>
    <t>récursivement</t>
  </si>
  <si>
    <t>recursively</t>
  </si>
  <si>
    <t>laplacien</t>
  </si>
  <si>
    <t>laplacian</t>
  </si>
  <si>
    <t>coïncider</t>
  </si>
  <si>
    <t>coincide</t>
  </si>
  <si>
    <t>déformation</t>
  </si>
  <si>
    <t>deformation</t>
  </si>
  <si>
    <t>Scott</t>
  </si>
  <si>
    <t>difféomorphisme</t>
  </si>
  <si>
    <t>diffeomorphism</t>
  </si>
  <si>
    <t>parallélogramme</t>
  </si>
  <si>
    <t>parallelogram</t>
  </si>
  <si>
    <t>$\pi$</t>
  </si>
  <si>
    <t>simplexe</t>
  </si>
  <si>
    <t>simplex</t>
  </si>
  <si>
    <t>corollaire</t>
  </si>
  <si>
    <t>corollary</t>
  </si>
  <si>
    <t>multiplicateur</t>
  </si>
  <si>
    <t>multiplying</t>
  </si>
  <si>
    <t>hexagone</t>
  </si>
  <si>
    <t>hexagon</t>
  </si>
  <si>
    <t>hypercube</t>
  </si>
  <si>
    <t>pivot</t>
  </si>
  <si>
    <t>Landau</t>
  </si>
  <si>
    <t>normaliser</t>
  </si>
  <si>
    <t>normalize</t>
  </si>
  <si>
    <t>icosaèdre</t>
  </si>
  <si>
    <t>icosahedron</t>
  </si>
  <si>
    <t>plonger</t>
  </si>
  <si>
    <t>embed</t>
  </si>
  <si>
    <t>équilatéral</t>
  </si>
  <si>
    <t>equilateral</t>
  </si>
  <si>
    <t>métrisable</t>
  </si>
  <si>
    <t>metrizable</t>
  </si>
  <si>
    <t>divisibilité</t>
  </si>
  <si>
    <t>divisibility</t>
  </si>
  <si>
    <t>compacité</t>
  </si>
  <si>
    <t>compactness</t>
  </si>
  <si>
    <t>dénombrement</t>
  </si>
  <si>
    <t>counting</t>
  </si>
  <si>
    <t>torsion</t>
  </si>
  <si>
    <t>décidable</t>
  </si>
  <si>
    <t>decidable</t>
  </si>
  <si>
    <t>incertitude</t>
  </si>
  <si>
    <t>uncertainty</t>
  </si>
  <si>
    <t>quart</t>
  </si>
  <si>
    <t>Bessel</t>
  </si>
  <si>
    <t>homéomorphisme</t>
  </si>
  <si>
    <t>homeomorphism</t>
  </si>
  <si>
    <t>bijectif</t>
  </si>
  <si>
    <t>bijective</t>
  </si>
  <si>
    <t>postulat</t>
  </si>
  <si>
    <t>postulate</t>
  </si>
  <si>
    <t>revêtement</t>
  </si>
  <si>
    <t>covering</t>
  </si>
  <si>
    <t>clôture</t>
  </si>
  <si>
    <t>numérateur</t>
  </si>
  <si>
    <t>numerator</t>
  </si>
  <si>
    <t>discriminant</t>
  </si>
  <si>
    <t>incomplétude</t>
  </si>
  <si>
    <t>incompleteness</t>
  </si>
  <si>
    <t>Peirce</t>
  </si>
  <si>
    <t>pgcd</t>
  </si>
  <si>
    <t>gcd</t>
  </si>
  <si>
    <t>indécidable</t>
  </si>
  <si>
    <t>undecidable</t>
  </si>
  <si>
    <t>congru</t>
  </si>
  <si>
    <t>congruent</t>
  </si>
  <si>
    <t>fractionnaire</t>
  </si>
  <si>
    <t>fractional</t>
  </si>
  <si>
    <t>opposé</t>
  </si>
  <si>
    <t>opposite??</t>
  </si>
  <si>
    <t>Hamming</t>
  </si>
  <si>
    <t>lagrangien</t>
  </si>
  <si>
    <t>lagrangian</t>
  </si>
  <si>
    <t>primalité</t>
  </si>
  <si>
    <t>primality</t>
  </si>
  <si>
    <t>démontrable</t>
  </si>
  <si>
    <t>provable</t>
  </si>
  <si>
    <t>borélien</t>
  </si>
  <si>
    <t>borelian</t>
  </si>
  <si>
    <t>hypergéométrique</t>
  </si>
  <si>
    <t>hypergeometric</t>
  </si>
  <si>
    <t>injection</t>
  </si>
  <si>
    <t>réflexif</t>
  </si>
  <si>
    <t>reflexive</t>
  </si>
  <si>
    <t>surjectif</t>
  </si>
  <si>
    <t>surjective</t>
  </si>
  <si>
    <t>orientable</t>
  </si>
  <si>
    <t>Littlewood</t>
  </si>
  <si>
    <t>Liouville</t>
  </si>
  <si>
    <t>prisme</t>
  </si>
  <si>
    <t>prism</t>
  </si>
  <si>
    <t>ergodique</t>
  </si>
  <si>
    <t>ergodic</t>
  </si>
  <si>
    <t>algébriquement</t>
  </si>
  <si>
    <t>algebraically</t>
  </si>
  <si>
    <t>déterminant</t>
  </si>
  <si>
    <t>determinant</t>
  </si>
  <si>
    <t>valuation</t>
  </si>
  <si>
    <t>Kronecker</t>
  </si>
  <si>
    <t>eulérien</t>
  </si>
  <si>
    <t>eulerian</t>
  </si>
  <si>
    <t>littéral</t>
  </si>
  <si>
    <t>literal</t>
  </si>
  <si>
    <t>parallèlement</t>
  </si>
  <si>
    <t>parallely</t>
  </si>
  <si>
    <t>disjonction</t>
  </si>
  <si>
    <t>disjunction</t>
  </si>
  <si>
    <t>retenue</t>
  </si>
  <si>
    <t>carry</t>
  </si>
  <si>
    <t>majoration</t>
  </si>
  <si>
    <t>crochet</t>
  </si>
  <si>
    <t>bracket</t>
  </si>
  <si>
    <t>sécant</t>
  </si>
  <si>
    <t>secant</t>
  </si>
  <si>
    <t>suffixe</t>
  </si>
  <si>
    <t>suffix</t>
  </si>
  <si>
    <t>invariance</t>
  </si>
  <si>
    <t>homomorphisme</t>
  </si>
  <si>
    <t>homomorphism</t>
  </si>
  <si>
    <t>antisymétrique</t>
  </si>
  <si>
    <t>antisymmetric</t>
  </si>
  <si>
    <t>barycentre</t>
  </si>
  <si>
    <t>barycenter</t>
  </si>
  <si>
    <t>subdivision</t>
  </si>
  <si>
    <t>assertion</t>
  </si>
  <si>
    <t>polygonal</t>
  </si>
  <si>
    <t>octaèdre</t>
  </si>
  <si>
    <t>octahedron</t>
  </si>
  <si>
    <t>onze</t>
  </si>
  <si>
    <t>eleven</t>
  </si>
  <si>
    <t>milliard</t>
  </si>
  <si>
    <t>billion</t>
  </si>
  <si>
    <t>orthonormal</t>
  </si>
  <si>
    <t>tridimensionnel</t>
  </si>
  <si>
    <t>tridimentional</t>
  </si>
  <si>
    <t>linéarité</t>
  </si>
  <si>
    <t>linearity</t>
  </si>
  <si>
    <t>Pólya</t>
  </si>
  <si>
    <t>extraction</t>
  </si>
  <si>
    <t>Riesz</t>
  </si>
  <si>
    <t>transposer</t>
  </si>
  <si>
    <t>transpose</t>
  </si>
  <si>
    <t>cinquante</t>
  </si>
  <si>
    <t>fifty</t>
  </si>
  <si>
    <t>additionner</t>
  </si>
  <si>
    <t>dispersion</t>
  </si>
  <si>
    <t>sophisme</t>
  </si>
  <si>
    <t>sophism</t>
  </si>
  <si>
    <t>homéomorphe</t>
  </si>
  <si>
    <t>homeomorphic</t>
  </si>
  <si>
    <t>Kleene</t>
  </si>
  <si>
    <t>bissectrice</t>
  </si>
  <si>
    <t>bisector</t>
  </si>
  <si>
    <t>ZF</t>
  </si>
  <si>
    <t>concave</t>
  </si>
  <si>
    <t>étoilé</t>
  </si>
  <si>
    <t>star??</t>
  </si>
  <si>
    <t>gaussien</t>
  </si>
  <si>
    <t>gaussian</t>
  </si>
  <si>
    <t>isométrique</t>
  </si>
  <si>
    <t>isometric</t>
  </si>
  <si>
    <t>normalisation</t>
  </si>
  <si>
    <t>normalization</t>
  </si>
  <si>
    <t>cyclotomique</t>
  </si>
  <si>
    <t>cyclotomic</t>
  </si>
  <si>
    <t>quinze</t>
  </si>
  <si>
    <t>fifteen</t>
  </si>
  <si>
    <t>aléatoirement</t>
  </si>
  <si>
    <t>randomly</t>
  </si>
  <si>
    <t>décagonal</t>
  </si>
  <si>
    <t>decagonal</t>
  </si>
  <si>
    <t>observable</t>
  </si>
  <si>
    <t>Kripke</t>
  </si>
  <si>
    <t>similarité</t>
  </si>
  <si>
    <t>continûment</t>
  </si>
  <si>
    <t>continuously</t>
  </si>
  <si>
    <t>quarante</t>
  </si>
  <si>
    <t>fourty</t>
  </si>
  <si>
    <t>minimisation</t>
  </si>
  <si>
    <t>minimization</t>
  </si>
  <si>
    <t>Eisenstein</t>
  </si>
  <si>
    <t>réciprocité</t>
  </si>
  <si>
    <t>reciprocity</t>
  </si>
  <si>
    <t>inductif</t>
  </si>
  <si>
    <t>inductive</t>
  </si>
  <si>
    <t>orthogonalité</t>
  </si>
  <si>
    <t>orthogonality</t>
  </si>
  <si>
    <t>énumérer</t>
  </si>
  <si>
    <t>enumerate</t>
  </si>
  <si>
    <t>ellipsoïde</t>
  </si>
  <si>
    <t>ellipsoid</t>
  </si>
  <si>
    <t>Fraenkel</t>
  </si>
  <si>
    <t>asymptote</t>
  </si>
  <si>
    <t>asymptotiquement</t>
  </si>
  <si>
    <t>asymptotically</t>
  </si>
  <si>
    <t>maximiser</t>
  </si>
  <si>
    <t>maximize</t>
  </si>
  <si>
    <t>complétude</t>
  </si>
  <si>
    <t>completeness</t>
  </si>
  <si>
    <t>propositionnel</t>
  </si>
  <si>
    <t>propositional</t>
  </si>
  <si>
    <t>jacobien</t>
  </si>
  <si>
    <t>jacobian</t>
  </si>
  <si>
    <t>irrationalité</t>
  </si>
  <si>
    <t>irrationality</t>
  </si>
  <si>
    <t>cylindrique</t>
  </si>
  <si>
    <t>cylindrical</t>
  </si>
  <si>
    <t>corréler</t>
  </si>
  <si>
    <t>correlate</t>
  </si>
  <si>
    <t>trapèze</t>
  </si>
  <si>
    <t>trapezoid</t>
  </si>
  <si>
    <t>losange</t>
  </si>
  <si>
    <t>rhombus</t>
  </si>
  <si>
    <t>inéquation</t>
  </si>
  <si>
    <t>inequation</t>
  </si>
  <si>
    <t>cardinalité</t>
  </si>
  <si>
    <t>cardinality</t>
  </si>
  <si>
    <t>ensembliste</t>
  </si>
  <si>
    <t>set theoretic</t>
  </si>
  <si>
    <t>parabolique</t>
  </si>
  <si>
    <t>parabolic</t>
  </si>
  <si>
    <t>Pell</t>
  </si>
  <si>
    <t>attracteur</t>
  </si>
  <si>
    <t>attractor</t>
  </si>
  <si>
    <t>soustraire</t>
  </si>
  <si>
    <t>subtract</t>
  </si>
  <si>
    <t>noethérien</t>
  </si>
  <si>
    <t>noetherian</t>
  </si>
  <si>
    <t>treize</t>
  </si>
  <si>
    <t>thirteen</t>
  </si>
  <si>
    <t>exponentiation</t>
  </si>
  <si>
    <t>Hermite</t>
  </si>
  <si>
    <t>atlas</t>
  </si>
  <si>
    <t>altas</t>
  </si>
  <si>
    <t>Weierstrass</t>
  </si>
  <si>
    <t>convexité</t>
  </si>
  <si>
    <t>convexity</t>
  </si>
  <si>
    <t>Baire</t>
  </si>
  <si>
    <t>rhombique</t>
  </si>
  <si>
    <t>rhombic</t>
  </si>
  <si>
    <t>simplicial</t>
  </si>
  <si>
    <t>Student</t>
  </si>
  <si>
    <t>médiane</t>
  </si>
  <si>
    <t>transposition</t>
  </si>
  <si>
    <t>Sobolev</t>
  </si>
  <si>
    <t>Zorn</t>
  </si>
  <si>
    <t>maillage</t>
  </si>
  <si>
    <t>mesh</t>
  </si>
  <si>
    <t>minorer</t>
  </si>
  <si>
    <t>circonférence</t>
  </si>
  <si>
    <t>circumference</t>
  </si>
  <si>
    <t>Skolem</t>
  </si>
  <si>
    <t>sommable</t>
  </si>
  <si>
    <t>summable</t>
  </si>
  <si>
    <t>encadrement</t>
  </si>
  <si>
    <t>involution</t>
  </si>
  <si>
    <t>sixième</t>
  </si>
  <si>
    <t>sixth</t>
  </si>
  <si>
    <t>martingale</t>
  </si>
  <si>
    <t>isocèle</t>
  </si>
  <si>
    <t>isoceles</t>
  </si>
  <si>
    <t>circonscrit</t>
  </si>
  <si>
    <t>circumcircle</t>
  </si>
  <si>
    <t>Schwarz</t>
  </si>
  <si>
    <t>médiatrice</t>
  </si>
  <si>
    <t>perpendicular bisector</t>
  </si>
  <si>
    <t>énumérable</t>
  </si>
  <si>
    <t>enumerable</t>
  </si>
  <si>
    <t>ultrafiltre</t>
  </si>
  <si>
    <t>ultrafilter</t>
  </si>
  <si>
    <t>méromorphe</t>
  </si>
  <si>
    <t>meromorphic</t>
  </si>
  <si>
    <t>connexité</t>
  </si>
  <si>
    <t>connectedness</t>
  </si>
  <si>
    <t>Karp</t>
  </si>
  <si>
    <t>discontinuité</t>
  </si>
  <si>
    <t>discontinuity</t>
  </si>
  <si>
    <t>existentiel</t>
  </si>
  <si>
    <t>existential</t>
  </si>
  <si>
    <t>résoluble</t>
  </si>
  <si>
    <t>solvable</t>
  </si>
  <si>
    <t>inconnue</t>
  </si>
  <si>
    <t>unknown</t>
  </si>
  <si>
    <t>ternaire</t>
  </si>
  <si>
    <t>ternary</t>
  </si>
  <si>
    <t>homographie</t>
  </si>
  <si>
    <t>homography</t>
  </si>
  <si>
    <t>arité</t>
  </si>
  <si>
    <t>arity</t>
  </si>
  <si>
    <t>irrégulier</t>
  </si>
  <si>
    <t>irregular</t>
  </si>
  <si>
    <t>injectif</t>
  </si>
  <si>
    <t>injective</t>
  </si>
  <si>
    <t>septième</t>
  </si>
  <si>
    <t>seventh</t>
  </si>
  <si>
    <t>Galton</t>
  </si>
  <si>
    <t>Lipschitz</t>
  </si>
  <si>
    <t>monôme</t>
  </si>
  <si>
    <t>monomial</t>
  </si>
  <si>
    <t>rectangulaire</t>
  </si>
  <si>
    <t>rectangular</t>
  </si>
  <si>
    <t>proportionnalité</t>
  </si>
  <si>
    <t>proportionality</t>
  </si>
  <si>
    <t>pyramidal</t>
  </si>
  <si>
    <t>Zariski</t>
  </si>
  <si>
    <t>seize</t>
  </si>
  <si>
    <t>sixteen</t>
  </si>
  <si>
    <t>octogonal</t>
  </si>
  <si>
    <t>dixième</t>
  </si>
  <si>
    <t>tenth</t>
  </si>
  <si>
    <t>acyclique</t>
  </si>
  <si>
    <t>acyclic</t>
  </si>
  <si>
    <t>lexicographique</t>
  </si>
  <si>
    <t>lexicographic</t>
  </si>
  <si>
    <t>marginal</t>
  </si>
  <si>
    <t>Fischer</t>
  </si>
  <si>
    <t>unaire</t>
  </si>
  <si>
    <t>unary</t>
  </si>
  <si>
    <t>bidimensionnel</t>
  </si>
  <si>
    <t>bidimensional</t>
  </si>
  <si>
    <t>conjugué</t>
  </si>
  <si>
    <t>conjugate</t>
  </si>
  <si>
    <t>isopérimétrique</t>
  </si>
  <si>
    <t>isoperimetric</t>
  </si>
  <si>
    <t>déformer</t>
  </si>
  <si>
    <t>bend</t>
  </si>
  <si>
    <t>encadrer</t>
  </si>
  <si>
    <t>Bruijn</t>
  </si>
  <si>
    <t>Cesàro</t>
  </si>
  <si>
    <t>polyédrique</t>
  </si>
  <si>
    <t>polyhedral</t>
  </si>
  <si>
    <t>holonomie</t>
  </si>
  <si>
    <t>holonomy</t>
  </si>
  <si>
    <t>Bézout</t>
  </si>
  <si>
    <t>Goldbach</t>
  </si>
  <si>
    <t>Glodbach</t>
  </si>
  <si>
    <t>décroître</t>
  </si>
  <si>
    <t>decrease</t>
  </si>
  <si>
    <t>colinéaire</t>
  </si>
  <si>
    <t>colinear</t>
  </si>
  <si>
    <t>Carmichael</t>
  </si>
  <si>
    <t>factoriser</t>
  </si>
  <si>
    <t>factorize</t>
  </si>
  <si>
    <t>sécante</t>
  </si>
  <si>
    <t>Navier</t>
  </si>
  <si>
    <t>Sturm</t>
  </si>
  <si>
    <t>tétraédrique</t>
  </si>
  <si>
    <t>tetrahedral</t>
  </si>
  <si>
    <t>ennéagonal</t>
  </si>
  <si>
    <t>enneagonal</t>
  </si>
  <si>
    <t>dilatation</t>
  </si>
  <si>
    <t>dilation</t>
  </si>
  <si>
    <t>antiprisme</t>
  </si>
  <si>
    <t>antiprism</t>
  </si>
  <si>
    <t>birapport</t>
  </si>
  <si>
    <t>cross-ratio</t>
  </si>
  <si>
    <t>Diophante</t>
  </si>
  <si>
    <t>Diophantus</t>
  </si>
  <si>
    <t>Penrose</t>
  </si>
  <si>
    <t>sommer</t>
  </si>
  <si>
    <t>scinder</t>
  </si>
  <si>
    <t>split</t>
  </si>
  <si>
    <t>binôme</t>
  </si>
  <si>
    <t>extrémal</t>
  </si>
  <si>
    <t>extermal</t>
  </si>
  <si>
    <t>histogramme</t>
  </si>
  <si>
    <t>histogram</t>
  </si>
  <si>
    <t>Bolzano</t>
  </si>
  <si>
    <t>Blozano</t>
  </si>
  <si>
    <t>impropre</t>
  </si>
  <si>
    <t>improper</t>
  </si>
  <si>
    <t>cycloïde</t>
  </si>
  <si>
    <t>cycloid</t>
  </si>
  <si>
    <t>Fulkerson</t>
  </si>
  <si>
    <t>dichotomie</t>
  </si>
  <si>
    <t>dichotomy</t>
  </si>
  <si>
    <t>octonion</t>
  </si>
  <si>
    <t>Cramer</t>
  </si>
  <si>
    <t>octaédrique</t>
  </si>
  <si>
    <t>octahedral</t>
  </si>
  <si>
    <t>torseur</t>
  </si>
  <si>
    <t>torsor</t>
  </si>
  <si>
    <t>radian</t>
  </si>
  <si>
    <t>hilbertien</t>
  </si>
  <si>
    <t>hilbertian</t>
  </si>
  <si>
    <t>homologique</t>
  </si>
  <si>
    <t>homological</t>
  </si>
  <si>
    <t>huitième</t>
  </si>
  <si>
    <t>eighth</t>
  </si>
  <si>
    <t>préhilbertien</t>
  </si>
  <si>
    <t>pre-hilbertian</t>
  </si>
  <si>
    <t>quadruplet</t>
  </si>
  <si>
    <t>quadruple</t>
  </si>
  <si>
    <t>Grassmann</t>
  </si>
  <si>
    <t>Mascheroni</t>
  </si>
  <si>
    <t>Chomsky</t>
  </si>
  <si>
    <t>hypersurface</t>
  </si>
  <si>
    <t>Hölder</t>
  </si>
  <si>
    <t>exponentiellement</t>
  </si>
  <si>
    <t>exponentially</t>
  </si>
  <si>
    <t>Hodge</t>
  </si>
  <si>
    <t>périodicité</t>
  </si>
  <si>
    <t>periodicity</t>
  </si>
  <si>
    <t>monotonie</t>
  </si>
  <si>
    <t>monotonicity</t>
  </si>
  <si>
    <t>dominant</t>
  </si>
  <si>
    <t>Carathéodory</t>
  </si>
  <si>
    <t>Voronoï</t>
  </si>
  <si>
    <t>Voronoi</t>
  </si>
  <si>
    <t>axiomatisation</t>
  </si>
  <si>
    <t>axiomatization</t>
  </si>
  <si>
    <t>orthocentre</t>
  </si>
  <si>
    <t>orthocenter</t>
  </si>
  <si>
    <t>codimension</t>
  </si>
  <si>
    <t>associativité</t>
  </si>
  <si>
    <t>associativity</t>
  </si>
  <si>
    <t>ordonnée</t>
  </si>
  <si>
    <t>ordinate</t>
  </si>
  <si>
    <t>quartile</t>
  </si>
  <si>
    <t>commutativité</t>
  </si>
  <si>
    <t>commutativity</t>
  </si>
  <si>
    <t>Ackermann</t>
  </si>
  <si>
    <t>galoisien</t>
  </si>
  <si>
    <t>galoisian</t>
  </si>
  <si>
    <t>indécidabilité</t>
  </si>
  <si>
    <t>undecidability</t>
  </si>
  <si>
    <t>percolation</t>
  </si>
  <si>
    <t>hexadécimal</t>
  </si>
  <si>
    <t>hexadecimal</t>
  </si>
  <si>
    <t>extremum</t>
  </si>
  <si>
    <t>extermum</t>
  </si>
  <si>
    <t>heptagonal</t>
  </si>
  <si>
    <t>hypoténuse</t>
  </si>
  <si>
    <t>hypothenuse</t>
  </si>
  <si>
    <t>hyperfonction</t>
  </si>
  <si>
    <t>hyperfunction</t>
  </si>
  <si>
    <t>Mordell</t>
  </si>
  <si>
    <t>neuvième</t>
  </si>
  <si>
    <t>nineth</t>
  </si>
  <si>
    <t>récursivité</t>
  </si>
  <si>
    <t>recursion</t>
  </si>
  <si>
    <t>covariant</t>
  </si>
  <si>
    <t>commuter</t>
  </si>
  <si>
    <t>commute</t>
  </si>
  <si>
    <t>Mazur</t>
  </si>
  <si>
    <t>orthonormé</t>
  </si>
  <si>
    <t>pentagramme</t>
  </si>
  <si>
    <t>pentagram</t>
  </si>
  <si>
    <t>variationnel</t>
  </si>
  <si>
    <t>variational</t>
  </si>
  <si>
    <t>sexagésimal</t>
  </si>
  <si>
    <t>sexagesimal</t>
  </si>
  <si>
    <t>paramétrisation</t>
  </si>
  <si>
    <t>parametrization</t>
  </si>
  <si>
    <t>adjacent</t>
  </si>
  <si>
    <t>glouton</t>
  </si>
  <si>
    <t>greedy</t>
  </si>
  <si>
    <t>tautologie</t>
  </si>
  <si>
    <t>tautology</t>
  </si>
  <si>
    <t>PSPACE</t>
  </si>
  <si>
    <t>préordre</t>
  </si>
  <si>
    <t>preorder</t>
  </si>
  <si>
    <t>hypergraphe</t>
  </si>
  <si>
    <t>hypergraph</t>
  </si>
  <si>
    <t>coplanaire</t>
  </si>
  <si>
    <t>coplanar</t>
  </si>
  <si>
    <t>fini</t>
  </si>
  <si>
    <t>finite</t>
  </si>
  <si>
    <t>involutif</t>
  </si>
  <si>
    <t>involutive</t>
  </si>
  <si>
    <t>lemniscate</t>
  </si>
  <si>
    <t>fibration</t>
  </si>
  <si>
    <t>Büchi</t>
  </si>
  <si>
    <t>Kruskal</t>
  </si>
  <si>
    <t>NL</t>
  </si>
  <si>
    <t>quatorze</t>
  </si>
  <si>
    <t>fourteen</t>
  </si>
  <si>
    <t>surjection</t>
  </si>
  <si>
    <t>affixe</t>
  </si>
  <si>
    <t>autoadjoint</t>
  </si>
  <si>
    <t>self-adjoint</t>
  </si>
  <si>
    <t>Bellman</t>
  </si>
  <si>
    <t>Descartes</t>
  </si>
  <si>
    <t>isogonal</t>
  </si>
  <si>
    <t>extrapolation</t>
  </si>
  <si>
    <t>discontinu</t>
  </si>
  <si>
    <t>discontinuous</t>
  </si>
  <si>
    <t>tangence</t>
  </si>
  <si>
    <t>tangency??</t>
  </si>
  <si>
    <t>Koch</t>
  </si>
  <si>
    <t>transporter</t>
  </si>
  <si>
    <t>transport</t>
  </si>
  <si>
    <t>barycentrique</t>
  </si>
  <si>
    <t>barycentric</t>
  </si>
  <si>
    <t>ovale</t>
  </si>
  <si>
    <t>oval</t>
  </si>
  <si>
    <t>additivité</t>
  </si>
  <si>
    <t>additivity</t>
  </si>
  <si>
    <t>équerre</t>
  </si>
  <si>
    <t>diédral</t>
  </si>
  <si>
    <t>dihedral</t>
  </si>
  <si>
    <t>rationalité</t>
  </si>
  <si>
    <t>rationality</t>
  </si>
  <si>
    <t>dodécaédrique</t>
  </si>
  <si>
    <t>dodecahedric</t>
  </si>
  <si>
    <t>matroïde</t>
  </si>
  <si>
    <t>matroid</t>
  </si>
  <si>
    <t>billard</t>
  </si>
  <si>
    <t>billiard</t>
  </si>
  <si>
    <t>contractile</t>
  </si>
  <si>
    <t>contraction</t>
  </si>
  <si>
    <t>disjonctif</t>
  </si>
  <si>
    <t>disjunctive</t>
  </si>
  <si>
    <t>transfinie</t>
  </si>
  <si>
    <t>transfinite</t>
  </si>
  <si>
    <t>commutation</t>
  </si>
  <si>
    <t>Herbrand</t>
  </si>
  <si>
    <t>Perron</t>
  </si>
  <si>
    <t>$\epsilon$</t>
  </si>
  <si>
    <t>différentiabilité</t>
  </si>
  <si>
    <t>differentiability</t>
  </si>
  <si>
    <t>équiprobable</t>
  </si>
  <si>
    <t>equiprobable</t>
  </si>
  <si>
    <t>décidabilité</t>
  </si>
  <si>
    <t>decidability</t>
  </si>
  <si>
    <t>rigidité</t>
  </si>
  <si>
    <t>rigidity</t>
  </si>
  <si>
    <t>renormalisation</t>
  </si>
  <si>
    <t>renormalization</t>
  </si>
  <si>
    <t>dénombrer</t>
  </si>
  <si>
    <t>transitivité</t>
  </si>
  <si>
    <t>transitivity</t>
  </si>
  <si>
    <t>récurrent</t>
  </si>
  <si>
    <t>Syracuse</t>
  </si>
  <si>
    <t>multilinéaire</t>
  </si>
  <si>
    <t>multilinear</t>
  </si>
  <si>
    <t>nappe</t>
  </si>
  <si>
    <t>Cantelli</t>
  </si>
  <si>
    <t>multivarié</t>
  </si>
  <si>
    <t>multivariate</t>
  </si>
  <si>
    <t>Stokes</t>
  </si>
  <si>
    <t>$\aleph$</t>
  </si>
  <si>
    <t>sinusoïdal</t>
  </si>
  <si>
    <t>sinusoidal</t>
  </si>
  <si>
    <t>Burnside</t>
  </si>
  <si>
    <t>compagnon</t>
  </si>
  <si>
    <t>companion</t>
  </si>
  <si>
    <t>préfaisceau</t>
  </si>
  <si>
    <t>presheaf</t>
  </si>
  <si>
    <t>dièdre</t>
  </si>
  <si>
    <t>dihedron</t>
  </si>
  <si>
    <t>distributivité</t>
  </si>
  <si>
    <t>distributivity</t>
  </si>
  <si>
    <t>markovien</t>
  </si>
  <si>
    <t>markovian</t>
  </si>
  <si>
    <t>autocorrélation</t>
  </si>
  <si>
    <t>autocorrelation</t>
  </si>
  <si>
    <t>extensionnalité</t>
  </si>
  <si>
    <t>extensionality</t>
  </si>
  <si>
    <t>paracompact</t>
  </si>
  <si>
    <t>sturmien</t>
  </si>
  <si>
    <t>sturmian</t>
  </si>
  <si>
    <t>permuter</t>
  </si>
  <si>
    <t>permute</t>
  </si>
  <si>
    <t>cuboctaèdre</t>
  </si>
  <si>
    <t>cuboctahedron</t>
  </si>
  <si>
    <t>diagonalisable</t>
  </si>
  <si>
    <t>diagonalizable</t>
  </si>
  <si>
    <t>népérien</t>
  </si>
  <si>
    <t>neperian</t>
  </si>
  <si>
    <t>hyperboloïde</t>
  </si>
  <si>
    <t>hyperboloid</t>
  </si>
  <si>
    <t>paraboloïde</t>
  </si>
  <si>
    <t>paraboloid</t>
  </si>
  <si>
    <t>$\zeta$</t>
  </si>
  <si>
    <t>centième</t>
  </si>
  <si>
    <t>hundredth</t>
  </si>
  <si>
    <t>millième</t>
  </si>
  <si>
    <t>thousandth</t>
  </si>
  <si>
    <t>soixante</t>
  </si>
  <si>
    <t>sixty</t>
  </si>
  <si>
    <t>Word</t>
  </si>
  <si>
    <t>PseudoRSquared</t>
  </si>
  <si>
    <t>LLRPval</t>
  </si>
  <si>
    <t>SigmoidFitDiscrimination</t>
  </si>
  <si>
    <t>SigmoidFitDifficulty</t>
  </si>
  <si>
    <t>IRTDiscrimination</t>
  </si>
  <si>
    <t>RegressionDiscrimination</t>
  </si>
  <si>
    <t>IRTDifficulty</t>
  </si>
  <si>
    <t>RegressionDifficulty</t>
  </si>
  <si>
    <t>Question</t>
  </si>
  <si>
    <t>Answer</t>
  </si>
  <si>
    <t>EdLevelId</t>
  </si>
  <si>
    <t>SelfAssessment</t>
  </si>
  <si>
    <t>WordLevelId</t>
  </si>
  <si>
    <t>Count</t>
  </si>
  <si>
    <t>WordLevelName</t>
  </si>
  <si>
    <t>STD</t>
  </si>
  <si>
    <t>1ere-Tale</t>
  </si>
  <si>
    <t>2nd</t>
  </si>
  <si>
    <t>6e-5e</t>
  </si>
  <si>
    <t>prépa</t>
  </si>
  <si>
    <t>primaire</t>
  </si>
  <si>
    <t>licence</t>
  </si>
  <si>
    <t>4e-3e</t>
  </si>
  <si>
    <t>master</t>
  </si>
  <si>
    <t>Log Math freq</t>
  </si>
  <si>
    <t>Raw Math freq</t>
  </si>
  <si>
    <t>Raw Nonmath freq</t>
  </si>
  <si>
    <t>Present in French Vocabulary</t>
  </si>
  <si>
    <t>form</t>
  </si>
  <si>
    <t>define</t>
  </si>
  <si>
    <t>mathematic</t>
  </si>
  <si>
    <t>first</t>
  </si>
  <si>
    <t>mathematical</t>
  </si>
  <si>
    <t>method</t>
  </si>
  <si>
    <t>result</t>
  </si>
  <si>
    <t>vertex</t>
  </si>
  <si>
    <t>mathematician</t>
  </si>
  <si>
    <t>state</t>
  </si>
  <si>
    <t>dimensional</t>
  </si>
  <si>
    <t>lie</t>
  </si>
  <si>
    <t>simple</t>
  </si>
  <si>
    <t>external</t>
  </si>
  <si>
    <t>infinite</t>
  </si>
  <si>
    <t>hold</t>
  </si>
  <si>
    <t>generate</t>
  </si>
  <si>
    <t>standard</t>
  </si>
  <si>
    <t>rule</t>
  </si>
  <si>
    <t>computer</t>
  </si>
  <si>
    <t>subgroup</t>
  </si>
  <si>
    <t>construct</t>
  </si>
  <si>
    <t>construction</t>
  </si>
  <si>
    <t>therefore</t>
  </si>
  <si>
    <t>compute</t>
  </si>
  <si>
    <t>notation</t>
  </si>
  <si>
    <t>single</t>
  </si>
  <si>
    <t>geometric</t>
  </si>
  <si>
    <t>information</t>
  </si>
  <si>
    <t>direct</t>
  </si>
  <si>
    <t>member</t>
  </si>
  <si>
    <t>step</t>
  </si>
  <si>
    <t>arithmetic</t>
  </si>
  <si>
    <t>position</t>
  </si>
  <si>
    <t>calculus</t>
  </si>
  <si>
    <t>rational</t>
  </si>
  <si>
    <t>$\mathrm{e}$</t>
  </si>
  <si>
    <t>fundamental</t>
  </si>
  <si>
    <t>game</t>
  </si>
  <si>
    <t>extend</t>
  </si>
  <si>
    <t>boundary</t>
  </si>
  <si>
    <t>node</t>
  </si>
  <si>
    <t>develop</t>
  </si>
  <si>
    <t>variety</t>
  </si>
  <si>
    <t>generalize</t>
  </si>
  <si>
    <t>statistic</t>
  </si>
  <si>
    <t>mathematics</t>
  </si>
  <si>
    <t>code</t>
  </si>
  <si>
    <t>figure</t>
  </si>
  <si>
    <t>calculate</t>
  </si>
  <si>
    <t>shape</t>
  </si>
  <si>
    <t>derive</t>
  </si>
  <si>
    <t>statistical</t>
  </si>
  <si>
    <t>world</t>
  </si>
  <si>
    <t>numerical</t>
  </si>
  <si>
    <t>connection</t>
  </si>
  <si>
    <t>existence</t>
  </si>
  <si>
    <t>arbitrary</t>
  </si>
  <si>
    <t>suppose</t>
  </si>
  <si>
    <t>range</t>
  </si>
  <si>
    <t>subspace</t>
  </si>
  <si>
    <t>computation</t>
  </si>
  <si>
    <t>analytic</t>
  </si>
  <si>
    <t>computational</t>
  </si>
  <si>
    <t>eigenvalue</t>
  </si>
  <si>
    <t>coxeter</t>
  </si>
  <si>
    <t>bit</t>
  </si>
  <si>
    <t>identify</t>
  </si>
  <si>
    <t>distinct</t>
  </si>
  <si>
    <t>development</t>
  </si>
  <si>
    <t>mapping</t>
  </si>
  <si>
    <t>alternative</t>
  </si>
  <si>
    <t>rate</t>
  </si>
  <si>
    <t>finitely</t>
  </si>
  <si>
    <t>infinity</t>
  </si>
  <si>
    <t>calculation</t>
  </si>
  <si>
    <t>draw</t>
  </si>
  <si>
    <t>pattern</t>
  </si>
  <si>
    <t>average</t>
  </si>
  <si>
    <t>knot</t>
  </si>
  <si>
    <t>assumption</t>
  </si>
  <si>
    <t>expansion</t>
  </si>
  <si>
    <t>frequency</t>
  </si>
  <si>
    <t>dynamic</t>
  </si>
  <si>
    <t>approximate</t>
  </si>
  <si>
    <t>relative</t>
  </si>
  <si>
    <t>programming</t>
  </si>
  <si>
    <t>frame</t>
  </si>
  <si>
    <t>ordinary</t>
  </si>
  <si>
    <t>constraint</t>
  </si>
  <si>
    <t>relationship</t>
  </si>
  <si>
    <t>decision</t>
  </si>
  <si>
    <t>generator</t>
  </si>
  <si>
    <t>necessary</t>
  </si>
  <si>
    <t>inner</t>
  </si>
  <si>
    <t>induce</t>
  </si>
  <si>
    <t>cartesian</t>
  </si>
  <si>
    <t>logical</t>
  </si>
  <si>
    <t>alternate</t>
  </si>
  <si>
    <t>classification</t>
  </si>
  <si>
    <t>loop</t>
  </si>
  <si>
    <t>population</t>
  </si>
  <si>
    <t>opposite</t>
  </si>
  <si>
    <t>intersect</t>
  </si>
  <si>
    <t>Galois</t>
  </si>
  <si>
    <t>separate</t>
  </si>
  <si>
    <t>neumann</t>
  </si>
  <si>
    <t>primitive</t>
  </si>
  <si>
    <t>infinitely</t>
  </si>
  <si>
    <t>nonzero</t>
  </si>
  <si>
    <t>neighborhood</t>
  </si>
  <si>
    <t>correspondence</t>
  </si>
  <si>
    <t>variant</t>
  </si>
  <si>
    <t>disjoint</t>
  </si>
  <si>
    <t>distribute</t>
  </si>
  <si>
    <t>additive</t>
  </si>
  <si>
    <t>span</t>
  </si>
  <si>
    <t>combinatorial</t>
  </si>
  <si>
    <t>truncate</t>
  </si>
  <si>
    <t>flat</t>
  </si>
  <si>
    <t>iteration</t>
  </si>
  <si>
    <t>factorization</t>
  </si>
  <si>
    <t>sufficient</t>
  </si>
  <si>
    <t>orientation</t>
  </si>
  <si>
    <t>prior</t>
  </si>
  <si>
    <t>truth</t>
  </si>
  <si>
    <t>exponent</t>
  </si>
  <si>
    <t>states</t>
  </si>
  <si>
    <t>critical</t>
  </si>
  <si>
    <t>characterize</t>
  </si>
  <si>
    <t>translate</t>
  </si>
  <si>
    <t>geodesic</t>
  </si>
  <si>
    <t>semigroup</t>
  </si>
  <si>
    <t>explicit</t>
  </si>
  <si>
    <t>numeral</t>
  </si>
  <si>
    <t>fiber</t>
  </si>
  <si>
    <t>tile</t>
  </si>
  <si>
    <t>classify</t>
  </si>
  <si>
    <t>differ</t>
  </si>
  <si>
    <t>round</t>
  </si>
  <si>
    <t>expand</t>
  </si>
  <si>
    <t>nonlinear</t>
  </si>
  <si>
    <t>dynamical</t>
  </si>
  <si>
    <t>compound</t>
  </si>
  <si>
    <t>height</t>
  </si>
  <si>
    <t>comparison</t>
  </si>
  <si>
    <t>dependent</t>
  </si>
  <si>
    <t>log</t>
  </si>
  <si>
    <t>$\mathbb{zeta}$</t>
  </si>
  <si>
    <t>fit</t>
  </si>
  <si>
    <t>combinatoric</t>
  </si>
  <si>
    <t>net</t>
  </si>
  <si>
    <t>outcome</t>
  </si>
  <si>
    <t>conditional</t>
  </si>
  <si>
    <t>middle</t>
  </si>
  <si>
    <t>inclusion</t>
  </si>
  <si>
    <t>identical</t>
  </si>
  <si>
    <t>vary</t>
  </si>
  <si>
    <t>transition</t>
  </si>
  <si>
    <t>likelihood</t>
  </si>
  <si>
    <t>deviation</t>
  </si>
  <si>
    <t>straight</t>
  </si>
  <si>
    <t>strongly</t>
  </si>
  <si>
    <t>grow</t>
  </si>
  <si>
    <t>independently</t>
  </si>
  <si>
    <t>sampling</t>
  </si>
  <si>
    <t>Jordan</t>
  </si>
  <si>
    <t>derivation</t>
  </si>
  <si>
    <t>conformal</t>
  </si>
  <si>
    <t>growth</t>
  </si>
  <si>
    <t>definite</t>
  </si>
  <si>
    <t>rotate</t>
  </si>
  <si>
    <t>hierarchy</t>
  </si>
  <si>
    <t>subgraph</t>
  </si>
  <si>
    <t>sentence</t>
  </si>
  <si>
    <t>bayesian</t>
  </si>
  <si>
    <t>degenerate</t>
  </si>
  <si>
    <t>fold</t>
  </si>
  <si>
    <t>minimize</t>
  </si>
  <si>
    <t>characterization</t>
  </si>
  <si>
    <t>skew</t>
  </si>
  <si>
    <t>plot</t>
  </si>
  <si>
    <t>resolution</t>
  </si>
  <si>
    <t>cluster</t>
  </si>
  <si>
    <t>modulus</t>
  </si>
  <si>
    <t>hermitian</t>
  </si>
  <si>
    <t>ordering</t>
  </si>
  <si>
    <t>eigenvector</t>
  </si>
  <si>
    <t>Erdős</t>
  </si>
  <si>
    <t>vertical</t>
  </si>
  <si>
    <t>Church</t>
  </si>
  <si>
    <t>Conway</t>
  </si>
  <si>
    <t>chart</t>
  </si>
  <si>
    <t>loss</t>
  </si>
  <si>
    <t>arrow</t>
  </si>
  <si>
    <t>orient</t>
  </si>
  <si>
    <t>pythagorean</t>
  </si>
  <si>
    <t>Dirac</t>
  </si>
  <si>
    <t>hull</t>
  </si>
  <si>
    <t>linearly</t>
  </si>
  <si>
    <t>outer</t>
  </si>
  <si>
    <t>dot</t>
  </si>
  <si>
    <t>simulation</t>
  </si>
  <si>
    <t>substitute</t>
  </si>
  <si>
    <t>Klein</t>
  </si>
  <si>
    <t>semisimple</t>
  </si>
  <si>
    <t>converse</t>
  </si>
  <si>
    <t>honeycombs</t>
  </si>
  <si>
    <t>predict</t>
  </si>
  <si>
    <t>Möbius</t>
  </si>
  <si>
    <t>decide</t>
  </si>
  <si>
    <t>joint</t>
  </si>
  <si>
    <t>substitution</t>
  </si>
  <si>
    <t>data</t>
  </si>
  <si>
    <t>tessellation</t>
  </si>
  <si>
    <t>Frobenius</t>
  </si>
  <si>
    <t>composite</t>
  </si>
  <si>
    <t>noise</t>
  </si>
  <si>
    <t>walk</t>
  </si>
  <si>
    <t>likely</t>
  </si>
  <si>
    <t>slope</t>
  </si>
  <si>
    <t>multiplicity</t>
  </si>
  <si>
    <t>computing</t>
  </si>
  <si>
    <t>recurrence</t>
  </si>
  <si>
    <t>lambda</t>
  </si>
  <si>
    <t>neighbor</t>
  </si>
  <si>
    <t>signature</t>
  </si>
  <si>
    <t>mode</t>
  </si>
  <si>
    <t>tuple</t>
  </si>
  <si>
    <t>transfer</t>
  </si>
  <si>
    <t>accuracy</t>
  </si>
  <si>
    <t>equip</t>
  </si>
  <si>
    <t>Hopf</t>
  </si>
  <si>
    <t>continuum</t>
  </si>
  <si>
    <t>angular</t>
  </si>
  <si>
    <t>archimedean</t>
  </si>
  <si>
    <t>parametric</t>
  </si>
  <si>
    <t>facet</t>
  </si>
  <si>
    <t>Weil</t>
  </si>
  <si>
    <t>descent</t>
  </si>
  <si>
    <t>contradiction</t>
  </si>
  <si>
    <t>groupoid</t>
  </si>
  <si>
    <t>nilpotent</t>
  </si>
  <si>
    <t>spiral</t>
  </si>
  <si>
    <t>overlap</t>
  </si>
  <si>
    <t>decompose</t>
  </si>
  <si>
    <t>subalgebra</t>
  </si>
  <si>
    <t>graphic</t>
  </si>
  <si>
    <t>subtraction</t>
  </si>
  <si>
    <t>nontrivial</t>
  </si>
  <si>
    <t>Kepler</t>
  </si>
  <si>
    <t>exhibit</t>
  </si>
  <si>
    <t>weakly</t>
  </si>
  <si>
    <t>consistency</t>
  </si>
  <si>
    <t>neighbourhood</t>
  </si>
  <si>
    <t>Ricci</t>
  </si>
  <si>
    <t>diophantine</t>
  </si>
  <si>
    <t>Schur</t>
  </si>
  <si>
    <t>chromatic</t>
  </si>
  <si>
    <t>trial</t>
  </si>
  <si>
    <t>geometrical</t>
  </si>
  <si>
    <t>counterexample</t>
  </si>
  <si>
    <t>uniqueness</t>
  </si>
  <si>
    <t>proportion</t>
  </si>
  <si>
    <t>eliminate</t>
  </si>
  <si>
    <t>poset</t>
  </si>
  <si>
    <t>countably</t>
  </si>
  <si>
    <t>atomic</t>
  </si>
  <si>
    <t>bias</t>
  </si>
  <si>
    <t>constructive</t>
  </si>
  <si>
    <t>significance</t>
  </si>
  <si>
    <t>weighted</t>
  </si>
  <si>
    <t>iterative</t>
  </si>
  <si>
    <t>nonnegative</t>
  </si>
  <si>
    <t>differentiation</t>
  </si>
  <si>
    <t>categorical</t>
  </si>
  <si>
    <t>minus</t>
  </si>
  <si>
    <t>Hardy</t>
  </si>
  <si>
    <t>nonempty</t>
  </si>
  <si>
    <t>undirected</t>
  </si>
  <si>
    <t>elimination</t>
  </si>
  <si>
    <t>Lorentz</t>
  </si>
  <si>
    <t>supervision</t>
  </si>
  <si>
    <t>inscribe</t>
  </si>
  <si>
    <t>idempotent</t>
  </si>
  <si>
    <t>topologically</t>
  </si>
  <si>
    <t>submanifold</t>
  </si>
  <si>
    <t>normally</t>
  </si>
  <si>
    <t>rigid</t>
  </si>
  <si>
    <t>confidence</t>
  </si>
  <si>
    <t>triangulation</t>
  </si>
  <si>
    <t>cumulative</t>
  </si>
  <si>
    <t>coprime</t>
  </si>
  <si>
    <t>unbounded</t>
  </si>
  <si>
    <t>pointwise</t>
  </si>
  <si>
    <t>spline</t>
  </si>
  <si>
    <t>analytical</t>
  </si>
  <si>
    <t>induced</t>
  </si>
  <si>
    <t>Serre</t>
  </si>
  <si>
    <t>distributive</t>
  </si>
  <si>
    <t>residual</t>
  </si>
  <si>
    <t>geometrically</t>
  </si>
  <si>
    <t>posterior</t>
  </si>
  <si>
    <t>Pearson</t>
  </si>
  <si>
    <t>hundred</t>
  </si>
  <si>
    <t>sparse</t>
  </si>
  <si>
    <t>logistic</t>
  </si>
  <si>
    <t>learning</t>
  </si>
  <si>
    <t>monoidal</t>
  </si>
  <si>
    <t>orthoplex</t>
  </si>
  <si>
    <t>noncommutative</t>
  </si>
  <si>
    <t>commutator</t>
  </si>
  <si>
    <t>supremum</t>
  </si>
  <si>
    <t>Archimede</t>
  </si>
  <si>
    <t>formalism</t>
  </si>
  <si>
    <t>identification</t>
  </si>
  <si>
    <t>heuristic</t>
  </si>
  <si>
    <t>membership</t>
  </si>
  <si>
    <t>uncountable</t>
  </si>
  <si>
    <t>revolution</t>
  </si>
  <si>
    <t>spread</t>
  </si>
  <si>
    <t>indeterminate</t>
  </si>
  <si>
    <t>perturbation</t>
  </si>
  <si>
    <t>pullback</t>
  </si>
  <si>
    <t>brownian</t>
  </si>
  <si>
    <t>Shannon</t>
  </si>
  <si>
    <t>rotational</t>
  </si>
  <si>
    <t>coset</t>
  </si>
  <si>
    <t>piecewise</t>
  </si>
  <si>
    <t>significantly</t>
  </si>
  <si>
    <t>conjugacy</t>
  </si>
  <si>
    <t>Bayes</t>
  </si>
  <si>
    <t>replacement</t>
  </si>
  <si>
    <t>cotangent</t>
  </si>
  <si>
    <t>conjugation</t>
  </si>
  <si>
    <t>perimeter</t>
  </si>
  <si>
    <t>threshold</t>
  </si>
  <si>
    <t>truncation</t>
  </si>
  <si>
    <t>modal</t>
  </si>
  <si>
    <t>incomplete</t>
  </si>
  <si>
    <t>moduli</t>
  </si>
  <si>
    <t>Ramsey</t>
  </si>
  <si>
    <t>indicator</t>
  </si>
  <si>
    <t>submodule</t>
  </si>
  <si>
    <t>Wilson</t>
  </si>
  <si>
    <t>automorphic</t>
  </si>
  <si>
    <t>enumeration</t>
  </si>
  <si>
    <t>scaling</t>
  </si>
  <si>
    <t>conversion</t>
  </si>
  <si>
    <t>seminorm</t>
  </si>
  <si>
    <t>reducible</t>
  </si>
  <si>
    <t>penrose</t>
  </si>
  <si>
    <t>centroid</t>
  </si>
  <si>
    <t>curved</t>
  </si>
  <si>
    <t>forest</t>
  </si>
  <si>
    <t>isolated</t>
  </si>
  <si>
    <t>Schmidt</t>
  </si>
  <si>
    <t>demonstration</t>
  </si>
  <si>
    <t>compactification</t>
  </si>
  <si>
    <t>randomness</t>
  </si>
  <si>
    <t>arithmetical</t>
  </si>
  <si>
    <t>abstraction</t>
  </si>
  <si>
    <t>leaf</t>
  </si>
  <si>
    <t>stabilizer</t>
  </si>
  <si>
    <t>Bourbaki</t>
  </si>
  <si>
    <t>trivially</t>
  </si>
  <si>
    <t>tangential</t>
  </si>
  <si>
    <t>codomain</t>
  </si>
  <si>
    <t>differentiate</t>
  </si>
  <si>
    <t>percentile</t>
  </si>
  <si>
    <t>percentile2</t>
  </si>
  <si>
    <t>upperBound</t>
  </si>
  <si>
    <t>0-12.5</t>
  </si>
  <si>
    <t>12.5-25</t>
  </si>
  <si>
    <t>25-37.5</t>
  </si>
  <si>
    <t>37.5-50</t>
  </si>
  <si>
    <t>50-62.5</t>
  </si>
  <si>
    <t>62.5-75</t>
  </si>
  <si>
    <t>75-87.5</t>
  </si>
  <si>
    <t>87.5-100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</si>
</sst>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000"/>
    <numFmt numFmtId="167" formatCode="0.00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</font>
    <font>
      <sz val="11"/>
      <name val="Calibri"/>
    </font>
    <font>
      <sz val="11"/>
      <color theme="3" tint="0.59999389629810485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167" fontId="9" fillId="2" borderId="0" xfId="0" applyNumberFormat="1" applyFont="1" applyFill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1" xfId="0" applyFont="1" applyBorder="1"/>
    <xf numFmtId="0" fontId="12" fillId="0" borderId="0" xfId="0" applyFont="1"/>
    <xf numFmtId="11" fontId="12" fillId="0" borderId="0" xfId="0" applyNumberFormat="1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46">
    <dxf>
      <numFmt numFmtId="2" formatCode="0.00"/>
      <fill>
        <patternFill patternType="none"/>
      </fill>
      <alignment horizontal="center" vertical="center"/>
    </dxf>
    <dxf>
      <numFmt numFmtId="2" formatCode="0.00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numFmt numFmtId="0" formatCode="General"/>
      <alignment horizontal="center" vertical="center"/>
    </dxf>
    <dxf>
      <numFmt numFmtId="167" formatCode="0.00000"/>
      <alignment horizontal="center" vertical="center"/>
    </dxf>
    <dxf>
      <numFmt numFmtId="164" formatCode="0.0000"/>
      <alignment horizontal="center" vertical="center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ont>
        <b/>
      </font>
      <alignment horizontal="center" vertical="center"/>
    </dxf>
    <dxf>
      <alignment horizontal="center" vertical="center"/>
    </dxf>
    <dxf>
      <alignment horizontal="center" vertical="center"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numFmt numFmtId="2" formatCode="0.00"/>
      <fill>
        <patternFill patternType="none">
          <fgColor indexed="64"/>
          <bgColor theme="0"/>
        </patternFill>
      </fill>
      <alignment horizontal="center" vertical="center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theme="0"/>
        </patternFill>
      </fill>
      <alignment horizontal="center" vertical="center"/>
    </dxf>
    <dxf>
      <font>
        <color rgb="FF000000"/>
      </font>
      <numFmt numFmtId="0" formatCode="General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2" formatCode="0.00"/>
      <fill>
        <patternFill patternType="none">
          <fgColor indexed="64"/>
          <bgColor theme="0"/>
        </patternFill>
      </fill>
      <alignment horizontal="center" vertical="center"/>
    </dxf>
    <dxf>
      <numFmt numFmtId="2" formatCode="0.00"/>
      <fill>
        <patternFill patternType="none">
          <fgColor indexed="64"/>
          <bgColor theme="0"/>
        </patternFill>
      </fill>
      <alignment horizontal="center" vertical="center"/>
    </dxf>
    <dxf>
      <numFmt numFmtId="2" formatCode="0.00"/>
      <fill>
        <patternFill patternType="none">
          <fgColor indexed="64"/>
          <bgColor theme="0"/>
        </patternFill>
      </fill>
      <alignment horizontal="center" vertical="center"/>
    </dxf>
    <dxf>
      <numFmt numFmtId="2" formatCode="0.00"/>
      <fill>
        <patternFill patternType="none">
          <fgColor indexed="64"/>
          <bgColor theme="0"/>
        </patternFill>
      </fill>
      <alignment horizontal="center" vertical="center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theme="0"/>
        </patternFill>
      </fill>
      <alignment horizontal="center" vertical="center"/>
    </dxf>
    <dxf>
      <numFmt numFmtId="0" formatCode="General"/>
      <fill>
        <patternFill patternType="none">
          <fgColor indexed="64"/>
          <bgColor theme="0"/>
        </patternFill>
      </fill>
      <alignment horizontal="center" vertical="center"/>
    </dxf>
    <dxf>
      <numFmt numFmtId="0" formatCode="General"/>
      <fill>
        <patternFill patternType="none">
          <fgColor indexed="64"/>
          <bgColor theme="0"/>
        </patternFill>
      </fill>
      <alignment horizontal="center" vertical="center"/>
    </dxf>
    <dxf>
      <numFmt numFmtId="0" formatCode="General"/>
      <fill>
        <patternFill patternType="none">
          <fgColor indexed="64"/>
          <bgColor theme="0"/>
        </patternFill>
      </fill>
      <alignment horizontal="center" vertical="center"/>
    </dxf>
    <dxf>
      <fill>
        <patternFill patternType="none">
          <fgColor indexed="64"/>
          <bgColor theme="0"/>
        </patternFill>
      </fill>
      <alignment horizontal="center" vertical="center"/>
    </dxf>
    <dxf>
      <fill>
        <patternFill patternType="none">
          <fgColor indexed="64"/>
          <bgColor theme="0"/>
        </patternFill>
      </fill>
      <alignment horizontal="center" vertical="center"/>
    </dxf>
    <dxf>
      <fill>
        <patternFill patternType="none">
          <fgColor indexed="64"/>
          <bgColor theme="0"/>
        </patternFill>
      </fill>
      <alignment horizontal="center" vertical="center"/>
    </dxf>
    <dxf>
      <numFmt numFmtId="0" formatCode="General"/>
      <fill>
        <patternFill patternType="none">
          <fgColor indexed="64"/>
          <bgColor theme="0"/>
        </patternFill>
      </fill>
      <alignment horizontal="center" vertical="center"/>
    </dxf>
    <dxf>
      <fill>
        <patternFill patternType="none">
          <fgColor indexed="64"/>
          <bgColor theme="0"/>
        </patternFill>
      </fill>
      <alignment horizontal="center" vertical="center"/>
    </dxf>
    <dxf>
      <numFmt numFmtId="164" formatCode="0.0000"/>
      <fill>
        <patternFill patternType="none">
          <fgColor indexed="64"/>
          <bgColor theme="0"/>
        </patternFill>
      </fill>
      <alignment horizontal="center" vertical="center"/>
    </dxf>
    <dxf>
      <numFmt numFmtId="164" formatCode="0.0000"/>
      <fill>
        <patternFill patternType="none">
          <fgColor indexed="64"/>
          <bgColor theme="0"/>
        </patternFill>
      </fill>
      <alignment horizontal="center" vertical="center"/>
    </dxf>
    <dxf>
      <numFmt numFmtId="2" formatCode="0.00"/>
      <fill>
        <patternFill patternType="none">
          <fgColor indexed="64"/>
          <bgColor theme="0"/>
        </patternFill>
      </fill>
      <alignment horizontal="center" vertical="center"/>
    </dxf>
    <dxf>
      <numFmt numFmtId="2" formatCode="0.00"/>
      <fill>
        <patternFill patternType="none">
          <fgColor indexed="64"/>
          <bgColor theme="0"/>
        </patternFill>
      </fill>
      <alignment horizontal="center" vertical="center"/>
    </dxf>
    <dxf>
      <font>
        <b/>
      </font>
      <fill>
        <patternFill patternType="none">
          <fgColor indexed="64"/>
          <bgColor theme="0"/>
        </patternFill>
      </fill>
      <alignment horizontal="center" vertical="center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ill>
        <patternFill patternType="none">
          <fgColor indexed="64"/>
          <bgColor theme="0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tilisateur invité" id="{0C51AFD3-69F7-4B6C-B9B1-3E4177D28CD6}" userId="S::urn:spo:anon#fca474ca9e0df026f5411edc4127d506d5804fbc6606fe46d94b69000b9fb414::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0EBE4F-1887-435B-A100-B3884925E649}" name="Tableau1" displayName="Tableau1" ref="A1:X989" totalsRowShown="0" headerRowDxfId="45" dataDxfId="44" headerRowBorderDxfId="42" tableBorderDxfId="43">
  <autoFilter ref="A1:X989" xr:uid="{B30EBE4F-1887-435B-A100-B3884925E649}"/>
  <sortState xmlns:xlrd2="http://schemas.microsoft.com/office/spreadsheetml/2017/richdata2" ref="A2:X989">
    <sortCondition descending="1" ref="B1:B989"/>
  </sortState>
  <tableColumns count="24">
    <tableColumn id="1" xr3:uid="{1C8B8578-3A7F-46FE-A204-CF0566A3DAC7}" name="word" dataDxfId="41"/>
    <tableColumn id="8" xr3:uid="{E4F32BED-79F1-4207-8704-F21C1C7BFB32}" name="Log Math Freq" dataDxfId="40">
      <calculatedColumnFormula>LOG10(D2)+6</calculatedColumnFormula>
    </tableColumn>
    <tableColumn id="11" xr3:uid="{41AF9CD5-DDF2-420F-9755-118CDBCA0B9B}" name="Log Nonmath Freq" dataDxfId="39">
      <calculatedColumnFormula>IF(E2=0,-12,LOG10(E2)+6)</calculatedColumnFormula>
    </tableColumn>
    <tableColumn id="7" xr3:uid="{75A509D0-E06C-4BE8-A6F1-78AB60E67FFC}" name="Raw Math Freq" dataDxfId="38"/>
    <tableColumn id="6" xr3:uid="{C814D955-2B1D-4FB7-A941-F16D17EF10D4}" name="Raw Nonmath Freq" dataDxfId="37"/>
    <tableColumn id="2" xr3:uid="{8EACD2FF-95E0-4230-9401-9815082700B3}" name="Level" dataDxfId="36"/>
    <tableColumn id="3" xr3:uid="{513827A6-D1F3-4F79-8ED1-FE670CDE7F6D}" name="Level Name" dataDxfId="35">
      <calculatedColumnFormula array="1">_xlfn.SWITCH(F2,0,"primary",1,"6-7th grade",2,"8-9th grade",3,"10th grade",4,"11-12th grade",5,"bachelor",6,"licence",7,"master",10,"hard to tell")</calculatedColumnFormula>
    </tableColumn>
    <tableColumn id="4" xr3:uid="{C9DE8F12-9917-4758-8F49-B6D1052ADCAD}" name="metaMaths" dataDxfId="34"/>
    <tableColumn id="9" xr3:uid="{E83DE79E-6DAC-4FA9-B4B3-F69BBB3F008B}" name="Polysemic" dataDxfId="33"/>
    <tableColumn id="5" xr3:uid="{7FA8F096-01F3-47C0-955A-478DEFDC7107}" name="Grammatical Category" dataDxfId="32"/>
    <tableColumn id="12" xr3:uid="{464FDC5E-1BDA-4547-914A-BD1422895112}" name="Behavioral judgements available?" dataDxfId="31">
      <calculatedColumnFormula>IFERROR(IF(VLOOKUP(A2, ResultsOnlineExpFrench!A:A, 1, FALSE) = A2, "yes", "no"), "no")</calculatedColumnFormula>
    </tableColumn>
    <tableColumn id="13" xr3:uid="{9B1A6DB4-28DC-48DE-A923-D0F1E2799D38}" name="Used in basic fMRI vocabulary" dataDxfId="30"/>
    <tableColumn id="14" xr3:uid="{2DB0A46C-6C7B-4550-910C-3D9CE1D6B0F4}" name="Mean Knowledge Rating" dataDxfId="29">
      <calculatedColumnFormula>VLOOKUP(A2,ResultsOnlineExpFrench!A:B,2,FALSE)</calculatedColumnFormula>
    </tableColumn>
    <tableColumn id="15" xr3:uid="{0118EB0A-D592-42A3-B22D-AC8A763677BA}" name="STD of KnowledgeRating" dataDxfId="28">
      <calculatedColumnFormula>VLOOKUP(A2,ResultsOnlineExpFrench!A:H,8,FALSE)</calculatedColumnFormula>
    </tableColumn>
    <tableColumn id="22" xr3:uid="{F9C08866-E8E9-4BA3-9505-2E0ED1D3BF1F}" name="Sigmoid Fit Discrimination Parameter" dataDxfId="27">
      <calculatedColumnFormula>VLOOKUP(A2,ResultsIRT!B:J,4,FALSE)</calculatedColumnFormula>
    </tableColumn>
    <tableColumn id="21" xr3:uid="{C1CDAC22-CF47-48E1-9031-814AE75CD718}" name="Sigmoid Fit Difficulty Parameter" dataDxfId="26">
      <calculatedColumnFormula>VLOOKUP(A2,ResultsIRT!B:J,5,FALSE)</calculatedColumnFormula>
    </tableColumn>
    <tableColumn id="16" xr3:uid="{43A256CD-806D-415D-97C5-AF7D6B889827}" name="IRT Discrimination Parameter" dataDxfId="25">
      <calculatedColumnFormula>VLOOKUP(A2,ResultsIRT!B:J,6,FALSE)</calculatedColumnFormula>
    </tableColumn>
    <tableColumn id="17" xr3:uid="{2ECCD4BF-B638-47E9-A9AD-3D4CC862368D}" name="IRT Difficulty Parameter" dataDxfId="24">
      <calculatedColumnFormula>VLOOKUP(A2,ResultsIRT!B:J,8,FALSE)</calculatedColumnFormula>
    </tableColumn>
    <tableColumn id="10" xr3:uid="{05B90E0A-60FC-4579-AA75-D8A820425AAB}" name="Logit Regression Discrimination Parameter" dataDxfId="23">
      <calculatedColumnFormula>VLOOKUP(A2,ResultsIRT!B:J,7,FALSE)</calculatedColumnFormula>
    </tableColumn>
    <tableColumn id="18" xr3:uid="{35699731-A8BE-4E31-9C2D-C631D1A0AFAB}" name="Logit Regression Difficulty Parameter" dataDxfId="22">
      <calculatedColumnFormula>VLOOKUP(A2,ResultsIRT!B:J,9,FALSE)</calculatedColumnFormula>
    </tableColumn>
    <tableColumn id="19" xr3:uid="{9313854F-D19C-4DA8-BB5C-680100AE6D9B}" name="Possible English Translation" dataDxfId="21"/>
    <tableColumn id="20" xr3:uid="{5D61C774-AB74-4131-B8D7-796744CFD6BA}" name="Present in the English Vocabulary?" dataDxfId="20">
      <calculatedColumnFormula>IFERROR(IF(VLOOKUP(U2, EnglishVocabulary!A:A, 1, FALSE) = U2, "yes", "no"), "no")</calculatedColumnFormula>
    </tableColumn>
    <tableColumn id="24" xr3:uid="{4FAF6EA6-8E48-408B-9C12-05C0423EB9B0}" name="80 High-Discriminability words" dataDxfId="19">
      <calculatedColumnFormula>IFERROR(IF(VLOOKUP(A2, HighDiscrimIRT!A:A, 1, FALSE) = A2, "X", ""), "")</calculatedColumnFormula>
    </tableColumn>
    <tableColumn id="23" xr3:uid="{0231DCAD-C388-4969-99D4-F9253DD5062B}" name="Note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19F43B-7DE3-47A8-9562-888E436790A7}" name="Tableau3" displayName="Tableau3" ref="A1:H430" totalsRowShown="0" headerRowDxfId="17" headerRowBorderDxfId="15" tableBorderDxfId="16">
  <autoFilter ref="A1:H430" xr:uid="{D719F43B-7DE3-47A8-9562-888E436790A7}"/>
  <tableColumns count="8">
    <tableColumn id="1" xr3:uid="{B815913D-4714-4590-93B1-B9C7E6F1D9BE}" name="Question" dataDxfId="14"/>
    <tableColumn id="2" xr3:uid="{F4DD71E0-EE73-4D7E-83F8-0596CC62BCEB}" name="Answer"/>
    <tableColumn id="3" xr3:uid="{A5778A0B-55A4-45B0-A3AF-874430C480AC}" name="EdLevelId"/>
    <tableColumn id="4" xr3:uid="{0E2A0D2C-757D-4046-A3AC-23B2CA7CC130}" name="SelfAssessment"/>
    <tableColumn id="5" xr3:uid="{9DEABBD8-6713-42BB-B1F2-78B86239512C}" name="WordLevelId"/>
    <tableColumn id="6" xr3:uid="{F22CC460-88F2-4C3B-8E8E-60CD79229165}" name="Count"/>
    <tableColumn id="7" xr3:uid="{280F1F4C-20B3-4733-AF69-0469E508FC1A}" name="WordLevelName"/>
    <tableColumn id="8" xr3:uid="{8375377A-1E1C-4B13-961E-6701B65BB246}" name="ST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4DAF96-F4C9-444C-9C5A-AC43EF8CDEF1}" name="Tableau4" displayName="Tableau4" ref="A1:F1001" totalsRowShown="0" headerRowDxfId="13" dataDxfId="12">
  <autoFilter ref="A1:F1001" xr:uid="{AE4DAF96-F4C9-444C-9C5A-AC43EF8CDEF1}"/>
  <tableColumns count="6">
    <tableColumn id="1" xr3:uid="{B3438A51-3094-4578-89F4-9CF5930FC97D}" name="word" dataDxfId="11"/>
    <tableColumn id="5" xr3:uid="{724B6F35-8172-4F66-AE5F-1CEBF0F7E125}" name="Log Math freq" dataDxfId="10">
      <calculatedColumnFormula>LOG10(D2)+6</calculatedColumnFormula>
    </tableColumn>
    <tableColumn id="4" xr3:uid="{C134DEDA-1DBB-45CE-8DA9-732FF7BC75D4}" name="Log Nonmath Freq" dataDxfId="9">
      <calculatedColumnFormula>LOG10(E2)+6</calculatedColumnFormula>
    </tableColumn>
    <tableColumn id="2" xr3:uid="{70E876EA-7940-42BC-A236-A33F347F0743}" name="Raw Math freq" dataDxfId="8"/>
    <tableColumn id="3" xr3:uid="{758EA1F7-D248-411A-9596-6D9A2923D42A}" name="Raw Nonmath freq" dataDxfId="7"/>
    <tableColumn id="6" xr3:uid="{AF1C5D53-7C4A-4F56-8748-7258F3C4BDD0}" name="Present in French Vocabulary" dataDxfId="6">
      <calculatedColumnFormula>IFERROR(IF(VLOOKUP(A2,FrenchVocabulary!#REF!,1,FALSE)=A2, "yes", "no"), "no")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198AB3-CEF8-4A76-9B95-351D3BC9BBAB}" name="Tableau13" displayName="Tableau13" ref="A1:D81" totalsRowShown="0" headerRowDxfId="5" dataDxfId="4">
  <autoFilter ref="A1:D81" xr:uid="{90198AB3-CEF8-4A76-9B95-351D3BC9BBAB}"/>
  <tableColumns count="4">
    <tableColumn id="1" xr3:uid="{FB573F74-FDDB-4568-B460-FBAEFA202381}" name="word" dataDxfId="3"/>
    <tableColumn id="2" xr3:uid="{792B9A6F-C526-4A50-9254-F0011248E329}" name="percentile" dataDxfId="2"/>
    <tableColumn id="3" xr3:uid="{FD706B68-1C64-4F8C-93F9-E016AC1D4B80}" name="percentile2" dataDxfId="1"/>
    <tableColumn id="4" xr3:uid="{2B64BA6E-BF29-48C0-98E4-F4A1D2AF2AB1}" name="upperBou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11-10T09:47:04.96" personId="{0C51AFD3-69F7-4B6C-B9B1-3E4177D28CD6}" id="{57FF7CB2-50A4-4850-A7B8-906B83E42AAD}">
    <text>Log10 frequency per million of each term in the Math wikispedia pages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9"/>
  <sheetViews>
    <sheetView tabSelected="1" workbookViewId="0">
      <pane xSplit="1" topLeftCell="D1" activePane="topRight" state="frozen"/>
      <selection pane="topRight" activeCell="R10" sqref="R10"/>
    </sheetView>
  </sheetViews>
  <sheetFormatPr defaultColWidth="9.140625" defaultRowHeight="15" customHeight="1"/>
  <cols>
    <col min="1" max="1" width="18.5703125" style="6" bestFit="1" customWidth="1"/>
    <col min="2" max="2" width="13.5703125" style="9" bestFit="1" customWidth="1"/>
    <col min="3" max="3" width="13.140625" style="5" bestFit="1" customWidth="1"/>
    <col min="4" max="4" width="14.5703125" style="10" bestFit="1" customWidth="1"/>
    <col min="5" max="5" width="14" style="10" bestFit="1" customWidth="1"/>
    <col min="6" max="6" width="8.140625" style="11" customWidth="1"/>
    <col min="7" max="7" width="19.7109375" style="8" customWidth="1"/>
    <col min="8" max="8" width="13.7109375" bestFit="1" customWidth="1"/>
    <col min="9" max="9" width="12.42578125" bestFit="1" customWidth="1"/>
    <col min="10" max="10" width="19.28515625" style="6" bestFit="1" customWidth="1"/>
    <col min="11" max="11" width="17.140625" style="6" bestFit="1" customWidth="1"/>
    <col min="12" max="12" width="14.28515625" style="6" bestFit="1" customWidth="1"/>
    <col min="13" max="13" width="15.140625" style="5" bestFit="1" customWidth="1"/>
    <col min="14" max="14" width="13.85546875" style="5" bestFit="1" customWidth="1"/>
    <col min="15" max="16" width="13.85546875" style="5" customWidth="1"/>
    <col min="17" max="17" width="17" style="5" bestFit="1" customWidth="1"/>
    <col min="18" max="19" width="16.7109375" style="5" customWidth="1"/>
    <col min="20" max="22" width="17.7109375" style="5" customWidth="1"/>
    <col min="23" max="23" width="13.85546875" style="5" customWidth="1"/>
  </cols>
  <sheetData>
    <row r="1" spans="1:25" ht="45.75">
      <c r="A1" s="11" t="s">
        <v>0</v>
      </c>
      <c r="B1" s="21" t="s">
        <v>1</v>
      </c>
      <c r="C1" s="22" t="s">
        <v>2</v>
      </c>
      <c r="D1" s="20" t="s">
        <v>3</v>
      </c>
      <c r="E1" s="20" t="s">
        <v>4</v>
      </c>
      <c r="F1" s="23" t="s">
        <v>5</v>
      </c>
      <c r="G1" s="23" t="s">
        <v>6</v>
      </c>
      <c r="H1" s="14" t="s">
        <v>7</v>
      </c>
      <c r="I1" s="14" t="s">
        <v>8</v>
      </c>
      <c r="J1" s="23" t="s">
        <v>9</v>
      </c>
      <c r="K1" s="23" t="s">
        <v>10</v>
      </c>
      <c r="L1" s="23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13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14" t="s">
        <v>23</v>
      </c>
      <c r="Y1">
        <f>SUBTOTAL(3,V2:V989)</f>
        <v>988</v>
      </c>
    </row>
    <row r="2" spans="1:25">
      <c r="A2" s="14" t="s">
        <v>24</v>
      </c>
      <c r="B2" s="7">
        <f>LOG10(D2)+6</f>
        <v>4.4489276115135645</v>
      </c>
      <c r="C2" s="7">
        <f>IF(E2=0,-12,LOG10(E2)+6)</f>
        <v>4.2650722922158293</v>
      </c>
      <c r="D2" s="10">
        <v>2.8114321800000001E-2</v>
      </c>
      <c r="E2" s="10">
        <v>1.8410784400000001E-2</v>
      </c>
      <c r="F2" s="11">
        <v>0</v>
      </c>
      <c r="G2" s="8" t="str" cm="1">
        <f t="array" ref="G2">_xlfn.SWITCH(F2,0,"primary",1,"6-7th grade",2,"8-9th grade",3,"10th grade",4,"11-12th grade",5,"bachelor",6,"licence",7,"master",10,"hard to tell")</f>
        <v>primary</v>
      </c>
      <c r="H2" s="8"/>
      <c r="I2" s="8"/>
      <c r="J2" s="8" t="s">
        <v>25</v>
      </c>
      <c r="K2" s="8" t="str">
        <f>IFERROR(IF(VLOOKUP(A2, ResultsOnlineExpFrench!A:A, 1, FALSE) = A2, "yes", "no"), "no")</f>
        <v>yes</v>
      </c>
      <c r="L2" s="8"/>
      <c r="M2" s="7">
        <f>VLOOKUP(A2,ResultsOnlineExpFrench!A:B,2,FALSE)</f>
        <v>7.7391304347826084</v>
      </c>
      <c r="N2" s="7">
        <f>VLOOKUP(A2,ResultsOnlineExpFrench!A:H,8,FALSE)</f>
        <v>0.67356232107955016</v>
      </c>
      <c r="O2" s="7" t="e">
        <f>VLOOKUP(A2,ResultsIRT!B:J,4,FALSE)</f>
        <v>#N/A</v>
      </c>
      <c r="P2" s="7" t="e">
        <f>VLOOKUP(A2,ResultsIRT!B:J,5,FALSE)</f>
        <v>#N/A</v>
      </c>
      <c r="Q2" s="7" t="e">
        <f>VLOOKUP(A2,ResultsIRT!B:J,6,FALSE)</f>
        <v>#N/A</v>
      </c>
      <c r="R2" s="7" t="e">
        <f>VLOOKUP(A2,ResultsIRT!B:J,8,FALSE)</f>
        <v>#N/A</v>
      </c>
      <c r="S2" s="7" t="e">
        <f>VLOOKUP(A2,ResultsIRT!B:J,7,FALSE)</f>
        <v>#N/A</v>
      </c>
      <c r="T2" s="7" t="e">
        <f>VLOOKUP(A2,ResultsIRT!B:J,9,FALSE)</f>
        <v>#N/A</v>
      </c>
      <c r="U2" s="27" t="s">
        <v>26</v>
      </c>
      <c r="V2" s="8" t="str">
        <f>IFERROR(IF(VLOOKUP(U2, EnglishVocabulary!A:A, 1, FALSE) = U2, "yes", "no"), "no")</f>
        <v>yes</v>
      </c>
      <c r="W2" s="8" t="str">
        <f>IFERROR(IF(VLOOKUP(A2, HighDiscrimIRT!A:A, 1, FALSE) = A2, "X", ""), "")</f>
        <v/>
      </c>
      <c r="X2" s="7"/>
    </row>
    <row r="3" spans="1:25">
      <c r="A3" s="14" t="s">
        <v>25</v>
      </c>
      <c r="B3" s="7">
        <f>LOG10(D3)+6</f>
        <v>3.5146866117248527</v>
      </c>
      <c r="C3" s="7">
        <f>IF(E3=0,-12,LOG10(E3)+6)</f>
        <v>2.4518135972626323</v>
      </c>
      <c r="D3" s="10">
        <v>3.2710457E-3</v>
      </c>
      <c r="E3" s="10">
        <v>2.8301770000000001E-4</v>
      </c>
      <c r="F3" s="11">
        <v>0</v>
      </c>
      <c r="G3" s="8" t="str" cm="1">
        <f t="array" ref="G3">_xlfn.SWITCH(F3,0,"primary",1,"6-7th grade",2,"8-9th grade",3,"10th grade",4,"11-12th grade",5,"bachelor",6,"licence",7,"master",10,"hard to tell")</f>
        <v>primary</v>
      </c>
      <c r="H3" s="8"/>
      <c r="I3" s="8"/>
      <c r="J3" s="8" t="s">
        <v>27</v>
      </c>
      <c r="K3" s="8" t="str">
        <f>IFERROR(IF(VLOOKUP(A3, ResultsOnlineExpFrench!A:A, 1, FALSE) = A3, "yes", "no"), "no")</f>
        <v>yes</v>
      </c>
      <c r="L3" s="8"/>
      <c r="M3" s="7">
        <f>VLOOKUP(A3,ResultsOnlineExpFrench!A:B,2,FALSE)</f>
        <v>7.612403100775194</v>
      </c>
      <c r="N3" s="7">
        <f>VLOOKUP(A3,ResultsOnlineExpFrench!A:H,8,FALSE)</f>
        <v>0.87435537733913382</v>
      </c>
      <c r="O3" s="7" t="e">
        <f>VLOOKUP(A3,ResultsIRT!B:J,4,FALSE)</f>
        <v>#N/A</v>
      </c>
      <c r="P3" s="7" t="e">
        <f>VLOOKUP(A3,ResultsIRT!B:J,5,FALSE)</f>
        <v>#N/A</v>
      </c>
      <c r="Q3" s="7" t="e">
        <f>VLOOKUP(A3,ResultsIRT!B:J,6,FALSE)</f>
        <v>#N/A</v>
      </c>
      <c r="R3" s="7" t="e">
        <f>VLOOKUP(A3,ResultsIRT!B:J,8,FALSE)</f>
        <v>#N/A</v>
      </c>
      <c r="S3" s="7" t="e">
        <f>VLOOKUP(A3,ResultsIRT!B:J,7,FALSE)</f>
        <v>#N/A</v>
      </c>
      <c r="T3" s="7" t="e">
        <f>VLOOKUP(A3,ResultsIRT!B:J,9,FALSE)</f>
        <v>#N/A</v>
      </c>
      <c r="U3" s="27" t="s">
        <v>28</v>
      </c>
      <c r="V3" s="8" t="str">
        <f>IFERROR(IF(VLOOKUP(U3, EnglishVocabulary!A:A, 1, FALSE) = U3, "yes", "no"), "no")</f>
        <v>yes</v>
      </c>
      <c r="W3" s="8" t="str">
        <f>IFERROR(IF(VLOOKUP(A3, HighDiscrimIRT!A:A, 1, FALSE) = A3, "X", ""), "")</f>
        <v/>
      </c>
      <c r="X3" s="7"/>
    </row>
    <row r="4" spans="1:25">
      <c r="A4" s="14" t="s">
        <v>29</v>
      </c>
      <c r="B4" s="7">
        <f>LOG10(D4)+6</f>
        <v>3.4304204178467064</v>
      </c>
      <c r="C4" s="7">
        <f>IF(E4=0,-12,LOG10(E4)+6)</f>
        <v>3.0019198485574661</v>
      </c>
      <c r="D4" s="10">
        <v>2.6941415999999999E-3</v>
      </c>
      <c r="E4" s="10">
        <v>1.0044304000000001E-3</v>
      </c>
      <c r="F4" s="11">
        <v>3</v>
      </c>
      <c r="G4" s="8" t="str" cm="1">
        <f t="array" ref="G4">_xlfn.SWITCH(F4,0,"primary",1,"6-7th grade",2,"8-9th grade",3,"10th grade",4,"11-12th grade",5,"bachelor",6,"licence",7,"master",10,"hard to tell")</f>
        <v>10th grade</v>
      </c>
      <c r="H4" s="8"/>
      <c r="I4" s="8"/>
      <c r="J4" s="8" t="s">
        <v>30</v>
      </c>
      <c r="K4" s="8" t="str">
        <f>IFERROR(IF(VLOOKUP(A4, ResultsOnlineExpFrench!A:A, 1, FALSE) = A4, "yes", "no"), "no")</f>
        <v>yes</v>
      </c>
      <c r="L4" s="8"/>
      <c r="M4" s="7">
        <f>VLOOKUP(A4,ResultsOnlineExpFrench!A:B,2,FALSE)</f>
        <v>7.3561643835616426</v>
      </c>
      <c r="N4" s="7">
        <f>VLOOKUP(A4,ResultsOnlineExpFrench!A:H,8,FALSE)</f>
        <v>1.4129524419155219</v>
      </c>
      <c r="O4" s="7">
        <f>VLOOKUP(A4,ResultsIRT!B:J,4,FALSE)</f>
        <v>2.8525096214605301</v>
      </c>
      <c r="P4" s="7">
        <f>VLOOKUP(A4,ResultsIRT!B:J,5,FALSE)</f>
        <v>-1.32147684196677</v>
      </c>
      <c r="Q4" s="7">
        <f>VLOOKUP(A4,ResultsIRT!B:J,6,FALSE)</f>
        <v>2.2683334476630401</v>
      </c>
      <c r="R4" s="7">
        <f>VLOOKUP(A4,ResultsIRT!B:J,8,FALSE)</f>
        <v>-2.5965517451006699</v>
      </c>
      <c r="S4" s="7">
        <f>VLOOKUP(A4,ResultsIRT!B:J,7,FALSE)</f>
        <v>1.46266681191571</v>
      </c>
      <c r="T4" s="7">
        <f>VLOOKUP(A4,ResultsIRT!B:J,9,FALSE)</f>
        <v>0.80419283291826205</v>
      </c>
      <c r="U4" s="27" t="s">
        <v>29</v>
      </c>
      <c r="V4" s="8" t="str">
        <f>IFERROR(IF(VLOOKUP(U4, EnglishVocabulary!A:A, 1, FALSE) = U4, "yes", "no"), "no")</f>
        <v>yes</v>
      </c>
      <c r="W4" s="8" t="str">
        <f>IFERROR(IF(VLOOKUP(A4, HighDiscrimIRT!A:A, 1, FALSE) = A4, "X", ""), "")</f>
        <v/>
      </c>
      <c r="X4" s="7"/>
    </row>
    <row r="5" spans="1:25">
      <c r="A5" s="14" t="s">
        <v>31</v>
      </c>
      <c r="B5" s="7">
        <f>LOG10(D5)+6</f>
        <v>3.3789961609116128</v>
      </c>
      <c r="C5" s="7">
        <f>IF(E5=0,-12,LOG10(E5)+6)</f>
        <v>3.1508467268962193</v>
      </c>
      <c r="D5" s="10">
        <v>2.3932946E-3</v>
      </c>
      <c r="E5" s="10">
        <v>1.4152942E-3</v>
      </c>
      <c r="F5" s="11">
        <v>0</v>
      </c>
      <c r="G5" s="8" t="str" cm="1">
        <f t="array" ref="G5">_xlfn.SWITCH(F5,0,"primary",1,"6-7th grade",2,"8-9th grade",3,"10th grade",4,"11-12th grade",5,"bachelor",6,"licence",7,"master",10,"hard to tell")</f>
        <v>primary</v>
      </c>
      <c r="H5" s="8"/>
      <c r="I5" s="8"/>
      <c r="J5" s="8" t="s">
        <v>25</v>
      </c>
      <c r="K5" s="8" t="str">
        <f>IFERROR(IF(VLOOKUP(A5, ResultsOnlineExpFrench!A:A, 1, FALSE) = A5, "yes", "no"), "no")</f>
        <v>yes</v>
      </c>
      <c r="L5" s="8"/>
      <c r="M5" s="7">
        <f>VLOOKUP(A5,ResultsOnlineExpFrench!A:B,2,FALSE)</f>
        <v>7.7468354430379751</v>
      </c>
      <c r="N5" s="7">
        <f>VLOOKUP(A5,ResultsOnlineExpFrench!A:H,8,FALSE)</f>
        <v>0.98685479714217594</v>
      </c>
      <c r="O5" s="7">
        <f>VLOOKUP(A5,ResultsIRT!B:J,4,FALSE)</f>
        <v>2276.10430206002</v>
      </c>
      <c r="P5" s="7">
        <f>VLOOKUP(A5,ResultsIRT!B:J,5,FALSE)</f>
        <v>-1.2158007989748101</v>
      </c>
      <c r="Q5" s="7">
        <f>VLOOKUP(A5,ResultsIRT!B:J,6,FALSE)</f>
        <v>1.7856344346777999</v>
      </c>
      <c r="R5" s="7">
        <f>VLOOKUP(A5,ResultsIRT!B:J,8,FALSE)</f>
        <v>-3.1133489202464499</v>
      </c>
      <c r="S5" s="7">
        <f>VLOOKUP(A5,ResultsIRT!B:J,7,FALSE)</f>
        <v>0.93866763031487499</v>
      </c>
      <c r="T5" s="7">
        <f>VLOOKUP(A5,ResultsIRT!B:J,9,FALSE)</f>
        <v>-0.61137501135071204</v>
      </c>
      <c r="U5" s="27" t="s">
        <v>32</v>
      </c>
      <c r="V5" s="8" t="str">
        <f>IFERROR(IF(VLOOKUP(U5, EnglishVocabulary!A:A, 1, FALSE) = U5, "yes", "no"), "no")</f>
        <v>yes</v>
      </c>
      <c r="W5" s="8" t="str">
        <f>IFERROR(IF(VLOOKUP(A5, HighDiscrimIRT!A:A, 1, FALSE) = A5, "X", ""), "")</f>
        <v/>
      </c>
      <c r="X5" s="7"/>
    </row>
    <row r="6" spans="1:25">
      <c r="A6" s="14" t="s">
        <v>33</v>
      </c>
      <c r="B6" s="7">
        <f>LOG10(D6)+6</f>
        <v>3.3757632434009639</v>
      </c>
      <c r="C6" s="7">
        <f>IF(E6=0,-12,LOG10(E6)+6)</f>
        <v>2.253072791458945</v>
      </c>
      <c r="D6" s="10">
        <v>2.3755449000000001E-3</v>
      </c>
      <c r="E6" s="10">
        <v>1.7909060000000001E-4</v>
      </c>
      <c r="F6" s="11">
        <v>2</v>
      </c>
      <c r="G6" s="8" t="str" cm="1">
        <f t="array" ref="G6">_xlfn.SWITCH(F6,0,"primary",1,"6-7th grade",2,"8-9th grade",3,"10th grade",4,"11-12th grade",5,"bachelor",6,"licence",7,"master",10,"hard to tell")</f>
        <v>8-9th grade</v>
      </c>
      <c r="H6" s="8"/>
      <c r="I6" s="8"/>
      <c r="J6" s="8" t="s">
        <v>27</v>
      </c>
      <c r="K6" s="8" t="str">
        <f>IFERROR(IF(VLOOKUP(A6, ResultsOnlineExpFrench!A:A, 1, FALSE) = A6, "yes", "no"), "no")</f>
        <v>yes</v>
      </c>
      <c r="L6" s="8"/>
      <c r="M6" s="7">
        <f>VLOOKUP(A6,ResultsOnlineExpFrench!A:B,2,FALSE)</f>
        <v>7.5</v>
      </c>
      <c r="N6" s="7">
        <f>VLOOKUP(A6,ResultsOnlineExpFrench!A:H,8,FALSE)</f>
        <v>0.90935310904129918</v>
      </c>
      <c r="O6" s="7" t="e">
        <f>VLOOKUP(A6,ResultsIRT!B:J,4,FALSE)</f>
        <v>#N/A</v>
      </c>
      <c r="P6" s="7" t="e">
        <f>VLOOKUP(A6,ResultsIRT!B:J,5,FALSE)</f>
        <v>#N/A</v>
      </c>
      <c r="Q6" s="7" t="e">
        <f>VLOOKUP(A6,ResultsIRT!B:J,6,FALSE)</f>
        <v>#N/A</v>
      </c>
      <c r="R6" s="7" t="e">
        <f>VLOOKUP(A6,ResultsIRT!B:J,8,FALSE)</f>
        <v>#N/A</v>
      </c>
      <c r="S6" s="7" t="e">
        <f>VLOOKUP(A6,ResultsIRT!B:J,7,FALSE)</f>
        <v>#N/A</v>
      </c>
      <c r="T6" s="7" t="e">
        <f>VLOOKUP(A6,ResultsIRT!B:J,9,FALSE)</f>
        <v>#N/A</v>
      </c>
      <c r="U6" s="27" t="s">
        <v>34</v>
      </c>
      <c r="V6" s="8" t="str">
        <f>IFERROR(IF(VLOOKUP(U6, EnglishVocabulary!A:A, 1, FALSE) = U6, "yes", "no"), "no")</f>
        <v>yes</v>
      </c>
      <c r="W6" s="8" t="str">
        <f>IFERROR(IF(VLOOKUP(A6, HighDiscrimIRT!A:A, 1, FALSE) = A6, "X", ""), "")</f>
        <v/>
      </c>
      <c r="X6" s="7"/>
    </row>
    <row r="7" spans="1:25">
      <c r="A7" s="14" t="s">
        <v>35</v>
      </c>
      <c r="B7" s="7">
        <f>LOG10(D7)+6</f>
        <v>3.3003364819561658</v>
      </c>
      <c r="C7" s="7">
        <f>IF(E7=0,-12,LOG10(E7)+6)</f>
        <v>3.2582244349745895</v>
      </c>
      <c r="D7" s="10">
        <v>1.9968087999999999E-3</v>
      </c>
      <c r="E7" s="10">
        <v>1.8122764E-3</v>
      </c>
      <c r="F7" s="11">
        <v>1</v>
      </c>
      <c r="G7" s="8" t="str" cm="1">
        <f t="array" ref="G7">_xlfn.SWITCH(F7,0,"primary",1,"6-7th grade",2,"8-9th grade",3,"10th grade",4,"11-12th grade",5,"bachelor",6,"licence",7,"master",10,"hard to tell")</f>
        <v>6-7th grade</v>
      </c>
      <c r="H7" s="8"/>
      <c r="I7" s="8"/>
      <c r="J7" s="8" t="s">
        <v>36</v>
      </c>
      <c r="K7" s="8" t="str">
        <f>IFERROR(IF(VLOOKUP(A7, ResultsOnlineExpFrench!A:A, 1, FALSE) = A7, "yes", "no"), "no")</f>
        <v>yes</v>
      </c>
      <c r="L7" s="8"/>
      <c r="M7" s="7">
        <f>VLOOKUP(A7,ResultsOnlineExpFrench!A:B,2,FALSE)</f>
        <v>7.4666666666666668</v>
      </c>
      <c r="N7" s="7">
        <f>VLOOKUP(A7,ResultsOnlineExpFrench!A:H,8,FALSE)</f>
        <v>1.1310136688793451</v>
      </c>
      <c r="O7" s="7">
        <f>VLOOKUP(A7,ResultsIRT!B:J,4,FALSE)</f>
        <v>19.341906515865901</v>
      </c>
      <c r="P7" s="7">
        <f>VLOOKUP(A7,ResultsIRT!B:J,5,FALSE)</f>
        <v>-1.1631890110262699</v>
      </c>
      <c r="Q7" s="7">
        <f>VLOOKUP(A7,ResultsIRT!B:J,6,FALSE)</f>
        <v>2.0052491304289601</v>
      </c>
      <c r="R7" s="7">
        <f>VLOOKUP(A7,ResultsIRT!B:J,8,FALSE)</f>
        <v>-3.2293928719939999</v>
      </c>
      <c r="S7" s="7">
        <f>VLOOKUP(A7,ResultsIRT!B:J,7,FALSE)</f>
        <v>2.1436806282041898</v>
      </c>
      <c r="T7" s="7">
        <f>VLOOKUP(A7,ResultsIRT!B:J,9,FALSE)</f>
        <v>0.34197267022967698</v>
      </c>
      <c r="U7" s="27" t="s">
        <v>37</v>
      </c>
      <c r="V7" s="8" t="str">
        <f>IFERROR(IF(VLOOKUP(U7, EnglishVocabulary!A:A, 1, FALSE) = U7, "yes", "no"), "no")</f>
        <v>yes</v>
      </c>
      <c r="W7" s="8" t="str">
        <f>IFERROR(IF(VLOOKUP(A7, HighDiscrimIRT!A:A, 1, FALSE) = A7, "X", ""), "")</f>
        <v/>
      </c>
      <c r="X7" s="7"/>
    </row>
    <row r="8" spans="1:25">
      <c r="A8" s="14" t="s">
        <v>38</v>
      </c>
      <c r="B8" s="7">
        <f>LOG10(D8)+6</f>
        <v>3.2706082255324964</v>
      </c>
      <c r="C8" s="7">
        <f>IF(E8=0,-12,LOG10(E8)+6)</f>
        <v>2.3627521286080473</v>
      </c>
      <c r="D8" s="10">
        <v>1.8646967999999999E-3</v>
      </c>
      <c r="E8" s="10">
        <v>2.305431E-4</v>
      </c>
      <c r="F8" s="11">
        <v>3</v>
      </c>
      <c r="G8" s="8" t="str" cm="1">
        <f t="array" ref="G8">_xlfn.SWITCH(F8,0,"primary",1,"6-7th grade",2,"8-9th grade",3,"10th grade",4,"11-12th grade",5,"bachelor",6,"licence",7,"master",10,"hard to tell")</f>
        <v>10th grade</v>
      </c>
      <c r="H8" s="8"/>
      <c r="I8" s="8"/>
      <c r="J8" s="8" t="s">
        <v>27</v>
      </c>
      <c r="K8" s="8" t="str">
        <f>IFERROR(IF(VLOOKUP(A8, ResultsOnlineExpFrench!A:A, 1, FALSE) = A8, "yes", "no"), "no")</f>
        <v>yes</v>
      </c>
      <c r="L8" s="8"/>
      <c r="M8" s="7">
        <f>VLOOKUP(A8,ResultsOnlineExpFrench!A:B,2,FALSE)</f>
        <v>7.4110429447852759</v>
      </c>
      <c r="N8" s="7">
        <f>VLOOKUP(A8,ResultsOnlineExpFrench!A:H,8,FALSE)</f>
        <v>1.138991381114846</v>
      </c>
      <c r="O8" s="7">
        <f>VLOOKUP(A8,ResultsIRT!B:J,4,FALSE)</f>
        <v>9.1568804578236896E-3</v>
      </c>
      <c r="P8" s="7">
        <f>VLOOKUP(A8,ResultsIRT!B:J,5,FALSE)</f>
        <v>-51.596209475452603</v>
      </c>
      <c r="Q8" s="7">
        <f>VLOOKUP(A8,ResultsIRT!B:J,6,FALSE)</f>
        <v>92.050727266836503</v>
      </c>
      <c r="R8" s="7">
        <f>VLOOKUP(A8,ResultsIRT!B:J,8,FALSE)</f>
        <v>-2.1053715847049199</v>
      </c>
      <c r="S8" s="7">
        <f>VLOOKUP(A8,ResultsIRT!B:J,7,FALSE)</f>
        <v>4.5469672199972999E-2</v>
      </c>
      <c r="T8" s="7">
        <f>VLOOKUP(A8,ResultsIRT!B:J,9,FALSE)</f>
        <v>-105.78414324012201</v>
      </c>
      <c r="U8" s="27" t="s">
        <v>39</v>
      </c>
      <c r="V8" s="8" t="str">
        <f>IFERROR(IF(VLOOKUP(U8, EnglishVocabulary!A:A, 1, FALSE) = U8, "yes", "no"), "no")</f>
        <v>yes</v>
      </c>
      <c r="W8" s="8" t="str">
        <f>IFERROR(IF(VLOOKUP(A8, HighDiscrimIRT!A:A, 1, FALSE) = A8, "X", ""), "")</f>
        <v>X</v>
      </c>
      <c r="X8" s="7"/>
    </row>
    <row r="9" spans="1:25">
      <c r="A9" s="14" t="s">
        <v>40</v>
      </c>
      <c r="B9" s="7">
        <f>LOG10(D9)+6</f>
        <v>3.2510754628894256</v>
      </c>
      <c r="C9" s="7">
        <f>IF(E9=0,-12,LOG10(E9)+6)</f>
        <v>2.5919993379670538</v>
      </c>
      <c r="D9" s="10">
        <v>1.7826885000000001E-3</v>
      </c>
      <c r="E9" s="10">
        <v>3.9084029999999999E-4</v>
      </c>
      <c r="F9" s="11">
        <v>0</v>
      </c>
      <c r="G9" s="8" t="str" cm="1">
        <f t="array" ref="G9">_xlfn.SWITCH(F9,0,"primary",1,"6-7th grade",2,"8-9th grade",3,"10th grade",4,"11-12th grade",5,"bachelor",6,"licence",7,"master",10,"hard to tell")</f>
        <v>primary</v>
      </c>
      <c r="H9" s="8"/>
      <c r="I9" s="8"/>
      <c r="J9" s="8" t="s">
        <v>27</v>
      </c>
      <c r="K9" s="8" t="str">
        <f>IFERROR(IF(VLOOKUP(A9, ResultsOnlineExpFrench!A:A, 1, FALSE) = A9, "yes", "no"), "no")</f>
        <v>yes</v>
      </c>
      <c r="L9" s="8"/>
      <c r="M9" s="7">
        <f>VLOOKUP(A9,ResultsOnlineExpFrench!A:B,2,FALSE)</f>
        <v>7.549295774647887</v>
      </c>
      <c r="N9" s="7">
        <f>VLOOKUP(A9,ResultsOnlineExpFrench!A:H,8,FALSE)</f>
        <v>0.91603450938079289</v>
      </c>
      <c r="O9" s="7">
        <f>VLOOKUP(A9,ResultsIRT!B:J,4,FALSE)</f>
        <v>30.248858844462401</v>
      </c>
      <c r="P9" s="7">
        <f>VLOOKUP(A9,ResultsIRT!B:J,5,FALSE)</f>
        <v>-0.58624121562898801</v>
      </c>
      <c r="Q9" s="7">
        <f>VLOOKUP(A9,ResultsIRT!B:J,6,FALSE)</f>
        <v>0.64899857235603697</v>
      </c>
      <c r="R9" s="7">
        <f>VLOOKUP(A9,ResultsIRT!B:J,8,FALSE)</f>
        <v>-8.0419047951163396</v>
      </c>
      <c r="S9" s="7">
        <f>VLOOKUP(A9,ResultsIRT!B:J,7,FALSE)</f>
        <v>0.13669630941782099</v>
      </c>
      <c r="T9" s="7">
        <f>VLOOKUP(A9,ResultsIRT!B:J,9,FALSE)</f>
        <v>-30.809138771347001</v>
      </c>
      <c r="U9" s="27" t="s">
        <v>40</v>
      </c>
      <c r="V9" s="8" t="str">
        <f>IFERROR(IF(VLOOKUP(U9, EnglishVocabulary!A:A, 1, FALSE) = U9, "yes", "no"), "no")</f>
        <v>yes</v>
      </c>
      <c r="W9" s="8" t="str">
        <f>IFERROR(IF(VLOOKUP(A9, HighDiscrimIRT!A:A, 1, FALSE) = A9, "X", ""), "")</f>
        <v/>
      </c>
      <c r="X9" s="7"/>
    </row>
    <row r="10" spans="1:25">
      <c r="A10" s="14" t="s">
        <v>41</v>
      </c>
      <c r="B10" s="7">
        <f>LOG10(D10)+6</f>
        <v>3.2200722965139716</v>
      </c>
      <c r="C10" s="7">
        <f>IF(E10=0,-12,LOG10(E10)+6)</f>
        <v>1.8211065551646692</v>
      </c>
      <c r="D10" s="10">
        <v>1.6598632E-3</v>
      </c>
      <c r="E10" s="10">
        <v>6.6237900000000005E-5</v>
      </c>
      <c r="F10" s="8">
        <v>2</v>
      </c>
      <c r="G10" s="8" t="str" cm="1">
        <f t="array" ref="G10">_xlfn.SWITCH(F10,0,"primary",1,"6-7th grade",2,"8-9th grade",3,"10th grade",4,"11-12th grade",5,"bachelor",6,"licence",7,"master",10,"hard to tell")</f>
        <v>8-9th grade</v>
      </c>
      <c r="H10" s="8" t="s">
        <v>42</v>
      </c>
      <c r="I10" s="8"/>
      <c r="J10" s="8" t="s">
        <v>27</v>
      </c>
      <c r="K10" s="8" t="str">
        <f>IFERROR(IF(VLOOKUP(A10, ResultsOnlineExpFrench!A:A, 1, FALSE) = A10, "yes", "no"), "no")</f>
        <v>no</v>
      </c>
      <c r="L10" s="8"/>
      <c r="M10" s="8" t="e">
        <f>VLOOKUP(A10,ResultsOnlineExpFrench!A:B,2,FALSE)</f>
        <v>#N/A</v>
      </c>
      <c r="N10" s="8" t="e">
        <f>VLOOKUP(A10,ResultsOnlineExpFrench!A:H,8,FALSE)</f>
        <v>#N/A</v>
      </c>
      <c r="O10" s="7" t="e">
        <f>VLOOKUP(A10,ResultsIRT!B:J,4,FALSE)</f>
        <v>#N/A</v>
      </c>
      <c r="P10" s="7" t="e">
        <f>VLOOKUP(A10,ResultsIRT!B:J,5,FALSE)</f>
        <v>#N/A</v>
      </c>
      <c r="Q10" s="7" t="e">
        <f>VLOOKUP(A10,ResultsIRT!B:J,6,FALSE)</f>
        <v>#N/A</v>
      </c>
      <c r="R10" s="7" t="e">
        <f>VLOOKUP(A10,ResultsIRT!B:J,8,FALSE)</f>
        <v>#N/A</v>
      </c>
      <c r="S10" s="7" t="e">
        <f>VLOOKUP(A10,ResultsIRT!B:J,7,FALSE)</f>
        <v>#N/A</v>
      </c>
      <c r="T10" s="7" t="e">
        <f>VLOOKUP(A10,ResultsIRT!B:J,9,FALSE)</f>
        <v>#N/A</v>
      </c>
      <c r="U10" s="27" t="s">
        <v>43</v>
      </c>
      <c r="V10" s="8" t="str">
        <f>IFERROR(IF(VLOOKUP(U10, EnglishVocabulary!A:A, 1, FALSE) = U10, "yes", "no"), "no")</f>
        <v>yes</v>
      </c>
      <c r="W10" s="8" t="str">
        <f>IFERROR(IF(VLOOKUP(A10, HighDiscrimIRT!A:A, 1, FALSE) = A10, "X", ""), "")</f>
        <v/>
      </c>
      <c r="X10" s="7"/>
    </row>
    <row r="11" spans="1:25">
      <c r="A11" s="14" t="s">
        <v>44</v>
      </c>
      <c r="B11" s="7">
        <f>LOG10(D11)+6</f>
        <v>3.1865787757021269</v>
      </c>
      <c r="C11" s="7">
        <f>IF(E11=0,-12,LOG10(E11)+6)</f>
        <v>2.3120499277672582</v>
      </c>
      <c r="D11" s="10">
        <v>1.5366634999999999E-3</v>
      </c>
      <c r="E11" s="10">
        <v>2.0513979999999999E-4</v>
      </c>
      <c r="F11" s="8">
        <v>0</v>
      </c>
      <c r="G11" s="8" t="str" cm="1">
        <f t="array" ref="G11">_xlfn.SWITCH(F11,0,"primary",1,"6-7th grade",2,"8-9th grade",3,"10th grade",4,"11-12th grade",5,"bachelor",6,"licence",7,"master",10,"hard to tell")</f>
        <v>primary</v>
      </c>
      <c r="H11" s="8" t="s">
        <v>42</v>
      </c>
      <c r="I11" s="8"/>
      <c r="J11" s="8" t="s">
        <v>27</v>
      </c>
      <c r="K11" s="8" t="str">
        <f>IFERROR(IF(VLOOKUP(A11, ResultsOnlineExpFrench!A:A, 1, FALSE) = A11, "yes", "no"), "no")</f>
        <v>no</v>
      </c>
      <c r="L11" s="8"/>
      <c r="M11" s="8" t="e">
        <f>VLOOKUP(A11,ResultsOnlineExpFrench!A:B,2,FALSE)</f>
        <v>#N/A</v>
      </c>
      <c r="N11" s="8" t="e">
        <f>VLOOKUP(A11,ResultsOnlineExpFrench!A:H,8,FALSE)</f>
        <v>#N/A</v>
      </c>
      <c r="O11" s="7" t="e">
        <f>VLOOKUP(A11,ResultsIRT!B:J,4,FALSE)</f>
        <v>#N/A</v>
      </c>
      <c r="P11" s="7" t="e">
        <f>VLOOKUP(A11,ResultsIRT!B:J,5,FALSE)</f>
        <v>#N/A</v>
      </c>
      <c r="Q11" s="7" t="e">
        <f>VLOOKUP(A11,ResultsIRT!B:J,6,FALSE)</f>
        <v>#N/A</v>
      </c>
      <c r="R11" s="7" t="e">
        <f>VLOOKUP(A11,ResultsIRT!B:J,8,FALSE)</f>
        <v>#N/A</v>
      </c>
      <c r="S11" s="7" t="e">
        <f>VLOOKUP(A11,ResultsIRT!B:J,7,FALSE)</f>
        <v>#N/A</v>
      </c>
      <c r="T11" s="7" t="e">
        <f>VLOOKUP(A11,ResultsIRT!B:J,9,FALSE)</f>
        <v>#N/A</v>
      </c>
      <c r="U11" s="27" t="s">
        <v>45</v>
      </c>
      <c r="V11" s="8" t="str">
        <f>IFERROR(IF(VLOOKUP(U11, EnglishVocabulary!A:A, 1, FALSE) = U11, "yes", "no"), "no")</f>
        <v>yes</v>
      </c>
      <c r="W11" s="8" t="str">
        <f>IFERROR(IF(VLOOKUP(A11, HighDiscrimIRT!A:A, 1, FALSE) = A11, "X", ""), "")</f>
        <v/>
      </c>
      <c r="X11" s="7"/>
    </row>
    <row r="12" spans="1:25">
      <c r="A12" s="14" t="s">
        <v>46</v>
      </c>
      <c r="B12" s="7">
        <f>LOG10(D12)+6</f>
        <v>3.1805040400567459</v>
      </c>
      <c r="C12" s="7">
        <f>IF(E12=0,-12,LOG10(E12)+6)</f>
        <v>2.0931375496345388</v>
      </c>
      <c r="D12" s="10">
        <v>1.5153189E-3</v>
      </c>
      <c r="E12" s="10">
        <v>1.239189E-4</v>
      </c>
      <c r="F12" s="11">
        <v>1</v>
      </c>
      <c r="G12" s="8" t="str" cm="1">
        <f t="array" ref="G12">_xlfn.SWITCH(F12,0,"primary",1,"6-7th grade",2,"8-9th grade",3,"10th grade",4,"11-12th grade",5,"bachelor",6,"licence",7,"master",10,"hard to tell")</f>
        <v>6-7th grade</v>
      </c>
      <c r="H12" s="8"/>
      <c r="I12" s="8"/>
      <c r="J12" s="8" t="s">
        <v>27</v>
      </c>
      <c r="K12" s="8" t="str">
        <f>IFERROR(IF(VLOOKUP(A12, ResultsOnlineExpFrench!A:A, 1, FALSE) = A12, "yes", "no"), "no")</f>
        <v>yes</v>
      </c>
      <c r="L12" s="8"/>
      <c r="M12" s="7">
        <f>VLOOKUP(A12,ResultsOnlineExpFrench!A:B,2,FALSE)</f>
        <v>6.9746835443037973</v>
      </c>
      <c r="N12" s="7">
        <f>VLOOKUP(A12,ResultsOnlineExpFrench!A:H,8,FALSE)</f>
        <v>1.3731114399195981</v>
      </c>
      <c r="O12" s="7" t="e">
        <f>VLOOKUP(A12,ResultsIRT!B:J,4,FALSE)</f>
        <v>#N/A</v>
      </c>
      <c r="P12" s="7" t="e">
        <f>VLOOKUP(A12,ResultsIRT!B:J,5,FALSE)</f>
        <v>#N/A</v>
      </c>
      <c r="Q12" s="7" t="e">
        <f>VLOOKUP(A12,ResultsIRT!B:J,6,FALSE)</f>
        <v>#N/A</v>
      </c>
      <c r="R12" s="7" t="e">
        <f>VLOOKUP(A12,ResultsIRT!B:J,8,FALSE)</f>
        <v>#N/A</v>
      </c>
      <c r="S12" s="7" t="e">
        <f>VLOOKUP(A12,ResultsIRT!B:J,7,FALSE)</f>
        <v>#N/A</v>
      </c>
      <c r="T12" s="7" t="e">
        <f>VLOOKUP(A12,ResultsIRT!B:J,9,FALSE)</f>
        <v>#N/A</v>
      </c>
      <c r="U12" s="27" t="s">
        <v>47</v>
      </c>
      <c r="V12" s="8" t="str">
        <f>IFERROR(IF(VLOOKUP(U12, EnglishVocabulary!A:A, 1, FALSE) = U12, "yes", "no"), "no")</f>
        <v>yes</v>
      </c>
      <c r="W12" s="8" t="str">
        <f>IFERROR(IF(VLOOKUP(A12, HighDiscrimIRT!A:A, 1, FALSE) = A12, "X", ""), "")</f>
        <v/>
      </c>
      <c r="X12" s="7"/>
    </row>
    <row r="13" spans="1:25">
      <c r="A13" s="14" t="s">
        <v>48</v>
      </c>
      <c r="B13" s="7">
        <f>LOG10(D13)+6</f>
        <v>3.1047649094577707</v>
      </c>
      <c r="C13" s="7">
        <f>IF(E13=0,-12,LOG10(E13)+6)</f>
        <v>0.56504457564495958</v>
      </c>
      <c r="D13" s="10">
        <v>1.2728138999999999E-3</v>
      </c>
      <c r="E13" s="10">
        <v>3.6731999999999998E-6</v>
      </c>
      <c r="F13" s="8">
        <v>2</v>
      </c>
      <c r="G13" s="8" t="str" cm="1">
        <f t="array" ref="G13">_xlfn.SWITCH(F13,0,"primary",1,"6-7th grade",2,"8-9th grade",3,"10th grade",4,"11-12th grade",5,"bachelor",6,"licence",7,"master",10,"hard to tell")</f>
        <v>8-9th grade</v>
      </c>
      <c r="H13" s="8" t="s">
        <v>42</v>
      </c>
      <c r="I13" s="8"/>
      <c r="J13" s="8" t="s">
        <v>27</v>
      </c>
      <c r="K13" s="8" t="str">
        <f>IFERROR(IF(VLOOKUP(A13, ResultsOnlineExpFrench!A:A, 1, FALSE) = A13, "yes", "no"), "no")</f>
        <v>no</v>
      </c>
      <c r="L13" s="8"/>
      <c r="M13" s="8" t="e">
        <f>VLOOKUP(A13,ResultsOnlineExpFrench!A:B,2,FALSE)</f>
        <v>#N/A</v>
      </c>
      <c r="N13" s="8" t="e">
        <f>VLOOKUP(A13,ResultsOnlineExpFrench!A:H,8,FALSE)</f>
        <v>#N/A</v>
      </c>
      <c r="O13" s="7" t="e">
        <f>VLOOKUP(A13,ResultsIRT!B:J,4,FALSE)</f>
        <v>#N/A</v>
      </c>
      <c r="P13" s="7" t="e">
        <f>VLOOKUP(A13,ResultsIRT!B:J,5,FALSE)</f>
        <v>#N/A</v>
      </c>
      <c r="Q13" s="7" t="e">
        <f>VLOOKUP(A13,ResultsIRT!B:J,6,FALSE)</f>
        <v>#N/A</v>
      </c>
      <c r="R13" s="7" t="e">
        <f>VLOOKUP(A13,ResultsIRT!B:J,8,FALSE)</f>
        <v>#N/A</v>
      </c>
      <c r="S13" s="7" t="e">
        <f>VLOOKUP(A13,ResultsIRT!B:J,7,FALSE)</f>
        <v>#N/A</v>
      </c>
      <c r="T13" s="7" t="e">
        <f>VLOOKUP(A13,ResultsIRT!B:J,9,FALSE)</f>
        <v>#N/A</v>
      </c>
      <c r="U13" s="27" t="s">
        <v>49</v>
      </c>
      <c r="V13" s="8" t="str">
        <f>IFERROR(IF(VLOOKUP(U13, EnglishVocabulary!A:A, 1, FALSE) = U13, "yes", "no"), "no")</f>
        <v>yes</v>
      </c>
      <c r="W13" s="8" t="str">
        <f>IFERROR(IF(VLOOKUP(A13, HighDiscrimIRT!A:A, 1, FALSE) = A13, "X", ""), "")</f>
        <v/>
      </c>
      <c r="X13" s="7"/>
    </row>
    <row r="14" spans="1:25">
      <c r="A14" s="14" t="s">
        <v>50</v>
      </c>
      <c r="B14" s="7">
        <f>LOG10(D14)+6</f>
        <v>3.0741166557339272</v>
      </c>
      <c r="C14" s="7">
        <f>IF(E14=0,-12,LOG10(E14)+6)</f>
        <v>1.9928966648487974</v>
      </c>
      <c r="D14" s="10">
        <v>1.1860873000000001E-3</v>
      </c>
      <c r="E14" s="10">
        <v>9.8377700000000005E-5</v>
      </c>
      <c r="F14" s="8">
        <v>0</v>
      </c>
      <c r="G14" s="8" t="str" cm="1">
        <f t="array" ref="G14">_xlfn.SWITCH(F14,0,"primary",1,"6-7th grade",2,"8-9th grade",3,"10th grade",4,"11-12th grade",5,"bachelor",6,"licence",7,"master",10,"hard to tell")</f>
        <v>primary</v>
      </c>
      <c r="H14" s="8" t="s">
        <v>42</v>
      </c>
      <c r="I14" s="8"/>
      <c r="J14" s="8" t="s">
        <v>27</v>
      </c>
      <c r="K14" s="8" t="str">
        <f>IFERROR(IF(VLOOKUP(A14, ResultsOnlineExpFrench!A:A, 1, FALSE) = A14, "yes", "no"), "no")</f>
        <v>no</v>
      </c>
      <c r="L14" s="8"/>
      <c r="M14" s="8" t="e">
        <f>VLOOKUP(A14,ResultsOnlineExpFrench!A:B,2,FALSE)</f>
        <v>#N/A</v>
      </c>
      <c r="N14" s="8" t="e">
        <f>VLOOKUP(A14,ResultsOnlineExpFrench!A:H,8,FALSE)</f>
        <v>#N/A</v>
      </c>
      <c r="O14" s="7" t="e">
        <f>VLOOKUP(A14,ResultsIRT!B:J,4,FALSE)</f>
        <v>#N/A</v>
      </c>
      <c r="P14" s="7" t="e">
        <f>VLOOKUP(A14,ResultsIRT!B:J,5,FALSE)</f>
        <v>#N/A</v>
      </c>
      <c r="Q14" s="7" t="e">
        <f>VLOOKUP(A14,ResultsIRT!B:J,6,FALSE)</f>
        <v>#N/A</v>
      </c>
      <c r="R14" s="7" t="e">
        <f>VLOOKUP(A14,ResultsIRT!B:J,8,FALSE)</f>
        <v>#N/A</v>
      </c>
      <c r="S14" s="7" t="e">
        <f>VLOOKUP(A14,ResultsIRT!B:J,7,FALSE)</f>
        <v>#N/A</v>
      </c>
      <c r="T14" s="7" t="e">
        <f>VLOOKUP(A14,ResultsIRT!B:J,9,FALSE)</f>
        <v>#N/A</v>
      </c>
      <c r="U14" s="27" t="s">
        <v>51</v>
      </c>
      <c r="V14" s="8" t="str">
        <f>IFERROR(IF(VLOOKUP(U14, EnglishVocabulary!A:A, 1, FALSE) = U14, "yes", "no"), "no")</f>
        <v>yes</v>
      </c>
      <c r="W14" s="8" t="str">
        <f>IFERROR(IF(VLOOKUP(A14, HighDiscrimIRT!A:A, 1, FALSE) = A14, "X", ""), "")</f>
        <v/>
      </c>
      <c r="X14" s="7"/>
    </row>
    <row r="15" spans="1:25">
      <c r="A15" s="14" t="s">
        <v>52</v>
      </c>
      <c r="B15" s="7">
        <f>LOG10(D15)+6</f>
        <v>3.0602407976812627</v>
      </c>
      <c r="C15" s="7">
        <f>IF(E15=0,-12,LOG10(E15)+6)</f>
        <v>2.0570594935901028</v>
      </c>
      <c r="D15" s="10">
        <v>1.1487903999999999E-3</v>
      </c>
      <c r="E15" s="10">
        <v>1.140406E-4</v>
      </c>
      <c r="F15" s="8">
        <v>0</v>
      </c>
      <c r="G15" s="8" t="str" cm="1">
        <f t="array" ref="G15">_xlfn.SWITCH(F15,0,"primary",1,"6-7th grade",2,"8-9th grade",3,"10th grade",4,"11-12th grade",5,"bachelor",6,"licence",7,"master",10,"hard to tell")</f>
        <v>primary</v>
      </c>
      <c r="H15" s="8" t="s">
        <v>42</v>
      </c>
      <c r="I15" s="8"/>
      <c r="J15" s="8" t="s">
        <v>27</v>
      </c>
      <c r="K15" s="8" t="str">
        <f>IFERROR(IF(VLOOKUP(A15, ResultsOnlineExpFrench!A:A, 1, FALSE) = A15, "yes", "no"), "no")</f>
        <v>no</v>
      </c>
      <c r="L15" s="8"/>
      <c r="M15" s="8" t="e">
        <f>VLOOKUP(A15,ResultsOnlineExpFrench!A:B,2,FALSE)</f>
        <v>#N/A</v>
      </c>
      <c r="N15" s="8" t="e">
        <f>VLOOKUP(A15,ResultsOnlineExpFrench!A:H,8,FALSE)</f>
        <v>#N/A</v>
      </c>
      <c r="O15" s="7" t="e">
        <f>VLOOKUP(A15,ResultsIRT!B:J,4,FALSE)</f>
        <v>#N/A</v>
      </c>
      <c r="P15" s="7" t="e">
        <f>VLOOKUP(A15,ResultsIRT!B:J,5,FALSE)</f>
        <v>#N/A</v>
      </c>
      <c r="Q15" s="7" t="e">
        <f>VLOOKUP(A15,ResultsIRT!B:J,6,FALSE)</f>
        <v>#N/A</v>
      </c>
      <c r="R15" s="7" t="e">
        <f>VLOOKUP(A15,ResultsIRT!B:J,8,FALSE)</f>
        <v>#N/A</v>
      </c>
      <c r="S15" s="7" t="e">
        <f>VLOOKUP(A15,ResultsIRT!B:J,7,FALSE)</f>
        <v>#N/A</v>
      </c>
      <c r="T15" s="7" t="e">
        <f>VLOOKUP(A15,ResultsIRT!B:J,9,FALSE)</f>
        <v>#N/A</v>
      </c>
      <c r="U15" s="27" t="s">
        <v>53</v>
      </c>
      <c r="V15" s="8" t="str">
        <f>IFERROR(IF(VLOOKUP(U15, EnglishVocabulary!A:A, 1, FALSE) = U15, "yes", "no"), "no")</f>
        <v>yes</v>
      </c>
      <c r="W15" s="8" t="str">
        <f>IFERROR(IF(VLOOKUP(A15, HighDiscrimIRT!A:A, 1, FALSE) = A15, "X", ""), "")</f>
        <v/>
      </c>
      <c r="X15" s="7"/>
    </row>
    <row r="16" spans="1:25">
      <c r="A16" s="14" t="s">
        <v>54</v>
      </c>
      <c r="B16" s="7">
        <f>LOG10(D16)+6</f>
        <v>3.0572862153571232</v>
      </c>
      <c r="C16" s="7">
        <f>IF(E16=0,-12,LOG10(E16)+6)</f>
        <v>2.848396543166885</v>
      </c>
      <c r="D16" s="10">
        <v>1.1410014999999999E-3</v>
      </c>
      <c r="E16" s="10">
        <v>7.0533680000000004E-4</v>
      </c>
      <c r="F16" s="11">
        <v>5</v>
      </c>
      <c r="G16" s="8" t="str" cm="1">
        <f t="array" ref="G16">_xlfn.SWITCH(F16,0,"primary",1,"6-7th grade",2,"8-9th grade",3,"10th grade",4,"11-12th grade",5,"bachelor",6,"licence",7,"master",10,"hard to tell")</f>
        <v>bachelor</v>
      </c>
      <c r="H16" s="8"/>
      <c r="I16" s="8"/>
      <c r="J16" s="8" t="s">
        <v>27</v>
      </c>
      <c r="K16" s="8" t="str">
        <f>IFERROR(IF(VLOOKUP(A16, ResultsOnlineExpFrench!A:A, 1, FALSE) = A16, "yes", "no"), "no")</f>
        <v>yes</v>
      </c>
      <c r="L16" s="8"/>
      <c r="M16" s="7">
        <f>VLOOKUP(A16,ResultsOnlineExpFrench!A:B,2,FALSE)</f>
        <v>6.7481481481481476</v>
      </c>
      <c r="N16" s="7">
        <f>VLOOKUP(A16,ResultsOnlineExpFrench!A:H,8,FALSE)</f>
        <v>1.4438555304693541</v>
      </c>
      <c r="O16" s="7">
        <f>VLOOKUP(A16,ResultsIRT!B:J,4,FALSE)</f>
        <v>3.1469628162554399</v>
      </c>
      <c r="P16" s="7">
        <f>VLOOKUP(A16,ResultsIRT!B:J,5,FALSE)</f>
        <v>-0.18844161363598999</v>
      </c>
      <c r="Q16" s="7">
        <f>VLOOKUP(A16,ResultsIRT!B:J,6,FALSE)</f>
        <v>3.0042250184480399</v>
      </c>
      <c r="R16" s="7">
        <f>VLOOKUP(A16,ResultsIRT!B:J,8,FALSE)</f>
        <v>-2.1034981469009901</v>
      </c>
      <c r="S16" s="7">
        <f>VLOOKUP(A16,ResultsIRT!B:J,7,FALSE)</f>
        <v>0.91975157983008404</v>
      </c>
      <c r="T16" s="7">
        <f>VLOOKUP(A16,ResultsIRT!B:J,9,FALSE)</f>
        <v>-0.13757635217530001</v>
      </c>
      <c r="U16" s="27" t="s">
        <v>55</v>
      </c>
      <c r="V16" s="8" t="str">
        <f>IFERROR(IF(VLOOKUP(U16, EnglishVocabulary!A:A, 1, FALSE) = U16, "yes", "no"), "no")</f>
        <v>yes</v>
      </c>
      <c r="W16" s="8" t="str">
        <f>IFERROR(IF(VLOOKUP(A16, HighDiscrimIRT!A:A, 1, FALSE) = A16, "X", ""), "")</f>
        <v/>
      </c>
      <c r="X16" s="7"/>
    </row>
    <row r="17" spans="1:24">
      <c r="A17" s="14" t="s">
        <v>56</v>
      </c>
      <c r="B17" s="7">
        <f>LOG10(D17)+6</f>
        <v>3.0428528525992209</v>
      </c>
      <c r="C17" s="7">
        <f>IF(E17=0,-12,LOG10(E17)+6)</f>
        <v>0.20049482173864686</v>
      </c>
      <c r="D17" s="10">
        <v>1.1037046E-3</v>
      </c>
      <c r="E17" s="10">
        <v>1.5867E-6</v>
      </c>
      <c r="F17" s="11">
        <v>4</v>
      </c>
      <c r="G17" s="8" t="str" cm="1">
        <f t="array" ref="G17">_xlfn.SWITCH(F17,0,"primary",1,"6-7th grade",2,"8-9th grade",3,"10th grade",4,"11-12th grade",5,"bachelor",6,"licence",7,"master",10,"hard to tell")</f>
        <v>11-12th grade</v>
      </c>
      <c r="H17" s="8"/>
      <c r="I17" s="8"/>
      <c r="J17" s="8" t="s">
        <v>27</v>
      </c>
      <c r="K17" s="8" t="str">
        <f>IFERROR(IF(VLOOKUP(A17, ResultsOnlineExpFrench!A:A, 1, FALSE) = A17, "yes", "no"), "no")</f>
        <v>yes</v>
      </c>
      <c r="L17" s="8"/>
      <c r="M17" s="7">
        <f>VLOOKUP(A17,ResultsOnlineExpFrench!A:B,2,FALSE)</f>
        <v>7.0397350993377481</v>
      </c>
      <c r="N17" s="7">
        <f>VLOOKUP(A17,ResultsOnlineExpFrench!A:H,8,FALSE)</f>
        <v>1.3316364214629719</v>
      </c>
      <c r="O17" s="7">
        <f>VLOOKUP(A17,ResultsIRT!B:J,4,FALSE)</f>
        <v>741.00402490797603</v>
      </c>
      <c r="P17" s="7">
        <f>VLOOKUP(A17,ResultsIRT!B:J,5,FALSE)</f>
        <v>-0.62554612850954205</v>
      </c>
      <c r="Q17" s="7">
        <f>VLOOKUP(A17,ResultsIRT!B:J,6,FALSE)</f>
        <v>5.5423177353474298</v>
      </c>
      <c r="R17" s="7">
        <f>VLOOKUP(A17,ResultsIRT!B:J,8,FALSE)</f>
        <v>-1.91669227170964</v>
      </c>
      <c r="S17" s="7">
        <f>VLOOKUP(A17,ResultsIRT!B:J,7,FALSE)</f>
        <v>0.494191945325409</v>
      </c>
      <c r="T17" s="7">
        <f>VLOOKUP(A17,ResultsIRT!B:J,9,FALSE)</f>
        <v>-3.6116604386423998</v>
      </c>
      <c r="U17" s="27" t="s">
        <v>57</v>
      </c>
      <c r="V17" s="8" t="str">
        <f>IFERROR(IF(VLOOKUP(U17, EnglishVocabulary!A:A, 1, FALSE) = U17, "yes", "no"), "no")</f>
        <v>yes</v>
      </c>
      <c r="W17" s="8" t="str">
        <f>IFERROR(IF(VLOOKUP(A17, HighDiscrimIRT!A:A, 1, FALSE) = A17, "X", ""), "")</f>
        <v>X</v>
      </c>
      <c r="X17" s="7"/>
    </row>
    <row r="18" spans="1:24">
      <c r="A18" s="14" t="s">
        <v>58</v>
      </c>
      <c r="B18" s="7">
        <f>LOG10(D18)+6</f>
        <v>2.9975436893489094</v>
      </c>
      <c r="C18" s="7">
        <f>IF(E18=0,-12,LOG10(E18)+6)</f>
        <v>2.5456061941051051</v>
      </c>
      <c r="D18" s="10">
        <v>9.9436009999999994E-4</v>
      </c>
      <c r="E18" s="10">
        <v>3.5124180000000002E-4</v>
      </c>
      <c r="F18" s="28">
        <v>0</v>
      </c>
      <c r="G18" s="8" t="str" cm="1">
        <f t="array" ref="G18">_xlfn.SWITCH(F18,0,"primary",1,"6-7th grade",2,"8-9th grade",3,"10th grade",4,"11-12th grade",5,"bachelor",6,"licence",7,"master",10,"hard to tell")</f>
        <v>primary</v>
      </c>
      <c r="H18" s="8"/>
      <c r="I18" s="8" t="s">
        <v>42</v>
      </c>
      <c r="J18" s="8" t="s">
        <v>27</v>
      </c>
      <c r="K18" s="8" t="str">
        <f>IFERROR(IF(VLOOKUP(A18, ResultsOnlineExpFrench!A:A, 1, FALSE) = A18, "yes", "no"), "no")</f>
        <v>no</v>
      </c>
      <c r="L18" s="8"/>
      <c r="M18" s="8" t="e">
        <f>VLOOKUP(A18,ResultsOnlineExpFrench!A:B,2,FALSE)</f>
        <v>#N/A</v>
      </c>
      <c r="N18" s="8" t="e">
        <f>VLOOKUP(A18,ResultsOnlineExpFrench!A:H,8,FALSE)</f>
        <v>#N/A</v>
      </c>
      <c r="O18" s="7" t="e">
        <f>VLOOKUP(A18,ResultsIRT!B:J,4,FALSE)</f>
        <v>#N/A</v>
      </c>
      <c r="P18" s="7" t="e">
        <f>VLOOKUP(A18,ResultsIRT!B:J,5,FALSE)</f>
        <v>#N/A</v>
      </c>
      <c r="Q18" s="7" t="e">
        <f>VLOOKUP(A18,ResultsIRT!B:J,6,FALSE)</f>
        <v>#N/A</v>
      </c>
      <c r="R18" s="7" t="e">
        <f>VLOOKUP(A18,ResultsIRT!B:J,8,FALSE)</f>
        <v>#N/A</v>
      </c>
      <c r="S18" s="7" t="e">
        <f>VLOOKUP(A18,ResultsIRT!B:J,7,FALSE)</f>
        <v>#N/A</v>
      </c>
      <c r="T18" s="7" t="e">
        <f>VLOOKUP(A18,ResultsIRT!B:J,9,FALSE)</f>
        <v>#N/A</v>
      </c>
      <c r="U18" s="27" t="s">
        <v>59</v>
      </c>
      <c r="V18" s="8" t="str">
        <f>IFERROR(IF(VLOOKUP(U18, EnglishVocabulary!A:A, 1, FALSE) = U18, "yes", "no"), "no")</f>
        <v>no</v>
      </c>
      <c r="W18" s="8" t="str">
        <f>IFERROR(IF(VLOOKUP(A18, HighDiscrimIRT!A:A, 1, FALSE) = A18, "X", ""), "")</f>
        <v/>
      </c>
      <c r="X18" s="7"/>
    </row>
    <row r="19" spans="1:24">
      <c r="A19" s="14" t="s">
        <v>60</v>
      </c>
      <c r="B19" s="7">
        <f>LOG10(D19)+6</f>
        <v>2.9880528918875235</v>
      </c>
      <c r="C19" s="7">
        <f>IF(E19=0,-12,LOG10(E19)+6)</f>
        <v>1.744873219673571</v>
      </c>
      <c r="D19" s="10">
        <v>9.7286569999999997E-4</v>
      </c>
      <c r="E19" s="10">
        <v>5.5574200000000001E-5</v>
      </c>
      <c r="F19" s="11">
        <v>0</v>
      </c>
      <c r="G19" s="8" t="str" cm="1">
        <f t="array" ref="G19">_xlfn.SWITCH(F19,0,"primary",1,"6-7th grade",2,"8-9th grade",3,"10th grade",4,"11-12th grade",5,"bachelor",6,"licence",7,"master",10,"hard to tell")</f>
        <v>primary</v>
      </c>
      <c r="H19" s="8"/>
      <c r="I19" s="8"/>
      <c r="J19" s="8" t="s">
        <v>36</v>
      </c>
      <c r="K19" s="8" t="str">
        <f>IFERROR(IF(VLOOKUP(A19, ResultsOnlineExpFrench!A:A, 1, FALSE) = A19, "yes", "no"), "no")</f>
        <v>yes</v>
      </c>
      <c r="L19" s="8"/>
      <c r="M19" s="7">
        <f>VLOOKUP(A19,ResultsOnlineExpFrench!A:B,2,FALSE)</f>
        <v>7.6174496644295306</v>
      </c>
      <c r="N19" s="7">
        <f>VLOOKUP(A19,ResultsOnlineExpFrench!A:H,8,FALSE)</f>
        <v>0.84819045787809966</v>
      </c>
      <c r="O19" s="7">
        <f>VLOOKUP(A19,ResultsIRT!B:J,4,FALSE)</f>
        <v>5.1294755172700004</v>
      </c>
      <c r="P19" s="7">
        <f>VLOOKUP(A19,ResultsIRT!B:J,5,FALSE)</f>
        <v>-1.10470272724119</v>
      </c>
      <c r="Q19" s="7">
        <f>VLOOKUP(A19,ResultsIRT!B:J,6,FALSE)</f>
        <v>2.3804256878110199</v>
      </c>
      <c r="R19" s="7">
        <f>VLOOKUP(A19,ResultsIRT!B:J,8,FALSE)</f>
        <v>-3.0442375356881799</v>
      </c>
      <c r="S19" s="7">
        <f>VLOOKUP(A19,ResultsIRT!B:J,7,FALSE)</f>
        <v>1.35218746136692</v>
      </c>
      <c r="T19" s="7">
        <f>VLOOKUP(A19,ResultsIRT!B:J,9,FALSE)</f>
        <v>-0.27444573263440503</v>
      </c>
      <c r="U19" s="27" t="s">
        <v>61</v>
      </c>
      <c r="V19" s="8" t="str">
        <f>IFERROR(IF(VLOOKUP(U19, EnglishVocabulary!A:A, 1, FALSE) = U19, "yes", "no"), "no")</f>
        <v>yes</v>
      </c>
      <c r="W19" s="8" t="str">
        <f>IFERROR(IF(VLOOKUP(A19, HighDiscrimIRT!A:A, 1, FALSE) = A19, "X", ""), "")</f>
        <v/>
      </c>
      <c r="X19" s="7"/>
    </row>
    <row r="20" spans="1:24">
      <c r="A20" s="14" t="s">
        <v>62</v>
      </c>
      <c r="B20" s="7">
        <f>LOG10(D20)+6</f>
        <v>2.9801923281537475</v>
      </c>
      <c r="C20" s="7">
        <f>IF(E20=0,-12,LOG10(E20)+6)</f>
        <v>2.4145567266073775</v>
      </c>
      <c r="D20" s="10">
        <v>9.5541560000000003E-4</v>
      </c>
      <c r="E20" s="10">
        <v>2.5975070000000002E-4</v>
      </c>
      <c r="F20" s="8">
        <v>2</v>
      </c>
      <c r="G20" s="8" t="str" cm="1">
        <f t="array" ref="G20">_xlfn.SWITCH(F20,0,"primary",1,"6-7th grade",2,"8-9th grade",3,"10th grade",4,"11-12th grade",5,"bachelor",6,"licence",7,"master",10,"hard to tell")</f>
        <v>8-9th grade</v>
      </c>
      <c r="H20" s="8" t="s">
        <v>42</v>
      </c>
      <c r="I20" s="8" t="s">
        <v>42</v>
      </c>
      <c r="J20" s="8" t="s">
        <v>27</v>
      </c>
      <c r="K20" s="8" t="str">
        <f>IFERROR(IF(VLOOKUP(A20, ResultsOnlineExpFrench!A:A, 1, FALSE) = A20, "yes", "no"), "no")</f>
        <v>no</v>
      </c>
      <c r="L20" s="8"/>
      <c r="M20" s="8" t="e">
        <f>VLOOKUP(A20,ResultsOnlineExpFrench!A:B,2,FALSE)</f>
        <v>#N/A</v>
      </c>
      <c r="N20" s="8" t="e">
        <f>VLOOKUP(A20,ResultsOnlineExpFrench!A:H,8,FALSE)</f>
        <v>#N/A</v>
      </c>
      <c r="O20" s="7" t="e">
        <f>VLOOKUP(A20,ResultsIRT!B:J,4,FALSE)</f>
        <v>#N/A</v>
      </c>
      <c r="P20" s="7" t="e">
        <f>VLOOKUP(A20,ResultsIRT!B:J,5,FALSE)</f>
        <v>#N/A</v>
      </c>
      <c r="Q20" s="7" t="e">
        <f>VLOOKUP(A20,ResultsIRT!B:J,6,FALSE)</f>
        <v>#N/A</v>
      </c>
      <c r="R20" s="7" t="e">
        <f>VLOOKUP(A20,ResultsIRT!B:J,8,FALSE)</f>
        <v>#N/A</v>
      </c>
      <c r="S20" s="7" t="e">
        <f>VLOOKUP(A20,ResultsIRT!B:J,7,FALSE)</f>
        <v>#N/A</v>
      </c>
      <c r="T20" s="7" t="e">
        <f>VLOOKUP(A20,ResultsIRT!B:J,9,FALSE)</f>
        <v>#N/A</v>
      </c>
      <c r="U20" s="27" t="s">
        <v>63</v>
      </c>
      <c r="V20" s="8" t="str">
        <f>IFERROR(IF(VLOOKUP(U20, EnglishVocabulary!A:A, 1, FALSE) = U20, "yes", "no"), "no")</f>
        <v>yes</v>
      </c>
      <c r="W20" s="8" t="str">
        <f>IFERROR(IF(VLOOKUP(A20, HighDiscrimIRT!A:A, 1, FALSE) = A20, "X", ""), "")</f>
        <v/>
      </c>
      <c r="X20" s="7"/>
    </row>
    <row r="21" spans="1:24">
      <c r="A21" s="14" t="s">
        <v>64</v>
      </c>
      <c r="B21" s="7">
        <f>LOG10(D21)+6</f>
        <v>2.9637128578711271</v>
      </c>
      <c r="C21" s="7">
        <f>IF(E21=0,-12,LOG10(E21)+6)</f>
        <v>1.0448884670126395</v>
      </c>
      <c r="D21" s="10">
        <v>9.1984119999999998E-4</v>
      </c>
      <c r="E21" s="10">
        <v>1.10889E-5</v>
      </c>
      <c r="F21" s="11">
        <v>2</v>
      </c>
      <c r="G21" s="8" t="str" cm="1">
        <f t="array" ref="G21">_xlfn.SWITCH(F21,0,"primary",1,"6-7th grade",2,"8-9th grade",3,"10th grade",4,"11-12th grade",5,"bachelor",6,"licence",7,"master",10,"hard to tell")</f>
        <v>8-9th grade</v>
      </c>
      <c r="H21" s="8"/>
      <c r="I21" s="8"/>
      <c r="J21" s="8" t="s">
        <v>27</v>
      </c>
      <c r="K21" s="8" t="str">
        <f>IFERROR(IF(VLOOKUP(A21, ResultsOnlineExpFrench!A:A, 1, FALSE) = A21, "yes", "no"), "no")</f>
        <v>yes</v>
      </c>
      <c r="L21" s="8"/>
      <c r="M21" s="7">
        <f>VLOOKUP(A21,ResultsOnlineExpFrench!A:B,2,FALSE)</f>
        <v>7.7226277372262766</v>
      </c>
      <c r="N21" s="7">
        <f>VLOOKUP(A21,ResultsOnlineExpFrench!A:H,8,FALSE)</f>
        <v>0.647622569717338</v>
      </c>
      <c r="O21" s="7" t="e">
        <f>VLOOKUP(A21,ResultsIRT!B:J,4,FALSE)</f>
        <v>#N/A</v>
      </c>
      <c r="P21" s="7" t="e">
        <f>VLOOKUP(A21,ResultsIRT!B:J,5,FALSE)</f>
        <v>#N/A</v>
      </c>
      <c r="Q21" s="7" t="e">
        <f>VLOOKUP(A21,ResultsIRT!B:J,6,FALSE)</f>
        <v>#N/A</v>
      </c>
      <c r="R21" s="7" t="e">
        <f>VLOOKUP(A21,ResultsIRT!B:J,8,FALSE)</f>
        <v>#N/A</v>
      </c>
      <c r="S21" s="7" t="e">
        <f>VLOOKUP(A21,ResultsIRT!B:J,7,FALSE)</f>
        <v>#N/A</v>
      </c>
      <c r="T21" s="7" t="e">
        <f>VLOOKUP(A21,ResultsIRT!B:J,9,FALSE)</f>
        <v>#N/A</v>
      </c>
      <c r="U21" s="27" t="s">
        <v>65</v>
      </c>
      <c r="V21" s="8" t="str">
        <f>IFERROR(IF(VLOOKUP(U21, EnglishVocabulary!A:A, 1, FALSE) = U21, "yes", "no"), "no")</f>
        <v>yes</v>
      </c>
      <c r="W21" s="8" t="str">
        <f>IFERROR(IF(VLOOKUP(A21, HighDiscrimIRT!A:A, 1, FALSE) = A21, "X", ""), "")</f>
        <v/>
      </c>
      <c r="X21" s="7"/>
    </row>
    <row r="22" spans="1:24">
      <c r="A22" s="14" t="s">
        <v>66</v>
      </c>
      <c r="B22" s="7">
        <f>LOG10(D22)+6</f>
        <v>2.9563668442709665</v>
      </c>
      <c r="C22" s="7">
        <f>IF(E22=0,-12,LOG10(E22)+6)</f>
        <v>2.5779319605048734</v>
      </c>
      <c r="D22" s="10">
        <v>9.044131E-4</v>
      </c>
      <c r="E22" s="10">
        <v>3.7838329999999998E-4</v>
      </c>
      <c r="F22" s="11">
        <v>4</v>
      </c>
      <c r="G22" s="8" t="str" cm="1">
        <f t="array" ref="G22">_xlfn.SWITCH(F22,0,"primary",1,"6-7th grade",2,"8-9th grade",3,"10th grade",4,"11-12th grade",5,"bachelor",6,"licence",7,"master",10,"hard to tell")</f>
        <v>11-12th grade</v>
      </c>
      <c r="H22" s="8"/>
      <c r="I22" s="8"/>
      <c r="J22" s="8" t="s">
        <v>27</v>
      </c>
      <c r="K22" s="8" t="str">
        <f>IFERROR(IF(VLOOKUP(A22, ResultsOnlineExpFrench!A:A, 1, FALSE) = A22, "yes", "no"), "no")</f>
        <v>yes</v>
      </c>
      <c r="L22" s="8"/>
      <c r="M22" s="7">
        <f>VLOOKUP(A22,ResultsOnlineExpFrench!A:B,2,FALSE)</f>
        <v>7.3680555555555554</v>
      </c>
      <c r="N22" s="7">
        <f>VLOOKUP(A22,ResultsOnlineExpFrench!A:H,8,FALSE)</f>
        <v>1.1226613208612941</v>
      </c>
      <c r="O22" s="7" t="e">
        <f>VLOOKUP(A22,ResultsIRT!B:J,4,FALSE)</f>
        <v>#N/A</v>
      </c>
      <c r="P22" s="7" t="e">
        <f>VLOOKUP(A22,ResultsIRT!B:J,5,FALSE)</f>
        <v>#N/A</v>
      </c>
      <c r="Q22" s="7" t="e">
        <f>VLOOKUP(A22,ResultsIRT!B:J,6,FALSE)</f>
        <v>#N/A</v>
      </c>
      <c r="R22" s="7" t="e">
        <f>VLOOKUP(A22,ResultsIRT!B:J,8,FALSE)</f>
        <v>#N/A</v>
      </c>
      <c r="S22" s="7" t="e">
        <f>VLOOKUP(A22,ResultsIRT!B:J,7,FALSE)</f>
        <v>#N/A</v>
      </c>
      <c r="T22" s="7" t="e">
        <f>VLOOKUP(A22,ResultsIRT!B:J,9,FALSE)</f>
        <v>#N/A</v>
      </c>
      <c r="U22" s="27" t="s">
        <v>67</v>
      </c>
      <c r="V22" s="8" t="str">
        <f>IFERROR(IF(VLOOKUP(U22, EnglishVocabulary!A:A, 1, FALSE) = U22, "yes", "no"), "no")</f>
        <v>yes</v>
      </c>
      <c r="W22" s="8" t="str">
        <f>IFERROR(IF(VLOOKUP(A22, HighDiscrimIRT!A:A, 1, FALSE) = A22, "X", ""), "")</f>
        <v/>
      </c>
      <c r="X22" s="7"/>
    </row>
    <row r="23" spans="1:24">
      <c r="A23" s="14" t="s">
        <v>68</v>
      </c>
      <c r="B23" s="7">
        <f>LOG10(D23)+6</f>
        <v>2.9460312276684681</v>
      </c>
      <c r="C23" s="7">
        <f>IF(E23=0,-12,LOG10(E23)+6)</f>
        <v>0.80441205913771352</v>
      </c>
      <c r="D23" s="10">
        <v>8.831434E-4</v>
      </c>
      <c r="E23" s="10">
        <v>6.3740000000000003E-6</v>
      </c>
      <c r="F23" s="11">
        <v>1</v>
      </c>
      <c r="G23" s="8" t="str" cm="1">
        <f t="array" ref="G23">_xlfn.SWITCH(F23,0,"primary",1,"6-7th grade",2,"8-9th grade",3,"10th grade",4,"11-12th grade",5,"bachelor",6,"licence",7,"master",10,"hard to tell")</f>
        <v>6-7th grade</v>
      </c>
      <c r="H23" s="8"/>
      <c r="I23" s="8"/>
      <c r="J23" s="8" t="s">
        <v>27</v>
      </c>
      <c r="K23" s="8" t="str">
        <f>IFERROR(IF(VLOOKUP(A23, ResultsOnlineExpFrench!A:A, 1, FALSE) = A23, "yes", "no"), "no")</f>
        <v>yes</v>
      </c>
      <c r="L23" s="8"/>
      <c r="M23" s="7">
        <f>VLOOKUP(A23,ResultsOnlineExpFrench!A:B,2,FALSE)</f>
        <v>7.3916083916083917</v>
      </c>
      <c r="N23" s="7">
        <f>VLOOKUP(A23,ResultsOnlineExpFrench!A:H,8,FALSE)</f>
        <v>0.9897019755911477</v>
      </c>
      <c r="O23" s="7" t="e">
        <f>VLOOKUP(A23,ResultsIRT!B:J,4,FALSE)</f>
        <v>#N/A</v>
      </c>
      <c r="P23" s="7" t="e">
        <f>VLOOKUP(A23,ResultsIRT!B:J,5,FALSE)</f>
        <v>#N/A</v>
      </c>
      <c r="Q23" s="7" t="e">
        <f>VLOOKUP(A23,ResultsIRT!B:J,6,FALSE)</f>
        <v>#N/A</v>
      </c>
      <c r="R23" s="7" t="e">
        <f>VLOOKUP(A23,ResultsIRT!B:J,8,FALSE)</f>
        <v>#N/A</v>
      </c>
      <c r="S23" s="7" t="e">
        <f>VLOOKUP(A23,ResultsIRT!B:J,7,FALSE)</f>
        <v>#N/A</v>
      </c>
      <c r="T23" s="7" t="e">
        <f>VLOOKUP(A23,ResultsIRT!B:J,9,FALSE)</f>
        <v>#N/A</v>
      </c>
      <c r="U23" s="27" t="s">
        <v>69</v>
      </c>
      <c r="V23" s="8" t="str">
        <f>IFERROR(IF(VLOOKUP(U23, EnglishVocabulary!A:A, 1, FALSE) = U23, "yes", "no"), "no")</f>
        <v>yes</v>
      </c>
      <c r="W23" s="8" t="str">
        <f>IFERROR(IF(VLOOKUP(A23, HighDiscrimIRT!A:A, 1, FALSE) = A23, "X", ""), "")</f>
        <v/>
      </c>
      <c r="X23" s="7"/>
    </row>
    <row r="24" spans="1:24">
      <c r="A24" s="14" t="s">
        <v>70</v>
      </c>
      <c r="B24" s="7">
        <f>LOG10(D24)+6</f>
        <v>2.9117108617595915</v>
      </c>
      <c r="C24" s="7">
        <f>IF(E24=0,-12,LOG10(E24)+6)</f>
        <v>1.280469100149384</v>
      </c>
      <c r="D24" s="10">
        <v>8.1603890000000003E-4</v>
      </c>
      <c r="E24" s="10">
        <v>1.90752E-5</v>
      </c>
      <c r="F24" s="11">
        <v>0</v>
      </c>
      <c r="G24" s="8" t="str" cm="1">
        <f t="array" ref="G24">_xlfn.SWITCH(F24,0,"primary",1,"6-7th grade",2,"8-9th grade",3,"10th grade",4,"11-12th grade",5,"bachelor",6,"licence",7,"master",10,"hard to tell")</f>
        <v>primary</v>
      </c>
      <c r="H24" s="8"/>
      <c r="I24" s="8"/>
      <c r="J24" s="8" t="s">
        <v>27</v>
      </c>
      <c r="K24" s="8" t="str">
        <f>IFERROR(IF(VLOOKUP(A24, ResultsOnlineExpFrench!A:A, 1, FALSE) = A24, "yes", "no"), "no")</f>
        <v>yes</v>
      </c>
      <c r="L24" s="8"/>
      <c r="M24" s="7">
        <f>VLOOKUP(A24,ResultsOnlineExpFrench!A:B,2,FALSE)</f>
        <v>7.5891472868217056</v>
      </c>
      <c r="N24" s="7">
        <f>VLOOKUP(A24,ResultsOnlineExpFrench!A:H,8,FALSE)</f>
        <v>1.046310632435177</v>
      </c>
      <c r="O24" s="7">
        <f>VLOOKUP(A24,ResultsIRT!B:J,4,FALSE)</f>
        <v>0.24554558223828399</v>
      </c>
      <c r="P24" s="7">
        <f>VLOOKUP(A24,ResultsIRT!B:J,5,FALSE)</f>
        <v>-26.7554527984008</v>
      </c>
      <c r="Q24" s="7">
        <f>VLOOKUP(A24,ResultsIRT!B:J,6,FALSE)</f>
        <v>-0.27524148818394101</v>
      </c>
      <c r="R24" s="7">
        <f>VLOOKUP(A24,ResultsIRT!B:J,8,FALSE)</f>
        <v>15.0782504645495</v>
      </c>
      <c r="S24" s="7">
        <f>VLOOKUP(A24,ResultsIRT!B:J,7,FALSE)</f>
        <v>0.10556703825377101</v>
      </c>
      <c r="T24" s="7">
        <f>VLOOKUP(A24,ResultsIRT!B:J,9,FALSE)</f>
        <v>-33.583059273946702</v>
      </c>
      <c r="U24" s="27" t="s">
        <v>71</v>
      </c>
      <c r="V24" s="8" t="str">
        <f>IFERROR(IF(VLOOKUP(U24, EnglishVocabulary!A:A, 1, FALSE) = U24, "yes", "no"), "no")</f>
        <v>no</v>
      </c>
      <c r="W24" s="8" t="str">
        <f>IFERROR(IF(VLOOKUP(A24, HighDiscrimIRT!A:A, 1, FALSE) = A24, "X", ""), "")</f>
        <v/>
      </c>
      <c r="X24" s="7"/>
    </row>
    <row r="25" spans="1:24">
      <c r="A25" s="14" t="s">
        <v>72</v>
      </c>
      <c r="B25" s="7">
        <f>LOG10(D25)+6</f>
        <v>2.9079479311002143</v>
      </c>
      <c r="C25" s="7">
        <f>IF(E25=0,-12,LOG10(E25)+6)</f>
        <v>1.8261091559802161</v>
      </c>
      <c r="D25" s="10">
        <v>8.0899889999999999E-4</v>
      </c>
      <c r="E25" s="10">
        <v>6.7005299999999994E-5</v>
      </c>
      <c r="F25" s="11">
        <v>5</v>
      </c>
      <c r="G25" s="8" t="str" cm="1">
        <f t="array" ref="G25">_xlfn.SWITCH(F25,0,"primary",1,"6-7th grade",2,"8-9th grade",3,"10th grade",4,"11-12th grade",5,"bachelor",6,"licence",7,"master",10,"hard to tell")</f>
        <v>bachelor</v>
      </c>
      <c r="H25" s="8"/>
      <c r="I25" s="8"/>
      <c r="J25" s="8" t="s">
        <v>27</v>
      </c>
      <c r="K25" s="8" t="str">
        <f>IFERROR(IF(VLOOKUP(A25, ResultsOnlineExpFrench!A:A, 1, FALSE) = A25, "yes", "no"), "no")</f>
        <v>yes</v>
      </c>
      <c r="L25" s="8"/>
      <c r="M25" s="7">
        <f>VLOOKUP(A25,ResultsOnlineExpFrench!A:B,2,FALSE)</f>
        <v>6.9197530864197532</v>
      </c>
      <c r="N25" s="7">
        <f>VLOOKUP(A25,ResultsOnlineExpFrench!A:H,8,FALSE)</f>
        <v>1.818893962735503</v>
      </c>
      <c r="O25" s="7">
        <f>VLOOKUP(A25,ResultsIRT!B:J,4,FALSE)</f>
        <v>1.08693086294315</v>
      </c>
      <c r="P25" s="7">
        <f>VLOOKUP(A25,ResultsIRT!B:J,5,FALSE)</f>
        <v>-2.1359604689934302</v>
      </c>
      <c r="Q25" s="7">
        <f>VLOOKUP(A25,ResultsIRT!B:J,6,FALSE)</f>
        <v>2.6174847600378</v>
      </c>
      <c r="R25" s="7">
        <f>VLOOKUP(A25,ResultsIRT!B:J,8,FALSE)</f>
        <v>-1.8264188928565099</v>
      </c>
      <c r="S25" s="7">
        <f>VLOOKUP(A25,ResultsIRT!B:J,7,FALSE)</f>
        <v>0.40795925332932897</v>
      </c>
      <c r="T25" s="7">
        <f>VLOOKUP(A25,ResultsIRT!B:J,9,FALSE)</f>
        <v>-1.39599391589377</v>
      </c>
      <c r="U25" s="27" t="s">
        <v>73</v>
      </c>
      <c r="V25" s="8" t="str">
        <f>IFERROR(IF(VLOOKUP(U25, EnglishVocabulary!A:A, 1, FALSE) = U25, "yes", "no"), "no")</f>
        <v>yes</v>
      </c>
      <c r="W25" s="8" t="str">
        <f>IFERROR(IF(VLOOKUP(A25, HighDiscrimIRT!A:A, 1, FALSE) = A25, "X", ""), "")</f>
        <v/>
      </c>
      <c r="X25" s="7"/>
    </row>
    <row r="26" spans="1:24">
      <c r="A26" s="14" t="s">
        <v>74</v>
      </c>
      <c r="B26" s="7">
        <f>LOG10(D26)+6</f>
        <v>2.9031369968252481</v>
      </c>
      <c r="C26" s="7">
        <f>IF(E26=0,-12,LOG10(E26)+6)</f>
        <v>2.085574899850668</v>
      </c>
      <c r="D26" s="10">
        <v>8.0008659999999997E-4</v>
      </c>
      <c r="E26" s="10">
        <v>1.217797E-4</v>
      </c>
      <c r="F26" s="11">
        <v>3</v>
      </c>
      <c r="G26" s="8" t="str" cm="1">
        <f t="array" ref="G26">_xlfn.SWITCH(F26,0,"primary",1,"6-7th grade",2,"8-9th grade",3,"10th grade",4,"11-12th grade",5,"bachelor",6,"licence",7,"master",10,"hard to tell")</f>
        <v>10th grade</v>
      </c>
      <c r="H26" s="8"/>
      <c r="I26" s="8"/>
      <c r="J26" s="8" t="s">
        <v>27</v>
      </c>
      <c r="K26" s="8" t="str">
        <f>IFERROR(IF(VLOOKUP(A26, ResultsOnlineExpFrench!A:A, 1, FALSE) = A26, "yes", "no"), "no")</f>
        <v>yes</v>
      </c>
      <c r="L26" s="8"/>
      <c r="M26" s="7">
        <f>VLOOKUP(A26,ResultsOnlineExpFrench!A:B,2,FALSE)</f>
        <v>7.1212121212121211</v>
      </c>
      <c r="N26" s="7">
        <f>VLOOKUP(A26,ResultsOnlineExpFrench!A:H,8,FALSE)</f>
        <v>1.6331337371720169</v>
      </c>
      <c r="O26" s="7">
        <f>VLOOKUP(A26,ResultsIRT!B:J,4,FALSE)</f>
        <v>1.63690293217407</v>
      </c>
      <c r="P26" s="7">
        <f>VLOOKUP(A26,ResultsIRT!B:J,5,FALSE)</f>
        <v>-1.9469676157524001</v>
      </c>
      <c r="Q26" s="7">
        <f>VLOOKUP(A26,ResultsIRT!B:J,6,FALSE)</f>
        <v>2.1257612730365798</v>
      </c>
      <c r="R26" s="7">
        <f>VLOOKUP(A26,ResultsIRT!B:J,8,FALSE)</f>
        <v>-2.2122442529361401</v>
      </c>
      <c r="S26" s="7">
        <f>VLOOKUP(A26,ResultsIRT!B:J,7,FALSE)</f>
        <v>0.80168688326081805</v>
      </c>
      <c r="T26" s="7">
        <f>VLOOKUP(A26,ResultsIRT!B:J,9,FALSE)</f>
        <v>0.66638544994765003</v>
      </c>
      <c r="U26" s="27" t="s">
        <v>75</v>
      </c>
      <c r="V26" s="8" t="str">
        <f>IFERROR(IF(VLOOKUP(U26, EnglishVocabulary!A:A, 1, FALSE) = U26, "yes", "no"), "no")</f>
        <v>yes</v>
      </c>
      <c r="W26" s="8" t="str">
        <f>IFERROR(IF(VLOOKUP(A26, HighDiscrimIRT!A:A, 1, FALSE) = A26, "X", ""), "")</f>
        <v/>
      </c>
      <c r="X26" s="7"/>
    </row>
    <row r="27" spans="1:24">
      <c r="A27" s="14" t="s">
        <v>76</v>
      </c>
      <c r="B27" s="7">
        <f>LOG10(D27)+6</f>
        <v>2.89376780775003</v>
      </c>
      <c r="C27" s="7">
        <f>IF(E27=0,-12,LOG10(E27)+6)</f>
        <v>3.1079951627814815</v>
      </c>
      <c r="D27" s="10">
        <v>7.8301089999999998E-4</v>
      </c>
      <c r="E27" s="10">
        <v>1.2823163E-3</v>
      </c>
      <c r="F27" s="8">
        <v>0</v>
      </c>
      <c r="G27" s="8" t="str" cm="1">
        <f t="array" ref="G27">_xlfn.SWITCH(F27,0,"primary",1,"6-7th grade",2,"8-9th grade",3,"10th grade",4,"11-12th grade",5,"bachelor",6,"licence",7,"master",10,"hard to tell")</f>
        <v>primary</v>
      </c>
      <c r="H27" s="8"/>
      <c r="I27" s="8"/>
      <c r="J27" s="8" t="s">
        <v>77</v>
      </c>
      <c r="K27" s="8" t="str">
        <f>IFERROR(IF(VLOOKUP(A27, ResultsOnlineExpFrench!A:A, 1, FALSE) = A27, "yes", "no"), "no")</f>
        <v>no</v>
      </c>
      <c r="L27" s="8"/>
      <c r="M27" s="8" t="e">
        <f>VLOOKUP(A27,ResultsOnlineExpFrench!A:B,2,FALSE)</f>
        <v>#N/A</v>
      </c>
      <c r="N27" s="8" t="e">
        <f>VLOOKUP(A27,ResultsOnlineExpFrench!A:H,8,FALSE)</f>
        <v>#N/A</v>
      </c>
      <c r="O27" s="7" t="e">
        <f>VLOOKUP(A27,ResultsIRT!B:J,4,FALSE)</f>
        <v>#N/A</v>
      </c>
      <c r="P27" s="7" t="e">
        <f>VLOOKUP(A27,ResultsIRT!B:J,5,FALSE)</f>
        <v>#N/A</v>
      </c>
      <c r="Q27" s="7" t="e">
        <f>VLOOKUP(A27,ResultsIRT!B:J,6,FALSE)</f>
        <v>#N/A</v>
      </c>
      <c r="R27" s="7" t="e">
        <f>VLOOKUP(A27,ResultsIRT!B:J,8,FALSE)</f>
        <v>#N/A</v>
      </c>
      <c r="S27" s="7" t="e">
        <f>VLOOKUP(A27,ResultsIRT!B:J,7,FALSE)</f>
        <v>#N/A</v>
      </c>
      <c r="T27" s="7" t="e">
        <f>VLOOKUP(A27,ResultsIRT!B:J,9,FALSE)</f>
        <v>#N/A</v>
      </c>
      <c r="U27" s="27" t="s">
        <v>78</v>
      </c>
      <c r="V27" s="8" t="str">
        <f>IFERROR(IF(VLOOKUP(U27, EnglishVocabulary!A:A, 1, FALSE) = U27, "yes", "no"), "no")</f>
        <v>no</v>
      </c>
      <c r="W27" s="8" t="str">
        <f>IFERROR(IF(VLOOKUP(A27, HighDiscrimIRT!A:A, 1, FALSE) = A27, "X", ""), "")</f>
        <v/>
      </c>
      <c r="X27" s="7"/>
    </row>
    <row r="28" spans="1:24">
      <c r="A28" s="14" t="s">
        <v>79</v>
      </c>
      <c r="B28" s="7">
        <f>LOG10(D28)+6</f>
        <v>2.8928945819801122</v>
      </c>
      <c r="C28" s="7">
        <f>IF(E28=0,-12,LOG10(E28)+6)</f>
        <v>1.9226242664872553</v>
      </c>
      <c r="D28" s="10">
        <v>7.814381E-4</v>
      </c>
      <c r="E28" s="10">
        <v>8.3680500000000006E-5</v>
      </c>
      <c r="F28" s="8">
        <v>1</v>
      </c>
      <c r="G28" s="8" t="str" cm="1">
        <f t="array" ref="G28">_xlfn.SWITCH(F28,0,"primary",1,"6-7th grade",2,"8-9th grade",3,"10th grade",4,"11-12th grade",5,"bachelor",6,"licence",7,"master",10,"hard to tell")</f>
        <v>6-7th grade</v>
      </c>
      <c r="H28" s="8" t="s">
        <v>42</v>
      </c>
      <c r="I28" s="8"/>
      <c r="J28" s="8" t="s">
        <v>27</v>
      </c>
      <c r="K28" s="8" t="str">
        <f>IFERROR(IF(VLOOKUP(A28, ResultsOnlineExpFrench!A:A, 1, FALSE) = A28, "yes", "no"), "no")</f>
        <v>no</v>
      </c>
      <c r="L28" s="8"/>
      <c r="M28" s="8" t="e">
        <f>VLOOKUP(A28,ResultsOnlineExpFrench!A:B,2,FALSE)</f>
        <v>#N/A</v>
      </c>
      <c r="N28" s="8" t="e">
        <f>VLOOKUP(A28,ResultsOnlineExpFrench!A:H,8,FALSE)</f>
        <v>#N/A</v>
      </c>
      <c r="O28" s="7" t="e">
        <f>VLOOKUP(A28,ResultsIRT!B:J,4,FALSE)</f>
        <v>#N/A</v>
      </c>
      <c r="P28" s="7" t="e">
        <f>VLOOKUP(A28,ResultsIRT!B:J,5,FALSE)</f>
        <v>#N/A</v>
      </c>
      <c r="Q28" s="7" t="e">
        <f>VLOOKUP(A28,ResultsIRT!B:J,6,FALSE)</f>
        <v>#N/A</v>
      </c>
      <c r="R28" s="7" t="e">
        <f>VLOOKUP(A28,ResultsIRT!B:J,8,FALSE)</f>
        <v>#N/A</v>
      </c>
      <c r="S28" s="7" t="e">
        <f>VLOOKUP(A28,ResultsIRT!B:J,7,FALSE)</f>
        <v>#N/A</v>
      </c>
      <c r="T28" s="7" t="e">
        <f>VLOOKUP(A28,ResultsIRT!B:J,9,FALSE)</f>
        <v>#N/A</v>
      </c>
      <c r="U28" s="27" t="s">
        <v>80</v>
      </c>
      <c r="V28" s="8" t="str">
        <f>IFERROR(IF(VLOOKUP(U28, EnglishVocabulary!A:A, 1, FALSE) = U28, "yes", "no"), "no")</f>
        <v>yes</v>
      </c>
      <c r="W28" s="8" t="str">
        <f>IFERROR(IF(VLOOKUP(A28, HighDiscrimIRT!A:A, 1, FALSE) = A28, "X", ""), "")</f>
        <v/>
      </c>
      <c r="X28" s="7"/>
    </row>
    <row r="29" spans="1:24">
      <c r="A29" s="14" t="s">
        <v>81</v>
      </c>
      <c r="B29" s="7">
        <f>LOG10(D29)+6</f>
        <v>2.8880813873445002</v>
      </c>
      <c r="C29" s="7">
        <f>IF(E29=0,-12,LOG10(E29)+6)</f>
        <v>2.4946180117217436</v>
      </c>
      <c r="D29" s="10">
        <v>7.7282540000000002E-4</v>
      </c>
      <c r="E29" s="10">
        <v>3.1233310000000001E-4</v>
      </c>
      <c r="F29" s="11">
        <v>0</v>
      </c>
      <c r="G29" s="8" t="str" cm="1">
        <f t="array" ref="G29">_xlfn.SWITCH(F29,0,"primary",1,"6-7th grade",2,"8-9th grade",3,"10th grade",4,"11-12th grade",5,"bachelor",6,"licence",7,"master",10,"hard to tell")</f>
        <v>primary</v>
      </c>
      <c r="H29" s="8"/>
      <c r="I29" s="8"/>
      <c r="J29" s="8" t="s">
        <v>27</v>
      </c>
      <c r="K29" s="8" t="str">
        <f>IFERROR(IF(VLOOKUP(A29, ResultsOnlineExpFrench!A:A, 1, FALSE) = A29, "yes", "no"), "no")</f>
        <v>yes</v>
      </c>
      <c r="L29" s="8"/>
      <c r="M29" s="7">
        <f>VLOOKUP(A29,ResultsOnlineExpFrench!A:B,2,FALSE)</f>
        <v>6.9735099337748343</v>
      </c>
      <c r="N29" s="7">
        <f>VLOOKUP(A29,ResultsOnlineExpFrench!A:H,8,FALSE)</f>
        <v>1.4825564991190481</v>
      </c>
      <c r="O29" s="7">
        <f>VLOOKUP(A29,ResultsIRT!B:J,4,FALSE)</f>
        <v>1.5868689131609499</v>
      </c>
      <c r="P29" s="7">
        <f>VLOOKUP(A29,ResultsIRT!B:J,5,FALSE)</f>
        <v>-0.944678823239814</v>
      </c>
      <c r="Q29" s="7">
        <f>VLOOKUP(A29,ResultsIRT!B:J,6,FALSE)</f>
        <v>2.0612165870852599</v>
      </c>
      <c r="R29" s="7">
        <f>VLOOKUP(A29,ResultsIRT!B:J,8,FALSE)</f>
        <v>-2.8317166769405802</v>
      </c>
      <c r="S29" s="7">
        <f>VLOOKUP(A29,ResultsIRT!B:J,7,FALSE)</f>
        <v>0.55373245707018004</v>
      </c>
      <c r="T29" s="7">
        <f>VLOOKUP(A29,ResultsIRT!B:J,9,FALSE)</f>
        <v>-2.5185425020869801</v>
      </c>
      <c r="U29" s="27" t="s">
        <v>82</v>
      </c>
      <c r="V29" s="8" t="str">
        <f>IFERROR(IF(VLOOKUP(U29, EnglishVocabulary!A:A, 1, FALSE) = U29, "yes", "no"), "no")</f>
        <v>yes</v>
      </c>
      <c r="W29" s="8" t="str">
        <f>IFERROR(IF(VLOOKUP(A29, HighDiscrimIRT!A:A, 1, FALSE) = A29, "X", ""), "")</f>
        <v/>
      </c>
      <c r="X29" s="7"/>
    </row>
    <row r="30" spans="1:24">
      <c r="A30" s="14" t="s">
        <v>83</v>
      </c>
      <c r="B30" s="7">
        <f>LOG10(D30)+6</f>
        <v>2.8591060393694767</v>
      </c>
      <c r="C30" s="7">
        <f>IF(E30=0,-12,LOG10(E30)+6)</f>
        <v>1.7376863123345574</v>
      </c>
      <c r="D30" s="10">
        <v>7.2294630000000002E-4</v>
      </c>
      <c r="E30" s="10">
        <v>5.46621E-5</v>
      </c>
      <c r="F30" s="11">
        <v>2</v>
      </c>
      <c r="G30" s="8" t="str" cm="1">
        <f t="array" ref="G30">_xlfn.SWITCH(F30,0,"primary",1,"6-7th grade",2,"8-9th grade",3,"10th grade",4,"11-12th grade",5,"bachelor",6,"licence",7,"master",10,"hard to tell")</f>
        <v>8-9th grade</v>
      </c>
      <c r="H30" s="8"/>
      <c r="I30" s="8"/>
      <c r="J30" s="8" t="s">
        <v>36</v>
      </c>
      <c r="K30" s="8" t="str">
        <f>IFERROR(IF(VLOOKUP(A30, ResultsOnlineExpFrench!A:A, 1, FALSE) = A30, "yes", "no"), "no")</f>
        <v>yes</v>
      </c>
      <c r="L30" s="8"/>
      <c r="M30" s="7">
        <f>VLOOKUP(A30,ResultsOnlineExpFrench!A:B,2,FALSE)</f>
        <v>7.3941605839416056</v>
      </c>
      <c r="N30" s="7">
        <f>VLOOKUP(A30,ResultsOnlineExpFrench!A:H,8,FALSE)</f>
        <v>1.3527893013772769</v>
      </c>
      <c r="O30" s="7">
        <f>VLOOKUP(A30,ResultsIRT!B:J,4,FALSE)</f>
        <v>3.29300044625781E-2</v>
      </c>
      <c r="P30" s="7">
        <f>VLOOKUP(A30,ResultsIRT!B:J,5,FALSE)</f>
        <v>-110.840590185588</v>
      </c>
      <c r="Q30" s="7">
        <f>VLOOKUP(A30,ResultsIRT!B:J,6,FALSE)</f>
        <v>54.9985448254548</v>
      </c>
      <c r="R30" s="7">
        <f>VLOOKUP(A30,ResultsIRT!B:J,8,FALSE)</f>
        <v>-1.9996121467089001</v>
      </c>
      <c r="S30" s="7">
        <f>VLOOKUP(A30,ResultsIRT!B:J,7,FALSE)</f>
        <v>0.67033421061855103</v>
      </c>
      <c r="T30" s="7">
        <f>VLOOKUP(A30,ResultsIRT!B:J,9,FALSE)</f>
        <v>-1.00070691252378</v>
      </c>
      <c r="U30" s="27" t="s">
        <v>83</v>
      </c>
      <c r="V30" s="8" t="str">
        <f>IFERROR(IF(VLOOKUP(U30, EnglishVocabulary!A:A, 1, FALSE) = U30, "yes", "no"), "no")</f>
        <v>yes</v>
      </c>
      <c r="W30" s="8" t="str">
        <f>IFERROR(IF(VLOOKUP(A30, HighDiscrimIRT!A:A, 1, FALSE) = A30, "X", ""), "")</f>
        <v/>
      </c>
      <c r="X30" s="7"/>
    </row>
    <row r="31" spans="1:24">
      <c r="A31" s="14" t="s">
        <v>84</v>
      </c>
      <c r="B31" s="7">
        <f>LOG10(D31)+6</f>
        <v>2.8488172498895281</v>
      </c>
      <c r="C31" s="7">
        <f>IF(E31=0,-12,LOG10(E31)+6)</f>
        <v>2.3471095915372571</v>
      </c>
      <c r="D31" s="10">
        <v>7.0602040000000005E-4</v>
      </c>
      <c r="E31" s="10">
        <v>2.223871E-4</v>
      </c>
      <c r="F31" s="11">
        <v>0</v>
      </c>
      <c r="G31" s="8" t="str" cm="1">
        <f t="array" ref="G31">_xlfn.SWITCH(F31,0,"primary",1,"6-7th grade",2,"8-9th grade",3,"10th grade",4,"11-12th grade",5,"bachelor",6,"licence",7,"master",10,"hard to tell")</f>
        <v>primary</v>
      </c>
      <c r="H31" s="8"/>
      <c r="I31" s="8"/>
      <c r="J31" s="8" t="s">
        <v>27</v>
      </c>
      <c r="K31" s="8" t="str">
        <f>IFERROR(IF(VLOOKUP(A31, ResultsOnlineExpFrench!A:A, 1, FALSE) = A31, "yes", "no"), "no")</f>
        <v>yes</v>
      </c>
      <c r="L31" s="8"/>
      <c r="M31" s="7">
        <f>VLOOKUP(A31,ResultsOnlineExpFrench!A:B,2,FALSE)</f>
        <v>7.1006711409395971</v>
      </c>
      <c r="N31" s="7">
        <f>VLOOKUP(A31,ResultsOnlineExpFrench!A:H,8,FALSE)</f>
        <v>1.661829534554863</v>
      </c>
      <c r="O31" s="7">
        <f>VLOOKUP(A31,ResultsIRT!B:J,4,FALSE)</f>
        <v>1.9464418048607698E-2</v>
      </c>
      <c r="P31" s="7">
        <f>VLOOKUP(A31,ResultsIRT!B:J,5,FALSE)</f>
        <v>-75.536088320588604</v>
      </c>
      <c r="Q31" s="7">
        <f>VLOOKUP(A31,ResultsIRT!B:J,6,FALSE)</f>
        <v>5.1127489073591903</v>
      </c>
      <c r="R31" s="7">
        <f>VLOOKUP(A31,ResultsIRT!B:J,8,FALSE)</f>
        <v>-1.6443722715832001</v>
      </c>
      <c r="S31" s="7">
        <f>VLOOKUP(A31,ResultsIRT!B:J,7,FALSE)</f>
        <v>0.59345240800648402</v>
      </c>
      <c r="T31" s="7">
        <f>VLOOKUP(A31,ResultsIRT!B:J,9,FALSE)</f>
        <v>0.21300196584138301</v>
      </c>
      <c r="U31" s="27" t="s">
        <v>85</v>
      </c>
      <c r="V31" s="8" t="str">
        <f>IFERROR(IF(VLOOKUP(U31, EnglishVocabulary!A:A, 1, FALSE) = U31, "yes", "no"), "no")</f>
        <v>yes</v>
      </c>
      <c r="W31" s="8" t="str">
        <f>IFERROR(IF(VLOOKUP(A31, HighDiscrimIRT!A:A, 1, FALSE) = A31, "X", ""), "")</f>
        <v>X</v>
      </c>
      <c r="X31" s="7"/>
    </row>
    <row r="32" spans="1:24">
      <c r="A32" s="14" t="s">
        <v>86</v>
      </c>
      <c r="B32" s="7">
        <f>LOG10(D32)+6</f>
        <v>2.842646427603285</v>
      </c>
      <c r="C32" s="7">
        <f>IF(E32=0,-12,LOG10(E32)+6)</f>
        <v>0.68949532592032181</v>
      </c>
      <c r="D32" s="10">
        <v>6.9605960000000005E-4</v>
      </c>
      <c r="E32" s="10">
        <v>4.8921000000000001E-6</v>
      </c>
      <c r="F32" s="11">
        <v>0</v>
      </c>
      <c r="G32" s="8" t="str" cm="1">
        <f t="array" ref="G32">_xlfn.SWITCH(F32,0,"primary",1,"6-7th grade",2,"8-9th grade",3,"10th grade",4,"11-12th grade",5,"bachelor",6,"licence",7,"master",10,"hard to tell")</f>
        <v>primary</v>
      </c>
      <c r="H32" s="8"/>
      <c r="I32" s="8"/>
      <c r="J32" s="8" t="s">
        <v>27</v>
      </c>
      <c r="K32" s="8" t="str">
        <f>IFERROR(IF(VLOOKUP(A32, ResultsOnlineExpFrench!A:A, 1, FALSE) = A32, "yes", "no"), "no")</f>
        <v>yes</v>
      </c>
      <c r="L32" s="8"/>
      <c r="M32" s="7">
        <f>VLOOKUP(A32,ResultsOnlineExpFrench!A:B,2,FALSE)</f>
        <v>7.3783783783783781</v>
      </c>
      <c r="N32" s="7">
        <f>VLOOKUP(A32,ResultsOnlineExpFrench!A:H,8,FALSE)</f>
        <v>0.91093511061365995</v>
      </c>
      <c r="O32" s="7" t="e">
        <f>VLOOKUP(A32,ResultsIRT!B:J,4,FALSE)</f>
        <v>#N/A</v>
      </c>
      <c r="P32" s="7" t="e">
        <f>VLOOKUP(A32,ResultsIRT!B:J,5,FALSE)</f>
        <v>#N/A</v>
      </c>
      <c r="Q32" s="7" t="e">
        <f>VLOOKUP(A32,ResultsIRT!B:J,6,FALSE)</f>
        <v>#N/A</v>
      </c>
      <c r="R32" s="7" t="e">
        <f>VLOOKUP(A32,ResultsIRT!B:J,8,FALSE)</f>
        <v>#N/A</v>
      </c>
      <c r="S32" s="7" t="e">
        <f>VLOOKUP(A32,ResultsIRT!B:J,7,FALSE)</f>
        <v>#N/A</v>
      </c>
      <c r="T32" s="7" t="e">
        <f>VLOOKUP(A32,ResultsIRT!B:J,9,FALSE)</f>
        <v>#N/A</v>
      </c>
      <c r="U32" s="27" t="s">
        <v>87</v>
      </c>
      <c r="V32" s="8" t="str">
        <f>IFERROR(IF(VLOOKUP(U32, EnglishVocabulary!A:A, 1, FALSE) = U32, "yes", "no"), "no")</f>
        <v>yes</v>
      </c>
      <c r="W32" s="8" t="str">
        <f>IFERROR(IF(VLOOKUP(A32, HighDiscrimIRT!A:A, 1, FALSE) = A32, "X", ""), "")</f>
        <v/>
      </c>
      <c r="X32" s="7"/>
    </row>
    <row r="33" spans="1:24">
      <c r="A33" s="14" t="s">
        <v>88</v>
      </c>
      <c r="B33" s="7">
        <f>LOG10(D33)+6</f>
        <v>2.8419917407487523</v>
      </c>
      <c r="C33" s="7">
        <f>IF(E33=0,-12,LOG10(E33)+6)</f>
        <v>1.8328574857053832</v>
      </c>
      <c r="D33" s="10">
        <v>6.9501109999999997E-4</v>
      </c>
      <c r="E33" s="10">
        <v>6.8054599999999997E-5</v>
      </c>
      <c r="F33" s="8">
        <v>5</v>
      </c>
      <c r="G33" s="8" t="str" cm="1">
        <f t="array" ref="G33">_xlfn.SWITCH(F33,0,"primary",1,"6-7th grade",2,"8-9th grade",3,"10th grade",4,"11-12th grade",5,"bachelor",6,"licence",7,"master",10,"hard to tell")</f>
        <v>bachelor</v>
      </c>
      <c r="H33" s="8" t="s">
        <v>42</v>
      </c>
      <c r="I33" s="8"/>
      <c r="J33" s="8" t="s">
        <v>27</v>
      </c>
      <c r="K33" s="8" t="str">
        <f>IFERROR(IF(VLOOKUP(A33, ResultsOnlineExpFrench!A:A, 1, FALSE) = A33, "yes", "no"), "no")</f>
        <v>no</v>
      </c>
      <c r="L33" s="8"/>
      <c r="M33" s="8" t="e">
        <f>VLOOKUP(A33,ResultsOnlineExpFrench!A:B,2,FALSE)</f>
        <v>#N/A</v>
      </c>
      <c r="N33" s="8" t="e">
        <f>VLOOKUP(A33,ResultsOnlineExpFrench!A:H,8,FALSE)</f>
        <v>#N/A</v>
      </c>
      <c r="O33" s="7" t="e">
        <f>VLOOKUP(A33,ResultsIRT!B:J,4,FALSE)</f>
        <v>#N/A</v>
      </c>
      <c r="P33" s="7" t="e">
        <f>VLOOKUP(A33,ResultsIRT!B:J,5,FALSE)</f>
        <v>#N/A</v>
      </c>
      <c r="Q33" s="7" t="e">
        <f>VLOOKUP(A33,ResultsIRT!B:J,6,FALSE)</f>
        <v>#N/A</v>
      </c>
      <c r="R33" s="7" t="e">
        <f>VLOOKUP(A33,ResultsIRT!B:J,8,FALSE)</f>
        <v>#N/A</v>
      </c>
      <c r="S33" s="7" t="e">
        <f>VLOOKUP(A33,ResultsIRT!B:J,7,FALSE)</f>
        <v>#N/A</v>
      </c>
      <c r="T33" s="7" t="e">
        <f>VLOOKUP(A33,ResultsIRT!B:J,9,FALSE)</f>
        <v>#N/A</v>
      </c>
      <c r="U33" s="27" t="s">
        <v>89</v>
      </c>
      <c r="V33" s="8" t="str">
        <f>IFERROR(IF(VLOOKUP(U33, EnglishVocabulary!A:A, 1, FALSE) = U33, "yes", "no"), "no")</f>
        <v>yes</v>
      </c>
      <c r="W33" s="8" t="str">
        <f>IFERROR(IF(VLOOKUP(A33, HighDiscrimIRT!A:A, 1, FALSE) = A33, "X", ""), "")</f>
        <v/>
      </c>
      <c r="X33" s="7"/>
    </row>
    <row r="34" spans="1:24">
      <c r="A34" s="14" t="s">
        <v>90</v>
      </c>
      <c r="B34" s="7">
        <f>LOG10(D34)+6</f>
        <v>2.8322425063086385</v>
      </c>
      <c r="C34" s="7">
        <f>IF(E34=0,-12,LOG10(E34)+6)</f>
        <v>2.324340906166424</v>
      </c>
      <c r="D34" s="10">
        <v>6.7958299999999999E-4</v>
      </c>
      <c r="E34" s="10">
        <v>2.1102839999999999E-4</v>
      </c>
      <c r="F34" s="11">
        <v>4</v>
      </c>
      <c r="G34" s="8" t="str" cm="1">
        <f t="array" ref="G34">_xlfn.SWITCH(F34,0,"primary",1,"6-7th grade",2,"8-9th grade",3,"10th grade",4,"11-12th grade",5,"bachelor",6,"licence",7,"master",10,"hard to tell")</f>
        <v>11-12th grade</v>
      </c>
      <c r="H34" s="8"/>
      <c r="I34" s="8"/>
      <c r="J34" s="8" t="s">
        <v>27</v>
      </c>
      <c r="K34" s="8" t="str">
        <f>IFERROR(IF(VLOOKUP(A34, ResultsOnlineExpFrench!A:A, 1, FALSE) = A34, "yes", "no"), "no")</f>
        <v>yes</v>
      </c>
      <c r="L34" s="8"/>
      <c r="M34" s="7">
        <f>VLOOKUP(A34,ResultsOnlineExpFrench!A:B,2,FALSE)</f>
        <v>6.8175182481751824</v>
      </c>
      <c r="N34" s="7">
        <f>VLOOKUP(A34,ResultsOnlineExpFrench!A:H,8,FALSE)</f>
        <v>1.5004572446749891</v>
      </c>
      <c r="O34" s="7">
        <f>VLOOKUP(A34,ResultsIRT!B:J,4,FALSE)</f>
        <v>1.19759013893491</v>
      </c>
      <c r="P34" s="7">
        <f>VLOOKUP(A34,ResultsIRT!B:J,5,FALSE)</f>
        <v>-1.0975023313363399</v>
      </c>
      <c r="Q34" s="7">
        <f>VLOOKUP(A34,ResultsIRT!B:J,6,FALSE)</f>
        <v>3.07370494026615</v>
      </c>
      <c r="R34" s="7">
        <f>VLOOKUP(A34,ResultsIRT!B:J,8,FALSE)</f>
        <v>-1.9694628423351499</v>
      </c>
      <c r="S34" s="7">
        <f>VLOOKUP(A34,ResultsIRT!B:J,7,FALSE)</f>
        <v>0.41314706671364498</v>
      </c>
      <c r="T34" s="7">
        <f>VLOOKUP(A34,ResultsIRT!B:J,9,FALSE)</f>
        <v>-2.5883593817246502</v>
      </c>
      <c r="U34" s="27" t="s">
        <v>91</v>
      </c>
      <c r="V34" s="8" t="str">
        <f>IFERROR(IF(VLOOKUP(U34, EnglishVocabulary!A:A, 1, FALSE) = U34, "yes", "no"), "no")</f>
        <v>yes</v>
      </c>
      <c r="W34" s="8" t="str">
        <f>IFERROR(IF(VLOOKUP(A34, HighDiscrimIRT!A:A, 1, FALSE) = A34, "X", ""), "")</f>
        <v/>
      </c>
      <c r="X34" s="7"/>
    </row>
    <row r="35" spans="1:24">
      <c r="A35" s="14" t="s">
        <v>92</v>
      </c>
      <c r="B35" s="7">
        <f>LOG10(D35)+6</f>
        <v>2.825732677278157</v>
      </c>
      <c r="C35" s="7">
        <f>IF(E35=0,-12,LOG10(E35)+6)</f>
        <v>1.5133934137755753</v>
      </c>
      <c r="D35" s="10">
        <v>6.6947239999999998E-4</v>
      </c>
      <c r="E35" s="10">
        <v>3.2613200000000001E-5</v>
      </c>
      <c r="F35" s="8">
        <v>0</v>
      </c>
      <c r="G35" s="8" t="str" cm="1">
        <f t="array" ref="G35">_xlfn.SWITCH(F35,0,"primary",1,"6-7th grade",2,"8-9th grade",3,"10th grade",4,"11-12th grade",5,"bachelor",6,"licence",7,"master",10,"hard to tell")</f>
        <v>primary</v>
      </c>
      <c r="H35" s="8" t="s">
        <v>42</v>
      </c>
      <c r="I35" s="8"/>
      <c r="J35" s="8" t="s">
        <v>27</v>
      </c>
      <c r="K35" s="8" t="str">
        <f>IFERROR(IF(VLOOKUP(A35, ResultsOnlineExpFrench!A:A, 1, FALSE) = A35, "yes", "no"), "no")</f>
        <v>no</v>
      </c>
      <c r="L35" s="8"/>
      <c r="M35" s="8" t="e">
        <f>VLOOKUP(A35,ResultsOnlineExpFrench!A:B,2,FALSE)</f>
        <v>#N/A</v>
      </c>
      <c r="N35" s="8" t="e">
        <f>VLOOKUP(A35,ResultsOnlineExpFrench!A:H,8,FALSE)</f>
        <v>#N/A</v>
      </c>
      <c r="O35" s="7" t="e">
        <f>VLOOKUP(A35,ResultsIRT!B:J,4,FALSE)</f>
        <v>#N/A</v>
      </c>
      <c r="P35" s="7" t="e">
        <f>VLOOKUP(A35,ResultsIRT!B:J,5,FALSE)</f>
        <v>#N/A</v>
      </c>
      <c r="Q35" s="7" t="e">
        <f>VLOOKUP(A35,ResultsIRT!B:J,6,FALSE)</f>
        <v>#N/A</v>
      </c>
      <c r="R35" s="7" t="e">
        <f>VLOOKUP(A35,ResultsIRT!B:J,8,FALSE)</f>
        <v>#N/A</v>
      </c>
      <c r="S35" s="7" t="e">
        <f>VLOOKUP(A35,ResultsIRT!B:J,7,FALSE)</f>
        <v>#N/A</v>
      </c>
      <c r="T35" s="7" t="e">
        <f>VLOOKUP(A35,ResultsIRT!B:J,9,FALSE)</f>
        <v>#N/A</v>
      </c>
      <c r="U35" s="27" t="s">
        <v>93</v>
      </c>
      <c r="V35" s="8" t="str">
        <f>IFERROR(IF(VLOOKUP(U35, EnglishVocabulary!A:A, 1, FALSE) = U35, "yes", "no"), "no")</f>
        <v>yes</v>
      </c>
      <c r="W35" s="8" t="str">
        <f>IFERROR(IF(VLOOKUP(A35, HighDiscrimIRT!A:A, 1, FALSE) = A35, "X", ""), "")</f>
        <v/>
      </c>
      <c r="X35" s="7"/>
    </row>
    <row r="36" spans="1:24">
      <c r="A36" s="14" t="s">
        <v>94</v>
      </c>
      <c r="B36" s="7">
        <f>LOG10(D36)+6</f>
        <v>2.825392489479114</v>
      </c>
      <c r="C36" s="7">
        <f>IF(E36=0,-12,LOG10(E36)+6)</f>
        <v>1.7101512269091828</v>
      </c>
      <c r="D36" s="10">
        <v>6.6894820000000001E-4</v>
      </c>
      <c r="E36" s="10">
        <v>5.1304000000000002E-5</v>
      </c>
      <c r="F36" s="11">
        <v>3</v>
      </c>
      <c r="G36" s="8" t="str" cm="1">
        <f t="array" ref="G36">_xlfn.SWITCH(F36,0,"primary",1,"6-7th grade",2,"8-9th grade",3,"10th grade",4,"11-12th grade",5,"bachelor",6,"licence",7,"master",10,"hard to tell")</f>
        <v>10th grade</v>
      </c>
      <c r="H36" s="8"/>
      <c r="I36" s="8"/>
      <c r="J36" s="8" t="s">
        <v>36</v>
      </c>
      <c r="K36" s="8" t="str">
        <f>IFERROR(IF(VLOOKUP(A36, ResultsOnlineExpFrench!A:A, 1, FALSE) = A36, "yes", "no"), "no")</f>
        <v>yes</v>
      </c>
      <c r="L36" s="8"/>
      <c r="M36" s="7">
        <f>VLOOKUP(A36,ResultsOnlineExpFrench!A:B,2,FALSE)</f>
        <v>7.5058823529411756</v>
      </c>
      <c r="N36" s="7">
        <f>VLOOKUP(A36,ResultsOnlineExpFrench!A:H,8,FALSE)</f>
        <v>0.96556633076156095</v>
      </c>
      <c r="O36" s="7" t="e">
        <f>VLOOKUP(A36,ResultsIRT!B:J,4,FALSE)</f>
        <v>#N/A</v>
      </c>
      <c r="P36" s="7" t="e">
        <f>VLOOKUP(A36,ResultsIRT!B:J,5,FALSE)</f>
        <v>#N/A</v>
      </c>
      <c r="Q36" s="7" t="e">
        <f>VLOOKUP(A36,ResultsIRT!B:J,6,FALSE)</f>
        <v>#N/A</v>
      </c>
      <c r="R36" s="7" t="e">
        <f>VLOOKUP(A36,ResultsIRT!B:J,8,FALSE)</f>
        <v>#N/A</v>
      </c>
      <c r="S36" s="7" t="e">
        <f>VLOOKUP(A36,ResultsIRT!B:J,7,FALSE)</f>
        <v>#N/A</v>
      </c>
      <c r="T36" s="7" t="e">
        <f>VLOOKUP(A36,ResultsIRT!B:J,9,FALSE)</f>
        <v>#N/A</v>
      </c>
      <c r="U36" s="27" t="s">
        <v>95</v>
      </c>
      <c r="V36" s="8" t="str">
        <f>IFERROR(IF(VLOOKUP(U36, EnglishVocabulary!A:A, 1, FALSE) = U36, "yes", "no"), "no")</f>
        <v>yes</v>
      </c>
      <c r="W36" s="8" t="str">
        <f>IFERROR(IF(VLOOKUP(A36, HighDiscrimIRT!A:A, 1, FALSE) = A36, "X", ""), "")</f>
        <v/>
      </c>
      <c r="X36" s="7"/>
    </row>
    <row r="37" spans="1:24">
      <c r="A37" s="14" t="s">
        <v>96</v>
      </c>
      <c r="B37" s="7">
        <f>LOG10(D37)+6</f>
        <v>2.814412023661728</v>
      </c>
      <c r="C37" s="7">
        <f>IF(E37=0,-12,LOG10(E37)+6)</f>
        <v>1.6088671309708262</v>
      </c>
      <c r="D37" s="10">
        <v>6.5224689999999997E-4</v>
      </c>
      <c r="E37" s="10">
        <v>4.06319E-5</v>
      </c>
      <c r="F37" s="11">
        <v>0</v>
      </c>
      <c r="G37" s="8" t="str" cm="1">
        <f t="array" ref="G37">_xlfn.SWITCH(F37,0,"primary",1,"6-7th grade",2,"8-9th grade",3,"10th grade",4,"11-12th grade",5,"bachelor",6,"licence",7,"master",10,"hard to tell")</f>
        <v>primary</v>
      </c>
      <c r="H37" s="8"/>
      <c r="I37" s="8"/>
      <c r="J37" s="8" t="s">
        <v>27</v>
      </c>
      <c r="K37" s="8" t="str">
        <f>IFERROR(IF(VLOOKUP(A37, ResultsOnlineExpFrench!A:A, 1, FALSE) = A37, "yes", "no"), "no")</f>
        <v>yes</v>
      </c>
      <c r="L37" s="8"/>
      <c r="M37" s="7">
        <f>VLOOKUP(A37,ResultsOnlineExpFrench!A:B,2,FALSE)</f>
        <v>7.2119205298013247</v>
      </c>
      <c r="N37" s="7">
        <f>VLOOKUP(A37,ResultsOnlineExpFrench!A:H,8,FALSE)</f>
        <v>1.3102210092279221</v>
      </c>
      <c r="O37" s="7">
        <f>VLOOKUP(A37,ResultsIRT!B:J,4,FALSE)</f>
        <v>3.7937755366791199</v>
      </c>
      <c r="P37" s="7">
        <f>VLOOKUP(A37,ResultsIRT!B:J,5,FALSE)</f>
        <v>-0.45056872879953402</v>
      </c>
      <c r="Q37" s="7">
        <f>VLOOKUP(A37,ResultsIRT!B:J,6,FALSE)</f>
        <v>1.29800274186269</v>
      </c>
      <c r="R37" s="7">
        <f>VLOOKUP(A37,ResultsIRT!B:J,8,FALSE)</f>
        <v>-3.92656965488103</v>
      </c>
      <c r="S37" s="7">
        <f>VLOOKUP(A37,ResultsIRT!B:J,7,FALSE)</f>
        <v>-1.4037436421241299E-2</v>
      </c>
      <c r="T37" s="7">
        <f>VLOOKUP(A37,ResultsIRT!B:J,9,FALSE)</f>
        <v>313.05954507131298</v>
      </c>
      <c r="U37" s="27" t="s">
        <v>96</v>
      </c>
      <c r="V37" s="8" t="str">
        <f>IFERROR(IF(VLOOKUP(U37, EnglishVocabulary!A:A, 1, FALSE) = U37, "yes", "no"), "no")</f>
        <v>yes</v>
      </c>
      <c r="W37" s="8" t="str">
        <f>IFERROR(IF(VLOOKUP(A37, HighDiscrimIRT!A:A, 1, FALSE) = A37, "X", ""), "")</f>
        <v>X</v>
      </c>
      <c r="X37" s="7"/>
    </row>
    <row r="38" spans="1:24">
      <c r="A38" s="14" t="s">
        <v>97</v>
      </c>
      <c r="B38" s="7">
        <f>LOG10(D38)+6</f>
        <v>2.8115602610545505</v>
      </c>
      <c r="C38" s="7">
        <f>IF(E38=0,-12,LOG10(E38)+6)</f>
        <v>1.9062321136710105</v>
      </c>
      <c r="D38" s="10">
        <v>6.4797800000000001E-4</v>
      </c>
      <c r="E38" s="10">
        <v>8.05809E-5</v>
      </c>
      <c r="F38" s="11">
        <v>2</v>
      </c>
      <c r="G38" s="8" t="str" cm="1">
        <f t="array" ref="G38">_xlfn.SWITCH(F38,0,"primary",1,"6-7th grade",2,"8-9th grade",3,"10th grade",4,"11-12th grade",5,"bachelor",6,"licence",7,"master",10,"hard to tell")</f>
        <v>8-9th grade</v>
      </c>
      <c r="H38" s="8"/>
      <c r="I38" s="8"/>
      <c r="J38" s="8" t="s">
        <v>36</v>
      </c>
      <c r="K38" s="8" t="str">
        <f>IFERROR(IF(VLOOKUP(A38, ResultsOnlineExpFrench!A:A, 1, FALSE) = A38, "yes", "no"), "no")</f>
        <v>yes</v>
      </c>
      <c r="L38" s="8"/>
      <c r="M38" s="7">
        <f>VLOOKUP(A38,ResultsOnlineExpFrench!A:B,2,FALSE)</f>
        <v>6.9556962025316453</v>
      </c>
      <c r="N38" s="7">
        <f>VLOOKUP(A38,ResultsOnlineExpFrench!A:H,8,FALSE)</f>
        <v>1.249531237212735</v>
      </c>
      <c r="O38" s="7">
        <f>VLOOKUP(A38,ResultsIRT!B:J,4,FALSE)</f>
        <v>1055.0699676449999</v>
      </c>
      <c r="P38" s="7">
        <f>VLOOKUP(A38,ResultsIRT!B:J,5,FALSE)</f>
        <v>-1.2587431513608101</v>
      </c>
      <c r="Q38" s="7">
        <f>VLOOKUP(A38,ResultsIRT!B:J,6,FALSE)</f>
        <v>-6.1532134215455898E-2</v>
      </c>
      <c r="R38" s="7">
        <f>VLOOKUP(A38,ResultsIRT!B:J,8,FALSE)</f>
        <v>70.766694657722397</v>
      </c>
      <c r="S38" s="7">
        <f>VLOOKUP(A38,ResultsIRT!B:J,7,FALSE)</f>
        <v>-1.39626897103656E-2</v>
      </c>
      <c r="T38" s="7">
        <f>VLOOKUP(A38,ResultsIRT!B:J,9,FALSE)</f>
        <v>317.98985074990298</v>
      </c>
      <c r="U38" s="27" t="s">
        <v>98</v>
      </c>
      <c r="V38" s="8" t="str">
        <f>IFERROR(IF(VLOOKUP(U38, EnglishVocabulary!A:A, 1, FALSE) = U38, "yes", "no"), "no")</f>
        <v>no</v>
      </c>
      <c r="W38" s="8" t="str">
        <f>IFERROR(IF(VLOOKUP(A38, HighDiscrimIRT!A:A, 1, FALSE) = A38, "X", ""), "")</f>
        <v/>
      </c>
      <c r="X38" s="7"/>
    </row>
    <row r="39" spans="1:24">
      <c r="A39" s="14" t="s">
        <v>99</v>
      </c>
      <c r="B39" s="7">
        <f>LOG10(D39)+6</f>
        <v>2.8108066709095598</v>
      </c>
      <c r="C39" s="7">
        <f>IF(E39=0,-12,LOG10(E39)+6)</f>
        <v>1.8401744967265579</v>
      </c>
      <c r="D39" s="10">
        <v>6.4685459999999997E-4</v>
      </c>
      <c r="E39" s="10">
        <v>6.9210900000000005E-5</v>
      </c>
      <c r="F39" s="11">
        <v>1</v>
      </c>
      <c r="G39" s="8" t="str" cm="1">
        <f t="array" ref="G39">_xlfn.SWITCH(F39,0,"primary",1,"6-7th grade",2,"8-9th grade",3,"10th grade",4,"11-12th grade",5,"bachelor",6,"licence",7,"master",10,"hard to tell")</f>
        <v>6-7th grade</v>
      </c>
      <c r="H39" s="8"/>
      <c r="I39" s="8"/>
      <c r="J39" s="8" t="s">
        <v>27</v>
      </c>
      <c r="K39" s="8" t="str">
        <f>IFERROR(IF(VLOOKUP(A39, ResultsOnlineExpFrench!A:A, 1, FALSE) = A39, "yes", "no"), "no")</f>
        <v>yes</v>
      </c>
      <c r="L39" s="8"/>
      <c r="M39" s="7">
        <f>VLOOKUP(A39,ResultsOnlineExpFrench!A:B,2,FALSE)</f>
        <v>7.5945945945945947</v>
      </c>
      <c r="N39" s="7">
        <f>VLOOKUP(A39,ResultsOnlineExpFrench!A:H,8,FALSE)</f>
        <v>0.96449004757056678</v>
      </c>
      <c r="O39" s="7">
        <f>VLOOKUP(A39,ResultsIRT!B:J,4,FALSE)</f>
        <v>1.6580563300555198E-2</v>
      </c>
      <c r="P39" s="7">
        <f>VLOOKUP(A39,ResultsIRT!B:J,5,FALSE)</f>
        <v>-142.39078384569001</v>
      </c>
      <c r="Q39" s="7">
        <f>VLOOKUP(A39,ResultsIRT!B:J,6,FALSE)</f>
        <v>0.933345079807405</v>
      </c>
      <c r="R39" s="7">
        <f>VLOOKUP(A39,ResultsIRT!B:J,8,FALSE)</f>
        <v>-4.9755541445759102</v>
      </c>
      <c r="S39" s="7">
        <f>VLOOKUP(A39,ResultsIRT!B:J,7,FALSE)</f>
        <v>0.228291606196347</v>
      </c>
      <c r="T39" s="7">
        <f>VLOOKUP(A39,ResultsIRT!B:J,9,FALSE)</f>
        <v>-13.2428683035409</v>
      </c>
      <c r="U39" s="27" t="s">
        <v>100</v>
      </c>
      <c r="V39" s="8" t="str">
        <f>IFERROR(IF(VLOOKUP(U39, EnglishVocabulary!A:A, 1, FALSE) = U39, "yes", "no"), "no")</f>
        <v>no</v>
      </c>
      <c r="W39" s="8" t="str">
        <f>IFERROR(IF(VLOOKUP(A39, HighDiscrimIRT!A:A, 1, FALSE) = A39, "X", ""), "")</f>
        <v/>
      </c>
      <c r="X39" s="7"/>
    </row>
    <row r="40" spans="1:24">
      <c r="A40" s="14" t="s">
        <v>101</v>
      </c>
      <c r="B40" s="7">
        <f>LOG10(D40)+6</f>
        <v>2.7890513400215702</v>
      </c>
      <c r="C40" s="7">
        <f>IF(E40=0,-12,LOG10(E40)+6)</f>
        <v>1.2146451923385531</v>
      </c>
      <c r="D40" s="10">
        <v>6.1524959999999999E-4</v>
      </c>
      <c r="E40" s="10">
        <v>1.6392499999999999E-5</v>
      </c>
      <c r="F40" s="11">
        <v>1</v>
      </c>
      <c r="G40" s="8" t="str" cm="1">
        <f t="array" ref="G40">_xlfn.SWITCH(F40,0,"primary",1,"6-7th grade",2,"8-9th grade",3,"10th grade",4,"11-12th grade",5,"bachelor",6,"licence",7,"master",10,"hard to tell")</f>
        <v>6-7th grade</v>
      </c>
      <c r="H40" s="8"/>
      <c r="I40" s="8"/>
      <c r="J40" s="8" t="s">
        <v>36</v>
      </c>
      <c r="K40" s="8" t="str">
        <f>IFERROR(IF(VLOOKUP(A40, ResultsOnlineExpFrench!A:A, 1, FALSE) = A40, "yes", "no"), "no")</f>
        <v>yes</v>
      </c>
      <c r="L40" s="8"/>
      <c r="M40" s="7">
        <f>VLOOKUP(A40,ResultsOnlineExpFrench!A:B,2,FALSE)</f>
        <v>7.0414201183431953</v>
      </c>
      <c r="N40" s="7">
        <f>VLOOKUP(A40,ResultsOnlineExpFrench!A:H,8,FALSE)</f>
        <v>1.1633202308888351</v>
      </c>
      <c r="O40" s="7">
        <f>VLOOKUP(A40,ResultsIRT!B:J,4,FALSE)</f>
        <v>8.6599912947720306</v>
      </c>
      <c r="P40" s="7">
        <f>VLOOKUP(A40,ResultsIRT!B:J,5,FALSE)</f>
        <v>-1.0437326061668899</v>
      </c>
      <c r="Q40" s="7">
        <f>VLOOKUP(A40,ResultsIRT!B:J,6,FALSE)</f>
        <v>2.3541532201534898</v>
      </c>
      <c r="R40" s="7">
        <f>VLOOKUP(A40,ResultsIRT!B:J,8,FALSE)</f>
        <v>-3.1768577128125299</v>
      </c>
      <c r="S40" s="7">
        <f>VLOOKUP(A40,ResultsIRT!B:J,7,FALSE)</f>
        <v>0.225240211308739</v>
      </c>
      <c r="T40" s="7">
        <f>VLOOKUP(A40,ResultsIRT!B:J,9,FALSE)</f>
        <v>-17.186681473047098</v>
      </c>
      <c r="U40" s="27" t="s">
        <v>102</v>
      </c>
      <c r="V40" s="8" t="str">
        <f>IFERROR(IF(VLOOKUP(U40, EnglishVocabulary!A:A, 1, FALSE) = U40, "yes", "no"), "no")</f>
        <v>yes</v>
      </c>
      <c r="W40" s="8" t="str">
        <f>IFERROR(IF(VLOOKUP(A40, HighDiscrimIRT!A:A, 1, FALSE) = A40, "X", ""), "")</f>
        <v/>
      </c>
      <c r="X40" s="7"/>
    </row>
    <row r="41" spans="1:24">
      <c r="A41" s="14" t="s">
        <v>103</v>
      </c>
      <c r="B41" s="7">
        <f>LOG10(D41)+6</f>
        <v>2.7830359814582737</v>
      </c>
      <c r="C41" s="7">
        <f>IF(E41=0,-12,LOG10(E41)+6)</f>
        <v>2.2338324009464459</v>
      </c>
      <c r="D41" s="10">
        <v>6.0678659999999999E-4</v>
      </c>
      <c r="E41" s="10">
        <v>1.713296E-4</v>
      </c>
      <c r="F41" s="11">
        <v>1</v>
      </c>
      <c r="G41" s="8" t="str" cm="1">
        <f t="array" ref="G41">_xlfn.SWITCH(F41,0,"primary",1,"6-7th grade",2,"8-9th grade",3,"10th grade",4,"11-12th grade",5,"bachelor",6,"licence",7,"master",10,"hard to tell")</f>
        <v>6-7th grade</v>
      </c>
      <c r="H41" s="8"/>
      <c r="I41" s="8"/>
      <c r="J41" s="8" t="s">
        <v>27</v>
      </c>
      <c r="K41" s="8" t="str">
        <f>IFERROR(IF(VLOOKUP(A41, ResultsOnlineExpFrench!A:A, 1, FALSE) = A41, "yes", "no"), "no")</f>
        <v>yes</v>
      </c>
      <c r="L41" s="8"/>
      <c r="M41" s="7">
        <f>VLOOKUP(A41,ResultsOnlineExpFrench!A:B,2,FALSE)</f>
        <v>7.0827067669172932</v>
      </c>
      <c r="N41" s="7">
        <f>VLOOKUP(A41,ResultsOnlineExpFrench!A:H,8,FALSE)</f>
        <v>1.6224232909653971</v>
      </c>
      <c r="O41" s="7" t="e">
        <f>VLOOKUP(A41,ResultsIRT!B:J,4,FALSE)</f>
        <v>#N/A</v>
      </c>
      <c r="P41" s="7" t="e">
        <f>VLOOKUP(A41,ResultsIRT!B:J,5,FALSE)</f>
        <v>#N/A</v>
      </c>
      <c r="Q41" s="7" t="e">
        <f>VLOOKUP(A41,ResultsIRT!B:J,6,FALSE)</f>
        <v>#N/A</v>
      </c>
      <c r="R41" s="7" t="e">
        <f>VLOOKUP(A41,ResultsIRT!B:J,8,FALSE)</f>
        <v>#N/A</v>
      </c>
      <c r="S41" s="7" t="e">
        <f>VLOOKUP(A41,ResultsIRT!B:J,7,FALSE)</f>
        <v>#N/A</v>
      </c>
      <c r="T41" s="7" t="e">
        <f>VLOOKUP(A41,ResultsIRT!B:J,9,FALSE)</f>
        <v>#N/A</v>
      </c>
      <c r="U41" s="27" t="s">
        <v>104</v>
      </c>
      <c r="V41" s="8" t="str">
        <f>IFERROR(IF(VLOOKUP(U41, EnglishVocabulary!A:A, 1, FALSE) = U41, "yes", "no"), "no")</f>
        <v>yes</v>
      </c>
      <c r="W41" s="8" t="str">
        <f>IFERROR(IF(VLOOKUP(A41, HighDiscrimIRT!A:A, 1, FALSE) = A41, "X", ""), "")</f>
        <v/>
      </c>
      <c r="X41" s="7"/>
    </row>
    <row r="42" spans="1:24">
      <c r="A42" s="14" t="s">
        <v>105</v>
      </c>
      <c r="B42" s="7">
        <f>LOG10(D42)+6</f>
        <v>2.7761200172182789</v>
      </c>
      <c r="C42" s="7">
        <f>IF(E42=0,-12,LOG10(E42)+6)</f>
        <v>2.7834850120438643</v>
      </c>
      <c r="D42" s="10">
        <v>5.9720029999999998E-4</v>
      </c>
      <c r="E42" s="10">
        <v>6.0741430000000002E-4</v>
      </c>
      <c r="F42" s="11">
        <v>0</v>
      </c>
      <c r="G42" s="8" t="str" cm="1">
        <f t="array" ref="G42">_xlfn.SWITCH(F42,0,"primary",1,"6-7th grade",2,"8-9th grade",3,"10th grade",4,"11-12th grade",5,"bachelor",6,"licence",7,"master",10,"hard to tell")</f>
        <v>primary</v>
      </c>
      <c r="H42" s="8"/>
      <c r="I42" s="8"/>
      <c r="J42" s="8" t="s">
        <v>25</v>
      </c>
      <c r="K42" s="8" t="str">
        <f>IFERROR(IF(VLOOKUP(A42, ResultsOnlineExpFrench!A:A, 1, FALSE) = A42, "yes", "no"), "no")</f>
        <v>yes</v>
      </c>
      <c r="L42" s="8"/>
      <c r="M42" s="7">
        <f>VLOOKUP(A42,ResultsOnlineExpFrench!A:B,2,FALSE)</f>
        <v>7.778625954198473</v>
      </c>
      <c r="N42" s="7">
        <f>VLOOKUP(A42,ResultsOnlineExpFrench!A:H,8,FALSE)</f>
        <v>1.006013038750265</v>
      </c>
      <c r="O42" s="7">
        <f>VLOOKUP(A42,ResultsIRT!B:J,4,FALSE)</f>
        <v>9.4078681534725799E-3</v>
      </c>
      <c r="P42" s="7">
        <f>VLOOKUP(A42,ResultsIRT!B:J,5,FALSE)</f>
        <v>-50.536339260625397</v>
      </c>
      <c r="Q42" s="7">
        <f>VLOOKUP(A42,ResultsIRT!B:J,6,FALSE)</f>
        <v>1.0876232815910301</v>
      </c>
      <c r="R42" s="7">
        <f>VLOOKUP(A42,ResultsIRT!B:J,8,FALSE)</f>
        <v>-4.3765979418992202</v>
      </c>
      <c r="S42" s="7">
        <f>VLOOKUP(A42,ResultsIRT!B:J,7,FALSE)</f>
        <v>0.195860519223296</v>
      </c>
      <c r="T42" s="7">
        <f>VLOOKUP(A42,ResultsIRT!B:J,9,FALSE)</f>
        <v>-15.7449472094703</v>
      </c>
      <c r="U42" s="27" t="s">
        <v>106</v>
      </c>
      <c r="V42" s="8" t="str">
        <f>IFERROR(IF(VLOOKUP(U42, EnglishVocabulary!A:A, 1, FALSE) = U42, "yes", "no"), "no")</f>
        <v>yes</v>
      </c>
      <c r="W42" s="8" t="str">
        <f>IFERROR(IF(VLOOKUP(A42, HighDiscrimIRT!A:A, 1, FALSE) = A42, "X", ""), "")</f>
        <v/>
      </c>
      <c r="X42" s="7"/>
    </row>
    <row r="43" spans="1:24">
      <c r="A43" s="14" t="s">
        <v>107</v>
      </c>
      <c r="B43" s="7">
        <f>LOG10(D43)+6</f>
        <v>2.7722357196413516</v>
      </c>
      <c r="C43" s="7">
        <f>IF(E43=0,-12,LOG10(E43)+6)</f>
        <v>2.3001020033398394</v>
      </c>
      <c r="D43" s="10">
        <v>5.9188280000000001E-4</v>
      </c>
      <c r="E43" s="10">
        <v>1.9957309999999999E-4</v>
      </c>
      <c r="F43" s="11">
        <v>1</v>
      </c>
      <c r="G43" s="8" t="str" cm="1">
        <f t="array" ref="G43">_xlfn.SWITCH(F43,0,"primary",1,"6-7th grade",2,"8-9th grade",3,"10th grade",4,"11-12th grade",5,"bachelor",6,"licence",7,"master",10,"hard to tell")</f>
        <v>6-7th grade</v>
      </c>
      <c r="H43" s="8"/>
      <c r="I43" s="8"/>
      <c r="J43" s="8" t="s">
        <v>36</v>
      </c>
      <c r="K43" s="8" t="str">
        <f>IFERROR(IF(VLOOKUP(A43, ResultsOnlineExpFrench!A:A, 1, FALSE) = A43, "yes", "no"), "no")</f>
        <v>yes</v>
      </c>
      <c r="L43" s="8"/>
      <c r="M43" s="7">
        <f>VLOOKUP(A43,ResultsOnlineExpFrench!A:B,2,FALSE)</f>
        <v>7.4890510948905114</v>
      </c>
      <c r="N43" s="7">
        <f>VLOOKUP(A43,ResultsOnlineExpFrench!A:H,8,FALSE)</f>
        <v>1.1341853780762059</v>
      </c>
      <c r="O43" s="7" t="e">
        <f>VLOOKUP(A43,ResultsIRT!B:J,4,FALSE)</f>
        <v>#N/A</v>
      </c>
      <c r="P43" s="7" t="e">
        <f>VLOOKUP(A43,ResultsIRT!B:J,5,FALSE)</f>
        <v>#N/A</v>
      </c>
      <c r="Q43" s="7" t="e">
        <f>VLOOKUP(A43,ResultsIRT!B:J,6,FALSE)</f>
        <v>#N/A</v>
      </c>
      <c r="R43" s="7" t="e">
        <f>VLOOKUP(A43,ResultsIRT!B:J,8,FALSE)</f>
        <v>#N/A</v>
      </c>
      <c r="S43" s="7" t="e">
        <f>VLOOKUP(A43,ResultsIRT!B:J,7,FALSE)</f>
        <v>#N/A</v>
      </c>
      <c r="T43" s="7" t="e">
        <f>VLOOKUP(A43,ResultsIRT!B:J,9,FALSE)</f>
        <v>#N/A</v>
      </c>
      <c r="U43" s="27" t="s">
        <v>108</v>
      </c>
      <c r="V43" s="8" t="str">
        <f>IFERROR(IF(VLOOKUP(U43, EnglishVocabulary!A:A, 1, FALSE) = U43, "yes", "no"), "no")</f>
        <v>yes</v>
      </c>
      <c r="W43" s="8" t="str">
        <f>IFERROR(IF(VLOOKUP(A43, HighDiscrimIRT!A:A, 1, FALSE) = A43, "X", ""), "")</f>
        <v/>
      </c>
      <c r="X43" s="7"/>
    </row>
    <row r="44" spans="1:24">
      <c r="A44" s="14" t="s">
        <v>109</v>
      </c>
      <c r="B44" s="7">
        <f>LOG10(D44)+6</f>
        <v>2.7689813319679786</v>
      </c>
      <c r="C44" s="7">
        <f>IF(E44=0,-12,LOG10(E44)+6)</f>
        <v>1.7293421983991246</v>
      </c>
      <c r="D44" s="10">
        <v>5.8746410000000003E-4</v>
      </c>
      <c r="E44" s="10">
        <v>5.3621900000000002E-5</v>
      </c>
      <c r="F44" s="11">
        <v>1</v>
      </c>
      <c r="G44" s="8" t="str" cm="1">
        <f t="array" ref="G44">_xlfn.SWITCH(F44,0,"primary",1,"6-7th grade",2,"8-9th grade",3,"10th grade",4,"11-12th grade",5,"bachelor",6,"licence",7,"master",10,"hard to tell")</f>
        <v>6-7th grade</v>
      </c>
      <c r="H44" s="8"/>
      <c r="I44" s="8"/>
      <c r="J44" s="8" t="s">
        <v>27</v>
      </c>
      <c r="K44" s="8" t="str">
        <f>IFERROR(IF(VLOOKUP(A44, ResultsOnlineExpFrench!A:A, 1, FALSE) = A44, "yes", "no"), "no")</f>
        <v>yes</v>
      </c>
      <c r="L44" s="8"/>
      <c r="M44" s="7">
        <f>VLOOKUP(A44,ResultsOnlineExpFrench!A:B,2,FALSE)</f>
        <v>7.3566433566433567</v>
      </c>
      <c r="N44" s="7">
        <f>VLOOKUP(A44,ResultsOnlineExpFrench!A:H,8,FALSE)</f>
        <v>1.0132382099034341</v>
      </c>
      <c r="O44" s="7" t="e">
        <f>VLOOKUP(A44,ResultsIRT!B:J,4,FALSE)</f>
        <v>#N/A</v>
      </c>
      <c r="P44" s="7" t="e">
        <f>VLOOKUP(A44,ResultsIRT!B:J,5,FALSE)</f>
        <v>#N/A</v>
      </c>
      <c r="Q44" s="7" t="e">
        <f>VLOOKUP(A44,ResultsIRT!B:J,6,FALSE)</f>
        <v>#N/A</v>
      </c>
      <c r="R44" s="7" t="e">
        <f>VLOOKUP(A44,ResultsIRT!B:J,8,FALSE)</f>
        <v>#N/A</v>
      </c>
      <c r="S44" s="7" t="e">
        <f>VLOOKUP(A44,ResultsIRT!B:J,7,FALSE)</f>
        <v>#N/A</v>
      </c>
      <c r="T44" s="7" t="e">
        <f>VLOOKUP(A44,ResultsIRT!B:J,9,FALSE)</f>
        <v>#N/A</v>
      </c>
      <c r="U44" s="27" t="s">
        <v>110</v>
      </c>
      <c r="V44" s="8" t="str">
        <f>IFERROR(IF(VLOOKUP(U44, EnglishVocabulary!A:A, 1, FALSE) = U44, "yes", "no"), "no")</f>
        <v>yes</v>
      </c>
      <c r="W44" s="8" t="str">
        <f>IFERROR(IF(VLOOKUP(A44, HighDiscrimIRT!A:A, 1, FALSE) = A44, "X", ""), "")</f>
        <v/>
      </c>
      <c r="X44" s="7"/>
    </row>
    <row r="45" spans="1:24">
      <c r="A45" s="14" t="s">
        <v>111</v>
      </c>
      <c r="B45" s="7">
        <f>LOG10(D45)+6</f>
        <v>2.7642495301775822</v>
      </c>
      <c r="C45" s="7">
        <f>IF(E45=0,-12,LOG10(E45)+6)</f>
        <v>1.9861023155650104</v>
      </c>
      <c r="D45" s="10">
        <v>5.8109820000000001E-4</v>
      </c>
      <c r="E45" s="10">
        <v>9.6850599999999997E-5</v>
      </c>
      <c r="F45" s="11">
        <v>0</v>
      </c>
      <c r="G45" s="8" t="str" cm="1">
        <f t="array" ref="G45">_xlfn.SWITCH(F45,0,"primary",1,"6-7th grade",2,"8-9th grade",3,"10th grade",4,"11-12th grade",5,"bachelor",6,"licence",7,"master",10,"hard to tell")</f>
        <v>primary</v>
      </c>
      <c r="H45" s="8"/>
      <c r="I45" s="8"/>
      <c r="J45" s="8" t="s">
        <v>27</v>
      </c>
      <c r="K45" s="8" t="str">
        <f>IFERROR(IF(VLOOKUP(A45, ResultsOnlineExpFrench!A:A, 1, FALSE) = A45, "yes", "no"), "no")</f>
        <v>yes</v>
      </c>
      <c r="L45" s="8"/>
      <c r="M45" s="7">
        <f>VLOOKUP(A45,ResultsOnlineExpFrench!A:B,2,FALSE)</f>
        <v>7.7931034482758621</v>
      </c>
      <c r="N45" s="7">
        <f>VLOOKUP(A45,ResultsOnlineExpFrench!A:H,8,FALSE)</f>
        <v>0.52386562799539138</v>
      </c>
      <c r="O45" s="7" t="e">
        <f>VLOOKUP(A45,ResultsIRT!B:J,4,FALSE)</f>
        <v>#N/A</v>
      </c>
      <c r="P45" s="7" t="e">
        <f>VLOOKUP(A45,ResultsIRT!B:J,5,FALSE)</f>
        <v>#N/A</v>
      </c>
      <c r="Q45" s="7" t="e">
        <f>VLOOKUP(A45,ResultsIRT!B:J,6,FALSE)</f>
        <v>#N/A</v>
      </c>
      <c r="R45" s="7" t="e">
        <f>VLOOKUP(A45,ResultsIRT!B:J,8,FALSE)</f>
        <v>#N/A</v>
      </c>
      <c r="S45" s="7" t="e">
        <f>VLOOKUP(A45,ResultsIRT!B:J,7,FALSE)</f>
        <v>#N/A</v>
      </c>
      <c r="T45" s="7" t="e">
        <f>VLOOKUP(A45,ResultsIRT!B:J,9,FALSE)</f>
        <v>#N/A</v>
      </c>
      <c r="U45" s="27" t="s">
        <v>112</v>
      </c>
      <c r="V45" s="8" t="str">
        <f>IFERROR(IF(VLOOKUP(U45, EnglishVocabulary!A:A, 1, FALSE) = U45, "yes", "no"), "no")</f>
        <v>yes</v>
      </c>
      <c r="W45" s="8" t="str">
        <f>IFERROR(IF(VLOOKUP(A45, HighDiscrimIRT!A:A, 1, FALSE) = A45, "X", ""), "")</f>
        <v/>
      </c>
      <c r="X45" s="7"/>
    </row>
    <row r="46" spans="1:24">
      <c r="A46" s="14" t="s">
        <v>113</v>
      </c>
      <c r="B46" s="7">
        <f>LOG10(D46)+6</f>
        <v>2.7640255608376858</v>
      </c>
      <c r="C46" s="7">
        <f>IF(E46=0,-12,LOG10(E46)+6)</f>
        <v>2.2431385452093857</v>
      </c>
      <c r="D46" s="10">
        <v>5.8079859999999998E-4</v>
      </c>
      <c r="E46" s="10">
        <v>1.7504050000000001E-4</v>
      </c>
      <c r="F46" s="11">
        <v>4</v>
      </c>
      <c r="G46" s="8" t="str" cm="1">
        <f t="array" ref="G46">_xlfn.SWITCH(F46,0,"primary",1,"6-7th grade",2,"8-9th grade",3,"10th grade",4,"11-12th grade",5,"bachelor",6,"licence",7,"master",10,"hard to tell")</f>
        <v>11-12th grade</v>
      </c>
      <c r="H46" s="8"/>
      <c r="I46" s="8"/>
      <c r="J46" s="8" t="s">
        <v>30</v>
      </c>
      <c r="K46" s="8" t="str">
        <f>IFERROR(IF(VLOOKUP(A46, ResultsOnlineExpFrench!A:A, 1, FALSE) = A46, "yes", "no"), "no")</f>
        <v>yes</v>
      </c>
      <c r="L46" s="8"/>
      <c r="M46" s="7">
        <f>VLOOKUP(A46,ResultsOnlineExpFrench!A:B,2,FALSE)</f>
        <v>6.9679487179487181</v>
      </c>
      <c r="N46" s="7">
        <f>VLOOKUP(A46,ResultsOnlineExpFrench!A:H,8,FALSE)</f>
        <v>2.0425595801336591</v>
      </c>
      <c r="O46" s="7" t="e">
        <f>VLOOKUP(A46,ResultsIRT!B:J,4,FALSE)</f>
        <v>#N/A</v>
      </c>
      <c r="P46" s="7" t="e">
        <f>VLOOKUP(A46,ResultsIRT!B:J,5,FALSE)</f>
        <v>#N/A</v>
      </c>
      <c r="Q46" s="7" t="e">
        <f>VLOOKUP(A46,ResultsIRT!B:J,6,FALSE)</f>
        <v>#N/A</v>
      </c>
      <c r="R46" s="7" t="e">
        <f>VLOOKUP(A46,ResultsIRT!B:J,8,FALSE)</f>
        <v>#N/A</v>
      </c>
      <c r="S46" s="7" t="e">
        <f>VLOOKUP(A46,ResultsIRT!B:J,7,FALSE)</f>
        <v>#N/A</v>
      </c>
      <c r="T46" s="7" t="e">
        <f>VLOOKUP(A46,ResultsIRT!B:J,9,FALSE)</f>
        <v>#N/A</v>
      </c>
      <c r="U46" s="27" t="s">
        <v>113</v>
      </c>
      <c r="V46" s="8" t="str">
        <f>IFERROR(IF(VLOOKUP(U46, EnglishVocabulary!A:A, 1, FALSE) = U46, "yes", "no"), "no")</f>
        <v>yes</v>
      </c>
      <c r="W46" s="8" t="str">
        <f>IFERROR(IF(VLOOKUP(A46, HighDiscrimIRT!A:A, 1, FALSE) = A46, "X", ""), "")</f>
        <v/>
      </c>
      <c r="X46" s="7"/>
    </row>
    <row r="47" spans="1:24">
      <c r="A47" s="14" t="s">
        <v>114</v>
      </c>
      <c r="B47" s="7">
        <f>LOG10(D47)+6</f>
        <v>2.756056611780195</v>
      </c>
      <c r="C47" s="7">
        <f>IF(E47=0,-12,LOG10(E47)+6)</f>
        <v>1.6030761364559547</v>
      </c>
      <c r="D47" s="10">
        <v>5.7023860000000003E-4</v>
      </c>
      <c r="E47" s="10">
        <v>4.0093699999999999E-5</v>
      </c>
      <c r="F47" s="8">
        <v>2</v>
      </c>
      <c r="G47" s="8" t="str" cm="1">
        <f t="array" ref="G47">_xlfn.SWITCH(F47,0,"primary",1,"6-7th grade",2,"8-9th grade",3,"10th grade",4,"11-12th grade",5,"bachelor",6,"licence",7,"master",10,"hard to tell")</f>
        <v>8-9th grade</v>
      </c>
      <c r="H47" s="8" t="s">
        <v>42</v>
      </c>
      <c r="I47" s="8"/>
      <c r="J47" s="8" t="s">
        <v>27</v>
      </c>
      <c r="K47" s="8" t="str">
        <f>IFERROR(IF(VLOOKUP(A47, ResultsOnlineExpFrench!A:A, 1, FALSE) = A47, "yes", "no"), "no")</f>
        <v>no</v>
      </c>
      <c r="L47" s="8"/>
      <c r="M47" s="8" t="e">
        <f>VLOOKUP(A47,ResultsOnlineExpFrench!A:B,2,FALSE)</f>
        <v>#N/A</v>
      </c>
      <c r="N47" s="8" t="e">
        <f>VLOOKUP(A47,ResultsOnlineExpFrench!A:H,8,FALSE)</f>
        <v>#N/A</v>
      </c>
      <c r="O47" s="7" t="e">
        <f>VLOOKUP(A47,ResultsIRT!B:J,4,FALSE)</f>
        <v>#N/A</v>
      </c>
      <c r="P47" s="7" t="e">
        <f>VLOOKUP(A47,ResultsIRT!B:J,5,FALSE)</f>
        <v>#N/A</v>
      </c>
      <c r="Q47" s="7" t="e">
        <f>VLOOKUP(A47,ResultsIRT!B:J,6,FALSE)</f>
        <v>#N/A</v>
      </c>
      <c r="R47" s="7" t="e">
        <f>VLOOKUP(A47,ResultsIRT!B:J,8,FALSE)</f>
        <v>#N/A</v>
      </c>
      <c r="S47" s="7" t="e">
        <f>VLOOKUP(A47,ResultsIRT!B:J,7,FALSE)</f>
        <v>#N/A</v>
      </c>
      <c r="T47" s="7" t="e">
        <f>VLOOKUP(A47,ResultsIRT!B:J,9,FALSE)</f>
        <v>#N/A</v>
      </c>
      <c r="U47" s="27" t="s">
        <v>114</v>
      </c>
      <c r="V47" s="8" t="str">
        <f>IFERROR(IF(VLOOKUP(U47, EnglishVocabulary!A:A, 1, FALSE) = U47, "yes", "no"), "no")</f>
        <v>yes</v>
      </c>
      <c r="W47" s="8" t="str">
        <f>IFERROR(IF(VLOOKUP(A47, HighDiscrimIRT!A:A, 1, FALSE) = A47, "X", ""), "")</f>
        <v/>
      </c>
      <c r="X47" s="7"/>
    </row>
    <row r="48" spans="1:24">
      <c r="A48" s="14" t="s">
        <v>115</v>
      </c>
      <c r="B48" s="7">
        <f>LOG10(D48)+6</f>
        <v>2.754571083880724</v>
      </c>
      <c r="C48" s="7">
        <f>IF(E48=0,-12,LOG10(E48)+6)</f>
        <v>2.1362546395075266</v>
      </c>
      <c r="D48" s="10">
        <v>5.6829139999999998E-4</v>
      </c>
      <c r="E48" s="10">
        <v>1.3685309999999999E-4</v>
      </c>
      <c r="F48" s="28">
        <v>6</v>
      </c>
      <c r="G48" s="8" t="str" cm="1">
        <f t="array" ref="G48">_xlfn.SWITCH(F48,0,"primary",1,"6-7th grade",2,"8-9th grade",3,"10th grade",4,"11-12th grade",5,"bachelor",6,"licence",7,"master",10,"hard to tell")</f>
        <v>licence</v>
      </c>
      <c r="H48" s="8"/>
      <c r="I48" s="8" t="s">
        <v>42</v>
      </c>
      <c r="J48" s="8" t="s">
        <v>27</v>
      </c>
      <c r="K48" s="8" t="str">
        <f>IFERROR(IF(VLOOKUP(A48, ResultsOnlineExpFrench!A:A, 1, FALSE) = A48, "yes", "no"), "no")</f>
        <v>no</v>
      </c>
      <c r="L48" s="8"/>
      <c r="M48" s="8" t="e">
        <f>VLOOKUP(A48,ResultsOnlineExpFrench!A:B,2,FALSE)</f>
        <v>#N/A</v>
      </c>
      <c r="N48" s="8" t="e">
        <f>VLOOKUP(A48,ResultsOnlineExpFrench!A:H,8,FALSE)</f>
        <v>#N/A</v>
      </c>
      <c r="O48" s="7" t="e">
        <f>VLOOKUP(A48,ResultsIRT!B:J,4,FALSE)</f>
        <v>#N/A</v>
      </c>
      <c r="P48" s="7" t="e">
        <f>VLOOKUP(A48,ResultsIRT!B:J,5,FALSE)</f>
        <v>#N/A</v>
      </c>
      <c r="Q48" s="7" t="e">
        <f>VLOOKUP(A48,ResultsIRT!B:J,6,FALSE)</f>
        <v>#N/A</v>
      </c>
      <c r="R48" s="7" t="e">
        <f>VLOOKUP(A48,ResultsIRT!B:J,8,FALSE)</f>
        <v>#N/A</v>
      </c>
      <c r="S48" s="7" t="e">
        <f>VLOOKUP(A48,ResultsIRT!B:J,7,FALSE)</f>
        <v>#N/A</v>
      </c>
      <c r="T48" s="7" t="e">
        <f>VLOOKUP(A48,ResultsIRT!B:J,9,FALSE)</f>
        <v>#N/A</v>
      </c>
      <c r="U48" s="27" t="s">
        <v>116</v>
      </c>
      <c r="V48" s="8" t="str">
        <f>IFERROR(IF(VLOOKUP(U48, EnglishVocabulary!A:A, 1, FALSE) = U48, "yes", "no"), "no")</f>
        <v>yes</v>
      </c>
      <c r="W48" s="8" t="str">
        <f>IFERROR(IF(VLOOKUP(A48, HighDiscrimIRT!A:A, 1, FALSE) = A48, "X", ""), "")</f>
        <v/>
      </c>
      <c r="X48" s="7"/>
    </row>
    <row r="49" spans="1:24">
      <c r="A49" s="14" t="s">
        <v>117</v>
      </c>
      <c r="B49" s="7">
        <f>LOG10(D49)+6</f>
        <v>2.7321982833205998</v>
      </c>
      <c r="C49" s="7">
        <f>IF(E49=0,-12,LOG10(E49)+6)</f>
        <v>1.0397511119671909</v>
      </c>
      <c r="D49" s="10">
        <v>5.3975699999999998E-4</v>
      </c>
      <c r="E49" s="10">
        <v>1.09585E-5</v>
      </c>
      <c r="F49" s="8">
        <v>2</v>
      </c>
      <c r="G49" s="8" t="str" cm="1">
        <f t="array" ref="G49">_xlfn.SWITCH(F49,0,"primary",1,"6-7th grade",2,"8-9th grade",3,"10th grade",4,"11-12th grade",5,"bachelor",6,"licence",7,"master",10,"hard to tell")</f>
        <v>8-9th grade</v>
      </c>
      <c r="H49" s="8"/>
      <c r="I49" s="8"/>
      <c r="J49" s="8" t="s">
        <v>77</v>
      </c>
      <c r="K49" s="8" t="str">
        <f>IFERROR(IF(VLOOKUP(A49, ResultsOnlineExpFrench!A:A, 1, FALSE) = A49, "yes", "no"), "no")</f>
        <v>no</v>
      </c>
      <c r="L49" s="8"/>
      <c r="M49" s="8" t="e">
        <f>VLOOKUP(A49,ResultsOnlineExpFrench!A:B,2,FALSE)</f>
        <v>#N/A</v>
      </c>
      <c r="N49" s="8" t="e">
        <f>VLOOKUP(A49,ResultsOnlineExpFrench!A:H,8,FALSE)</f>
        <v>#N/A</v>
      </c>
      <c r="O49" s="7" t="e">
        <f>VLOOKUP(A49,ResultsIRT!B:J,4,FALSE)</f>
        <v>#N/A</v>
      </c>
      <c r="P49" s="7" t="e">
        <f>VLOOKUP(A49,ResultsIRT!B:J,5,FALSE)</f>
        <v>#N/A</v>
      </c>
      <c r="Q49" s="7" t="e">
        <f>VLOOKUP(A49,ResultsIRT!B:J,6,FALSE)</f>
        <v>#N/A</v>
      </c>
      <c r="R49" s="7" t="e">
        <f>VLOOKUP(A49,ResultsIRT!B:J,8,FALSE)</f>
        <v>#N/A</v>
      </c>
      <c r="S49" s="7" t="e">
        <f>VLOOKUP(A49,ResultsIRT!B:J,7,FALSE)</f>
        <v>#N/A</v>
      </c>
      <c r="T49" s="7" t="e">
        <f>VLOOKUP(A49,ResultsIRT!B:J,9,FALSE)</f>
        <v>#N/A</v>
      </c>
      <c r="U49" s="27" t="s">
        <v>118</v>
      </c>
      <c r="V49" s="8" t="str">
        <f>IFERROR(IF(VLOOKUP(U49, EnglishVocabulary!A:A, 1, FALSE) = U49, "yes", "no"), "no")</f>
        <v>yes</v>
      </c>
      <c r="W49" s="8" t="str">
        <f>IFERROR(IF(VLOOKUP(A49, HighDiscrimIRT!A:A, 1, FALSE) = A49, "X", ""), "")</f>
        <v/>
      </c>
      <c r="X49" s="7"/>
    </row>
    <row r="50" spans="1:24">
      <c r="A50" s="14" t="s">
        <v>119</v>
      </c>
      <c r="B50" s="7">
        <f>LOG10(D50)+6</f>
        <v>2.7262522402671427</v>
      </c>
      <c r="C50" s="7">
        <f>IF(E50=0,-12,LOG10(E50)+6)</f>
        <v>0.74276439666179783</v>
      </c>
      <c r="D50" s="10">
        <v>5.3241740000000001E-4</v>
      </c>
      <c r="E50" s="10">
        <v>5.5304999999999998E-6</v>
      </c>
      <c r="F50" s="11">
        <v>1</v>
      </c>
      <c r="G50" s="8" t="str" cm="1">
        <f t="array" ref="G50">_xlfn.SWITCH(F50,0,"primary",1,"6-7th grade",2,"8-9th grade",3,"10th grade",4,"11-12th grade",5,"bachelor",6,"licence",7,"master",10,"hard to tell")</f>
        <v>6-7th grade</v>
      </c>
      <c r="H50" s="8"/>
      <c r="I50" s="8"/>
      <c r="J50" s="8" t="s">
        <v>27</v>
      </c>
      <c r="K50" s="8" t="str">
        <f>IFERROR(IF(VLOOKUP(A50, ResultsOnlineExpFrench!A:A, 1, FALSE) = A50, "yes", "no"), "no")</f>
        <v>yes</v>
      </c>
      <c r="L50" s="8"/>
      <c r="M50" s="7">
        <f>VLOOKUP(A50,ResultsOnlineExpFrench!A:B,2,FALSE)</f>
        <v>7.3777777777777782</v>
      </c>
      <c r="N50" s="7">
        <f>VLOOKUP(A50,ResultsOnlineExpFrench!A:H,8,FALSE)</f>
        <v>0.92589629582220578</v>
      </c>
      <c r="O50" s="7" t="e">
        <f>VLOOKUP(A50,ResultsIRT!B:J,4,FALSE)</f>
        <v>#N/A</v>
      </c>
      <c r="P50" s="7" t="e">
        <f>VLOOKUP(A50,ResultsIRT!B:J,5,FALSE)</f>
        <v>#N/A</v>
      </c>
      <c r="Q50" s="7" t="e">
        <f>VLOOKUP(A50,ResultsIRT!B:J,6,FALSE)</f>
        <v>#N/A</v>
      </c>
      <c r="R50" s="7" t="e">
        <f>VLOOKUP(A50,ResultsIRT!B:J,8,FALSE)</f>
        <v>#N/A</v>
      </c>
      <c r="S50" s="7" t="e">
        <f>VLOOKUP(A50,ResultsIRT!B:J,7,FALSE)</f>
        <v>#N/A</v>
      </c>
      <c r="T50" s="7" t="e">
        <f>VLOOKUP(A50,ResultsIRT!B:J,9,FALSE)</f>
        <v>#N/A</v>
      </c>
      <c r="U50" s="27" t="s">
        <v>120</v>
      </c>
      <c r="V50" s="8" t="str">
        <f>IFERROR(IF(VLOOKUP(U50, EnglishVocabulary!A:A, 1, FALSE) = U50, "yes", "no"), "no")</f>
        <v>yes</v>
      </c>
      <c r="W50" s="8" t="str">
        <f>IFERROR(IF(VLOOKUP(A50, HighDiscrimIRT!A:A, 1, FALSE) = A50, "X", ""), "")</f>
        <v/>
      </c>
      <c r="X50" s="7"/>
    </row>
    <row r="51" spans="1:24">
      <c r="A51" s="14" t="s">
        <v>121</v>
      </c>
      <c r="B51" s="7">
        <f>LOG10(D51)+6</f>
        <v>2.7195418356093186</v>
      </c>
      <c r="C51" s="7">
        <f>IF(E51=0,-12,LOG10(E51)+6)</f>
        <v>2.7616820694194839</v>
      </c>
      <c r="D51" s="10">
        <v>5.2425409999999997E-4</v>
      </c>
      <c r="E51" s="10">
        <v>5.7767300000000001E-4</v>
      </c>
      <c r="F51" s="11">
        <v>5</v>
      </c>
      <c r="G51" s="8" t="str" cm="1">
        <f t="array" ref="G51">_xlfn.SWITCH(F51,0,"primary",1,"6-7th grade",2,"8-9th grade",3,"10th grade",4,"11-12th grade",5,"bachelor",6,"licence",7,"master",10,"hard to tell")</f>
        <v>bachelor</v>
      </c>
      <c r="H51" s="8"/>
      <c r="I51" s="8"/>
      <c r="J51" s="8" t="s">
        <v>27</v>
      </c>
      <c r="K51" s="8" t="str">
        <f>IFERROR(IF(VLOOKUP(A51, ResultsOnlineExpFrench!A:A, 1, FALSE) = A51, "yes", "no"), "no")</f>
        <v>yes</v>
      </c>
      <c r="L51" s="8"/>
      <c r="M51" s="7">
        <f>VLOOKUP(A51,ResultsOnlineExpFrench!A:B,2,FALSE)</f>
        <v>6.9262295081967213</v>
      </c>
      <c r="N51" s="7">
        <f>VLOOKUP(A51,ResultsOnlineExpFrench!A:H,8,FALSE)</f>
        <v>1.6355078059708421</v>
      </c>
      <c r="O51" s="7">
        <f>VLOOKUP(A51,ResultsIRT!B:J,4,FALSE)</f>
        <v>0.71581153334431602</v>
      </c>
      <c r="P51" s="7">
        <f>VLOOKUP(A51,ResultsIRT!B:J,5,FALSE)</f>
        <v>-11.269781465042101</v>
      </c>
      <c r="Q51" s="7">
        <f>VLOOKUP(A51,ResultsIRT!B:J,6,FALSE)</f>
        <v>2.62887167766256</v>
      </c>
      <c r="R51" s="7">
        <f>VLOOKUP(A51,ResultsIRT!B:J,8,FALSE)</f>
        <v>-2.0057203628779798</v>
      </c>
      <c r="S51" s="7">
        <f>VLOOKUP(A51,ResultsIRT!B:J,7,FALSE)</f>
        <v>0.438005951471094</v>
      </c>
      <c r="T51" s="7">
        <f>VLOOKUP(A51,ResultsIRT!B:J,9,FALSE)</f>
        <v>-1.8433853210575699</v>
      </c>
      <c r="U51" s="27" t="s">
        <v>122</v>
      </c>
      <c r="V51" s="8" t="str">
        <f>IFERROR(IF(VLOOKUP(U51, EnglishVocabulary!A:A, 1, FALSE) = U51, "yes", "no"), "no")</f>
        <v>yes</v>
      </c>
      <c r="W51" s="8" t="str">
        <f>IFERROR(IF(VLOOKUP(A51, HighDiscrimIRT!A:A, 1, FALSE) = A51, "X", ""), "")</f>
        <v/>
      </c>
      <c r="X51" s="7"/>
    </row>
    <row r="52" spans="1:24">
      <c r="A52" s="14" t="s">
        <v>123</v>
      </c>
      <c r="B52" s="7">
        <f>LOG10(D52)+6</f>
        <v>2.713040979506137</v>
      </c>
      <c r="C52" s="7">
        <f>IF(E52=0,-12,LOG10(E52)+6)</f>
        <v>1.6717271634206821</v>
      </c>
      <c r="D52" s="10">
        <v>5.1646509999999995E-4</v>
      </c>
      <c r="E52" s="10">
        <v>4.6959899999999997E-5</v>
      </c>
      <c r="F52" s="11">
        <v>0</v>
      </c>
      <c r="G52" s="8" t="str" cm="1">
        <f t="array" ref="G52">_xlfn.SWITCH(F52,0,"primary",1,"6-7th grade",2,"8-9th grade",3,"10th grade",4,"11-12th grade",5,"bachelor",6,"licence",7,"master",10,"hard to tell")</f>
        <v>primary</v>
      </c>
      <c r="H52" s="8"/>
      <c r="I52" s="8"/>
      <c r="J52" s="8" t="s">
        <v>27</v>
      </c>
      <c r="K52" s="8" t="str">
        <f>IFERROR(IF(VLOOKUP(A52, ResultsOnlineExpFrench!A:A, 1, FALSE) = A52, "yes", "no"), "no")</f>
        <v>yes</v>
      </c>
      <c r="L52" s="8"/>
      <c r="M52" s="7">
        <f>VLOOKUP(A52,ResultsOnlineExpFrench!A:B,2,FALSE)</f>
        <v>7.8571428571428568</v>
      </c>
      <c r="N52" s="7">
        <f>VLOOKUP(A52,ResultsOnlineExpFrench!A:H,8,FALSE)</f>
        <v>0.52753496133999789</v>
      </c>
      <c r="O52" s="7" t="e">
        <f>VLOOKUP(A52,ResultsIRT!B:J,4,FALSE)</f>
        <v>#N/A</v>
      </c>
      <c r="P52" s="7" t="e">
        <f>VLOOKUP(A52,ResultsIRT!B:J,5,FALSE)</f>
        <v>#N/A</v>
      </c>
      <c r="Q52" s="7" t="e">
        <f>VLOOKUP(A52,ResultsIRT!B:J,6,FALSE)</f>
        <v>#N/A</v>
      </c>
      <c r="R52" s="7" t="e">
        <f>VLOOKUP(A52,ResultsIRT!B:J,8,FALSE)</f>
        <v>#N/A</v>
      </c>
      <c r="S52" s="7" t="e">
        <f>VLOOKUP(A52,ResultsIRT!B:J,7,FALSE)</f>
        <v>#N/A</v>
      </c>
      <c r="T52" s="7" t="e">
        <f>VLOOKUP(A52,ResultsIRT!B:J,9,FALSE)</f>
        <v>#N/A</v>
      </c>
      <c r="U52" s="27" t="s">
        <v>124</v>
      </c>
      <c r="V52" s="8" t="str">
        <f>IFERROR(IF(VLOOKUP(U52, EnglishVocabulary!A:A, 1, FALSE) = U52, "yes", "no"), "no")</f>
        <v>yes</v>
      </c>
      <c r="W52" s="8" t="str">
        <f>IFERROR(IF(VLOOKUP(A52, HighDiscrimIRT!A:A, 1, FALSE) = A52, "X", ""), "")</f>
        <v/>
      </c>
      <c r="X52" s="7"/>
    </row>
    <row r="53" spans="1:24">
      <c r="A53" s="14" t="s">
        <v>125</v>
      </c>
      <c r="B53" s="7">
        <f>LOG10(D53)+6</f>
        <v>2.7127890574957276</v>
      </c>
      <c r="C53" s="7">
        <f>IF(E53=0,-12,LOG10(E53)+6)</f>
        <v>2.1969208409368028</v>
      </c>
      <c r="D53" s="10">
        <v>5.1616559999999995E-4</v>
      </c>
      <c r="E53" s="10">
        <v>1.5736959999999999E-4</v>
      </c>
      <c r="F53" s="11">
        <v>0</v>
      </c>
      <c r="G53" s="8" t="str" cm="1">
        <f t="array" ref="G53">_xlfn.SWITCH(F53,0,"primary",1,"6-7th grade",2,"8-9th grade",3,"10th grade",4,"11-12th grade",5,"bachelor",6,"licence",7,"master",10,"hard to tell")</f>
        <v>primary</v>
      </c>
      <c r="H53" s="8"/>
      <c r="I53" s="8"/>
      <c r="J53" s="8" t="s">
        <v>27</v>
      </c>
      <c r="K53" s="8" t="str">
        <f>IFERROR(IF(VLOOKUP(A53, ResultsOnlineExpFrench!A:A, 1, FALSE) = A53, "yes", "no"), "no")</f>
        <v>yes</v>
      </c>
      <c r="L53" s="8"/>
      <c r="M53" s="7">
        <f>VLOOKUP(A53,ResultsOnlineExpFrench!A:B,2,FALSE)</f>
        <v>7.1013513513513518</v>
      </c>
      <c r="N53" s="7">
        <f>VLOOKUP(A53,ResultsOnlineExpFrench!A:H,8,FALSE)</f>
        <v>1.2613799011125111</v>
      </c>
      <c r="O53" s="7">
        <f>VLOOKUP(A53,ResultsIRT!B:J,4,FALSE)</f>
        <v>2.1340000571879698</v>
      </c>
      <c r="P53" s="7">
        <f>VLOOKUP(A53,ResultsIRT!B:J,5,FALSE)</f>
        <v>0.91587002554521002</v>
      </c>
      <c r="Q53" s="7">
        <f>VLOOKUP(A53,ResultsIRT!B:J,6,FALSE)</f>
        <v>1.1951550702029099</v>
      </c>
      <c r="R53" s="7">
        <f>VLOOKUP(A53,ResultsIRT!B:J,8,FALSE)</f>
        <v>-4.1063942048604396</v>
      </c>
      <c r="S53" s="7">
        <f>VLOOKUP(A53,ResultsIRT!B:J,7,FALSE)</f>
        <v>0.26696902667844602</v>
      </c>
      <c r="T53" s="7">
        <f>VLOOKUP(A53,ResultsIRT!B:J,9,FALSE)</f>
        <v>-10.8528894943659</v>
      </c>
      <c r="U53" s="27" t="s">
        <v>126</v>
      </c>
      <c r="V53" s="8" t="str">
        <f>IFERROR(IF(VLOOKUP(U53, EnglishVocabulary!A:A, 1, FALSE) = U53, "yes", "no"), "no")</f>
        <v>yes</v>
      </c>
      <c r="W53" s="8" t="str">
        <f>IFERROR(IF(VLOOKUP(A53, HighDiscrimIRT!A:A, 1, FALSE) = A53, "X", ""), "")</f>
        <v>X</v>
      </c>
      <c r="X53" s="7"/>
    </row>
    <row r="54" spans="1:24">
      <c r="A54" s="14" t="s">
        <v>127</v>
      </c>
      <c r="B54" s="7">
        <f>LOG10(D54)+6</f>
        <v>2.7100074653914583</v>
      </c>
      <c r="C54" s="7">
        <f>IF(E54=0,-12,LOG10(E54)+6)</f>
        <v>1.5901650204742372</v>
      </c>
      <c r="D54" s="10">
        <v>5.1287019999999997E-4</v>
      </c>
      <c r="E54" s="10">
        <v>3.8919299999999999E-5</v>
      </c>
      <c r="F54" s="11">
        <v>0</v>
      </c>
      <c r="G54" s="8" t="str" cm="1">
        <f t="array" ref="G54">_xlfn.SWITCH(F54,0,"primary",1,"6-7th grade",2,"8-9th grade",3,"10th grade",4,"11-12th grade",5,"bachelor",6,"licence",7,"master",10,"hard to tell")</f>
        <v>primary</v>
      </c>
      <c r="H54" s="8"/>
      <c r="I54" s="8"/>
      <c r="J54" s="8" t="s">
        <v>27</v>
      </c>
      <c r="K54" s="8" t="str">
        <f>IFERROR(IF(VLOOKUP(A54, ResultsOnlineExpFrench!A:A, 1, FALSE) = A54, "yes", "no"), "no")</f>
        <v>yes</v>
      </c>
      <c r="L54" s="8"/>
      <c r="M54" s="7">
        <f>VLOOKUP(A54,ResultsOnlineExpFrench!A:B,2,FALSE)</f>
        <v>7.7894736842105274</v>
      </c>
      <c r="N54" s="7">
        <f>VLOOKUP(A54,ResultsOnlineExpFrench!A:H,8,FALSE)</f>
        <v>0.83217833162325705</v>
      </c>
      <c r="O54" s="7">
        <f>VLOOKUP(A54,ResultsIRT!B:J,4,FALSE)</f>
        <v>8.4696280491774103E-3</v>
      </c>
      <c r="P54" s="7">
        <f>VLOOKUP(A54,ResultsIRT!B:J,5,FALSE)</f>
        <v>-124.08224311590899</v>
      </c>
      <c r="Q54" s="7">
        <f>VLOOKUP(A54,ResultsIRT!B:J,6,FALSE)</f>
        <v>83.191109785783993</v>
      </c>
      <c r="R54" s="7">
        <f>VLOOKUP(A54,ResultsIRT!B:J,8,FALSE)</f>
        <v>-2.2379669341262698</v>
      </c>
      <c r="S54" s="7">
        <f>VLOOKUP(A54,ResultsIRT!B:J,7,FALSE)</f>
        <v>23.850185945206199</v>
      </c>
      <c r="T54" s="7">
        <f>VLOOKUP(A54,ResultsIRT!B:J,9,FALSE)</f>
        <v>1.9325188526282999</v>
      </c>
      <c r="U54" s="27" t="s">
        <v>128</v>
      </c>
      <c r="V54" s="8" t="str">
        <f>IFERROR(IF(VLOOKUP(U54, EnglishVocabulary!A:A, 1, FALSE) = U54, "yes", "no"), "no")</f>
        <v>yes</v>
      </c>
      <c r="W54" s="8" t="str">
        <f>IFERROR(IF(VLOOKUP(A54, HighDiscrimIRT!A:A, 1, FALSE) = A54, "X", ""), "")</f>
        <v>X</v>
      </c>
      <c r="X54" s="7"/>
    </row>
    <row r="55" spans="1:24">
      <c r="A55" s="14" t="s">
        <v>129</v>
      </c>
      <c r="B55" s="7">
        <f>LOG10(D55)+6</f>
        <v>2.7099441207159538</v>
      </c>
      <c r="C55" s="7">
        <f>IF(E55=0,-12,LOG10(E55)+6)</f>
        <v>0.93109156633880108</v>
      </c>
      <c r="D55" s="10">
        <v>5.1279540000000005E-4</v>
      </c>
      <c r="E55" s="10">
        <v>8.5328000000000007E-6</v>
      </c>
      <c r="F55" s="11">
        <v>3</v>
      </c>
      <c r="G55" s="8" t="str" cm="1">
        <f t="array" ref="G55">_xlfn.SWITCH(F55,0,"primary",1,"6-7th grade",2,"8-9th grade",3,"10th grade",4,"11-12th grade",5,"bachelor",6,"licence",7,"master",10,"hard to tell")</f>
        <v>10th grade</v>
      </c>
      <c r="H55" s="8"/>
      <c r="I55" s="8"/>
      <c r="J55" s="8" t="s">
        <v>27</v>
      </c>
      <c r="K55" s="8" t="str">
        <f>IFERROR(IF(VLOOKUP(A55, ResultsOnlineExpFrench!A:A, 1, FALSE) = A55, "yes", "no"), "no")</f>
        <v>yes</v>
      </c>
      <c r="L55" s="8"/>
      <c r="M55" s="7">
        <f>VLOOKUP(A55,ResultsOnlineExpFrench!A:B,2,FALSE)</f>
        <v>7.4488188976377954</v>
      </c>
      <c r="N55" s="7">
        <f>VLOOKUP(A55,ResultsOnlineExpFrench!A:H,8,FALSE)</f>
        <v>1.168542139155222</v>
      </c>
      <c r="O55" s="7">
        <f>VLOOKUP(A55,ResultsIRT!B:J,4,FALSE)</f>
        <v>4.9479495046066502</v>
      </c>
      <c r="P55" s="7">
        <f>VLOOKUP(A55,ResultsIRT!B:J,5,FALSE)</f>
        <v>-1.0506450820316899</v>
      </c>
      <c r="Q55" s="7">
        <f>VLOOKUP(A55,ResultsIRT!B:J,6,FALSE)</f>
        <v>2.6820943584383001</v>
      </c>
      <c r="R55" s="7">
        <f>VLOOKUP(A55,ResultsIRT!B:J,8,FALSE)</f>
        <v>-2.2905585727028699</v>
      </c>
      <c r="S55" s="7">
        <f>VLOOKUP(A55,ResultsIRT!B:J,7,FALSE)</f>
        <v>0.85689676088313604</v>
      </c>
      <c r="T55" s="7">
        <f>VLOOKUP(A55,ResultsIRT!B:J,9,FALSE)</f>
        <v>6.6411190443866605E-2</v>
      </c>
      <c r="U55" s="27" t="s">
        <v>130</v>
      </c>
      <c r="V55" s="8" t="str">
        <f>IFERROR(IF(VLOOKUP(U55, EnglishVocabulary!A:A, 1, FALSE) = U55, "yes", "no"), "no")</f>
        <v>yes</v>
      </c>
      <c r="W55" s="8" t="str">
        <f>IFERROR(IF(VLOOKUP(A55, HighDiscrimIRT!A:A, 1, FALSE) = A55, "X", ""), "")</f>
        <v/>
      </c>
      <c r="X55" s="7"/>
    </row>
    <row r="56" spans="1:24">
      <c r="A56" s="14" t="s">
        <v>131</v>
      </c>
      <c r="B56" s="7">
        <f>LOG10(D56)+6</f>
        <v>2.7084827678183769</v>
      </c>
      <c r="C56" s="7">
        <f>IF(E56=0,-12,LOG10(E56)+6)</f>
        <v>2.6332134599730121</v>
      </c>
      <c r="D56" s="10">
        <v>5.1107279999999995E-4</v>
      </c>
      <c r="E56" s="10">
        <v>4.2974760000000001E-4</v>
      </c>
      <c r="F56" s="8">
        <v>5</v>
      </c>
      <c r="G56" s="8" t="str" cm="1">
        <f t="array" ref="G56">_xlfn.SWITCH(F56,0,"primary",1,"6-7th grade",2,"8-9th grade",3,"10th grade",4,"11-12th grade",5,"bachelor",6,"licence",7,"master",10,"hard to tell")</f>
        <v>bachelor</v>
      </c>
      <c r="H56" s="8"/>
      <c r="I56" s="8"/>
      <c r="J56" s="8" t="s">
        <v>77</v>
      </c>
      <c r="K56" s="8" t="str">
        <f>IFERROR(IF(VLOOKUP(A56, ResultsOnlineExpFrench!A:A, 1, FALSE) = A56, "yes", "no"), "no")</f>
        <v>no</v>
      </c>
      <c r="L56" s="8"/>
      <c r="M56" s="8" t="e">
        <f>VLOOKUP(A56,ResultsOnlineExpFrench!A:B,2,FALSE)</f>
        <v>#N/A</v>
      </c>
      <c r="N56" s="8" t="e">
        <f>VLOOKUP(A56,ResultsOnlineExpFrench!A:H,8,FALSE)</f>
        <v>#N/A</v>
      </c>
      <c r="O56" s="7" t="e">
        <f>VLOOKUP(A56,ResultsIRT!B:J,4,FALSE)</f>
        <v>#N/A</v>
      </c>
      <c r="P56" s="7" t="e">
        <f>VLOOKUP(A56,ResultsIRT!B:J,5,FALSE)</f>
        <v>#N/A</v>
      </c>
      <c r="Q56" s="7" t="e">
        <f>VLOOKUP(A56,ResultsIRT!B:J,6,FALSE)</f>
        <v>#N/A</v>
      </c>
      <c r="R56" s="7" t="e">
        <f>VLOOKUP(A56,ResultsIRT!B:J,8,FALSE)</f>
        <v>#N/A</v>
      </c>
      <c r="S56" s="7" t="e">
        <f>VLOOKUP(A56,ResultsIRT!B:J,7,FALSE)</f>
        <v>#N/A</v>
      </c>
      <c r="T56" s="7" t="e">
        <f>VLOOKUP(A56,ResultsIRT!B:J,9,FALSE)</f>
        <v>#N/A</v>
      </c>
      <c r="U56" s="27" t="s">
        <v>132</v>
      </c>
      <c r="V56" s="8" t="str">
        <f>IFERROR(IF(VLOOKUP(U56, EnglishVocabulary!A:A, 1, FALSE) = U56, "yes", "no"), "no")</f>
        <v>yes</v>
      </c>
      <c r="W56" s="8" t="str">
        <f>IFERROR(IF(VLOOKUP(A56, HighDiscrimIRT!A:A, 1, FALSE) = A56, "X", ""), "")</f>
        <v/>
      </c>
      <c r="X56" s="7"/>
    </row>
    <row r="57" spans="1:24">
      <c r="A57" s="14" t="s">
        <v>133</v>
      </c>
      <c r="B57" s="7">
        <f>LOG10(D57)+6</f>
        <v>2.7050324573054558</v>
      </c>
      <c r="C57" s="7">
        <f>IF(E57=0,-12,LOG10(E57)+6)</f>
        <v>2.1897981690374055</v>
      </c>
      <c r="D57" s="10">
        <v>5.0702859999999996E-4</v>
      </c>
      <c r="E57" s="10">
        <v>1.548097E-4</v>
      </c>
      <c r="F57" s="8">
        <v>10</v>
      </c>
      <c r="G57" s="8" t="str" cm="1">
        <f t="array" ref="G57">_xlfn.SWITCH(F57,0,"primary",1,"6-7th grade",2,"8-9th grade",3,"10th grade",4,"11-12th grade",5,"bachelor",6,"licence",7,"master",10,"hard to tell")</f>
        <v>hard to tell</v>
      </c>
      <c r="H57" s="8"/>
      <c r="I57" s="8"/>
      <c r="J57" s="8" t="s">
        <v>27</v>
      </c>
      <c r="K57" s="8" t="str">
        <f>IFERROR(IF(VLOOKUP(A57, ResultsOnlineExpFrench!A:A, 1, FALSE) = A57, "yes", "no"), "no")</f>
        <v>no</v>
      </c>
      <c r="L57" s="8"/>
      <c r="M57" s="8" t="e">
        <f>VLOOKUP(A57,ResultsOnlineExpFrench!A:B,2,FALSE)</f>
        <v>#N/A</v>
      </c>
      <c r="N57" s="8" t="e">
        <f>VLOOKUP(A57,ResultsOnlineExpFrench!A:H,8,FALSE)</f>
        <v>#N/A</v>
      </c>
      <c r="O57" s="7" t="e">
        <f>VLOOKUP(A57,ResultsIRT!B:J,4,FALSE)</f>
        <v>#N/A</v>
      </c>
      <c r="P57" s="7" t="e">
        <f>VLOOKUP(A57,ResultsIRT!B:J,5,FALSE)</f>
        <v>#N/A</v>
      </c>
      <c r="Q57" s="7" t="e">
        <f>VLOOKUP(A57,ResultsIRT!B:J,6,FALSE)</f>
        <v>#N/A</v>
      </c>
      <c r="R57" s="7" t="e">
        <f>VLOOKUP(A57,ResultsIRT!B:J,8,FALSE)</f>
        <v>#N/A</v>
      </c>
      <c r="S57" s="7" t="e">
        <f>VLOOKUP(A57,ResultsIRT!B:J,7,FALSE)</f>
        <v>#N/A</v>
      </c>
      <c r="T57" s="7" t="e">
        <f>VLOOKUP(A57,ResultsIRT!B:J,9,FALSE)</f>
        <v>#N/A</v>
      </c>
      <c r="U57" s="27" t="s">
        <v>134</v>
      </c>
      <c r="V57" s="8" t="str">
        <f>IFERROR(IF(VLOOKUP(U57, EnglishVocabulary!A:A, 1, FALSE) = U57, "yes", "no"), "no")</f>
        <v>yes</v>
      </c>
      <c r="W57" s="8" t="str">
        <f>IFERROR(IF(VLOOKUP(A57, HighDiscrimIRT!A:A, 1, FALSE) = A57, "X", ""), "")</f>
        <v/>
      </c>
      <c r="X57" s="7"/>
    </row>
    <row r="58" spans="1:24">
      <c r="A58" s="14" t="s">
        <v>135</v>
      </c>
      <c r="B58" s="7">
        <f>LOG10(D58)+6</f>
        <v>2.7029103218349206</v>
      </c>
      <c r="C58" s="7">
        <f>IF(E58=0,-12,LOG10(E58)+6)</f>
        <v>2.0999681193143078</v>
      </c>
      <c r="D58" s="10">
        <v>5.0455710000000002E-4</v>
      </c>
      <c r="E58" s="10">
        <v>1.2588329999999999E-4</v>
      </c>
      <c r="F58" s="11">
        <v>0</v>
      </c>
      <c r="G58" s="8" t="str" cm="1">
        <f t="array" ref="G58">_xlfn.SWITCH(F58,0,"primary",1,"6-7th grade",2,"8-9th grade",3,"10th grade",4,"11-12th grade",5,"bachelor",6,"licence",7,"master",10,"hard to tell")</f>
        <v>primary</v>
      </c>
      <c r="H58" s="8"/>
      <c r="I58" s="8"/>
      <c r="J58" s="8" t="s">
        <v>27</v>
      </c>
      <c r="K58" s="8" t="str">
        <f>IFERROR(IF(VLOOKUP(A58, ResultsOnlineExpFrench!A:A, 1, FALSE) = A58, "yes", "no"), "no")</f>
        <v>yes</v>
      </c>
      <c r="L58" s="8"/>
      <c r="M58" s="7">
        <f>VLOOKUP(A58,ResultsOnlineExpFrench!A:B,2,FALSE)</f>
        <v>7.7350993377483448</v>
      </c>
      <c r="N58" s="7">
        <f>VLOOKUP(A58,ResultsOnlineExpFrench!A:H,8,FALSE)</f>
        <v>0.76081158091553147</v>
      </c>
      <c r="O58" s="7">
        <f>VLOOKUP(A58,ResultsIRT!B:J,4,FALSE)</f>
        <v>1.3192881777850701E-2</v>
      </c>
      <c r="P58" s="7">
        <f>VLOOKUP(A58,ResultsIRT!B:J,5,FALSE)</f>
        <v>-66.332567674760199</v>
      </c>
      <c r="Q58" s="7">
        <f>VLOOKUP(A58,ResultsIRT!B:J,6,FALSE)</f>
        <v>95.242630855839394</v>
      </c>
      <c r="R58" s="7">
        <f>VLOOKUP(A58,ResultsIRT!B:J,8,FALSE)</f>
        <v>-1.9134708305279999</v>
      </c>
      <c r="S58" s="7">
        <f>VLOOKUP(A58,ResultsIRT!B:J,7,FALSE)</f>
        <v>0.965961718143304</v>
      </c>
      <c r="T58" s="7">
        <f>VLOOKUP(A58,ResultsIRT!B:J,9,FALSE)</f>
        <v>-1.5777037788699899</v>
      </c>
      <c r="U58" s="27" t="s">
        <v>136</v>
      </c>
      <c r="V58" s="8" t="str">
        <f>IFERROR(IF(VLOOKUP(U58, EnglishVocabulary!A:A, 1, FALSE) = U58, "yes", "no"), "no")</f>
        <v>yes</v>
      </c>
      <c r="W58" s="8" t="str">
        <f>IFERROR(IF(VLOOKUP(A58, HighDiscrimIRT!A:A, 1, FALSE) = A58, "X", ""), "")</f>
        <v/>
      </c>
      <c r="X58" s="7"/>
    </row>
    <row r="59" spans="1:24">
      <c r="A59" s="14" t="s">
        <v>137</v>
      </c>
      <c r="B59" s="7">
        <f>LOG10(D59)+6</f>
        <v>2.7026523663481474</v>
      </c>
      <c r="C59" s="7">
        <f>IF(E59=0,-12,LOG10(E59)+6)</f>
        <v>1.4356070948843307</v>
      </c>
      <c r="D59" s="10">
        <v>5.0425749999999999E-4</v>
      </c>
      <c r="E59" s="10">
        <v>2.7265100000000001E-5</v>
      </c>
      <c r="F59" s="8">
        <v>0</v>
      </c>
      <c r="G59" s="8" t="str" cm="1">
        <f t="array" ref="G59">_xlfn.SWITCH(F59,0,"primary",1,"6-7th grade",2,"8-9th grade",3,"10th grade",4,"11-12th grade",5,"bachelor",6,"licence",7,"master",10,"hard to tell")</f>
        <v>primary</v>
      </c>
      <c r="H59" s="8"/>
      <c r="I59" s="8"/>
      <c r="J59" s="8" t="s">
        <v>77</v>
      </c>
      <c r="K59" s="8" t="str">
        <f>IFERROR(IF(VLOOKUP(A59, ResultsOnlineExpFrench!A:A, 1, FALSE) = A59, "yes", "no"), "no")</f>
        <v>no</v>
      </c>
      <c r="L59" s="8"/>
      <c r="M59" s="8" t="e">
        <f>VLOOKUP(A59,ResultsOnlineExpFrench!A:B,2,FALSE)</f>
        <v>#N/A</v>
      </c>
      <c r="N59" s="8" t="e">
        <f>VLOOKUP(A59,ResultsOnlineExpFrench!A:H,8,FALSE)</f>
        <v>#N/A</v>
      </c>
      <c r="O59" s="7" t="e">
        <f>VLOOKUP(A59,ResultsIRT!B:J,4,FALSE)</f>
        <v>#N/A</v>
      </c>
      <c r="P59" s="7" t="e">
        <f>VLOOKUP(A59,ResultsIRT!B:J,5,FALSE)</f>
        <v>#N/A</v>
      </c>
      <c r="Q59" s="7" t="e">
        <f>VLOOKUP(A59,ResultsIRT!B:J,6,FALSE)</f>
        <v>#N/A</v>
      </c>
      <c r="R59" s="7" t="e">
        <f>VLOOKUP(A59,ResultsIRT!B:J,8,FALSE)</f>
        <v>#N/A</v>
      </c>
      <c r="S59" s="7" t="e">
        <f>VLOOKUP(A59,ResultsIRT!B:J,7,FALSE)</f>
        <v>#N/A</v>
      </c>
      <c r="T59" s="7" t="e">
        <f>VLOOKUP(A59,ResultsIRT!B:J,9,FALSE)</f>
        <v>#N/A</v>
      </c>
      <c r="U59" s="27" t="s">
        <v>138</v>
      </c>
      <c r="V59" s="8" t="str">
        <f>IFERROR(IF(VLOOKUP(U59, EnglishVocabulary!A:A, 1, FALSE) = U59, "yes", "no"), "no")</f>
        <v>yes</v>
      </c>
      <c r="W59" s="8" t="str">
        <f>IFERROR(IF(VLOOKUP(A59, HighDiscrimIRT!A:A, 1, FALSE) = A59, "X", ""), "")</f>
        <v/>
      </c>
      <c r="X59" s="7"/>
    </row>
    <row r="60" spans="1:24">
      <c r="A60" s="14" t="s">
        <v>139</v>
      </c>
      <c r="B60" s="7">
        <f>LOG10(D60)+6</f>
        <v>2.7017483999558598</v>
      </c>
      <c r="C60" s="7">
        <f>IF(E60=0,-12,LOG10(E60)+6)</f>
        <v>1.6475756211015922</v>
      </c>
      <c r="D60" s="10">
        <v>5.0320900000000001E-4</v>
      </c>
      <c r="E60" s="10">
        <v>4.4419699999999998E-5</v>
      </c>
      <c r="F60" s="11">
        <v>0</v>
      </c>
      <c r="G60" s="8" t="str" cm="1">
        <f t="array" ref="G60">_xlfn.SWITCH(F60,0,"primary",1,"6-7th grade",2,"8-9th grade",3,"10th grade",4,"11-12th grade",5,"bachelor",6,"licence",7,"master",10,"hard to tell")</f>
        <v>primary</v>
      </c>
      <c r="H60" s="8"/>
      <c r="I60" s="8"/>
      <c r="J60" s="8" t="s">
        <v>27</v>
      </c>
      <c r="K60" s="8" t="str">
        <f>IFERROR(IF(VLOOKUP(A60, ResultsOnlineExpFrench!A:A, 1, FALSE) = A60, "yes", "no"), "no")</f>
        <v>yes</v>
      </c>
      <c r="L60" s="8"/>
      <c r="M60" s="7">
        <f>VLOOKUP(A60,ResultsOnlineExpFrench!A:B,2,FALSE)</f>
        <v>7.8223684210526319</v>
      </c>
      <c r="N60" s="7">
        <f>VLOOKUP(A60,ResultsOnlineExpFrench!A:H,8,FALSE)</f>
        <v>0.50133996350058685</v>
      </c>
      <c r="O60" s="7" t="e">
        <f>VLOOKUP(A60,ResultsIRT!B:J,4,FALSE)</f>
        <v>#N/A</v>
      </c>
      <c r="P60" s="7" t="e">
        <f>VLOOKUP(A60,ResultsIRT!B:J,5,FALSE)</f>
        <v>#N/A</v>
      </c>
      <c r="Q60" s="7" t="e">
        <f>VLOOKUP(A60,ResultsIRT!B:J,6,FALSE)</f>
        <v>#N/A</v>
      </c>
      <c r="R60" s="7" t="e">
        <f>VLOOKUP(A60,ResultsIRT!B:J,8,FALSE)</f>
        <v>#N/A</v>
      </c>
      <c r="S60" s="7" t="e">
        <f>VLOOKUP(A60,ResultsIRT!B:J,7,FALSE)</f>
        <v>#N/A</v>
      </c>
      <c r="T60" s="7" t="e">
        <f>VLOOKUP(A60,ResultsIRT!B:J,9,FALSE)</f>
        <v>#N/A</v>
      </c>
      <c r="U60" s="27" t="s">
        <v>140</v>
      </c>
      <c r="V60" s="8" t="str">
        <f>IFERROR(IF(VLOOKUP(U60, EnglishVocabulary!A:A, 1, FALSE) = U60, "yes", "no"), "no")</f>
        <v>yes</v>
      </c>
      <c r="W60" s="8" t="str">
        <f>IFERROR(IF(VLOOKUP(A60, HighDiscrimIRT!A:A, 1, FALSE) = A60, "X", ""), "")</f>
        <v/>
      </c>
      <c r="X60" s="7"/>
    </row>
    <row r="61" spans="1:24">
      <c r="A61" s="14" t="s">
        <v>141</v>
      </c>
      <c r="B61" s="7">
        <f>LOG10(D61)+6</f>
        <v>2.6948422853156884</v>
      </c>
      <c r="C61" s="7">
        <f>IF(E61=0,-12,LOG10(E61)+6)</f>
        <v>2.8141385421535512</v>
      </c>
      <c r="D61" s="10">
        <v>4.9527030000000001E-4</v>
      </c>
      <c r="E61" s="10">
        <v>6.5183630000000003E-4</v>
      </c>
      <c r="F61" s="11">
        <v>3</v>
      </c>
      <c r="G61" s="8" t="str" cm="1">
        <f t="array" ref="G61">_xlfn.SWITCH(F61,0,"primary",1,"6-7th grade",2,"8-9th grade",3,"10th grade",4,"11-12th grade",5,"bachelor",6,"licence",7,"master",10,"hard to tell")</f>
        <v>10th grade</v>
      </c>
      <c r="H61" s="8"/>
      <c r="I61" s="8"/>
      <c r="J61" s="8" t="s">
        <v>27</v>
      </c>
      <c r="K61" s="8" t="str">
        <f>IFERROR(IF(VLOOKUP(A61, ResultsOnlineExpFrench!A:A, 1, FALSE) = A61, "yes", "no"), "no")</f>
        <v>yes</v>
      </c>
      <c r="L61" s="8"/>
      <c r="M61" s="7">
        <f>VLOOKUP(A61,ResultsOnlineExpFrench!A:B,2,FALSE)</f>
        <v>6.8359375</v>
      </c>
      <c r="N61" s="7">
        <f>VLOOKUP(A61,ResultsOnlineExpFrench!A:H,8,FALSE)</f>
        <v>1.8573222650078121</v>
      </c>
      <c r="O61" s="7">
        <f>VLOOKUP(A61,ResultsIRT!B:J,4,FALSE)</f>
        <v>6.7813757001359706E-2</v>
      </c>
      <c r="P61" s="7">
        <f>VLOOKUP(A61,ResultsIRT!B:J,5,FALSE)</f>
        <v>-78.673349226293098</v>
      </c>
      <c r="Q61" s="7">
        <f>VLOOKUP(A61,ResultsIRT!B:J,6,FALSE)</f>
        <v>2.34443283830403</v>
      </c>
      <c r="R61" s="7">
        <f>VLOOKUP(A61,ResultsIRT!B:J,8,FALSE)</f>
        <v>-1.9215487379796801</v>
      </c>
      <c r="S61" s="7">
        <f>VLOOKUP(A61,ResultsIRT!B:J,7,FALSE)</f>
        <v>0.494207053544854</v>
      </c>
      <c r="T61" s="7">
        <f>VLOOKUP(A61,ResultsIRT!B:J,9,FALSE)</f>
        <v>-0.49175997880177902</v>
      </c>
      <c r="U61" s="27" t="s">
        <v>142</v>
      </c>
      <c r="V61" s="8" t="str">
        <f>IFERROR(IF(VLOOKUP(U61, EnglishVocabulary!A:A, 1, FALSE) = U61, "yes", "no"), "no")</f>
        <v>yes</v>
      </c>
      <c r="W61" s="8" t="str">
        <f>IFERROR(IF(VLOOKUP(A61, HighDiscrimIRT!A:A, 1, FALSE) = A61, "X", ""), "")</f>
        <v/>
      </c>
      <c r="X61" s="7"/>
    </row>
    <row r="62" spans="1:24">
      <c r="A62" s="14" t="s">
        <v>143</v>
      </c>
      <c r="B62" s="7">
        <f>LOG10(D62)+6</f>
        <v>2.689556398587488</v>
      </c>
      <c r="C62" s="7">
        <f>IF(E62=0,-12,LOG10(E62)+6)</f>
        <v>2.1248734789597905</v>
      </c>
      <c r="D62" s="10">
        <v>4.8927879999999995E-4</v>
      </c>
      <c r="E62" s="10">
        <v>1.333133E-4</v>
      </c>
      <c r="F62" s="11">
        <v>3</v>
      </c>
      <c r="G62" s="8" t="str" cm="1">
        <f t="array" ref="G62">_xlfn.SWITCH(F62,0,"primary",1,"6-7th grade",2,"8-9th grade",3,"10th grade",4,"11-12th grade",5,"bachelor",6,"licence",7,"master",10,"hard to tell")</f>
        <v>10th grade</v>
      </c>
      <c r="H62" s="8"/>
      <c r="I62" s="8"/>
      <c r="J62" s="8" t="s">
        <v>27</v>
      </c>
      <c r="K62" s="8" t="str">
        <f>IFERROR(IF(VLOOKUP(A62, ResultsOnlineExpFrench!A:A, 1, FALSE) = A62, "yes", "no"), "no")</f>
        <v>yes</v>
      </c>
      <c r="L62" s="8"/>
      <c r="M62" s="7">
        <f>VLOOKUP(A62,ResultsOnlineExpFrench!A:B,2,FALSE)</f>
        <v>6.7659574468085104</v>
      </c>
      <c r="N62" s="7">
        <f>VLOOKUP(A62,ResultsOnlineExpFrench!A:H,8,FALSE)</f>
        <v>1.8008599122977731</v>
      </c>
      <c r="O62" s="7">
        <f>VLOOKUP(A62,ResultsIRT!B:J,4,FALSE)</f>
        <v>0.102352336160936</v>
      </c>
      <c r="P62" s="7">
        <f>VLOOKUP(A62,ResultsIRT!B:J,5,FALSE)</f>
        <v>-59.868593071295898</v>
      </c>
      <c r="Q62" s="7">
        <f>VLOOKUP(A62,ResultsIRT!B:J,6,FALSE)</f>
        <v>2.5289568796676698</v>
      </c>
      <c r="R62" s="7">
        <f>VLOOKUP(A62,ResultsIRT!B:J,8,FALSE)</f>
        <v>-1.95863608297145</v>
      </c>
      <c r="S62" s="7">
        <f>VLOOKUP(A62,ResultsIRT!B:J,7,FALSE)</f>
        <v>0.48887658298773901</v>
      </c>
      <c r="T62" s="7">
        <f>VLOOKUP(A62,ResultsIRT!B:J,9,FALSE)</f>
        <v>-1.0113261336191299</v>
      </c>
      <c r="U62" s="27" t="s">
        <v>143</v>
      </c>
      <c r="V62" s="8" t="str">
        <f>IFERROR(IF(VLOOKUP(U62, EnglishVocabulary!A:A, 1, FALSE) = U62, "yes", "no"), "no")</f>
        <v>yes</v>
      </c>
      <c r="W62" s="8" t="str">
        <f>IFERROR(IF(VLOOKUP(A62, HighDiscrimIRT!A:A, 1, FALSE) = A62, "X", ""), "")</f>
        <v/>
      </c>
      <c r="X62" s="7"/>
    </row>
    <row r="63" spans="1:24">
      <c r="A63" s="14" t="s">
        <v>144</v>
      </c>
      <c r="B63" s="7">
        <f>LOG10(D63)+6</f>
        <v>2.6879580497135946</v>
      </c>
      <c r="C63" s="7">
        <f>IF(E63=0,-12,LOG10(E63)+6)</f>
        <v>1.1074134974881487</v>
      </c>
      <c r="D63" s="10">
        <v>4.8748139999999998E-4</v>
      </c>
      <c r="E63" s="10">
        <v>1.2806000000000001E-5</v>
      </c>
      <c r="F63" s="11">
        <v>2</v>
      </c>
      <c r="G63" s="8" t="str" cm="1">
        <f t="array" ref="G63">_xlfn.SWITCH(F63,0,"primary",1,"6-7th grade",2,"8-9th grade",3,"10th grade",4,"11-12th grade",5,"bachelor",6,"licence",7,"master",10,"hard to tell")</f>
        <v>8-9th grade</v>
      </c>
      <c r="H63" s="8"/>
      <c r="I63" s="8"/>
      <c r="J63" s="8" t="s">
        <v>27</v>
      </c>
      <c r="K63" s="8" t="str">
        <f>IFERROR(IF(VLOOKUP(A63, ResultsOnlineExpFrench!A:A, 1, FALSE) = A63, "yes", "no"), "no")</f>
        <v>yes</v>
      </c>
      <c r="L63" s="8"/>
      <c r="M63" s="7">
        <f>VLOOKUP(A63,ResultsOnlineExpFrench!A:B,2,FALSE)</f>
        <v>7.4357142857142859</v>
      </c>
      <c r="N63" s="7">
        <f>VLOOKUP(A63,ResultsOnlineExpFrench!A:H,8,FALSE)</f>
        <v>0.86363611951954344</v>
      </c>
      <c r="O63" s="7" t="e">
        <f>VLOOKUP(A63,ResultsIRT!B:J,4,FALSE)</f>
        <v>#N/A</v>
      </c>
      <c r="P63" s="7" t="e">
        <f>VLOOKUP(A63,ResultsIRT!B:J,5,FALSE)</f>
        <v>#N/A</v>
      </c>
      <c r="Q63" s="7" t="e">
        <f>VLOOKUP(A63,ResultsIRT!B:J,6,FALSE)</f>
        <v>#N/A</v>
      </c>
      <c r="R63" s="7" t="e">
        <f>VLOOKUP(A63,ResultsIRT!B:J,8,FALSE)</f>
        <v>#N/A</v>
      </c>
      <c r="S63" s="7" t="e">
        <f>VLOOKUP(A63,ResultsIRT!B:J,7,FALSE)</f>
        <v>#N/A</v>
      </c>
      <c r="T63" s="7" t="e">
        <f>VLOOKUP(A63,ResultsIRT!B:J,9,FALSE)</f>
        <v>#N/A</v>
      </c>
      <c r="U63" s="27" t="s">
        <v>145</v>
      </c>
      <c r="V63" s="8" t="str">
        <f>IFERROR(IF(VLOOKUP(U63, EnglishVocabulary!A:A, 1, FALSE) = U63, "yes", "no"), "no")</f>
        <v>yes</v>
      </c>
      <c r="W63" s="8" t="str">
        <f>IFERROR(IF(VLOOKUP(A63, HighDiscrimIRT!A:A, 1, FALSE) = A63, "X", ""), "")</f>
        <v/>
      </c>
      <c r="X63" s="7"/>
    </row>
    <row r="64" spans="1:24">
      <c r="A64" s="14" t="s">
        <v>146</v>
      </c>
      <c r="B64" s="7">
        <f>LOG10(D64)+6</f>
        <v>2.6851466610640093</v>
      </c>
      <c r="C64" s="7">
        <f>IF(E64=0,-12,LOG10(E64)+6)</f>
        <v>2.4529514815636388</v>
      </c>
      <c r="D64" s="10">
        <v>4.843359E-4</v>
      </c>
      <c r="E64" s="10">
        <v>2.8376019999999999E-4</v>
      </c>
      <c r="F64" s="8">
        <v>0</v>
      </c>
      <c r="G64" s="8" t="str" cm="1">
        <f t="array" ref="G64">_xlfn.SWITCH(F64,0,"primary",1,"6-7th grade",2,"8-9th grade",3,"10th grade",4,"11-12th grade",5,"bachelor",6,"licence",7,"master",10,"hard to tell")</f>
        <v>primary</v>
      </c>
      <c r="H64" s="8"/>
      <c r="I64" s="8"/>
      <c r="J64" s="8" t="s">
        <v>77</v>
      </c>
      <c r="K64" s="8" t="str">
        <f>IFERROR(IF(VLOOKUP(A64, ResultsOnlineExpFrench!A:A, 1, FALSE) = A64, "yes", "no"), "no")</f>
        <v>no</v>
      </c>
      <c r="L64" s="8"/>
      <c r="M64" s="8" t="e">
        <f>VLOOKUP(A64,ResultsOnlineExpFrench!A:B,2,FALSE)</f>
        <v>#N/A</v>
      </c>
      <c r="N64" s="8" t="e">
        <f>VLOOKUP(A64,ResultsOnlineExpFrench!A:H,8,FALSE)</f>
        <v>#N/A</v>
      </c>
      <c r="O64" s="7" t="e">
        <f>VLOOKUP(A64,ResultsIRT!B:J,4,FALSE)</f>
        <v>#N/A</v>
      </c>
      <c r="P64" s="7" t="e">
        <f>VLOOKUP(A64,ResultsIRT!B:J,5,FALSE)</f>
        <v>#N/A</v>
      </c>
      <c r="Q64" s="7" t="e">
        <f>VLOOKUP(A64,ResultsIRT!B:J,6,FALSE)</f>
        <v>#N/A</v>
      </c>
      <c r="R64" s="7" t="e">
        <f>VLOOKUP(A64,ResultsIRT!B:J,8,FALSE)</f>
        <v>#N/A</v>
      </c>
      <c r="S64" s="7" t="e">
        <f>VLOOKUP(A64,ResultsIRT!B:J,7,FALSE)</f>
        <v>#N/A</v>
      </c>
      <c r="T64" s="7" t="e">
        <f>VLOOKUP(A64,ResultsIRT!B:J,9,FALSE)</f>
        <v>#N/A</v>
      </c>
      <c r="U64" s="27" t="s">
        <v>147</v>
      </c>
      <c r="V64" s="8" t="str">
        <f>IFERROR(IF(VLOOKUP(U64, EnglishVocabulary!A:A, 1, FALSE) = U64, "yes", "no"), "no")</f>
        <v>no</v>
      </c>
      <c r="W64" s="8" t="str">
        <f>IFERROR(IF(VLOOKUP(A64, HighDiscrimIRT!A:A, 1, FALSE) = A64, "X", ""), "")</f>
        <v/>
      </c>
      <c r="X64" s="7"/>
    </row>
    <row r="65" spans="1:24">
      <c r="A65" s="14" t="s">
        <v>148</v>
      </c>
      <c r="B65" s="7">
        <f>LOG10(D65)+6</f>
        <v>2.6833295981232088</v>
      </c>
      <c r="C65" s="7">
        <f>IF(E65=0,-12,LOG10(E65)+6)</f>
        <v>1.7548595540902339</v>
      </c>
      <c r="D65" s="10">
        <v>4.8231370000000002E-4</v>
      </c>
      <c r="E65" s="10">
        <v>5.6866900000000003E-5</v>
      </c>
      <c r="F65" s="11">
        <v>4</v>
      </c>
      <c r="G65" s="8" t="str" cm="1">
        <f t="array" ref="G65">_xlfn.SWITCH(F65,0,"primary",1,"6-7th grade",2,"8-9th grade",3,"10th grade",4,"11-12th grade",5,"bachelor",6,"licence",7,"master",10,"hard to tell")</f>
        <v>11-12th grade</v>
      </c>
      <c r="H65" s="8"/>
      <c r="I65" s="8"/>
      <c r="J65" s="8" t="s">
        <v>36</v>
      </c>
      <c r="K65" s="8" t="str">
        <f>IFERROR(IF(VLOOKUP(A65, ResultsOnlineExpFrench!A:A, 1, FALSE) = A65, "yes", "no"), "no")</f>
        <v>yes</v>
      </c>
      <c r="L65" s="8"/>
      <c r="M65" s="7">
        <f>VLOOKUP(A65,ResultsOnlineExpFrench!A:B,2,FALSE)</f>
        <v>7.0909090909090908</v>
      </c>
      <c r="N65" s="7">
        <f>VLOOKUP(A65,ResultsOnlineExpFrench!A:H,8,FALSE)</f>
        <v>1.6414063713879801</v>
      </c>
      <c r="O65" s="7">
        <f>VLOOKUP(A65,ResultsIRT!B:J,4,FALSE)</f>
        <v>2.02248560302992E-2</v>
      </c>
      <c r="P65" s="7">
        <f>VLOOKUP(A65,ResultsIRT!B:J,5,FALSE)</f>
        <v>-91.107205491532298</v>
      </c>
      <c r="Q65" s="7">
        <f>VLOOKUP(A65,ResultsIRT!B:J,6,FALSE)</f>
        <v>4.3455007293755896</v>
      </c>
      <c r="R65" s="7">
        <f>VLOOKUP(A65,ResultsIRT!B:J,8,FALSE)</f>
        <v>-1.97678976380306</v>
      </c>
      <c r="S65" s="7">
        <f>VLOOKUP(A65,ResultsIRT!B:J,7,FALSE)</f>
        <v>0.56205190163242702</v>
      </c>
      <c r="T65" s="7">
        <f>VLOOKUP(A65,ResultsIRT!B:J,9,FALSE)</f>
        <v>-0.77432226807103199</v>
      </c>
      <c r="U65" s="27" t="s">
        <v>149</v>
      </c>
      <c r="V65" s="8" t="str">
        <f>IFERROR(IF(VLOOKUP(U65, EnglishVocabulary!A:A, 1, FALSE) = U65, "yes", "no"), "no")</f>
        <v>yes</v>
      </c>
      <c r="W65" s="8" t="str">
        <f>IFERROR(IF(VLOOKUP(A65, HighDiscrimIRT!A:A, 1, FALSE) = A65, "X", ""), "")</f>
        <v>X</v>
      </c>
      <c r="X65" s="7"/>
    </row>
    <row r="66" spans="1:24">
      <c r="A66" s="14" t="s">
        <v>150</v>
      </c>
      <c r="B66" s="7">
        <f>LOG10(D66)+6</f>
        <v>2.6816404238284171</v>
      </c>
      <c r="C66" s="7">
        <f>IF(E66=0,-12,LOG10(E66)+6)</f>
        <v>0.93342654311374318</v>
      </c>
      <c r="D66" s="10">
        <v>4.8044139999999999E-4</v>
      </c>
      <c r="E66" s="10">
        <v>8.5787999999999999E-6</v>
      </c>
      <c r="F66" s="11">
        <v>4</v>
      </c>
      <c r="G66" s="8" t="str" cm="1">
        <f t="array" ref="G66">_xlfn.SWITCH(F66,0,"primary",1,"6-7th grade",2,"8-9th grade",3,"10th grade",4,"11-12th grade",5,"bachelor",6,"licence",7,"master",10,"hard to tell")</f>
        <v>11-12th grade</v>
      </c>
      <c r="H66" s="8"/>
      <c r="I66" s="8"/>
      <c r="J66" s="8" t="s">
        <v>27</v>
      </c>
      <c r="K66" s="8" t="str">
        <f>IFERROR(IF(VLOOKUP(A66, ResultsOnlineExpFrench!A:A, 1, FALSE) = A66, "yes", "no"), "no")</f>
        <v>yes</v>
      </c>
      <c r="L66" s="8"/>
      <c r="M66" s="7">
        <f>VLOOKUP(A66,ResultsOnlineExpFrench!A:B,2,FALSE)</f>
        <v>6.7635135135135132</v>
      </c>
      <c r="N66" s="7">
        <f>VLOOKUP(A66,ResultsOnlineExpFrench!A:H,8,FALSE)</f>
        <v>1.8283114587941309</v>
      </c>
      <c r="O66" s="7">
        <f>VLOOKUP(A66,ResultsIRT!B:J,4,FALSE)</f>
        <v>3.6662193091135702</v>
      </c>
      <c r="P66" s="7">
        <f>VLOOKUP(A66,ResultsIRT!B:J,5,FALSE)</f>
        <v>-1.3355100257880099</v>
      </c>
      <c r="Q66" s="7">
        <f>VLOOKUP(A66,ResultsIRT!B:J,6,FALSE)</f>
        <v>4.3161253234772499</v>
      </c>
      <c r="R66" s="7">
        <f>VLOOKUP(A66,ResultsIRT!B:J,8,FALSE)</f>
        <v>-1.73286338284164</v>
      </c>
      <c r="S66" s="7">
        <f>VLOOKUP(A66,ResultsIRT!B:J,7,FALSE)</f>
        <v>0.65607833458916098</v>
      </c>
      <c r="T66" s="7">
        <f>VLOOKUP(A66,ResultsIRT!B:J,9,FALSE)</f>
        <v>0.47519747419205</v>
      </c>
      <c r="U66" s="27" t="s">
        <v>151</v>
      </c>
      <c r="V66" s="8" t="str">
        <f>IFERROR(IF(VLOOKUP(U66, EnglishVocabulary!A:A, 1, FALSE) = U66, "yes", "no"), "no")</f>
        <v>yes</v>
      </c>
      <c r="W66" s="8" t="str">
        <f>IFERROR(IF(VLOOKUP(A66, HighDiscrimIRT!A:A, 1, FALSE) = A66, "X", ""), "")</f>
        <v>X</v>
      </c>
      <c r="X66" s="7"/>
    </row>
    <row r="67" spans="1:24">
      <c r="A67" s="14" t="s">
        <v>152</v>
      </c>
      <c r="B67" s="7">
        <f>LOG10(D67)+6</f>
        <v>2.6782421454727712</v>
      </c>
      <c r="C67" s="7">
        <f>IF(E67=0,-12,LOG10(E67)+6)</f>
        <v>2.2061620583282573</v>
      </c>
      <c r="D67" s="10">
        <v>4.766967E-4</v>
      </c>
      <c r="E67" s="10">
        <v>1.6075409999999999E-4</v>
      </c>
      <c r="F67" s="11">
        <v>3</v>
      </c>
      <c r="G67" s="8" t="str" cm="1">
        <f t="array" ref="G67">_xlfn.SWITCH(F67,0,"primary",1,"6-7th grade",2,"8-9th grade",3,"10th grade",4,"11-12th grade",5,"bachelor",6,"licence",7,"master",10,"hard to tell")</f>
        <v>10th grade</v>
      </c>
      <c r="H67" s="8"/>
      <c r="I67" s="8"/>
      <c r="J67" s="8" t="s">
        <v>27</v>
      </c>
      <c r="K67" s="8" t="str">
        <f>IFERROR(IF(VLOOKUP(A67, ResultsOnlineExpFrench!A:A, 1, FALSE) = A67, "yes", "no"), "no")</f>
        <v>yes</v>
      </c>
      <c r="L67" s="8"/>
      <c r="M67" s="7">
        <f>VLOOKUP(A67,ResultsOnlineExpFrench!A:B,2,FALSE)</f>
        <v>6.4458598726114653</v>
      </c>
      <c r="N67" s="7">
        <f>VLOOKUP(A67,ResultsOnlineExpFrench!A:H,8,FALSE)</f>
        <v>2.1396913416867278</v>
      </c>
      <c r="O67" s="7">
        <f>VLOOKUP(A67,ResultsIRT!B:J,4,FALSE)</f>
        <v>1.72752980679753</v>
      </c>
      <c r="P67" s="7">
        <f>VLOOKUP(A67,ResultsIRT!B:J,5,FALSE)</f>
        <v>-1.35934435479603</v>
      </c>
      <c r="Q67" s="7">
        <f>VLOOKUP(A67,ResultsIRT!B:J,6,FALSE)</f>
        <v>2.9747682268050899</v>
      </c>
      <c r="R67" s="7">
        <f>VLOOKUP(A67,ResultsIRT!B:J,8,FALSE)</f>
        <v>-1.3680691594777199</v>
      </c>
      <c r="S67" s="7">
        <f>VLOOKUP(A67,ResultsIRT!B:J,7,FALSE)</f>
        <v>0.42162482805391199</v>
      </c>
      <c r="T67" s="7">
        <f>VLOOKUP(A67,ResultsIRT!B:J,9,FALSE)</f>
        <v>-4.633144292955E-2</v>
      </c>
      <c r="U67" s="27" t="s">
        <v>153</v>
      </c>
      <c r="V67" s="8" t="str">
        <f>IFERROR(IF(VLOOKUP(U67, EnglishVocabulary!A:A, 1, FALSE) = U67, "yes", "no"), "no")</f>
        <v>yes</v>
      </c>
      <c r="W67" s="8" t="str">
        <f>IFERROR(IF(VLOOKUP(A67, HighDiscrimIRT!A:A, 1, FALSE) = A67, "X", ""), "")</f>
        <v/>
      </c>
      <c r="X67" s="7"/>
    </row>
    <row r="68" spans="1:24">
      <c r="A68" s="14" t="s">
        <v>154</v>
      </c>
      <c r="B68" s="7">
        <f>LOG10(D68)+6</f>
        <v>2.6735774799908216</v>
      </c>
      <c r="C68" s="7">
        <f>IF(E68=0,-12,LOG10(E68)+6)</f>
        <v>2.6483552288355887</v>
      </c>
      <c r="D68" s="10">
        <v>4.7160399999999998E-4</v>
      </c>
      <c r="E68" s="10">
        <v>4.4499509999999998E-4</v>
      </c>
      <c r="F68" s="11">
        <v>0</v>
      </c>
      <c r="G68" s="8" t="str" cm="1">
        <f t="array" ref="G68">_xlfn.SWITCH(F68,0,"primary",1,"6-7th grade",2,"8-9th grade",3,"10th grade",4,"11-12th grade",5,"bachelor",6,"licence",7,"master",10,"hard to tell")</f>
        <v>primary</v>
      </c>
      <c r="H68" s="8"/>
      <c r="I68" s="8"/>
      <c r="J68" s="28" t="s">
        <v>27</v>
      </c>
      <c r="K68" s="28" t="str">
        <f>IFERROR(IF(VLOOKUP(A68, ResultsOnlineExpFrench!A:A, 1, FALSE) = A68, "yes", "no"), "no")</f>
        <v>yes</v>
      </c>
      <c r="L68" s="8"/>
      <c r="M68" s="29">
        <f>VLOOKUP(A68,ResultsOnlineExpFrench!A:B,2,FALSE)</f>
        <v>7.5675675675675684</v>
      </c>
      <c r="N68" s="29">
        <f>VLOOKUP(A68,ResultsOnlineExpFrench!A:H,8,FALSE)</f>
        <v>1.0408037575118749</v>
      </c>
      <c r="O68" s="29">
        <f>VLOOKUP(A68,ResultsIRT!B:J,4,FALSE)</f>
        <v>2.92971681517111E-2</v>
      </c>
      <c r="P68" s="29">
        <f>VLOOKUP(A68,ResultsIRT!B:J,5,FALSE)</f>
        <v>-134.19121697554101</v>
      </c>
      <c r="Q68" s="29">
        <f>VLOOKUP(A68,ResultsIRT!B:J,6,FALSE)</f>
        <v>4.6929631377529996E-3</v>
      </c>
      <c r="R68" s="29">
        <f>VLOOKUP(A68,ResultsIRT!B:J,8,FALSE)</f>
        <v>-914.39042716834103</v>
      </c>
      <c r="S68" s="29">
        <f>VLOOKUP(A68,ResultsIRT!B:J,7,FALSE)</f>
        <v>0.182946617745738</v>
      </c>
      <c r="T68" s="29">
        <f>VLOOKUP(A68,ResultsIRT!B:J,9,FALSE)</f>
        <v>-18.032769264423901</v>
      </c>
      <c r="U68" s="27" t="s">
        <v>155</v>
      </c>
      <c r="V68" s="28" t="str">
        <f>IFERROR(IF(VLOOKUP(U68, EnglishVocabulary!A:A, 1, FALSE) = U68, "yes", "no"), "no")</f>
        <v>no</v>
      </c>
      <c r="W68" s="28" t="str">
        <f>IFERROR(IF(VLOOKUP(A68, HighDiscrimIRT!A:A, 1, FALSE) = A68, "X", ""), "")</f>
        <v/>
      </c>
      <c r="X68" s="7"/>
    </row>
    <row r="69" spans="1:24">
      <c r="A69" s="14" t="s">
        <v>156</v>
      </c>
      <c r="B69" s="7">
        <f>LOG10(D69)+6</f>
        <v>2.6558400412481302</v>
      </c>
      <c r="C69" s="7">
        <f>IF(E69=0,-12,LOG10(E69)+6)</f>
        <v>2.3771670504970439</v>
      </c>
      <c r="D69" s="10">
        <v>4.5273079999999999E-4</v>
      </c>
      <c r="E69" s="10">
        <v>2.3832359999999999E-4</v>
      </c>
      <c r="F69" s="28">
        <v>10</v>
      </c>
      <c r="G69" s="8" t="str" cm="1">
        <f t="array" ref="G69">_xlfn.SWITCH(F69,0,"primary",1,"6-7th grade",2,"8-9th grade",3,"10th grade",4,"11-12th grade",5,"bachelor",6,"licence",7,"master",10,"hard to tell")</f>
        <v>hard to tell</v>
      </c>
      <c r="H69" s="8"/>
      <c r="I69" s="8" t="s">
        <v>42</v>
      </c>
      <c r="J69" s="8" t="s">
        <v>27</v>
      </c>
      <c r="K69" s="8" t="str">
        <f>IFERROR(IF(VLOOKUP(A69, ResultsOnlineExpFrench!A:A, 1, FALSE) = A69, "yes", "no"), "no")</f>
        <v>no</v>
      </c>
      <c r="L69" s="8"/>
      <c r="M69" s="8" t="e">
        <f>VLOOKUP(A69,ResultsOnlineExpFrench!A:B,2,FALSE)</f>
        <v>#N/A</v>
      </c>
      <c r="N69" s="8" t="e">
        <f>VLOOKUP(A69,ResultsOnlineExpFrench!A:H,8,FALSE)</f>
        <v>#N/A</v>
      </c>
      <c r="O69" s="7" t="e">
        <f>VLOOKUP(A69,ResultsIRT!B:J,4,FALSE)</f>
        <v>#N/A</v>
      </c>
      <c r="P69" s="7" t="e">
        <f>VLOOKUP(A69,ResultsIRT!B:J,5,FALSE)</f>
        <v>#N/A</v>
      </c>
      <c r="Q69" s="7" t="e">
        <f>VLOOKUP(A69,ResultsIRT!B:J,6,FALSE)</f>
        <v>#N/A</v>
      </c>
      <c r="R69" s="7" t="e">
        <f>VLOOKUP(A69,ResultsIRT!B:J,8,FALSE)</f>
        <v>#N/A</v>
      </c>
      <c r="S69" s="7" t="e">
        <f>VLOOKUP(A69,ResultsIRT!B:J,7,FALSE)</f>
        <v>#N/A</v>
      </c>
      <c r="T69" s="7" t="e">
        <f>VLOOKUP(A69,ResultsIRT!B:J,9,FALSE)</f>
        <v>#N/A</v>
      </c>
      <c r="U69" s="27" t="s">
        <v>156</v>
      </c>
      <c r="V69" s="8" t="str">
        <f>IFERROR(IF(VLOOKUP(U69, EnglishVocabulary!A:A, 1, FALSE) = U69, "yes", "no"), "no")</f>
        <v>yes</v>
      </c>
      <c r="W69" s="8" t="str">
        <f>IFERROR(IF(VLOOKUP(A69, HighDiscrimIRT!A:A, 1, FALSE) = A69, "X", ""), "")</f>
        <v/>
      </c>
      <c r="X69" s="7"/>
    </row>
    <row r="70" spans="1:24">
      <c r="A70" s="14" t="s">
        <v>157</v>
      </c>
      <c r="B70" s="7">
        <f>LOG10(D70)+6</f>
        <v>2.6510723540169518</v>
      </c>
      <c r="C70" s="7">
        <f>IF(E70=0,-12,LOG10(E70)+6)</f>
        <v>2.0236194994452377</v>
      </c>
      <c r="D70" s="10">
        <v>4.4778789999999998E-4</v>
      </c>
      <c r="E70" s="10">
        <v>1.055892E-4</v>
      </c>
      <c r="F70" s="8">
        <v>5</v>
      </c>
      <c r="G70" s="8" t="str" cm="1">
        <f t="array" ref="G70">_xlfn.SWITCH(F70,0,"primary",1,"6-7th grade",2,"8-9th grade",3,"10th grade",4,"11-12th grade",5,"bachelor",6,"licence",7,"master",10,"hard to tell")</f>
        <v>bachelor</v>
      </c>
      <c r="H70" s="8"/>
      <c r="I70" s="8" t="s">
        <v>42</v>
      </c>
      <c r="J70" s="8" t="s">
        <v>27</v>
      </c>
      <c r="K70" s="8" t="str">
        <f>IFERROR(IF(VLOOKUP(A70, ResultsOnlineExpFrench!A:A, 1, FALSE) = A70, "yes", "no"), "no")</f>
        <v>no</v>
      </c>
      <c r="L70" s="8"/>
      <c r="M70" s="8" t="e">
        <f>VLOOKUP(A70,ResultsOnlineExpFrench!A:B,2,FALSE)</f>
        <v>#N/A</v>
      </c>
      <c r="N70" s="8" t="e">
        <f>VLOOKUP(A70,ResultsOnlineExpFrench!A:H,8,FALSE)</f>
        <v>#N/A</v>
      </c>
      <c r="O70" s="7" t="e">
        <f>VLOOKUP(A70,ResultsIRT!B:J,4,FALSE)</f>
        <v>#N/A</v>
      </c>
      <c r="P70" s="7" t="e">
        <f>VLOOKUP(A70,ResultsIRT!B:J,5,FALSE)</f>
        <v>#N/A</v>
      </c>
      <c r="Q70" s="7" t="e">
        <f>VLOOKUP(A70,ResultsIRT!B:J,6,FALSE)</f>
        <v>#N/A</v>
      </c>
      <c r="R70" s="7" t="e">
        <f>VLOOKUP(A70,ResultsIRT!B:J,8,FALSE)</f>
        <v>#N/A</v>
      </c>
      <c r="S70" s="7" t="e">
        <f>VLOOKUP(A70,ResultsIRT!B:J,7,FALSE)</f>
        <v>#N/A</v>
      </c>
      <c r="T70" s="7" t="e">
        <f>VLOOKUP(A70,ResultsIRT!B:J,9,FALSE)</f>
        <v>#N/A</v>
      </c>
      <c r="U70" s="27" t="s">
        <v>0</v>
      </c>
      <c r="V70" s="8" t="str">
        <f>IFERROR(IF(VLOOKUP(U70, EnglishVocabulary!A:A, 1, FALSE) = U70, "yes", "no"), "no")</f>
        <v>yes</v>
      </c>
      <c r="W70" s="8" t="str">
        <f>IFERROR(IF(VLOOKUP(A70, HighDiscrimIRT!A:A, 1, FALSE) = A70, "X", ""), "")</f>
        <v/>
      </c>
      <c r="X70" s="7"/>
    </row>
    <row r="71" spans="1:24">
      <c r="A71" s="14" t="s">
        <v>158</v>
      </c>
      <c r="B71" s="7">
        <f>LOG10(D71)+6</f>
        <v>2.6427117701673324</v>
      </c>
      <c r="C71" s="7">
        <f>IF(E71=0,-12,LOG10(E71)+6)</f>
        <v>0.11277252110537006</v>
      </c>
      <c r="D71" s="10">
        <v>4.3925000000000002E-4</v>
      </c>
      <c r="E71" s="10">
        <v>1.2965E-6</v>
      </c>
      <c r="F71" s="8">
        <v>4</v>
      </c>
      <c r="G71" s="8" t="str" cm="1">
        <f t="array" ref="G71">_xlfn.SWITCH(F71,0,"primary",1,"6-7th grade",2,"8-9th grade",3,"10th grade",4,"11-12th grade",5,"bachelor",6,"licence",7,"master",10,"hard to tell")</f>
        <v>11-12th grade</v>
      </c>
      <c r="H71" s="8"/>
      <c r="I71" s="8"/>
      <c r="J71" s="8" t="s">
        <v>77</v>
      </c>
      <c r="K71" s="8" t="str">
        <f>IFERROR(IF(VLOOKUP(A71, ResultsOnlineExpFrench!A:A, 1, FALSE) = A71, "yes", "no"), "no")</f>
        <v>no</v>
      </c>
      <c r="L71" s="8"/>
      <c r="M71" s="8" t="e">
        <f>VLOOKUP(A71,ResultsOnlineExpFrench!A:B,2,FALSE)</f>
        <v>#N/A</v>
      </c>
      <c r="N71" s="8" t="e">
        <f>VLOOKUP(A71,ResultsOnlineExpFrench!A:H,8,FALSE)</f>
        <v>#N/A</v>
      </c>
      <c r="O71" s="7" t="e">
        <f>VLOOKUP(A71,ResultsIRT!B:J,4,FALSE)</f>
        <v>#N/A</v>
      </c>
      <c r="P71" s="7" t="e">
        <f>VLOOKUP(A71,ResultsIRT!B:J,5,FALSE)</f>
        <v>#N/A</v>
      </c>
      <c r="Q71" s="7" t="e">
        <f>VLOOKUP(A71,ResultsIRT!B:J,6,FALSE)</f>
        <v>#N/A</v>
      </c>
      <c r="R71" s="7" t="e">
        <f>VLOOKUP(A71,ResultsIRT!B:J,8,FALSE)</f>
        <v>#N/A</v>
      </c>
      <c r="S71" s="7" t="e">
        <f>VLOOKUP(A71,ResultsIRT!B:J,7,FALSE)</f>
        <v>#N/A</v>
      </c>
      <c r="T71" s="7" t="e">
        <f>VLOOKUP(A71,ResultsIRT!B:J,9,FALSE)</f>
        <v>#N/A</v>
      </c>
      <c r="U71" s="27" t="s">
        <v>159</v>
      </c>
      <c r="V71" s="8" t="str">
        <f>IFERROR(IF(VLOOKUP(U71, EnglishVocabulary!A:A, 1, FALSE) = U71, "yes", "no"), "no")</f>
        <v>yes</v>
      </c>
      <c r="W71" s="8" t="str">
        <f>IFERROR(IF(VLOOKUP(A71, HighDiscrimIRT!A:A, 1, FALSE) = A71, "X", ""), "")</f>
        <v/>
      </c>
      <c r="X71" s="7"/>
    </row>
    <row r="72" spans="1:24">
      <c r="A72" s="14" t="s">
        <v>160</v>
      </c>
      <c r="B72" s="7">
        <f>LOG10(D72)+6</f>
        <v>2.6423413372546487</v>
      </c>
      <c r="C72" s="7">
        <f>IF(E72=0,-12,LOG10(E72)+6)</f>
        <v>2.2932142283177077</v>
      </c>
      <c r="D72" s="10">
        <v>4.3887549999999998E-4</v>
      </c>
      <c r="E72" s="10">
        <v>1.964329E-4</v>
      </c>
      <c r="F72" s="11">
        <v>0</v>
      </c>
      <c r="G72" s="8" t="str" cm="1">
        <f t="array" ref="G72">_xlfn.SWITCH(F72,0,"primary",1,"6-7th grade",2,"8-9th grade",3,"10th grade",4,"11-12th grade",5,"bachelor",6,"licence",7,"master",10,"hard to tell")</f>
        <v>primary</v>
      </c>
      <c r="H72" s="8"/>
      <c r="I72" s="8"/>
      <c r="J72" s="8" t="s">
        <v>27</v>
      </c>
      <c r="K72" s="8" t="str">
        <f>IFERROR(IF(VLOOKUP(A72, ResultsOnlineExpFrench!A:A, 1, FALSE) = A72, "yes", "no"), "no")</f>
        <v>yes</v>
      </c>
      <c r="L72" s="8"/>
      <c r="M72" s="7">
        <f>VLOOKUP(A72,ResultsOnlineExpFrench!A:B,2,FALSE)</f>
        <v>7.5588235294117636</v>
      </c>
      <c r="N72" s="7">
        <f>VLOOKUP(A72,ResultsOnlineExpFrench!A:H,8,FALSE)</f>
        <v>0.87249393965831401</v>
      </c>
      <c r="O72" s="7">
        <f>VLOOKUP(A72,ResultsIRT!B:J,4,FALSE)</f>
        <v>13.3008546696223</v>
      </c>
      <c r="P72" s="7">
        <f>VLOOKUP(A72,ResultsIRT!B:J,5,FALSE)</f>
        <v>-1.1193539774610199</v>
      </c>
      <c r="Q72" s="7">
        <f>VLOOKUP(A72,ResultsIRT!B:J,6,FALSE)</f>
        <v>3.5253839232189601</v>
      </c>
      <c r="R72" s="7">
        <f>VLOOKUP(A72,ResultsIRT!B:J,8,FALSE)</f>
        <v>-2.37913301556926</v>
      </c>
      <c r="S72" s="7">
        <f>VLOOKUP(A72,ResultsIRT!B:J,7,FALSE)</f>
        <v>0.52268035349369102</v>
      </c>
      <c r="T72" s="7">
        <f>VLOOKUP(A72,ResultsIRT!B:J,9,FALSE)</f>
        <v>-4.3383580339264096</v>
      </c>
      <c r="U72" s="27" t="s">
        <v>161</v>
      </c>
      <c r="V72" s="8" t="str">
        <f>IFERROR(IF(VLOOKUP(U72, EnglishVocabulary!A:A, 1, FALSE) = U72, "yes", "no"), "no")</f>
        <v>yes</v>
      </c>
      <c r="W72" s="8" t="str">
        <f>IFERROR(IF(VLOOKUP(A72, HighDiscrimIRT!A:A, 1, FALSE) = A72, "X", ""), "")</f>
        <v/>
      </c>
      <c r="X72" s="7"/>
    </row>
    <row r="73" spans="1:24">
      <c r="A73" s="14" t="s">
        <v>162</v>
      </c>
      <c r="B73" s="7">
        <f>LOG10(D73)+6</f>
        <v>2.6313079800261736</v>
      </c>
      <c r="C73" s="7">
        <f>IF(E73=0,-12,LOG10(E73)+6)</f>
        <v>1.5264452529930974</v>
      </c>
      <c r="D73" s="10">
        <v>4.2786620000000001E-4</v>
      </c>
      <c r="E73" s="10">
        <v>3.3608200000000001E-5</v>
      </c>
      <c r="F73" s="8">
        <v>5</v>
      </c>
      <c r="G73" s="8" t="str" cm="1">
        <f t="array" ref="G73">_xlfn.SWITCH(F73,0,"primary",1,"6-7th grade",2,"8-9th grade",3,"10th grade",4,"11-12th grade",5,"bachelor",6,"licence",7,"master",10,"hard to tell")</f>
        <v>bachelor</v>
      </c>
      <c r="H73" s="8"/>
      <c r="I73" s="8" t="s">
        <v>42</v>
      </c>
      <c r="J73" s="8" t="s">
        <v>27</v>
      </c>
      <c r="K73" s="8" t="str">
        <f>IFERROR(IF(VLOOKUP(A73, ResultsOnlineExpFrench!A:A, 1, FALSE) = A73, "yes", "no"), "no")</f>
        <v>no</v>
      </c>
      <c r="L73" s="8"/>
      <c r="M73" s="8" t="e">
        <f>VLOOKUP(A73,ResultsOnlineExpFrench!A:B,2,FALSE)</f>
        <v>#N/A</v>
      </c>
      <c r="N73" s="8" t="e">
        <f>VLOOKUP(A73,ResultsOnlineExpFrench!A:H,8,FALSE)</f>
        <v>#N/A</v>
      </c>
      <c r="O73" s="7" t="e">
        <f>VLOOKUP(A73,ResultsIRT!B:J,4,FALSE)</f>
        <v>#N/A</v>
      </c>
      <c r="P73" s="7" t="e">
        <f>VLOOKUP(A73,ResultsIRT!B:J,5,FALSE)</f>
        <v>#N/A</v>
      </c>
      <c r="Q73" s="7" t="e">
        <f>VLOOKUP(A73,ResultsIRT!B:J,6,FALSE)</f>
        <v>#N/A</v>
      </c>
      <c r="R73" s="7" t="e">
        <f>VLOOKUP(A73,ResultsIRT!B:J,8,FALSE)</f>
        <v>#N/A</v>
      </c>
      <c r="S73" s="7" t="e">
        <f>VLOOKUP(A73,ResultsIRT!B:J,7,FALSE)</f>
        <v>#N/A</v>
      </c>
      <c r="T73" s="7" t="e">
        <f>VLOOKUP(A73,ResultsIRT!B:J,9,FALSE)</f>
        <v>#N/A</v>
      </c>
      <c r="U73" s="27" t="s">
        <v>163</v>
      </c>
      <c r="V73" s="8" t="str">
        <f>IFERROR(IF(VLOOKUP(U73, EnglishVocabulary!A:A, 1, FALSE) = U73, "yes", "no"), "no")</f>
        <v>no</v>
      </c>
      <c r="W73" s="8" t="str">
        <f>IFERROR(IF(VLOOKUP(A73, HighDiscrimIRT!A:A, 1, FALSE) = A73, "X", ""), "")</f>
        <v/>
      </c>
      <c r="X73" s="7"/>
    </row>
    <row r="74" spans="1:24">
      <c r="A74" s="14" t="s">
        <v>164</v>
      </c>
      <c r="B74" s="7">
        <f>LOG10(D74)+6</f>
        <v>2.6213891170289854</v>
      </c>
      <c r="C74" s="7">
        <f>IF(E74=0,-12,LOG10(E74)+6)</f>
        <v>1.6667210406244335</v>
      </c>
      <c r="D74" s="10">
        <v>4.1820490000000002E-4</v>
      </c>
      <c r="E74" s="10">
        <v>4.6421700000000003E-5</v>
      </c>
      <c r="F74" s="8">
        <v>0</v>
      </c>
      <c r="G74" s="8" t="str" cm="1">
        <f t="array" ref="G74">_xlfn.SWITCH(F74,0,"primary",1,"6-7th grade",2,"8-9th grade",3,"10th grade",4,"11-12th grade",5,"bachelor",6,"licence",7,"master",10,"hard to tell")</f>
        <v>primary</v>
      </c>
      <c r="H74" s="8"/>
      <c r="I74" s="8"/>
      <c r="J74" s="8" t="s">
        <v>77</v>
      </c>
      <c r="K74" s="8" t="str">
        <f>IFERROR(IF(VLOOKUP(A74, ResultsOnlineExpFrench!A:A, 1, FALSE) = A74, "yes", "no"), "no")</f>
        <v>no</v>
      </c>
      <c r="L74" s="8"/>
      <c r="M74" s="8" t="e">
        <f>VLOOKUP(A74,ResultsOnlineExpFrench!A:B,2,FALSE)</f>
        <v>#N/A</v>
      </c>
      <c r="N74" s="8" t="e">
        <f>VLOOKUP(A74,ResultsOnlineExpFrench!A:H,8,FALSE)</f>
        <v>#N/A</v>
      </c>
      <c r="O74" s="7" t="e">
        <f>VLOOKUP(A74,ResultsIRT!B:J,4,FALSE)</f>
        <v>#N/A</v>
      </c>
      <c r="P74" s="7" t="e">
        <f>VLOOKUP(A74,ResultsIRT!B:J,5,FALSE)</f>
        <v>#N/A</v>
      </c>
      <c r="Q74" s="7" t="e">
        <f>VLOOKUP(A74,ResultsIRT!B:J,6,FALSE)</f>
        <v>#N/A</v>
      </c>
      <c r="R74" s="7" t="e">
        <f>VLOOKUP(A74,ResultsIRT!B:J,8,FALSE)</f>
        <v>#N/A</v>
      </c>
      <c r="S74" s="7" t="e">
        <f>VLOOKUP(A74,ResultsIRT!B:J,7,FALSE)</f>
        <v>#N/A</v>
      </c>
      <c r="T74" s="7" t="e">
        <f>VLOOKUP(A74,ResultsIRT!B:J,9,FALSE)</f>
        <v>#N/A</v>
      </c>
      <c r="U74" s="27" t="s">
        <v>165</v>
      </c>
      <c r="V74" s="8" t="str">
        <f>IFERROR(IF(VLOOKUP(U74, EnglishVocabulary!A:A, 1, FALSE) = U74, "yes", "no"), "no")</f>
        <v>yes</v>
      </c>
      <c r="W74" s="8" t="str">
        <f>IFERROR(IF(VLOOKUP(A74, HighDiscrimIRT!A:A, 1, FALSE) = A74, "X", ""), "")</f>
        <v/>
      </c>
      <c r="X74" s="7"/>
    </row>
    <row r="75" spans="1:24">
      <c r="A75" s="14" t="s">
        <v>166</v>
      </c>
      <c r="B75" s="7">
        <f>LOG10(D75)+6</f>
        <v>2.6176398774028979</v>
      </c>
      <c r="C75" s="7">
        <f>IF(E75=0,-12,LOG10(E75)+6)</f>
        <v>2.5183783661989669</v>
      </c>
      <c r="D75" s="10">
        <v>4.1461010000000002E-4</v>
      </c>
      <c r="E75" s="10">
        <v>3.29897E-4</v>
      </c>
      <c r="F75" s="11">
        <v>0</v>
      </c>
      <c r="G75" s="8" t="str" cm="1">
        <f t="array" ref="G75">_xlfn.SWITCH(F75,0,"primary",1,"6-7th grade",2,"8-9th grade",3,"10th grade",4,"11-12th grade",5,"bachelor",6,"licence",7,"master",10,"hard to tell")</f>
        <v>primary</v>
      </c>
      <c r="H75" s="8"/>
      <c r="I75" s="8"/>
      <c r="J75" s="8" t="s">
        <v>27</v>
      </c>
      <c r="K75" s="8" t="str">
        <f>IFERROR(IF(VLOOKUP(A75, ResultsOnlineExpFrench!A:A, 1, FALSE) = A75, "yes", "no"), "no")</f>
        <v>yes</v>
      </c>
      <c r="L75" s="8"/>
      <c r="M75" s="7">
        <f>VLOOKUP(A75,ResultsOnlineExpFrench!A:B,2,FALSE)</f>
        <v>7.8287671232876717</v>
      </c>
      <c r="N75" s="7">
        <f>VLOOKUP(A75,ResultsOnlineExpFrench!A:H,8,FALSE)</f>
        <v>0.51497558182697067</v>
      </c>
      <c r="O75" s="7" t="e">
        <f>VLOOKUP(A75,ResultsIRT!B:J,4,FALSE)</f>
        <v>#N/A</v>
      </c>
      <c r="P75" s="7" t="e">
        <f>VLOOKUP(A75,ResultsIRT!B:J,5,FALSE)</f>
        <v>#N/A</v>
      </c>
      <c r="Q75" s="7" t="e">
        <f>VLOOKUP(A75,ResultsIRT!B:J,6,FALSE)</f>
        <v>#N/A</v>
      </c>
      <c r="R75" s="7" t="e">
        <f>VLOOKUP(A75,ResultsIRT!B:J,8,FALSE)</f>
        <v>#N/A</v>
      </c>
      <c r="S75" s="7" t="e">
        <f>VLOOKUP(A75,ResultsIRT!B:J,7,FALSE)</f>
        <v>#N/A</v>
      </c>
      <c r="T75" s="7" t="e">
        <f>VLOOKUP(A75,ResultsIRT!B:J,9,FALSE)</f>
        <v>#N/A</v>
      </c>
      <c r="U75" s="27" t="s">
        <v>167</v>
      </c>
      <c r="V75" s="8" t="str">
        <f>IFERROR(IF(VLOOKUP(U75, EnglishVocabulary!A:A, 1, FALSE) = U75, "yes", "no"), "no")</f>
        <v>no</v>
      </c>
      <c r="W75" s="8" t="str">
        <f>IFERROR(IF(VLOOKUP(A75, HighDiscrimIRT!A:A, 1, FALSE) = A75, "X", ""), "")</f>
        <v/>
      </c>
      <c r="X75" s="7"/>
    </row>
    <row r="76" spans="1:24">
      <c r="A76" s="14" t="s">
        <v>168</v>
      </c>
      <c r="B76" s="7">
        <f>LOG10(D76)+6</f>
        <v>2.6161467540715155</v>
      </c>
      <c r="C76" s="7">
        <f>IF(E76=0,-12,LOG10(E76)+6)</f>
        <v>2.441021732254355</v>
      </c>
      <c r="D76" s="10">
        <v>4.1318710000000001E-4</v>
      </c>
      <c r="E76" s="10">
        <v>2.7607160000000001E-4</v>
      </c>
      <c r="F76" s="8">
        <v>0</v>
      </c>
      <c r="G76" s="8" t="str" cm="1">
        <f t="array" ref="G76">_xlfn.SWITCH(F76,0,"primary",1,"6-7th grade",2,"8-9th grade",3,"10th grade",4,"11-12th grade",5,"bachelor",6,"licence",7,"master",10,"hard to tell")</f>
        <v>primary</v>
      </c>
      <c r="H76" s="8" t="s">
        <v>42</v>
      </c>
      <c r="I76" s="8"/>
      <c r="J76" s="8" t="s">
        <v>27</v>
      </c>
      <c r="K76" s="8" t="str">
        <f>IFERROR(IF(VLOOKUP(A76, ResultsOnlineExpFrench!A:A, 1, FALSE) = A76, "yes", "no"), "no")</f>
        <v>no</v>
      </c>
      <c r="L76" s="8"/>
      <c r="M76" s="8" t="e">
        <f>VLOOKUP(A76,ResultsOnlineExpFrench!A:B,2,FALSE)</f>
        <v>#N/A</v>
      </c>
      <c r="N76" s="8" t="e">
        <f>VLOOKUP(A76,ResultsOnlineExpFrench!A:H,8,FALSE)</f>
        <v>#N/A</v>
      </c>
      <c r="O76" s="7" t="e">
        <f>VLOOKUP(A76,ResultsIRT!B:J,4,FALSE)</f>
        <v>#N/A</v>
      </c>
      <c r="P76" s="7" t="e">
        <f>VLOOKUP(A76,ResultsIRT!B:J,5,FALSE)</f>
        <v>#N/A</v>
      </c>
      <c r="Q76" s="7" t="e">
        <f>VLOOKUP(A76,ResultsIRT!B:J,6,FALSE)</f>
        <v>#N/A</v>
      </c>
      <c r="R76" s="7" t="e">
        <f>VLOOKUP(A76,ResultsIRT!B:J,8,FALSE)</f>
        <v>#N/A</v>
      </c>
      <c r="S76" s="7" t="e">
        <f>VLOOKUP(A76,ResultsIRT!B:J,7,FALSE)</f>
        <v>#N/A</v>
      </c>
      <c r="T76" s="7" t="e">
        <f>VLOOKUP(A76,ResultsIRT!B:J,9,FALSE)</f>
        <v>#N/A</v>
      </c>
      <c r="U76" s="27" t="s">
        <v>169</v>
      </c>
      <c r="V76" s="8" t="str">
        <f>IFERROR(IF(VLOOKUP(U76, EnglishVocabulary!A:A, 1, FALSE) = U76, "yes", "no"), "no")</f>
        <v>no</v>
      </c>
      <c r="W76" s="8" t="str">
        <f>IFERROR(IF(VLOOKUP(A76, HighDiscrimIRT!A:A, 1, FALSE) = A76, "X", ""), "")</f>
        <v/>
      </c>
      <c r="X76" s="7"/>
    </row>
    <row r="77" spans="1:24">
      <c r="A77" s="14" t="s">
        <v>170</v>
      </c>
      <c r="B77" s="7">
        <f>LOG10(D77)+6</f>
        <v>2.6147274707006689</v>
      </c>
      <c r="C77" s="7">
        <f>IF(E77=0,-12,LOG10(E77)+6)</f>
        <v>0.99824625706759562</v>
      </c>
      <c r="D77" s="10">
        <v>4.11839E-4</v>
      </c>
      <c r="E77" s="10">
        <v>9.9597000000000005E-6</v>
      </c>
      <c r="F77" s="11">
        <v>0</v>
      </c>
      <c r="G77" s="8" t="str" cm="1">
        <f t="array" ref="G77">_xlfn.SWITCH(F77,0,"primary",1,"6-7th grade",2,"8-9th grade",3,"10th grade",4,"11-12th grade",5,"bachelor",6,"licence",7,"master",10,"hard to tell")</f>
        <v>primary</v>
      </c>
      <c r="H77" s="8"/>
      <c r="I77" s="8"/>
      <c r="J77" s="8" t="s">
        <v>27</v>
      </c>
      <c r="K77" s="8" t="str">
        <f>IFERROR(IF(VLOOKUP(A77, ResultsOnlineExpFrench!A:A, 1, FALSE) = A77, "yes", "no"), "no")</f>
        <v>yes</v>
      </c>
      <c r="L77" s="8"/>
      <c r="M77" s="7">
        <f>VLOOKUP(A77,ResultsOnlineExpFrench!A:B,2,FALSE)</f>
        <v>7.8439716312056742</v>
      </c>
      <c r="N77" s="7">
        <f>VLOOKUP(A77,ResultsOnlineExpFrench!A:H,8,FALSE)</f>
        <v>0.45011721000347332</v>
      </c>
      <c r="O77" s="7" t="e">
        <f>VLOOKUP(A77,ResultsIRT!B:J,4,FALSE)</f>
        <v>#N/A</v>
      </c>
      <c r="P77" s="7" t="e">
        <f>VLOOKUP(A77,ResultsIRT!B:J,5,FALSE)</f>
        <v>#N/A</v>
      </c>
      <c r="Q77" s="7" t="e">
        <f>VLOOKUP(A77,ResultsIRT!B:J,6,FALSE)</f>
        <v>#N/A</v>
      </c>
      <c r="R77" s="7" t="e">
        <f>VLOOKUP(A77,ResultsIRT!B:J,8,FALSE)</f>
        <v>#N/A</v>
      </c>
      <c r="S77" s="7" t="e">
        <f>VLOOKUP(A77,ResultsIRT!B:J,7,FALSE)</f>
        <v>#N/A</v>
      </c>
      <c r="T77" s="7" t="e">
        <f>VLOOKUP(A77,ResultsIRT!B:J,9,FALSE)</f>
        <v>#N/A</v>
      </c>
      <c r="U77" s="27" t="s">
        <v>170</v>
      </c>
      <c r="V77" s="8" t="str">
        <f>IFERROR(IF(VLOOKUP(U77, EnglishVocabulary!A:A, 1, FALSE) = U77, "yes", "no"), "no")</f>
        <v>yes</v>
      </c>
      <c r="W77" s="8" t="str">
        <f>IFERROR(IF(VLOOKUP(A77, HighDiscrimIRT!A:A, 1, FALSE) = A77, "X", ""), "")</f>
        <v/>
      </c>
      <c r="X77" s="7"/>
    </row>
    <row r="78" spans="1:24">
      <c r="A78" s="14" t="s">
        <v>171</v>
      </c>
      <c r="B78" s="7">
        <f>LOG10(D78)+6</f>
        <v>2.6117954012783011</v>
      </c>
      <c r="C78" s="7">
        <f>IF(E78=0,-12,LOG10(E78)+6)</f>
        <v>1.9975012781004171</v>
      </c>
      <c r="D78" s="10">
        <v>4.0906789999999997E-4</v>
      </c>
      <c r="E78" s="10">
        <v>9.94263E-5</v>
      </c>
      <c r="F78" s="11">
        <v>5</v>
      </c>
      <c r="G78" s="8" t="str" cm="1">
        <f t="array" ref="G78">_xlfn.SWITCH(F78,0,"primary",1,"6-7th grade",2,"8-9th grade",3,"10th grade",4,"11-12th grade",5,"bachelor",6,"licence",7,"master",10,"hard to tell")</f>
        <v>bachelor</v>
      </c>
      <c r="H78" s="8"/>
      <c r="I78" s="8"/>
      <c r="J78" s="8" t="s">
        <v>27</v>
      </c>
      <c r="K78" s="8" t="str">
        <f>IFERROR(IF(VLOOKUP(A78, ResultsOnlineExpFrench!A:A, 1, FALSE) = A78, "yes", "no"), "no")</f>
        <v>yes</v>
      </c>
      <c r="L78" s="8"/>
      <c r="M78" s="7">
        <f>VLOOKUP(A78,ResultsOnlineExpFrench!A:B,2,FALSE)</f>
        <v>5.6753246753246751</v>
      </c>
      <c r="N78" s="7">
        <f>VLOOKUP(A78,ResultsOnlineExpFrench!A:H,8,FALSE)</f>
        <v>2.2182335223147711</v>
      </c>
      <c r="O78" s="7">
        <f>VLOOKUP(A78,ResultsIRT!B:J,4,FALSE)</f>
        <v>0.72285729851900005</v>
      </c>
      <c r="P78" s="7">
        <f>VLOOKUP(A78,ResultsIRT!B:J,5,FALSE)</f>
        <v>-2.2648106675034199</v>
      </c>
      <c r="Q78" s="7">
        <f>VLOOKUP(A78,ResultsIRT!B:J,6,FALSE)</f>
        <v>2.1751508305938598</v>
      </c>
      <c r="R78" s="7">
        <f>VLOOKUP(A78,ResultsIRT!B:J,8,FALSE)</f>
        <v>-1.1942030041015499</v>
      </c>
      <c r="S78" s="7">
        <f>VLOOKUP(A78,ResultsIRT!B:J,7,FALSE)</f>
        <v>0.37616682709496702</v>
      </c>
      <c r="T78" s="7">
        <f>VLOOKUP(A78,ResultsIRT!B:J,9,FALSE)</f>
        <v>0.992590783251591</v>
      </c>
      <c r="U78" s="27" t="s">
        <v>171</v>
      </c>
      <c r="V78" s="8" t="str">
        <f>IFERROR(IF(VLOOKUP(U78, EnglishVocabulary!A:A, 1, FALSE) = U78, "yes", "no"), "no")</f>
        <v>yes</v>
      </c>
      <c r="W78" s="8" t="str">
        <f>IFERROR(IF(VLOOKUP(A78, HighDiscrimIRT!A:A, 1, FALSE) = A78, "X", ""), "")</f>
        <v/>
      </c>
      <c r="X78" s="7"/>
    </row>
    <row r="79" spans="1:24">
      <c r="A79" s="14" t="s">
        <v>172</v>
      </c>
      <c r="B79" s="7">
        <f>LOG10(D79)+6</f>
        <v>2.5919477760881491</v>
      </c>
      <c r="C79" s="7">
        <f>IF(E79=0,-12,LOG10(E79)+6)</f>
        <v>2.26037576468247</v>
      </c>
      <c r="D79" s="10">
        <v>3.9079389999999999E-4</v>
      </c>
      <c r="E79" s="10">
        <v>1.8212759999999999E-4</v>
      </c>
      <c r="F79" s="11">
        <v>5</v>
      </c>
      <c r="G79" s="8" t="str" cm="1">
        <f t="array" ref="G79">_xlfn.SWITCH(F79,0,"primary",1,"6-7th grade",2,"8-9th grade",3,"10th grade",4,"11-12th grade",5,"bachelor",6,"licence",7,"master",10,"hard to tell")</f>
        <v>bachelor</v>
      </c>
      <c r="H79" s="8"/>
      <c r="I79" s="8"/>
      <c r="J79" s="8" t="s">
        <v>27</v>
      </c>
      <c r="K79" s="8" t="str">
        <f>IFERROR(IF(VLOOKUP(A79, ResultsOnlineExpFrench!A:A, 1, FALSE) = A79, "yes", "no"), "no")</f>
        <v>yes</v>
      </c>
      <c r="L79" s="8"/>
      <c r="M79" s="7">
        <f>VLOOKUP(A79,ResultsOnlineExpFrench!A:B,2,FALSE)</f>
        <v>6.0142857142857142</v>
      </c>
      <c r="N79" s="7">
        <f>VLOOKUP(A79,ResultsOnlineExpFrench!A:H,8,FALSE)</f>
        <v>2.3421166077037321</v>
      </c>
      <c r="O79" s="7">
        <f>VLOOKUP(A79,ResultsIRT!B:J,4,FALSE)</f>
        <v>2.7622345335884799</v>
      </c>
      <c r="P79" s="7">
        <f>VLOOKUP(A79,ResultsIRT!B:J,5,FALSE)</f>
        <v>-0.57122310668734</v>
      </c>
      <c r="Q79" s="7">
        <f>VLOOKUP(A79,ResultsIRT!B:J,6,FALSE)</f>
        <v>3.1355327545562601</v>
      </c>
      <c r="R79" s="7">
        <f>VLOOKUP(A79,ResultsIRT!B:J,8,FALSE)</f>
        <v>-1.2675649435323999</v>
      </c>
      <c r="S79" s="7">
        <f>VLOOKUP(A79,ResultsIRT!B:J,7,FALSE)</f>
        <v>0.42284921675328202</v>
      </c>
      <c r="T79" s="7">
        <f>VLOOKUP(A79,ResultsIRT!B:J,9,FALSE)</f>
        <v>0.84953405315174801</v>
      </c>
      <c r="U79" s="27" t="s">
        <v>173</v>
      </c>
      <c r="V79" s="8" t="str">
        <f>IFERROR(IF(VLOOKUP(U79, EnglishVocabulary!A:A, 1, FALSE) = U79, "yes", "no"), "no")</f>
        <v>yes</v>
      </c>
      <c r="W79" s="8" t="str">
        <f>IFERROR(IF(VLOOKUP(A79, HighDiscrimIRT!A:A, 1, FALSE) = A79, "X", ""), "")</f>
        <v/>
      </c>
      <c r="X79" s="7"/>
    </row>
    <row r="80" spans="1:24">
      <c r="A80" s="14" t="s">
        <v>174</v>
      </c>
      <c r="B80" s="7">
        <f>LOG10(D80)+6</f>
        <v>2.5861666454470087</v>
      </c>
      <c r="C80" s="7">
        <f>IF(E80=0,-12,LOG10(E80)+6)</f>
        <v>2.2988290695185505</v>
      </c>
      <c r="D80" s="10">
        <v>3.8562630000000002E-4</v>
      </c>
      <c r="E80" s="10">
        <v>1.98989E-4</v>
      </c>
      <c r="F80" s="11">
        <v>0</v>
      </c>
      <c r="G80" s="8" t="str" cm="1">
        <f t="array" ref="G80">_xlfn.SWITCH(F80,0,"primary",1,"6-7th grade",2,"8-9th grade",3,"10th grade",4,"11-12th grade",5,"bachelor",6,"licence",7,"master",10,"hard to tell")</f>
        <v>primary</v>
      </c>
      <c r="H80" s="8"/>
      <c r="I80" s="8"/>
      <c r="J80" s="8" t="s">
        <v>27</v>
      </c>
      <c r="K80" s="8" t="str">
        <f>IFERROR(IF(VLOOKUP(A80, ResultsOnlineExpFrench!A:A, 1, FALSE) = A80, "yes", "no"), "no")</f>
        <v>yes</v>
      </c>
      <c r="L80" s="8"/>
      <c r="M80" s="7">
        <f>VLOOKUP(A80,ResultsOnlineExpFrench!A:B,2,FALSE)</f>
        <v>7.3125</v>
      </c>
      <c r="N80" s="7">
        <f>VLOOKUP(A80,ResultsOnlineExpFrench!A:H,8,FALSE)</f>
        <v>1.3655928199869829</v>
      </c>
      <c r="O80" s="7">
        <f>VLOOKUP(A80,ResultsIRT!B:J,4,FALSE)</f>
        <v>2.0899141347018499</v>
      </c>
      <c r="P80" s="7">
        <f>VLOOKUP(A80,ResultsIRT!B:J,5,FALSE)</f>
        <v>-2.31536139314909</v>
      </c>
      <c r="Q80" s="7">
        <f>VLOOKUP(A80,ResultsIRT!B:J,6,FALSE)</f>
        <v>6.1079258241538499</v>
      </c>
      <c r="R80" s="7">
        <f>VLOOKUP(A80,ResultsIRT!B:J,8,FALSE)</f>
        <v>-1.9836549795905301</v>
      </c>
      <c r="S80" s="7">
        <f>VLOOKUP(A80,ResultsIRT!B:J,7,FALSE)</f>
        <v>0.52263421205514504</v>
      </c>
      <c r="T80" s="7">
        <f>VLOOKUP(A80,ResultsIRT!B:J,9,FALSE)</f>
        <v>-2.79089335374342</v>
      </c>
      <c r="U80" s="27" t="s">
        <v>175</v>
      </c>
      <c r="V80" s="8" t="str">
        <f>IFERROR(IF(VLOOKUP(U80, EnglishVocabulary!A:A, 1, FALSE) = U80, "yes", "no"), "no")</f>
        <v>yes</v>
      </c>
      <c r="W80" s="8" t="str">
        <f>IFERROR(IF(VLOOKUP(A80, HighDiscrimIRT!A:A, 1, FALSE) = A80, "X", ""), "")</f>
        <v/>
      </c>
      <c r="X80" s="7"/>
    </row>
    <row r="81" spans="1:24">
      <c r="A81" s="14" t="s">
        <v>176</v>
      </c>
      <c r="B81" s="7">
        <f>LOG10(D81)+6</f>
        <v>2.578680116519084</v>
      </c>
      <c r="C81" s="7">
        <f>IF(E81=0,-12,LOG10(E81)+6)</f>
        <v>1.905691745107668</v>
      </c>
      <c r="D81" s="10">
        <v>3.7903569999999997E-4</v>
      </c>
      <c r="E81" s="10">
        <v>8.0480699999999997E-5</v>
      </c>
      <c r="F81" s="11">
        <v>0</v>
      </c>
      <c r="G81" s="8" t="str" cm="1">
        <f t="array" ref="G81">_xlfn.SWITCH(F81,0,"primary",1,"6-7th grade",2,"8-9th grade",3,"10th grade",4,"11-12th grade",5,"bachelor",6,"licence",7,"master",10,"hard to tell")</f>
        <v>primary</v>
      </c>
      <c r="H81" s="8"/>
      <c r="I81" s="8"/>
      <c r="J81" s="8" t="s">
        <v>27</v>
      </c>
      <c r="K81" s="8" t="str">
        <f>IFERROR(IF(VLOOKUP(A81, ResultsOnlineExpFrench!A:A, 1, FALSE) = A81, "yes", "no"), "no")</f>
        <v>yes</v>
      </c>
      <c r="L81" s="8"/>
      <c r="M81" s="7">
        <f>VLOOKUP(A81,ResultsOnlineExpFrench!A:B,2,FALSE)</f>
        <v>7.8260869565217392</v>
      </c>
      <c r="N81" s="7">
        <f>VLOOKUP(A81,ResultsOnlineExpFrench!A:H,8,FALSE)</f>
        <v>0.48023308770379419</v>
      </c>
      <c r="O81" s="7" t="e">
        <f>VLOOKUP(A81,ResultsIRT!B:J,4,FALSE)</f>
        <v>#N/A</v>
      </c>
      <c r="P81" s="7" t="e">
        <f>VLOOKUP(A81,ResultsIRT!B:J,5,FALSE)</f>
        <v>#N/A</v>
      </c>
      <c r="Q81" s="7" t="e">
        <f>VLOOKUP(A81,ResultsIRT!B:J,6,FALSE)</f>
        <v>#N/A</v>
      </c>
      <c r="R81" s="7" t="e">
        <f>VLOOKUP(A81,ResultsIRT!B:J,8,FALSE)</f>
        <v>#N/A</v>
      </c>
      <c r="S81" s="7" t="e">
        <f>VLOOKUP(A81,ResultsIRT!B:J,7,FALSE)</f>
        <v>#N/A</v>
      </c>
      <c r="T81" s="7" t="e">
        <f>VLOOKUP(A81,ResultsIRT!B:J,9,FALSE)</f>
        <v>#N/A</v>
      </c>
      <c r="U81" s="27" t="s">
        <v>177</v>
      </c>
      <c r="V81" s="8" t="str">
        <f>IFERROR(IF(VLOOKUP(U81, EnglishVocabulary!A:A, 1, FALSE) = U81, "yes", "no"), "no")</f>
        <v>yes</v>
      </c>
      <c r="W81" s="8" t="str">
        <f>IFERROR(IF(VLOOKUP(A81, HighDiscrimIRT!A:A, 1, FALSE) = A81, "X", ""), "")</f>
        <v/>
      </c>
      <c r="X81" s="7"/>
    </row>
    <row r="82" spans="1:24">
      <c r="A82" s="14" t="s">
        <v>178</v>
      </c>
      <c r="B82" s="7">
        <f>LOG10(D82)+6</f>
        <v>2.5782508068657992</v>
      </c>
      <c r="C82" s="7">
        <f>IF(E82=0,-12,LOG10(E82)+6)</f>
        <v>1.5974220209290451</v>
      </c>
      <c r="D82" s="10">
        <v>3.7866119999999999E-4</v>
      </c>
      <c r="E82" s="10">
        <v>3.95751E-5</v>
      </c>
      <c r="F82" s="11">
        <v>0</v>
      </c>
      <c r="G82" s="8" t="str" cm="1">
        <f t="array" ref="G82">_xlfn.SWITCH(F82,0,"primary",1,"6-7th grade",2,"8-9th grade",3,"10th grade",4,"11-12th grade",5,"bachelor",6,"licence",7,"master",10,"hard to tell")</f>
        <v>primary</v>
      </c>
      <c r="H82" s="8"/>
      <c r="I82" s="8"/>
      <c r="J82" s="8" t="s">
        <v>27</v>
      </c>
      <c r="K82" s="8" t="str">
        <f>IFERROR(IF(VLOOKUP(A82, ResultsOnlineExpFrench!A:A, 1, FALSE) = A82, "yes", "no"), "no")</f>
        <v>yes</v>
      </c>
      <c r="L82" s="8"/>
      <c r="M82" s="7">
        <f>VLOOKUP(A82,ResultsOnlineExpFrench!A:B,2,FALSE)</f>
        <v>6.8091603053435117</v>
      </c>
      <c r="N82" s="7">
        <f>VLOOKUP(A82,ResultsOnlineExpFrench!A:H,8,FALSE)</f>
        <v>1.681123324087423</v>
      </c>
      <c r="O82" s="7">
        <f>VLOOKUP(A82,ResultsIRT!B:J,4,FALSE)</f>
        <v>5.73583069838852E-2</v>
      </c>
      <c r="P82" s="7">
        <f>VLOOKUP(A82,ResultsIRT!B:J,5,FALSE)</f>
        <v>-70.372936019990505</v>
      </c>
      <c r="Q82" s="7">
        <f>VLOOKUP(A82,ResultsIRT!B:J,6,FALSE)</f>
        <v>3.0656155003814098</v>
      </c>
      <c r="R82" s="7">
        <f>VLOOKUP(A82,ResultsIRT!B:J,8,FALSE)</f>
        <v>-1.67372124891771</v>
      </c>
      <c r="S82" s="7">
        <f>VLOOKUP(A82,ResultsIRT!B:J,7,FALSE)</f>
        <v>0.32002859575397502</v>
      </c>
      <c r="T82" s="7">
        <f>VLOOKUP(A82,ResultsIRT!B:J,9,FALSE)</f>
        <v>-3.1007884802479202</v>
      </c>
      <c r="U82" s="27" t="s">
        <v>179</v>
      </c>
      <c r="V82" s="8" t="str">
        <f>IFERROR(IF(VLOOKUP(U82, EnglishVocabulary!A:A, 1, FALSE) = U82, "yes", "no"), "no")</f>
        <v>no</v>
      </c>
      <c r="W82" s="8" t="str">
        <f>IFERROR(IF(VLOOKUP(A82, HighDiscrimIRT!A:A, 1, FALSE) = A82, "X", ""), "")</f>
        <v/>
      </c>
      <c r="X82" s="7"/>
    </row>
    <row r="83" spans="1:24">
      <c r="A83" s="14" t="s">
        <v>180</v>
      </c>
      <c r="B83" s="7">
        <f>LOG10(D83)+6</f>
        <v>2.5761844228959028</v>
      </c>
      <c r="C83" s="7">
        <f>IF(E83=0,-12,LOG10(E83)+6)</f>
        <v>0.80809613649583945</v>
      </c>
      <c r="D83" s="10">
        <v>3.7686380000000002E-4</v>
      </c>
      <c r="E83" s="10">
        <v>6.4282999999999999E-6</v>
      </c>
      <c r="F83" s="11">
        <v>3</v>
      </c>
      <c r="G83" s="8" t="str" cm="1">
        <f t="array" ref="G83">_xlfn.SWITCH(F83,0,"primary",1,"6-7th grade",2,"8-9th grade",3,"10th grade",4,"11-12th grade",5,"bachelor",6,"licence",7,"master",10,"hard to tell")</f>
        <v>10th grade</v>
      </c>
      <c r="H83" s="8"/>
      <c r="I83" s="8"/>
      <c r="J83" s="8" t="s">
        <v>36</v>
      </c>
      <c r="K83" s="8" t="str">
        <f>IFERROR(IF(VLOOKUP(A83, ResultsOnlineExpFrench!A:A, 1, FALSE) = A83, "yes", "no"), "no")</f>
        <v>yes</v>
      </c>
      <c r="L83" s="8"/>
      <c r="M83" s="7">
        <f>VLOOKUP(A83,ResultsOnlineExpFrench!A:B,2,FALSE)</f>
        <v>7.3502824858757059</v>
      </c>
      <c r="N83" s="7">
        <f>VLOOKUP(A83,ResultsOnlineExpFrench!A:H,8,FALSE)</f>
        <v>1.0530624854052271</v>
      </c>
      <c r="O83" s="7">
        <f>VLOOKUP(A83,ResultsIRT!B:J,4,FALSE)</f>
        <v>6.5898172299744097E-3</v>
      </c>
      <c r="P83" s="7">
        <f>VLOOKUP(A83,ResultsIRT!B:J,5,FALSE)</f>
        <v>-15.9333721971056</v>
      </c>
      <c r="Q83" s="7">
        <f>VLOOKUP(A83,ResultsIRT!B:J,6,FALSE)</f>
        <v>3.509793948235</v>
      </c>
      <c r="R83" s="7">
        <f>VLOOKUP(A83,ResultsIRT!B:J,8,FALSE)</f>
        <v>-2.64068688756287</v>
      </c>
      <c r="S83" s="7">
        <f>VLOOKUP(A83,ResultsIRT!B:J,7,FALSE)</f>
        <v>0.83355370224466097</v>
      </c>
      <c r="T83" s="7">
        <f>VLOOKUP(A83,ResultsIRT!B:J,9,FALSE)</f>
        <v>-1.9836119105224801</v>
      </c>
      <c r="U83" s="27" t="s">
        <v>181</v>
      </c>
      <c r="V83" s="8" t="str">
        <f>IFERROR(IF(VLOOKUP(U83, EnglishVocabulary!A:A, 1, FALSE) = U83, "yes", "no"), "no")</f>
        <v>no</v>
      </c>
      <c r="W83" s="8" t="str">
        <f>IFERROR(IF(VLOOKUP(A83, HighDiscrimIRT!A:A, 1, FALSE) = A83, "X", ""), "")</f>
        <v>X</v>
      </c>
      <c r="X83" s="7"/>
    </row>
    <row r="84" spans="1:24">
      <c r="A84" s="14" t="s">
        <v>182</v>
      </c>
      <c r="B84" s="7">
        <f>LOG10(D84)+6</f>
        <v>2.5701004813721764</v>
      </c>
      <c r="C84" s="7">
        <f>IF(E84=0,-12,LOG10(E84)+6)</f>
        <v>1.6314650773318276</v>
      </c>
      <c r="D84" s="10">
        <v>3.716212E-4</v>
      </c>
      <c r="E84" s="10">
        <v>4.2802100000000001E-5</v>
      </c>
      <c r="F84" s="8">
        <v>6</v>
      </c>
      <c r="G84" s="8" t="str" cm="1">
        <f t="array" ref="G84">_xlfn.SWITCH(F84,0,"primary",1,"6-7th grade",2,"8-9th grade",3,"10th grade",4,"11-12th grade",5,"bachelor",6,"licence",7,"master",10,"hard to tell")</f>
        <v>licence</v>
      </c>
      <c r="H84" s="8"/>
      <c r="I84" s="8" t="s">
        <v>42</v>
      </c>
      <c r="J84" s="8" t="s">
        <v>27</v>
      </c>
      <c r="K84" s="8" t="str">
        <f>IFERROR(IF(VLOOKUP(A84, ResultsOnlineExpFrench!A:A, 1, FALSE) = A84, "yes", "no"), "no")</f>
        <v>no</v>
      </c>
      <c r="L84" s="8"/>
      <c r="M84" s="8" t="e">
        <f>VLOOKUP(A84,ResultsOnlineExpFrench!A:B,2,FALSE)</f>
        <v>#N/A</v>
      </c>
      <c r="N84" s="8" t="e">
        <f>VLOOKUP(A84,ResultsOnlineExpFrench!A:H,8,FALSE)</f>
        <v>#N/A</v>
      </c>
      <c r="O84" s="7" t="e">
        <f>VLOOKUP(A84,ResultsIRT!B:J,4,FALSE)</f>
        <v>#N/A</v>
      </c>
      <c r="P84" s="7" t="e">
        <f>VLOOKUP(A84,ResultsIRT!B:J,5,FALSE)</f>
        <v>#N/A</v>
      </c>
      <c r="Q84" s="7" t="e">
        <f>VLOOKUP(A84,ResultsIRT!B:J,6,FALSE)</f>
        <v>#N/A</v>
      </c>
      <c r="R84" s="7" t="e">
        <f>VLOOKUP(A84,ResultsIRT!B:J,8,FALSE)</f>
        <v>#N/A</v>
      </c>
      <c r="S84" s="7" t="e">
        <f>VLOOKUP(A84,ResultsIRT!B:J,7,FALSE)</f>
        <v>#N/A</v>
      </c>
      <c r="T84" s="7" t="e">
        <f>VLOOKUP(A84,ResultsIRT!B:J,9,FALSE)</f>
        <v>#N/A</v>
      </c>
      <c r="U84" s="27" t="s">
        <v>183</v>
      </c>
      <c r="V84" s="8" t="str">
        <f>IFERROR(IF(VLOOKUP(U84, EnglishVocabulary!A:A, 1, FALSE) = U84, "yes", "no"), "no")</f>
        <v>yes</v>
      </c>
      <c r="W84" s="8" t="str">
        <f>IFERROR(IF(VLOOKUP(A84, HighDiscrimIRT!A:A, 1, FALSE) = A84, "X", ""), "")</f>
        <v/>
      </c>
      <c r="X84" s="7"/>
    </row>
    <row r="85" spans="1:24">
      <c r="A85" s="14" t="s">
        <v>184</v>
      </c>
      <c r="B85" s="7">
        <f>LOG10(D85)+6</f>
        <v>2.5686100036620858</v>
      </c>
      <c r="C85" s="7">
        <f>IF(E85=0,-12,LOG10(E85)+6)</f>
        <v>2.671838312543545</v>
      </c>
      <c r="D85" s="10">
        <v>3.70348E-4</v>
      </c>
      <c r="E85" s="10">
        <v>4.6971920000000002E-4</v>
      </c>
      <c r="F85" s="11">
        <v>0</v>
      </c>
      <c r="G85" s="8" t="str" cm="1">
        <f t="array" ref="G85">_xlfn.SWITCH(F85,0,"primary",1,"6-7th grade",2,"8-9th grade",3,"10th grade",4,"11-12th grade",5,"bachelor",6,"licence",7,"master",10,"hard to tell")</f>
        <v>primary</v>
      </c>
      <c r="H85" s="8"/>
      <c r="I85" s="8"/>
      <c r="J85" s="8" t="s">
        <v>27</v>
      </c>
      <c r="K85" s="8" t="str">
        <f>IFERROR(IF(VLOOKUP(A85, ResultsOnlineExpFrench!A:A, 1, FALSE) = A85, "yes", "no"), "no")</f>
        <v>yes</v>
      </c>
      <c r="L85" s="8"/>
      <c r="M85" s="7">
        <f>VLOOKUP(A85,ResultsOnlineExpFrench!A:B,2,FALSE)</f>
        <v>7.1589403973509933</v>
      </c>
      <c r="N85" s="7">
        <f>VLOOKUP(A85,ResultsOnlineExpFrench!A:H,8,FALSE)</f>
        <v>1.6320170562663261</v>
      </c>
      <c r="O85" s="7">
        <f>VLOOKUP(A85,ResultsIRT!B:J,4,FALSE)</f>
        <v>8.4519319153038097</v>
      </c>
      <c r="P85" s="7">
        <f>VLOOKUP(A85,ResultsIRT!B:J,5,FALSE)</f>
        <v>-0.123584384606026</v>
      </c>
      <c r="Q85" s="7">
        <f>VLOOKUP(A85,ResultsIRT!B:J,6,FALSE)</f>
        <v>0.55360050156205798</v>
      </c>
      <c r="R85" s="7">
        <f>VLOOKUP(A85,ResultsIRT!B:J,8,FALSE)</f>
        <v>-5.7380976312294303</v>
      </c>
      <c r="S85" s="7">
        <f>VLOOKUP(A85,ResultsIRT!B:J,7,FALSE)</f>
        <v>3.5094690668186997E-2</v>
      </c>
      <c r="T85" s="7">
        <f>VLOOKUP(A85,ResultsIRT!B:J,9,FALSE)</f>
        <v>-80.076804793329202</v>
      </c>
      <c r="U85" s="27" t="s">
        <v>112</v>
      </c>
      <c r="V85" s="8" t="str">
        <f>IFERROR(IF(VLOOKUP(U85, EnglishVocabulary!A:A, 1, FALSE) = U85, "yes", "no"), "no")</f>
        <v>yes</v>
      </c>
      <c r="W85" s="8" t="str">
        <f>IFERROR(IF(VLOOKUP(A85, HighDiscrimIRT!A:A, 1, FALSE) = A85, "X", ""), "")</f>
        <v/>
      </c>
      <c r="X85" s="7"/>
    </row>
    <row r="86" spans="1:24">
      <c r="A86" s="14" t="s">
        <v>185</v>
      </c>
      <c r="B86" s="7">
        <f>LOG10(D86)+6</f>
        <v>2.5617051580594334</v>
      </c>
      <c r="C86" s="7">
        <f>IF(E86=0,-12,LOG10(E86)+6)</f>
        <v>1.5189782550751065</v>
      </c>
      <c r="D86" s="10">
        <v>3.6450639999999998E-4</v>
      </c>
      <c r="E86" s="10">
        <v>3.3035299999999999E-5</v>
      </c>
      <c r="F86" s="8">
        <v>1</v>
      </c>
      <c r="G86" s="8" t="str" cm="1">
        <f t="array" ref="G86">_xlfn.SWITCH(F86,0,"primary",1,"6-7th grade",2,"8-9th grade",3,"10th grade",4,"11-12th grade",5,"bachelor",6,"licence",7,"master",10,"hard to tell")</f>
        <v>6-7th grade</v>
      </c>
      <c r="H86" s="8"/>
      <c r="I86" s="8"/>
      <c r="J86" s="8" t="s">
        <v>77</v>
      </c>
      <c r="K86" s="8" t="str">
        <f>IFERROR(IF(VLOOKUP(A86, ResultsOnlineExpFrench!A:A, 1, FALSE) = A86, "yes", "no"), "no")</f>
        <v>no</v>
      </c>
      <c r="L86" s="8"/>
      <c r="M86" s="8" t="e">
        <f>VLOOKUP(A86,ResultsOnlineExpFrench!A:B,2,FALSE)</f>
        <v>#N/A</v>
      </c>
      <c r="N86" s="8" t="e">
        <f>VLOOKUP(A86,ResultsOnlineExpFrench!A:H,8,FALSE)</f>
        <v>#N/A</v>
      </c>
      <c r="O86" s="7" t="e">
        <f>VLOOKUP(A86,ResultsIRT!B:J,4,FALSE)</f>
        <v>#N/A</v>
      </c>
      <c r="P86" s="7" t="e">
        <f>VLOOKUP(A86,ResultsIRT!B:J,5,FALSE)</f>
        <v>#N/A</v>
      </c>
      <c r="Q86" s="7" t="e">
        <f>VLOOKUP(A86,ResultsIRT!B:J,6,FALSE)</f>
        <v>#N/A</v>
      </c>
      <c r="R86" s="7" t="e">
        <f>VLOOKUP(A86,ResultsIRT!B:J,8,FALSE)</f>
        <v>#N/A</v>
      </c>
      <c r="S86" s="7" t="e">
        <f>VLOOKUP(A86,ResultsIRT!B:J,7,FALSE)</f>
        <v>#N/A</v>
      </c>
      <c r="T86" s="7" t="e">
        <f>VLOOKUP(A86,ResultsIRT!B:J,9,FALSE)</f>
        <v>#N/A</v>
      </c>
      <c r="U86" s="27" t="s">
        <v>186</v>
      </c>
      <c r="V86" s="8" t="str">
        <f>IFERROR(IF(VLOOKUP(U86, EnglishVocabulary!A:A, 1, FALSE) = U86, "yes", "no"), "no")</f>
        <v>yes</v>
      </c>
      <c r="W86" s="8" t="str">
        <f>IFERROR(IF(VLOOKUP(A86, HighDiscrimIRT!A:A, 1, FALSE) = A86, "X", ""), "")</f>
        <v/>
      </c>
      <c r="X86" s="7"/>
    </row>
    <row r="87" spans="1:24">
      <c r="A87" s="14" t="s">
        <v>187</v>
      </c>
      <c r="B87" s="7">
        <f>LOG10(D87)+6</f>
        <v>2.5604539934865147</v>
      </c>
      <c r="C87" s="7">
        <f>IF(E87=0,-12,LOG10(E87)+6)</f>
        <v>1.5830672183798233</v>
      </c>
      <c r="D87" s="10">
        <v>3.6345779999999997E-4</v>
      </c>
      <c r="E87" s="10">
        <v>3.8288399999999998E-5</v>
      </c>
      <c r="F87" s="11">
        <v>0</v>
      </c>
      <c r="G87" s="8" t="str" cm="1">
        <f t="array" ref="G87">_xlfn.SWITCH(F87,0,"primary",1,"6-7th grade",2,"8-9th grade",3,"10th grade",4,"11-12th grade",5,"bachelor",6,"licence",7,"master",10,"hard to tell")</f>
        <v>primary</v>
      </c>
      <c r="H87" s="8"/>
      <c r="I87" s="8"/>
      <c r="J87" s="8" t="s">
        <v>27</v>
      </c>
      <c r="K87" s="8" t="str">
        <f>IFERROR(IF(VLOOKUP(A87, ResultsOnlineExpFrench!A:A, 1, FALSE) = A87, "yes", "no"), "no")</f>
        <v>yes</v>
      </c>
      <c r="L87" s="8"/>
      <c r="M87" s="7">
        <f>VLOOKUP(A87,ResultsOnlineExpFrench!A:B,2,FALSE)</f>
        <v>7.6312499999999996</v>
      </c>
      <c r="N87" s="7">
        <f>VLOOKUP(A87,ResultsOnlineExpFrench!A:H,8,FALSE)</f>
        <v>0.81870228868618722</v>
      </c>
      <c r="O87" s="7" t="e">
        <f>VLOOKUP(A87,ResultsIRT!B:J,4,FALSE)</f>
        <v>#N/A</v>
      </c>
      <c r="P87" s="7" t="e">
        <f>VLOOKUP(A87,ResultsIRT!B:J,5,FALSE)</f>
        <v>#N/A</v>
      </c>
      <c r="Q87" s="7" t="e">
        <f>VLOOKUP(A87,ResultsIRT!B:J,6,FALSE)</f>
        <v>#N/A</v>
      </c>
      <c r="R87" s="7" t="e">
        <f>VLOOKUP(A87,ResultsIRT!B:J,8,FALSE)</f>
        <v>#N/A</v>
      </c>
      <c r="S87" s="7" t="e">
        <f>VLOOKUP(A87,ResultsIRT!B:J,7,FALSE)</f>
        <v>#N/A</v>
      </c>
      <c r="T87" s="7" t="e">
        <f>VLOOKUP(A87,ResultsIRT!B:J,9,FALSE)</f>
        <v>#N/A</v>
      </c>
      <c r="U87" s="27" t="s">
        <v>187</v>
      </c>
      <c r="V87" s="8" t="str">
        <f>IFERROR(IF(VLOOKUP(U87, EnglishVocabulary!A:A, 1, FALSE) = U87, "yes", "no"), "no")</f>
        <v>yes</v>
      </c>
      <c r="W87" s="8" t="str">
        <f>IFERROR(IF(VLOOKUP(A87, HighDiscrimIRT!A:A, 1, FALSE) = A87, "X", ""), "")</f>
        <v>X</v>
      </c>
      <c r="X87" s="7"/>
    </row>
    <row r="88" spans="1:24">
      <c r="A88" s="14" t="s">
        <v>188</v>
      </c>
      <c r="B88" s="7">
        <f>LOG10(D88)+6</f>
        <v>2.5571302488000405</v>
      </c>
      <c r="C88" s="7">
        <f>IF(E88=0,-12,LOG10(E88)+6)</f>
        <v>0.30796644702827436</v>
      </c>
      <c r="D88" s="10">
        <v>3.6068679999999998E-4</v>
      </c>
      <c r="E88" s="10">
        <v>2.0322000000000002E-6</v>
      </c>
      <c r="F88" s="11">
        <v>4</v>
      </c>
      <c r="G88" s="8" t="str" cm="1">
        <f t="array" ref="G88">_xlfn.SWITCH(F88,0,"primary",1,"6-7th grade",2,"8-9th grade",3,"10th grade",4,"11-12th grade",5,"bachelor",6,"licence",7,"master",10,"hard to tell")</f>
        <v>11-12th grade</v>
      </c>
      <c r="H88" s="8"/>
      <c r="I88" s="8"/>
      <c r="J88" s="8" t="s">
        <v>27</v>
      </c>
      <c r="K88" s="8" t="str">
        <f>IFERROR(IF(VLOOKUP(A88, ResultsOnlineExpFrench!A:A, 1, FALSE) = A88, "yes", "no"), "no")</f>
        <v>yes</v>
      </c>
      <c r="L88" s="8"/>
      <c r="M88" s="7">
        <f>VLOOKUP(A88,ResultsOnlineExpFrench!A:B,2,FALSE)</f>
        <v>7.1142857142857139</v>
      </c>
      <c r="N88" s="7">
        <f>VLOOKUP(A88,ResultsOnlineExpFrench!A:H,8,FALSE)</f>
        <v>1.6864405215284239</v>
      </c>
      <c r="O88" s="7">
        <f>VLOOKUP(A88,ResultsIRT!B:J,4,FALSE)</f>
        <v>1.4604656558037501</v>
      </c>
      <c r="P88" s="7">
        <f>VLOOKUP(A88,ResultsIRT!B:J,5,FALSE)</f>
        <v>-8.3976473016412605</v>
      </c>
      <c r="Q88" s="7">
        <f>VLOOKUP(A88,ResultsIRT!B:J,6,FALSE)</f>
        <v>3.11518653520239</v>
      </c>
      <c r="R88" s="7">
        <f>VLOOKUP(A88,ResultsIRT!B:J,8,FALSE)</f>
        <v>-1.6531190241181799</v>
      </c>
      <c r="S88" s="7">
        <f>VLOOKUP(A88,ResultsIRT!B:J,7,FALSE)</f>
        <v>0.86527394172005101</v>
      </c>
      <c r="T88" s="7">
        <f>VLOOKUP(A88,ResultsIRT!B:J,9,FALSE)</f>
        <v>1.0867398193198501</v>
      </c>
      <c r="U88" s="27" t="s">
        <v>189</v>
      </c>
      <c r="V88" s="8" t="str">
        <f>IFERROR(IF(VLOOKUP(U88, EnglishVocabulary!A:A, 1, FALSE) = U88, "yes", "no"), "no")</f>
        <v>yes</v>
      </c>
      <c r="W88" s="8" t="str">
        <f>IFERROR(IF(VLOOKUP(A88, HighDiscrimIRT!A:A, 1, FALSE) = A88, "X", ""), "")</f>
        <v/>
      </c>
      <c r="X88" s="7"/>
    </row>
    <row r="89" spans="1:24">
      <c r="A89" s="14" t="s">
        <v>190</v>
      </c>
      <c r="B89" s="7">
        <f>LOG10(D89)+6</f>
        <v>2.5564081662357729</v>
      </c>
      <c r="C89" s="7">
        <f>IF(E89=0,-12,LOG10(E89)+6)</f>
        <v>2.600781720505208</v>
      </c>
      <c r="D89" s="10">
        <v>3.6008760000000003E-4</v>
      </c>
      <c r="E89" s="10">
        <v>3.9882440000000002E-4</v>
      </c>
      <c r="F89" s="11">
        <v>0</v>
      </c>
      <c r="G89" s="8" t="str" cm="1">
        <f t="array" ref="G89">_xlfn.SWITCH(F89,0,"primary",1,"6-7th grade",2,"8-9th grade",3,"10th grade",4,"11-12th grade",5,"bachelor",6,"licence",7,"master",10,"hard to tell")</f>
        <v>primary</v>
      </c>
      <c r="H89" s="8"/>
      <c r="I89" s="8"/>
      <c r="J89" s="8" t="s">
        <v>27</v>
      </c>
      <c r="K89" s="8" t="str">
        <f>IFERROR(IF(VLOOKUP(A89, ResultsOnlineExpFrench!A:A, 1, FALSE) = A89, "yes", "no"), "no")</f>
        <v>yes</v>
      </c>
      <c r="L89" s="8"/>
      <c r="M89" s="7">
        <f>VLOOKUP(A89,ResultsOnlineExpFrench!A:B,2,FALSE)</f>
        <v>7.4545454545454541</v>
      </c>
      <c r="N89" s="7">
        <f>VLOOKUP(A89,ResultsOnlineExpFrench!A:H,8,FALSE)</f>
        <v>0.85280286542244088</v>
      </c>
      <c r="O89" s="7" t="e">
        <f>VLOOKUP(A89,ResultsIRT!B:J,4,FALSE)</f>
        <v>#N/A</v>
      </c>
      <c r="P89" s="7" t="e">
        <f>VLOOKUP(A89,ResultsIRT!B:J,5,FALSE)</f>
        <v>#N/A</v>
      </c>
      <c r="Q89" s="7" t="e">
        <f>VLOOKUP(A89,ResultsIRT!B:J,6,FALSE)</f>
        <v>#N/A</v>
      </c>
      <c r="R89" s="7" t="e">
        <f>VLOOKUP(A89,ResultsIRT!B:J,8,FALSE)</f>
        <v>#N/A</v>
      </c>
      <c r="S89" s="7" t="e">
        <f>VLOOKUP(A89,ResultsIRT!B:J,7,FALSE)</f>
        <v>#N/A</v>
      </c>
      <c r="T89" s="7" t="e">
        <f>VLOOKUP(A89,ResultsIRT!B:J,9,FALSE)</f>
        <v>#N/A</v>
      </c>
      <c r="U89" s="27" t="s">
        <v>191</v>
      </c>
      <c r="V89" s="8" t="str">
        <f>IFERROR(IF(VLOOKUP(U89, EnglishVocabulary!A:A, 1, FALSE) = U89, "yes", "no"), "no")</f>
        <v>yes</v>
      </c>
      <c r="W89" s="8" t="str">
        <f>IFERROR(IF(VLOOKUP(A89, HighDiscrimIRT!A:A, 1, FALSE) = A89, "X", ""), "")</f>
        <v/>
      </c>
      <c r="X89" s="7"/>
    </row>
    <row r="90" spans="1:24">
      <c r="A90" s="14" t="s">
        <v>192</v>
      </c>
      <c r="B90" s="7">
        <f>LOG10(D90)+6</f>
        <v>2.5413359459404679</v>
      </c>
      <c r="C90" s="7">
        <f>IF(E90=0,-12,LOG10(E90)+6)</f>
        <v>0.98547138328958805</v>
      </c>
      <c r="D90" s="10">
        <v>3.478051E-4</v>
      </c>
      <c r="E90" s="10">
        <v>9.6709999999999994E-6</v>
      </c>
      <c r="F90" s="8">
        <v>1</v>
      </c>
      <c r="G90" s="8" t="str" cm="1">
        <f t="array" ref="G90">_xlfn.SWITCH(F90,0,"primary",1,"6-7th grade",2,"8-9th grade",3,"10th grade",4,"11-12th grade",5,"bachelor",6,"licence",7,"master",10,"hard to tell")</f>
        <v>6-7th grade</v>
      </c>
      <c r="H90" s="8" t="s">
        <v>42</v>
      </c>
      <c r="I90" s="8"/>
      <c r="J90" s="8" t="s">
        <v>27</v>
      </c>
      <c r="K90" s="8" t="str">
        <f>IFERROR(IF(VLOOKUP(A90, ResultsOnlineExpFrench!A:A, 1, FALSE) = A90, "yes", "no"), "no")</f>
        <v>no</v>
      </c>
      <c r="L90" s="8"/>
      <c r="M90" s="8" t="e">
        <f>VLOOKUP(A90,ResultsOnlineExpFrench!A:B,2,FALSE)</f>
        <v>#N/A</v>
      </c>
      <c r="N90" s="8" t="e">
        <f>VLOOKUP(A90,ResultsOnlineExpFrench!A:H,8,FALSE)</f>
        <v>#N/A</v>
      </c>
      <c r="O90" s="7" t="e">
        <f>VLOOKUP(A90,ResultsIRT!B:J,4,FALSE)</f>
        <v>#N/A</v>
      </c>
      <c r="P90" s="7" t="e">
        <f>VLOOKUP(A90,ResultsIRT!B:J,5,FALSE)</f>
        <v>#N/A</v>
      </c>
      <c r="Q90" s="7" t="e">
        <f>VLOOKUP(A90,ResultsIRT!B:J,6,FALSE)</f>
        <v>#N/A</v>
      </c>
      <c r="R90" s="7" t="e">
        <f>VLOOKUP(A90,ResultsIRT!B:J,8,FALSE)</f>
        <v>#N/A</v>
      </c>
      <c r="S90" s="7" t="e">
        <f>VLOOKUP(A90,ResultsIRT!B:J,7,FALSE)</f>
        <v>#N/A</v>
      </c>
      <c r="T90" s="7" t="e">
        <f>VLOOKUP(A90,ResultsIRT!B:J,9,FALSE)</f>
        <v>#N/A</v>
      </c>
      <c r="U90" s="27" t="s">
        <v>193</v>
      </c>
      <c r="V90" s="8" t="str">
        <f>IFERROR(IF(VLOOKUP(U90, EnglishVocabulary!A:A, 1, FALSE) = U90, "yes", "no"), "no")</f>
        <v>no</v>
      </c>
      <c r="W90" s="8" t="str">
        <f>IFERROR(IF(VLOOKUP(A90, HighDiscrimIRT!A:A, 1, FALSE) = A90, "X", ""), "")</f>
        <v/>
      </c>
      <c r="X90" s="7"/>
    </row>
    <row r="91" spans="1:24">
      <c r="A91" s="14" t="s">
        <v>194</v>
      </c>
      <c r="B91" s="7">
        <f>LOG10(D91)+6</f>
        <v>2.5361618415739975</v>
      </c>
      <c r="C91" s="7">
        <f>IF(E91=0,-12,LOG10(E91)+6)</f>
        <v>0.42967154861786394</v>
      </c>
      <c r="D91" s="10">
        <v>3.43686E-4</v>
      </c>
      <c r="E91" s="10">
        <v>2.6894999999999998E-6</v>
      </c>
      <c r="F91" s="8">
        <v>3</v>
      </c>
      <c r="G91" s="8" t="str" cm="1">
        <f t="array" ref="G91">_xlfn.SWITCH(F91,0,"primary",1,"6-7th grade",2,"8-9th grade",3,"10th grade",4,"11-12th grade",5,"bachelor",6,"licence",7,"master",10,"hard to tell")</f>
        <v>10th grade</v>
      </c>
      <c r="H91" s="8"/>
      <c r="I91" s="8"/>
      <c r="J91" s="8" t="s">
        <v>77</v>
      </c>
      <c r="K91" s="8" t="str">
        <f>IFERROR(IF(VLOOKUP(A91, ResultsOnlineExpFrench!A:A, 1, FALSE) = A91, "yes", "no"), "no")</f>
        <v>no</v>
      </c>
      <c r="L91" s="8"/>
      <c r="M91" s="8" t="e">
        <f>VLOOKUP(A91,ResultsOnlineExpFrench!A:B,2,FALSE)</f>
        <v>#N/A</v>
      </c>
      <c r="N91" s="8" t="e">
        <f>VLOOKUP(A91,ResultsOnlineExpFrench!A:H,8,FALSE)</f>
        <v>#N/A</v>
      </c>
      <c r="O91" s="7" t="e">
        <f>VLOOKUP(A91,ResultsIRT!B:J,4,FALSE)</f>
        <v>#N/A</v>
      </c>
      <c r="P91" s="7" t="e">
        <f>VLOOKUP(A91,ResultsIRT!B:J,5,FALSE)</f>
        <v>#N/A</v>
      </c>
      <c r="Q91" s="7" t="e">
        <f>VLOOKUP(A91,ResultsIRT!B:J,6,FALSE)</f>
        <v>#N/A</v>
      </c>
      <c r="R91" s="7" t="e">
        <f>VLOOKUP(A91,ResultsIRT!B:J,8,FALSE)</f>
        <v>#N/A</v>
      </c>
      <c r="S91" s="7" t="e">
        <f>VLOOKUP(A91,ResultsIRT!B:J,7,FALSE)</f>
        <v>#N/A</v>
      </c>
      <c r="T91" s="7" t="e">
        <f>VLOOKUP(A91,ResultsIRT!B:J,9,FALSE)</f>
        <v>#N/A</v>
      </c>
      <c r="U91" s="27" t="s">
        <v>195</v>
      </c>
      <c r="V91" s="8" t="str">
        <f>IFERROR(IF(VLOOKUP(U91, EnglishVocabulary!A:A, 1, FALSE) = U91, "yes", "no"), "no")</f>
        <v>no</v>
      </c>
      <c r="W91" s="8" t="str">
        <f>IFERROR(IF(VLOOKUP(A91, HighDiscrimIRT!A:A, 1, FALSE) = A91, "X", ""), "")</f>
        <v/>
      </c>
      <c r="X91" s="7"/>
    </row>
    <row r="92" spans="1:24">
      <c r="A92" s="14" t="s">
        <v>196</v>
      </c>
      <c r="B92" s="7">
        <f>LOG10(D92)+6</f>
        <v>2.5319776859781902</v>
      </c>
      <c r="C92" s="7">
        <f>IF(E92=0,-12,LOG10(E92)+6)</f>
        <v>1.8908081898962905</v>
      </c>
      <c r="D92" s="10">
        <v>3.4039070000000001E-4</v>
      </c>
      <c r="E92" s="10">
        <v>7.7769300000000001E-5</v>
      </c>
      <c r="F92" s="11">
        <v>4</v>
      </c>
      <c r="G92" s="8" t="str" cm="1">
        <f t="array" ref="G92">_xlfn.SWITCH(F92,0,"primary",1,"6-7th grade",2,"8-9th grade",3,"10th grade",4,"11-12th grade",5,"bachelor",6,"licence",7,"master",10,"hard to tell")</f>
        <v>11-12th grade</v>
      </c>
      <c r="H92" s="8"/>
      <c r="I92" s="8"/>
      <c r="J92" s="8" t="s">
        <v>27</v>
      </c>
      <c r="K92" s="8" t="str">
        <f>IFERROR(IF(VLOOKUP(A92, ResultsOnlineExpFrench!A:A, 1, FALSE) = A92, "yes", "no"), "no")</f>
        <v>yes</v>
      </c>
      <c r="L92" s="8"/>
      <c r="M92" s="7">
        <f>VLOOKUP(A92,ResultsOnlineExpFrench!A:B,2,FALSE)</f>
        <v>7.382352941176471</v>
      </c>
      <c r="N92" s="7">
        <f>VLOOKUP(A92,ResultsOnlineExpFrench!A:H,8,FALSE)</f>
        <v>1.091806540780623</v>
      </c>
      <c r="O92" s="7">
        <f>VLOOKUP(A92,ResultsIRT!B:J,4,FALSE)</f>
        <v>2.1686145096187501</v>
      </c>
      <c r="P92" s="7">
        <f>VLOOKUP(A92,ResultsIRT!B:J,5,FALSE)</f>
        <v>-2.0976211066545201</v>
      </c>
      <c r="Q92" s="7">
        <f>VLOOKUP(A92,ResultsIRT!B:J,6,FALSE)</f>
        <v>95.828919530955005</v>
      </c>
      <c r="R92" s="7">
        <f>VLOOKUP(A92,ResultsIRT!B:J,8,FALSE)</f>
        <v>-1.9043490187315499</v>
      </c>
      <c r="S92" s="7">
        <f>VLOOKUP(A92,ResultsIRT!B:J,7,FALSE)</f>
        <v>0.94833058580963703</v>
      </c>
      <c r="T92" s="7">
        <f>VLOOKUP(A92,ResultsIRT!B:J,9,FALSE)</f>
        <v>-0.63767208895405203</v>
      </c>
      <c r="U92" s="27" t="s">
        <v>197</v>
      </c>
      <c r="V92" s="8" t="str">
        <f>IFERROR(IF(VLOOKUP(U92, EnglishVocabulary!A:A, 1, FALSE) = U92, "yes", "no"), "no")</f>
        <v>yes</v>
      </c>
      <c r="W92" s="8" t="str">
        <f>IFERROR(IF(VLOOKUP(A92, HighDiscrimIRT!A:A, 1, FALSE) = A92, "X", ""), "")</f>
        <v>X</v>
      </c>
      <c r="X92" s="7"/>
    </row>
    <row r="93" spans="1:24">
      <c r="A93" s="14" t="s">
        <v>198</v>
      </c>
      <c r="B93" s="7">
        <f>LOG10(D93)+6</f>
        <v>2.5291977443301317</v>
      </c>
      <c r="C93" s="7">
        <f>IF(E93=0,-12,LOG10(E93)+6)</f>
        <v>1.8231330501252003</v>
      </c>
      <c r="D93" s="10">
        <v>3.3821879999999999E-4</v>
      </c>
      <c r="E93" s="10">
        <v>6.6547700000000007E-5</v>
      </c>
      <c r="F93" s="11">
        <v>2</v>
      </c>
      <c r="G93" s="8" t="str" cm="1">
        <f t="array" ref="G93">_xlfn.SWITCH(F93,0,"primary",1,"6-7th grade",2,"8-9th grade",3,"10th grade",4,"11-12th grade",5,"bachelor",6,"licence",7,"master",10,"hard to tell")</f>
        <v>8-9th grade</v>
      </c>
      <c r="H93" s="8"/>
      <c r="I93" s="8"/>
      <c r="J93" s="8" t="s">
        <v>27</v>
      </c>
      <c r="K93" s="8" t="str">
        <f>IFERROR(IF(VLOOKUP(A93, ResultsOnlineExpFrench!A:A, 1, FALSE) = A93, "yes", "no"), "no")</f>
        <v>yes</v>
      </c>
      <c r="L93" s="8"/>
      <c r="M93" s="7">
        <f>VLOOKUP(A93,ResultsOnlineExpFrench!A:B,2,FALSE)</f>
        <v>6.2905405405405403</v>
      </c>
      <c r="N93" s="7">
        <f>VLOOKUP(A93,ResultsOnlineExpFrench!A:H,8,FALSE)</f>
        <v>1.7905660375543131</v>
      </c>
      <c r="O93" s="7">
        <f>VLOOKUP(A93,ResultsIRT!B:J,4,FALSE)</f>
        <v>104.396942517611</v>
      </c>
      <c r="P93" s="7">
        <f>VLOOKUP(A93,ResultsIRT!B:J,5,FALSE)</f>
        <v>-0.39667345637367801</v>
      </c>
      <c r="Q93" s="7">
        <f>VLOOKUP(A93,ResultsIRT!B:J,6,FALSE)</f>
        <v>0.60586289828671602</v>
      </c>
      <c r="R93" s="7">
        <f>VLOOKUP(A93,ResultsIRT!B:J,8,FALSE)</f>
        <v>-4.5200710193995404</v>
      </c>
      <c r="S93" s="7">
        <f>VLOOKUP(A93,ResultsIRT!B:J,7,FALSE)</f>
        <v>0.31369569589146101</v>
      </c>
      <c r="T93" s="7">
        <f>VLOOKUP(A93,ResultsIRT!B:J,9,FALSE)</f>
        <v>-2.8074023344897601</v>
      </c>
      <c r="U93" s="27" t="s">
        <v>199</v>
      </c>
      <c r="V93" s="8" t="str">
        <f>IFERROR(IF(VLOOKUP(U93, EnglishVocabulary!A:A, 1, FALSE) = U93, "yes", "no"), "no")</f>
        <v>yes</v>
      </c>
      <c r="W93" s="8" t="str">
        <f>IFERROR(IF(VLOOKUP(A93, HighDiscrimIRT!A:A, 1, FALSE) = A93, "X", ""), "")</f>
        <v/>
      </c>
      <c r="X93" s="7"/>
    </row>
    <row r="94" spans="1:24">
      <c r="A94" s="14" t="s">
        <v>200</v>
      </c>
      <c r="B94" s="7">
        <f>LOG10(D94)+6</f>
        <v>2.5290053489787647</v>
      </c>
      <c r="C94" s="7">
        <f>IF(E94=0,-12,LOG10(E94)+6)</f>
        <v>2.7175758963716596</v>
      </c>
      <c r="D94" s="10">
        <v>3.3806899999999998E-4</v>
      </c>
      <c r="E94" s="10">
        <v>5.2188630000000005E-4</v>
      </c>
      <c r="F94" s="11">
        <v>5</v>
      </c>
      <c r="G94" s="8" t="str" cm="1">
        <f t="array" ref="G94">_xlfn.SWITCH(F94,0,"primary",1,"6-7th grade",2,"8-9th grade",3,"10th grade",4,"11-12th grade",5,"bachelor",6,"licence",7,"master",10,"hard to tell")</f>
        <v>bachelor</v>
      </c>
      <c r="H94" s="8"/>
      <c r="I94" s="8"/>
      <c r="J94" s="8" t="s">
        <v>27</v>
      </c>
      <c r="K94" s="8" t="str">
        <f>IFERROR(IF(VLOOKUP(A94, ResultsOnlineExpFrench!A:A, 1, FALSE) = A94, "yes", "no"), "no")</f>
        <v>yes</v>
      </c>
      <c r="L94" s="8"/>
      <c r="M94" s="7">
        <f>VLOOKUP(A94,ResultsOnlineExpFrench!A:B,2,FALSE)</f>
        <v>6.0214285714285714</v>
      </c>
      <c r="N94" s="7">
        <f>VLOOKUP(A94,ResultsOnlineExpFrench!A:H,8,FALSE)</f>
        <v>2.4769447111392719</v>
      </c>
      <c r="O94" s="7">
        <f>VLOOKUP(A94,ResultsIRT!B:J,4,FALSE)</f>
        <v>2.1746024970577702</v>
      </c>
      <c r="P94" s="7">
        <f>VLOOKUP(A94,ResultsIRT!B:J,5,FALSE)</f>
        <v>-0.62226248404608497</v>
      </c>
      <c r="Q94" s="7">
        <f>VLOOKUP(A94,ResultsIRT!B:J,6,FALSE)</f>
        <v>1.9931240613065899</v>
      </c>
      <c r="R94" s="7">
        <f>VLOOKUP(A94,ResultsIRT!B:J,8,FALSE)</f>
        <v>-1.44686749103348</v>
      </c>
      <c r="S94" s="7">
        <f>VLOOKUP(A94,ResultsIRT!B:J,7,FALSE)</f>
        <v>0.29637827934915201</v>
      </c>
      <c r="T94" s="7">
        <f>VLOOKUP(A94,ResultsIRT!B:J,9,FALSE)</f>
        <v>-0.38407880735049699</v>
      </c>
      <c r="U94" s="27" t="s">
        <v>201</v>
      </c>
      <c r="V94" s="8" t="str">
        <f>IFERROR(IF(VLOOKUP(U94, EnglishVocabulary!A:A, 1, FALSE) = U94, "yes", "no"), "no")</f>
        <v>yes</v>
      </c>
      <c r="W94" s="8" t="str">
        <f>IFERROR(IF(VLOOKUP(A94, HighDiscrimIRT!A:A, 1, FALSE) = A94, "X", ""), "")</f>
        <v/>
      </c>
      <c r="X94" s="7"/>
    </row>
    <row r="95" spans="1:24">
      <c r="A95" s="14" t="s">
        <v>202</v>
      </c>
      <c r="B95" s="7">
        <f>LOG10(D95)+6</f>
        <v>2.527366667007549</v>
      </c>
      <c r="C95" s="7">
        <f>IF(E95=0,-12,LOG10(E95)+6)</f>
        <v>0.75068577910185663</v>
      </c>
      <c r="D95" s="10">
        <v>3.3679579999999998E-4</v>
      </c>
      <c r="E95" s="10">
        <v>5.6323000000000003E-6</v>
      </c>
      <c r="F95" s="11">
        <v>1</v>
      </c>
      <c r="G95" s="8" t="str" cm="1">
        <f t="array" ref="G95">_xlfn.SWITCH(F95,0,"primary",1,"6-7th grade",2,"8-9th grade",3,"10th grade",4,"11-12th grade",5,"bachelor",6,"licence",7,"master",10,"hard to tell")</f>
        <v>6-7th grade</v>
      </c>
      <c r="H95" s="8"/>
      <c r="I95" s="8"/>
      <c r="J95" s="8" t="s">
        <v>27</v>
      </c>
      <c r="K95" s="8" t="str">
        <f>IFERROR(IF(VLOOKUP(A95, ResultsOnlineExpFrench!A:A, 1, FALSE) = A95, "yes", "no"), "no")</f>
        <v>yes</v>
      </c>
      <c r="L95" s="8"/>
      <c r="M95" s="7">
        <f>VLOOKUP(A95,ResultsOnlineExpFrench!A:B,2,FALSE)</f>
        <v>7.5826771653543306</v>
      </c>
      <c r="N95" s="7">
        <f>VLOOKUP(A95,ResultsOnlineExpFrench!A:H,8,FALSE)</f>
        <v>0.87341257473146694</v>
      </c>
      <c r="O95" s="7" t="e">
        <f>VLOOKUP(A95,ResultsIRT!B:J,4,FALSE)</f>
        <v>#N/A</v>
      </c>
      <c r="P95" s="7" t="e">
        <f>VLOOKUP(A95,ResultsIRT!B:J,5,FALSE)</f>
        <v>#N/A</v>
      </c>
      <c r="Q95" s="7" t="e">
        <f>VLOOKUP(A95,ResultsIRT!B:J,6,FALSE)</f>
        <v>#N/A</v>
      </c>
      <c r="R95" s="7" t="e">
        <f>VLOOKUP(A95,ResultsIRT!B:J,8,FALSE)</f>
        <v>#N/A</v>
      </c>
      <c r="S95" s="7" t="e">
        <f>VLOOKUP(A95,ResultsIRT!B:J,7,FALSE)</f>
        <v>#N/A</v>
      </c>
      <c r="T95" s="7" t="e">
        <f>VLOOKUP(A95,ResultsIRT!B:J,9,FALSE)</f>
        <v>#N/A</v>
      </c>
      <c r="U95" s="27" t="s">
        <v>203</v>
      </c>
      <c r="V95" s="8" t="str">
        <f>IFERROR(IF(VLOOKUP(U95, EnglishVocabulary!A:A, 1, FALSE) = U95, "yes", "no"), "no")</f>
        <v>yes</v>
      </c>
      <c r="W95" s="8" t="str">
        <f>IFERROR(IF(VLOOKUP(A95, HighDiscrimIRT!A:A, 1, FALSE) = A95, "X", ""), "")</f>
        <v/>
      </c>
      <c r="X95" s="7"/>
    </row>
    <row r="96" spans="1:24">
      <c r="A96" s="14" t="s">
        <v>204</v>
      </c>
      <c r="B96" s="7">
        <f>LOG10(D96)+6</f>
        <v>2.5240706363471168</v>
      </c>
      <c r="C96" s="7">
        <f>IF(E96=0,-12,LOG10(E96)+6)</f>
        <v>1.8116942864296908</v>
      </c>
      <c r="D96" s="10">
        <v>3.3424939999999998E-4</v>
      </c>
      <c r="E96" s="10">
        <v>6.4817800000000001E-5</v>
      </c>
      <c r="F96" s="11">
        <v>0</v>
      </c>
      <c r="G96" s="8" t="str" cm="1">
        <f t="array" ref="G96">_xlfn.SWITCH(F96,0,"primary",1,"6-7th grade",2,"8-9th grade",3,"10th grade",4,"11-12th grade",5,"bachelor",6,"licence",7,"master",10,"hard to tell")</f>
        <v>primary</v>
      </c>
      <c r="H96" s="8"/>
      <c r="I96" s="8"/>
      <c r="J96" s="8" t="s">
        <v>27</v>
      </c>
      <c r="K96" s="8" t="str">
        <f>IFERROR(IF(VLOOKUP(A96, ResultsOnlineExpFrench!A:A, 1, FALSE) = A96, "yes", "no"), "no")</f>
        <v>yes</v>
      </c>
      <c r="L96" s="8"/>
      <c r="M96" s="7">
        <f>VLOOKUP(A96,ResultsOnlineExpFrench!A:B,2,FALSE)</f>
        <v>7.5167785234899327</v>
      </c>
      <c r="N96" s="7">
        <f>VLOOKUP(A96,ResultsOnlineExpFrench!A:H,8,FALSE)</f>
        <v>1.04016020220453</v>
      </c>
      <c r="O96" s="7">
        <f>VLOOKUP(A96,ResultsIRT!B:J,4,FALSE)</f>
        <v>-1.0982307508665299E-2</v>
      </c>
      <c r="P96" s="7">
        <f>VLOOKUP(A96,ResultsIRT!B:J,5,FALSE)</f>
        <v>-70.273900208720704</v>
      </c>
      <c r="Q96" s="7">
        <f>VLOOKUP(A96,ResultsIRT!B:J,6,FALSE)</f>
        <v>70.961965461282404</v>
      </c>
      <c r="R96" s="7">
        <f>VLOOKUP(A96,ResultsIRT!B:J,8,FALSE)</f>
        <v>-2.2826263318844799</v>
      </c>
      <c r="S96" s="7">
        <f>VLOOKUP(A96,ResultsIRT!B:J,7,FALSE)</f>
        <v>1.69749376344145</v>
      </c>
      <c r="T96" s="7">
        <f>VLOOKUP(A96,ResultsIRT!B:J,9,FALSE)</f>
        <v>0.36599682443603099</v>
      </c>
      <c r="U96" s="27" t="s">
        <v>204</v>
      </c>
      <c r="V96" s="8" t="str">
        <f>IFERROR(IF(VLOOKUP(U96, EnglishVocabulary!A:A, 1, FALSE) = U96, "yes", "no"), "no")</f>
        <v>yes</v>
      </c>
      <c r="W96" s="8" t="str">
        <f>IFERROR(IF(VLOOKUP(A96, HighDiscrimIRT!A:A, 1, FALSE) = A96, "X", ""), "")</f>
        <v/>
      </c>
      <c r="X96" s="7"/>
    </row>
    <row r="97" spans="1:24">
      <c r="A97" s="14" t="s">
        <v>205</v>
      </c>
      <c r="B97" s="7">
        <f>LOG10(D97)+6</f>
        <v>2.5236811877051628</v>
      </c>
      <c r="C97" s="7">
        <f>IF(E97=0,-12,LOG10(E97)+6)</f>
        <v>1.9607560909017732</v>
      </c>
      <c r="D97" s="10">
        <v>3.339498E-4</v>
      </c>
      <c r="E97" s="10">
        <v>9.1360000000000006E-5</v>
      </c>
      <c r="F97" s="11">
        <v>1</v>
      </c>
      <c r="G97" s="8" t="str" cm="1">
        <f t="array" ref="G97">_xlfn.SWITCH(F97,0,"primary",1,"6-7th grade",2,"8-9th grade",3,"10th grade",4,"11-12th grade",5,"bachelor",6,"licence",7,"master",10,"hard to tell")</f>
        <v>6-7th grade</v>
      </c>
      <c r="H97" s="8"/>
      <c r="I97" s="8"/>
      <c r="J97" s="8" t="s">
        <v>27</v>
      </c>
      <c r="K97" s="8" t="str">
        <f>IFERROR(IF(VLOOKUP(A97, ResultsOnlineExpFrench!A:A, 1, FALSE) = A97, "yes", "no"), "no")</f>
        <v>yes</v>
      </c>
      <c r="L97" s="8"/>
      <c r="M97" s="7">
        <f>VLOOKUP(A97,ResultsOnlineExpFrench!A:B,2,FALSE)</f>
        <v>7.373239436619718</v>
      </c>
      <c r="N97" s="7">
        <f>VLOOKUP(A97,ResultsOnlineExpFrench!A:H,8,FALSE)</f>
        <v>1.004280661416646</v>
      </c>
      <c r="O97" s="7">
        <f>VLOOKUP(A97,ResultsIRT!B:J,4,FALSE)</f>
        <v>1.2177642932116399</v>
      </c>
      <c r="P97" s="7">
        <f>VLOOKUP(A97,ResultsIRT!B:J,5,FALSE)</f>
        <v>-0.50362645988460597</v>
      </c>
      <c r="Q97" s="7">
        <f>VLOOKUP(A97,ResultsIRT!B:J,6,FALSE)</f>
        <v>0.85531167617853499</v>
      </c>
      <c r="R97" s="7">
        <f>VLOOKUP(A97,ResultsIRT!B:J,8,FALSE)</f>
        <v>-6.2058679715606804</v>
      </c>
      <c r="S97" s="7">
        <f>VLOOKUP(A97,ResultsIRT!B:J,7,FALSE)</f>
        <v>0.34273430622740297</v>
      </c>
      <c r="T97" s="7">
        <f>VLOOKUP(A97,ResultsIRT!B:J,9,FALSE)</f>
        <v>-9.4288237112289508</v>
      </c>
      <c r="U97" s="27" t="s">
        <v>205</v>
      </c>
      <c r="V97" s="8" t="str">
        <f>IFERROR(IF(VLOOKUP(U97, EnglishVocabulary!A:A, 1, FALSE) = U97, "yes", "no"), "no")</f>
        <v>yes</v>
      </c>
      <c r="W97" s="8" t="str">
        <f>IFERROR(IF(VLOOKUP(A97, HighDiscrimIRT!A:A, 1, FALSE) = A97, "X", ""), "")</f>
        <v/>
      </c>
      <c r="X97" s="7"/>
    </row>
    <row r="98" spans="1:24">
      <c r="A98" s="14" t="s">
        <v>206</v>
      </c>
      <c r="B98" s="7">
        <f>LOG10(D98)+6</f>
        <v>2.5162151868106308</v>
      </c>
      <c r="C98" s="7">
        <f>IF(E98=0,-12,LOG10(E98)+6)</f>
        <v>0.69494723561951499</v>
      </c>
      <c r="D98" s="10">
        <v>3.2825790000000002E-4</v>
      </c>
      <c r="E98" s="10">
        <v>4.9539000000000001E-6</v>
      </c>
      <c r="F98" s="8">
        <v>2</v>
      </c>
      <c r="G98" s="8" t="str" cm="1">
        <f t="array" ref="G98">_xlfn.SWITCH(F98,0,"primary",1,"6-7th grade",2,"8-9th grade",3,"10th grade",4,"11-12th grade",5,"bachelor",6,"licence",7,"master",10,"hard to tell")</f>
        <v>8-9th grade</v>
      </c>
      <c r="H98" s="8"/>
      <c r="I98" s="8"/>
      <c r="J98" s="8" t="s">
        <v>77</v>
      </c>
      <c r="K98" s="8" t="str">
        <f>IFERROR(IF(VLOOKUP(A98, ResultsOnlineExpFrench!A:A, 1, FALSE) = A98, "yes", "no"), "no")</f>
        <v>no</v>
      </c>
      <c r="L98" s="8"/>
      <c r="M98" s="8" t="e">
        <f>VLOOKUP(A98,ResultsOnlineExpFrench!A:B,2,FALSE)</f>
        <v>#N/A</v>
      </c>
      <c r="N98" s="8" t="e">
        <f>VLOOKUP(A98,ResultsOnlineExpFrench!A:H,8,FALSE)</f>
        <v>#N/A</v>
      </c>
      <c r="O98" s="7" t="e">
        <f>VLOOKUP(A98,ResultsIRT!B:J,4,FALSE)</f>
        <v>#N/A</v>
      </c>
      <c r="P98" s="7" t="e">
        <f>VLOOKUP(A98,ResultsIRT!B:J,5,FALSE)</f>
        <v>#N/A</v>
      </c>
      <c r="Q98" s="7" t="e">
        <f>VLOOKUP(A98,ResultsIRT!B:J,6,FALSE)</f>
        <v>#N/A</v>
      </c>
      <c r="R98" s="7" t="e">
        <f>VLOOKUP(A98,ResultsIRT!B:J,8,FALSE)</f>
        <v>#N/A</v>
      </c>
      <c r="S98" s="7" t="e">
        <f>VLOOKUP(A98,ResultsIRT!B:J,7,FALSE)</f>
        <v>#N/A</v>
      </c>
      <c r="T98" s="7" t="e">
        <f>VLOOKUP(A98,ResultsIRT!B:J,9,FALSE)</f>
        <v>#N/A</v>
      </c>
      <c r="U98" s="27" t="s">
        <v>207</v>
      </c>
      <c r="V98" s="8" t="str">
        <f>IFERROR(IF(VLOOKUP(U98, EnglishVocabulary!A:A, 1, FALSE) = U98, "yes", "no"), "no")</f>
        <v>yes</v>
      </c>
      <c r="W98" s="8" t="str">
        <f>IFERROR(IF(VLOOKUP(A98, HighDiscrimIRT!A:A, 1, FALSE) = A98, "X", ""), "")</f>
        <v/>
      </c>
      <c r="X98" s="7"/>
    </row>
    <row r="99" spans="1:24">
      <c r="A99" s="14" t="s">
        <v>208</v>
      </c>
      <c r="B99" s="7">
        <f>LOG10(D99)+6</f>
        <v>2.5154218363853023</v>
      </c>
      <c r="C99" s="7">
        <f>IF(E99=0,-12,LOG10(E99)+6)</f>
        <v>2.237229716187874</v>
      </c>
      <c r="D99" s="10">
        <v>3.2765879999999999E-4</v>
      </c>
      <c r="E99" s="10">
        <v>1.7267509999999999E-4</v>
      </c>
      <c r="F99" s="11">
        <v>3</v>
      </c>
      <c r="G99" s="8" t="str" cm="1">
        <f t="array" ref="G99">_xlfn.SWITCH(F99,0,"primary",1,"6-7th grade",2,"8-9th grade",3,"10th grade",4,"11-12th grade",5,"bachelor",6,"licence",7,"master",10,"hard to tell")</f>
        <v>10th grade</v>
      </c>
      <c r="H99" s="8"/>
      <c r="I99" s="8"/>
      <c r="J99" s="8" t="s">
        <v>36</v>
      </c>
      <c r="K99" s="8" t="str">
        <f>IFERROR(IF(VLOOKUP(A99, ResultsOnlineExpFrench!A:A, 1, FALSE) = A99, "yes", "no"), "no")</f>
        <v>yes</v>
      </c>
      <c r="L99" s="8"/>
      <c r="M99" s="7">
        <f>VLOOKUP(A99,ResultsOnlineExpFrench!A:B,2,FALSE)</f>
        <v>7.1884057971014492</v>
      </c>
      <c r="N99" s="7">
        <f>VLOOKUP(A99,ResultsOnlineExpFrench!A:H,8,FALSE)</f>
        <v>1.6220881364109769</v>
      </c>
      <c r="O99" s="7">
        <f>VLOOKUP(A99,ResultsIRT!B:J,4,FALSE)</f>
        <v>1.2985662349434201E-2</v>
      </c>
      <c r="P99" s="7">
        <f>VLOOKUP(A99,ResultsIRT!B:J,5,FALSE)</f>
        <v>-30.915993947192501</v>
      </c>
      <c r="Q99" s="7">
        <f>VLOOKUP(A99,ResultsIRT!B:J,6,FALSE)</f>
        <v>1.8591019126500901</v>
      </c>
      <c r="R99" s="7">
        <f>VLOOKUP(A99,ResultsIRT!B:J,8,FALSE)</f>
        <v>-2.24212936225342</v>
      </c>
      <c r="S99" s="7">
        <f>VLOOKUP(A99,ResultsIRT!B:J,7,FALSE)</f>
        <v>0.36191387796508001</v>
      </c>
      <c r="T99" s="7">
        <f>VLOOKUP(A99,ResultsIRT!B:J,9,FALSE)</f>
        <v>-2.3842844799315102</v>
      </c>
      <c r="U99" s="27" t="s">
        <v>209</v>
      </c>
      <c r="V99" s="8" t="str">
        <f>IFERROR(IF(VLOOKUP(U99, EnglishVocabulary!A:A, 1, FALSE) = U99, "yes", "no"), "no")</f>
        <v>yes</v>
      </c>
      <c r="W99" s="8" t="str">
        <f>IFERROR(IF(VLOOKUP(A99, HighDiscrimIRT!A:A, 1, FALSE) = A99, "X", ""), "")</f>
        <v/>
      </c>
      <c r="X99" s="7"/>
    </row>
    <row r="100" spans="1:24">
      <c r="A100" s="14" t="s">
        <v>210</v>
      </c>
      <c r="B100" s="7">
        <f>LOG10(D100)+6</f>
        <v>2.5031391613046838</v>
      </c>
      <c r="C100" s="7">
        <f>IF(E100=0,-12,LOG10(E100)+6)</f>
        <v>1.6828965408410568</v>
      </c>
      <c r="D100" s="10">
        <v>3.185218E-4</v>
      </c>
      <c r="E100" s="10">
        <v>4.8183300000000003E-5</v>
      </c>
      <c r="F100" s="8">
        <v>10</v>
      </c>
      <c r="G100" s="8" t="str" cm="1">
        <f t="array" ref="G100">_xlfn.SWITCH(F100,0,"primary",1,"6-7th grade",2,"8-9th grade",3,"10th grade",4,"11-12th grade",5,"bachelor",6,"licence",7,"master",10,"hard to tell")</f>
        <v>hard to tell</v>
      </c>
      <c r="H100" s="8"/>
      <c r="I100" s="8"/>
      <c r="J100" s="8" t="s">
        <v>77</v>
      </c>
      <c r="K100" s="8" t="str">
        <f>IFERROR(IF(VLOOKUP(A100, ResultsOnlineExpFrench!A:A, 1, FALSE) = A100, "yes", "no"), "no")</f>
        <v>no</v>
      </c>
      <c r="L100" s="8"/>
      <c r="M100" s="8" t="e">
        <f>VLOOKUP(A100,ResultsOnlineExpFrench!A:B,2,FALSE)</f>
        <v>#N/A</v>
      </c>
      <c r="N100" s="8" t="e">
        <f>VLOOKUP(A100,ResultsOnlineExpFrench!A:H,8,FALSE)</f>
        <v>#N/A</v>
      </c>
      <c r="O100" s="7" t="e">
        <f>VLOOKUP(A100,ResultsIRT!B:J,4,FALSE)</f>
        <v>#N/A</v>
      </c>
      <c r="P100" s="7" t="e">
        <f>VLOOKUP(A100,ResultsIRT!B:J,5,FALSE)</f>
        <v>#N/A</v>
      </c>
      <c r="Q100" s="7" t="e">
        <f>VLOOKUP(A100,ResultsIRT!B:J,6,FALSE)</f>
        <v>#N/A</v>
      </c>
      <c r="R100" s="7" t="e">
        <f>VLOOKUP(A100,ResultsIRT!B:J,8,FALSE)</f>
        <v>#N/A</v>
      </c>
      <c r="S100" s="7" t="e">
        <f>VLOOKUP(A100,ResultsIRT!B:J,7,FALSE)</f>
        <v>#N/A</v>
      </c>
      <c r="T100" s="7" t="e">
        <f>VLOOKUP(A100,ResultsIRT!B:J,9,FALSE)</f>
        <v>#N/A</v>
      </c>
      <c r="U100" s="27" t="s">
        <v>210</v>
      </c>
      <c r="V100" s="8" t="str">
        <f>IFERROR(IF(VLOOKUP(U100, EnglishVocabulary!A:A, 1, FALSE) = U100, "yes", "no"), "no")</f>
        <v>yes</v>
      </c>
      <c r="W100" s="8" t="str">
        <f>IFERROR(IF(VLOOKUP(A100, HighDiscrimIRT!A:A, 1, FALSE) = A100, "X", ""), "")</f>
        <v/>
      </c>
      <c r="X100" s="7"/>
    </row>
    <row r="101" spans="1:24">
      <c r="A101" s="14" t="s">
        <v>211</v>
      </c>
      <c r="B101" s="7">
        <f>LOG10(D101)+6</f>
        <v>2.5005786694454915</v>
      </c>
      <c r="C101" s="7">
        <f>IF(E101=0,-12,LOG10(E101)+6)</f>
        <v>1.8323326044574282</v>
      </c>
      <c r="D101" s="10">
        <v>3.1664939999999998E-4</v>
      </c>
      <c r="E101" s="10">
        <v>6.7972400000000007E-5</v>
      </c>
      <c r="F101" s="11">
        <v>3</v>
      </c>
      <c r="G101" s="8" t="str" cm="1">
        <f t="array" ref="G101">_xlfn.SWITCH(F101,0,"primary",1,"6-7th grade",2,"8-9th grade",3,"10th grade",4,"11-12th grade",5,"bachelor",6,"licence",7,"master",10,"hard to tell")</f>
        <v>10th grade</v>
      </c>
      <c r="H101" s="8"/>
      <c r="I101" s="8"/>
      <c r="J101" s="8" t="s">
        <v>27</v>
      </c>
      <c r="K101" s="8" t="str">
        <f>IFERROR(IF(VLOOKUP(A101, ResultsOnlineExpFrench!A:A, 1, FALSE) = A101, "yes", "no"), "no")</f>
        <v>yes</v>
      </c>
      <c r="L101" s="8"/>
      <c r="M101" s="7">
        <f>VLOOKUP(A101,ResultsOnlineExpFrench!A:B,2,FALSE)</f>
        <v>6.6268656716417906</v>
      </c>
      <c r="N101" s="7">
        <f>VLOOKUP(A101,ResultsOnlineExpFrench!A:H,8,FALSE)</f>
        <v>1.8715132427468379</v>
      </c>
      <c r="O101" s="7">
        <f>VLOOKUP(A101,ResultsIRT!B:J,4,FALSE)</f>
        <v>2.13198148856485</v>
      </c>
      <c r="P101" s="7">
        <f>VLOOKUP(A101,ResultsIRT!B:J,5,FALSE)</f>
        <v>-6.8547104882980603E-2</v>
      </c>
      <c r="Q101" s="7">
        <f>VLOOKUP(A101,ResultsIRT!B:J,6,FALSE)</f>
        <v>1.4112561800898</v>
      </c>
      <c r="R101" s="7">
        <f>VLOOKUP(A101,ResultsIRT!B:J,8,FALSE)</f>
        <v>-2.1822798536122301</v>
      </c>
      <c r="S101" s="7">
        <f>VLOOKUP(A101,ResultsIRT!B:J,7,FALSE)</f>
        <v>0.27766243307499</v>
      </c>
      <c r="T101" s="7">
        <f>VLOOKUP(A101,ResultsIRT!B:J,9,FALSE)</f>
        <v>-3.49824008398735</v>
      </c>
      <c r="U101" s="27" t="s">
        <v>212</v>
      </c>
      <c r="V101" s="8" t="str">
        <f>IFERROR(IF(VLOOKUP(U101, EnglishVocabulary!A:A, 1, FALSE) = U101, "yes", "no"), "no")</f>
        <v>yes</v>
      </c>
      <c r="W101" s="8" t="str">
        <f>IFERROR(IF(VLOOKUP(A101, HighDiscrimIRT!A:A, 1, FALSE) = A101, "X", ""), "")</f>
        <v/>
      </c>
      <c r="X101" s="7"/>
    </row>
    <row r="102" spans="1:24">
      <c r="A102" s="14" t="s">
        <v>213</v>
      </c>
      <c r="B102" s="7">
        <f>LOG10(D102)+6</f>
        <v>2.4982097581996054</v>
      </c>
      <c r="C102" s="7">
        <f>IF(E102=0,-12,LOG10(E102)+6)</f>
        <v>1.2962921509948613</v>
      </c>
      <c r="D102" s="10">
        <v>3.1492690000000002E-4</v>
      </c>
      <c r="E102" s="10">
        <v>1.9783E-5</v>
      </c>
      <c r="F102" s="8">
        <v>1</v>
      </c>
      <c r="G102" s="8" t="str" cm="1">
        <f t="array" ref="G102">_xlfn.SWITCH(F102,0,"primary",1,"6-7th grade",2,"8-9th grade",3,"10th grade",4,"11-12th grade",5,"bachelor",6,"licence",7,"master",10,"hard to tell")</f>
        <v>6-7th grade</v>
      </c>
      <c r="H102" s="8" t="s">
        <v>42</v>
      </c>
      <c r="I102" s="8"/>
      <c r="J102" s="8" t="s">
        <v>214</v>
      </c>
      <c r="K102" s="8" t="str">
        <f>IFERROR(IF(VLOOKUP(A102, ResultsOnlineExpFrench!A:A, 1, FALSE) = A102, "yes", "no"), "no")</f>
        <v>no</v>
      </c>
      <c r="L102" s="8"/>
      <c r="M102" s="8" t="e">
        <f>VLOOKUP(A102,ResultsOnlineExpFrench!A:B,2,FALSE)</f>
        <v>#N/A</v>
      </c>
      <c r="N102" s="8" t="e">
        <f>VLOOKUP(A102,ResultsOnlineExpFrench!A:H,8,FALSE)</f>
        <v>#N/A</v>
      </c>
      <c r="O102" s="7" t="e">
        <f>VLOOKUP(A102,ResultsIRT!B:J,4,FALSE)</f>
        <v>#N/A</v>
      </c>
      <c r="P102" s="7" t="e">
        <f>VLOOKUP(A102,ResultsIRT!B:J,5,FALSE)</f>
        <v>#N/A</v>
      </c>
      <c r="Q102" s="7" t="e">
        <f>VLOOKUP(A102,ResultsIRT!B:J,6,FALSE)</f>
        <v>#N/A</v>
      </c>
      <c r="R102" s="7" t="e">
        <f>VLOOKUP(A102,ResultsIRT!B:J,8,FALSE)</f>
        <v>#N/A</v>
      </c>
      <c r="S102" s="7" t="e">
        <f>VLOOKUP(A102,ResultsIRT!B:J,7,FALSE)</f>
        <v>#N/A</v>
      </c>
      <c r="T102" s="7" t="e">
        <f>VLOOKUP(A102,ResultsIRT!B:J,9,FALSE)</f>
        <v>#N/A</v>
      </c>
      <c r="U102" s="27" t="s">
        <v>215</v>
      </c>
      <c r="V102" s="8" t="str">
        <f>IFERROR(IF(VLOOKUP(U102, EnglishVocabulary!A:A, 1, FALSE) = U102, "yes", "no"), "no")</f>
        <v>yes</v>
      </c>
      <c r="W102" s="8" t="str">
        <f>IFERROR(IF(VLOOKUP(A102, HighDiscrimIRT!A:A, 1, FALSE) = A102, "X", ""), "")</f>
        <v/>
      </c>
      <c r="X102" s="7"/>
    </row>
    <row r="103" spans="1:24">
      <c r="A103" s="14" t="s">
        <v>216</v>
      </c>
      <c r="B103" s="7">
        <f>LOG10(D103)+6</f>
        <v>2.4932237615729069</v>
      </c>
      <c r="C103" s="7">
        <f>IF(E103=0,-12,LOG10(E103)+6)</f>
        <v>0.30554482389497739</v>
      </c>
      <c r="D103" s="10">
        <v>3.1133199999999999E-4</v>
      </c>
      <c r="E103" s="10">
        <v>2.0209E-6</v>
      </c>
      <c r="F103" s="11">
        <v>5</v>
      </c>
      <c r="G103" s="8" t="str" cm="1">
        <f t="array" ref="G103">_xlfn.SWITCH(F103,0,"primary",1,"6-7th grade",2,"8-9th grade",3,"10th grade",4,"11-12th grade",5,"bachelor",6,"licence",7,"master",10,"hard to tell")</f>
        <v>bachelor</v>
      </c>
      <c r="H103" s="8"/>
      <c r="I103" s="8"/>
      <c r="J103" s="8" t="s">
        <v>27</v>
      </c>
      <c r="K103" s="8" t="str">
        <f>IFERROR(IF(VLOOKUP(A103, ResultsOnlineExpFrench!A:A, 1, FALSE) = A103, "yes", "no"), "no")</f>
        <v>yes</v>
      </c>
      <c r="L103" s="8"/>
      <c r="M103" s="7">
        <f>VLOOKUP(A103,ResultsOnlineExpFrench!A:B,2,FALSE)</f>
        <v>7.0719424460431659</v>
      </c>
      <c r="N103" s="7">
        <f>VLOOKUP(A103,ResultsOnlineExpFrench!A:H,8,FALSE)</f>
        <v>1.103560540791096</v>
      </c>
      <c r="O103" s="7" t="e">
        <f>VLOOKUP(A103,ResultsIRT!B:J,4,FALSE)</f>
        <v>#N/A</v>
      </c>
      <c r="P103" s="7" t="e">
        <f>VLOOKUP(A103,ResultsIRT!B:J,5,FALSE)</f>
        <v>#N/A</v>
      </c>
      <c r="Q103" s="7" t="e">
        <f>VLOOKUP(A103,ResultsIRT!B:J,6,FALSE)</f>
        <v>#N/A</v>
      </c>
      <c r="R103" s="7" t="e">
        <f>VLOOKUP(A103,ResultsIRT!B:J,8,FALSE)</f>
        <v>#N/A</v>
      </c>
      <c r="S103" s="7" t="e">
        <f>VLOOKUP(A103,ResultsIRT!B:J,7,FALSE)</f>
        <v>#N/A</v>
      </c>
      <c r="T103" s="7" t="e">
        <f>VLOOKUP(A103,ResultsIRT!B:J,9,FALSE)</f>
        <v>#N/A</v>
      </c>
      <c r="U103" s="27" t="s">
        <v>217</v>
      </c>
      <c r="V103" s="8" t="str">
        <f>IFERROR(IF(VLOOKUP(U103, EnglishVocabulary!A:A, 1, FALSE) = U103, "yes", "no"), "no")</f>
        <v>yes</v>
      </c>
      <c r="W103" s="8" t="str">
        <f>IFERROR(IF(VLOOKUP(A103, HighDiscrimIRT!A:A, 1, FALSE) = A103, "X", ""), "")</f>
        <v/>
      </c>
      <c r="X103" s="7"/>
    </row>
    <row r="104" spans="1:24">
      <c r="A104" s="14" t="s">
        <v>218</v>
      </c>
      <c r="B104" s="7">
        <f>LOG10(D104)+6</f>
        <v>2.4877569811660734</v>
      </c>
      <c r="C104" s="7">
        <f>IF(E104=0,-12,LOG10(E104)+6)</f>
        <v>1.7278745761594534</v>
      </c>
      <c r="D104" s="10">
        <v>3.0743760000000002E-4</v>
      </c>
      <c r="E104" s="10">
        <v>5.3440999999999999E-5</v>
      </c>
      <c r="F104" s="11">
        <v>1</v>
      </c>
      <c r="G104" s="8" t="str" cm="1">
        <f t="array" ref="G104">_xlfn.SWITCH(F104,0,"primary",1,"6-7th grade",2,"8-9th grade",3,"10th grade",4,"11-12th grade",5,"bachelor",6,"licence",7,"master",10,"hard to tell")</f>
        <v>6-7th grade</v>
      </c>
      <c r="H104" s="8"/>
      <c r="I104" s="8"/>
      <c r="J104" s="8" t="s">
        <v>27</v>
      </c>
      <c r="K104" s="8" t="str">
        <f>IFERROR(IF(VLOOKUP(A104, ResultsOnlineExpFrench!A:A, 1, FALSE) = A104, "yes", "no"), "no")</f>
        <v>yes</v>
      </c>
      <c r="L104" s="8"/>
      <c r="M104" s="7">
        <f>VLOOKUP(A104,ResultsOnlineExpFrench!A:B,2,FALSE)</f>
        <v>6.7021276595744679</v>
      </c>
      <c r="N104" s="7">
        <f>VLOOKUP(A104,ResultsOnlineExpFrench!A:H,8,FALSE)</f>
        <v>1.813052286513577</v>
      </c>
      <c r="O104" s="7">
        <f>VLOOKUP(A104,ResultsIRT!B:J,4,FALSE)</f>
        <v>6.2471660875400303</v>
      </c>
      <c r="P104" s="7">
        <f>VLOOKUP(A104,ResultsIRT!B:J,5,FALSE)</f>
        <v>-0.22781688728574001</v>
      </c>
      <c r="Q104" s="7">
        <f>VLOOKUP(A104,ResultsIRT!B:J,6,FALSE)</f>
        <v>0.26864256198813102</v>
      </c>
      <c r="R104" s="7">
        <f>VLOOKUP(A104,ResultsIRT!B:J,8,FALSE)</f>
        <v>-9.8340570384854598</v>
      </c>
      <c r="S104" s="7">
        <f>VLOOKUP(A104,ResultsIRT!B:J,7,FALSE)</f>
        <v>0.15076320718816499</v>
      </c>
      <c r="T104" s="7">
        <f>VLOOKUP(A104,ResultsIRT!B:J,9,FALSE)</f>
        <v>-11.798656998721899</v>
      </c>
      <c r="U104" s="27" t="s">
        <v>219</v>
      </c>
      <c r="V104" s="8" t="str">
        <f>IFERROR(IF(VLOOKUP(U104, EnglishVocabulary!A:A, 1, FALSE) = U104, "yes", "no"), "no")</f>
        <v>no</v>
      </c>
      <c r="W104" s="8" t="str">
        <f>IFERROR(IF(VLOOKUP(A104, HighDiscrimIRT!A:A, 1, FALSE) = A104, "X", ""), "")</f>
        <v/>
      </c>
      <c r="X104" s="7"/>
    </row>
    <row r="105" spans="1:24">
      <c r="A105" s="14" t="s">
        <v>220</v>
      </c>
      <c r="B105" s="7">
        <f>LOG10(D105)+6</f>
        <v>2.4861671301356538</v>
      </c>
      <c r="C105" s="7">
        <f>IF(E105=0,-12,LOG10(E105)+6)</f>
        <v>2.0300849824803402</v>
      </c>
      <c r="D105" s="10">
        <v>3.0631419999999998E-4</v>
      </c>
      <c r="E105" s="10">
        <v>1.0717290000000001E-4</v>
      </c>
      <c r="F105" s="11">
        <v>1</v>
      </c>
      <c r="G105" s="8" t="str" cm="1">
        <f t="array" ref="G105">_xlfn.SWITCH(F105,0,"primary",1,"6-7th grade",2,"8-9th grade",3,"10th grade",4,"11-12th grade",5,"bachelor",6,"licence",7,"master",10,"hard to tell")</f>
        <v>6-7th grade</v>
      </c>
      <c r="H105" s="8"/>
      <c r="I105" s="8"/>
      <c r="J105" s="8" t="s">
        <v>27</v>
      </c>
      <c r="K105" s="8" t="str">
        <f>IFERROR(IF(VLOOKUP(A105, ResultsOnlineExpFrench!A:A, 1, FALSE) = A105, "yes", "no"), "no")</f>
        <v>yes</v>
      </c>
      <c r="L105" s="8"/>
      <c r="M105" s="7">
        <f>VLOOKUP(A105,ResultsOnlineExpFrench!A:B,2,FALSE)</f>
        <v>7.6078431372549016</v>
      </c>
      <c r="N105" s="7">
        <f>VLOOKUP(A105,ResultsOnlineExpFrench!A:H,8,FALSE)</f>
        <v>0.76896751180892531</v>
      </c>
      <c r="O105" s="7" t="e">
        <f>VLOOKUP(A105,ResultsIRT!B:J,4,FALSE)</f>
        <v>#N/A</v>
      </c>
      <c r="P105" s="7" t="e">
        <f>VLOOKUP(A105,ResultsIRT!B:J,5,FALSE)</f>
        <v>#N/A</v>
      </c>
      <c r="Q105" s="7" t="e">
        <f>VLOOKUP(A105,ResultsIRT!B:J,6,FALSE)</f>
        <v>#N/A</v>
      </c>
      <c r="R105" s="7" t="e">
        <f>VLOOKUP(A105,ResultsIRT!B:J,8,FALSE)</f>
        <v>#N/A</v>
      </c>
      <c r="S105" s="7" t="e">
        <f>VLOOKUP(A105,ResultsIRT!B:J,7,FALSE)</f>
        <v>#N/A</v>
      </c>
      <c r="T105" s="7" t="e">
        <f>VLOOKUP(A105,ResultsIRT!B:J,9,FALSE)</f>
        <v>#N/A</v>
      </c>
      <c r="U105" s="27" t="s">
        <v>220</v>
      </c>
      <c r="V105" s="8" t="str">
        <f>IFERROR(IF(VLOOKUP(U105, EnglishVocabulary!A:A, 1, FALSE) = U105, "yes", "no"), "no")</f>
        <v>yes</v>
      </c>
      <c r="W105" s="8" t="str">
        <f>IFERROR(IF(VLOOKUP(A105, HighDiscrimIRT!A:A, 1, FALSE) = A105, "X", ""), "")</f>
        <v/>
      </c>
      <c r="X105" s="7"/>
    </row>
    <row r="106" spans="1:24">
      <c r="A106" s="14" t="s">
        <v>221</v>
      </c>
      <c r="B106" s="7">
        <f>LOG10(D106)+6</f>
        <v>2.4838247034350656</v>
      </c>
      <c r="C106" s="7">
        <f>IF(E106=0,-12,LOG10(E106)+6)</f>
        <v>1.4268006945521643</v>
      </c>
      <c r="D106" s="10">
        <v>3.0466649999999999E-4</v>
      </c>
      <c r="E106" s="10">
        <v>2.67178E-5</v>
      </c>
      <c r="F106" s="8">
        <v>0</v>
      </c>
      <c r="G106" s="8" t="str" cm="1">
        <f t="array" ref="G106">_xlfn.SWITCH(F106,0,"primary",1,"6-7th grade",2,"8-9th grade",3,"10th grade",4,"11-12th grade",5,"bachelor",6,"licence",7,"master",10,"hard to tell")</f>
        <v>primary</v>
      </c>
      <c r="H106" s="8"/>
      <c r="I106" s="8"/>
      <c r="J106" s="8" t="s">
        <v>214</v>
      </c>
      <c r="K106" s="8" t="str">
        <f>IFERROR(IF(VLOOKUP(A106, ResultsOnlineExpFrench!A:A, 1, FALSE) = A106, "yes", "no"), "no")</f>
        <v>no</v>
      </c>
      <c r="L106" s="8"/>
      <c r="M106" s="8" t="e">
        <f>VLOOKUP(A106,ResultsOnlineExpFrench!A:B,2,FALSE)</f>
        <v>#N/A</v>
      </c>
      <c r="N106" s="8" t="e">
        <f>VLOOKUP(A106,ResultsOnlineExpFrench!A:H,8,FALSE)</f>
        <v>#N/A</v>
      </c>
      <c r="O106" s="7" t="e">
        <f>VLOOKUP(A106,ResultsIRT!B:J,4,FALSE)</f>
        <v>#N/A</v>
      </c>
      <c r="P106" s="7" t="e">
        <f>VLOOKUP(A106,ResultsIRT!B:J,5,FALSE)</f>
        <v>#N/A</v>
      </c>
      <c r="Q106" s="7" t="e">
        <f>VLOOKUP(A106,ResultsIRT!B:J,6,FALSE)</f>
        <v>#N/A</v>
      </c>
      <c r="R106" s="7" t="e">
        <f>VLOOKUP(A106,ResultsIRT!B:J,8,FALSE)</f>
        <v>#N/A</v>
      </c>
      <c r="S106" s="7" t="e">
        <f>VLOOKUP(A106,ResultsIRT!B:J,7,FALSE)</f>
        <v>#N/A</v>
      </c>
      <c r="T106" s="7" t="e">
        <f>VLOOKUP(A106,ResultsIRT!B:J,9,FALSE)</f>
        <v>#N/A</v>
      </c>
      <c r="U106" s="27" t="s">
        <v>222</v>
      </c>
      <c r="V106" s="8" t="str">
        <f>IFERROR(IF(VLOOKUP(U106, EnglishVocabulary!A:A, 1, FALSE) = U106, "yes", "no"), "no")</f>
        <v>no</v>
      </c>
      <c r="W106" s="8" t="str">
        <f>IFERROR(IF(VLOOKUP(A106, HighDiscrimIRT!A:A, 1, FALSE) = A106, "X", ""), "")</f>
        <v/>
      </c>
      <c r="X106" s="7"/>
    </row>
    <row r="107" spans="1:24">
      <c r="A107" s="14" t="s">
        <v>223</v>
      </c>
      <c r="B107" s="7">
        <f>LOG10(D107)+6</f>
        <v>2.4820059857942924</v>
      </c>
      <c r="C107" s="7">
        <f>IF(E107=0,-12,LOG10(E107)+6)</f>
        <v>1.4266299848251371</v>
      </c>
      <c r="D107" s="10">
        <v>3.0339329999999999E-4</v>
      </c>
      <c r="E107" s="10">
        <v>2.6707300000000001E-5</v>
      </c>
      <c r="F107" s="8">
        <v>2</v>
      </c>
      <c r="G107" s="8" t="str" cm="1">
        <f t="array" ref="G107">_xlfn.SWITCH(F107,0,"primary",1,"6-7th grade",2,"8-9th grade",3,"10th grade",4,"11-12th grade",5,"bachelor",6,"licence",7,"master",10,"hard to tell")</f>
        <v>8-9th grade</v>
      </c>
      <c r="H107" s="8"/>
      <c r="I107" s="8"/>
      <c r="J107" s="8" t="s">
        <v>77</v>
      </c>
      <c r="K107" s="8" t="str">
        <f>IFERROR(IF(VLOOKUP(A107, ResultsOnlineExpFrench!A:A, 1, FALSE) = A107, "yes", "no"), "no")</f>
        <v>no</v>
      </c>
      <c r="L107" s="8"/>
      <c r="M107" s="8" t="e">
        <f>VLOOKUP(A107,ResultsOnlineExpFrench!A:B,2,FALSE)</f>
        <v>#N/A</v>
      </c>
      <c r="N107" s="8" t="e">
        <f>VLOOKUP(A107,ResultsOnlineExpFrench!A:H,8,FALSE)</f>
        <v>#N/A</v>
      </c>
      <c r="O107" s="7" t="e">
        <f>VLOOKUP(A107,ResultsIRT!B:J,4,FALSE)</f>
        <v>#N/A</v>
      </c>
      <c r="P107" s="7" t="e">
        <f>VLOOKUP(A107,ResultsIRT!B:J,5,FALSE)</f>
        <v>#N/A</v>
      </c>
      <c r="Q107" s="7" t="e">
        <f>VLOOKUP(A107,ResultsIRT!B:J,6,FALSE)</f>
        <v>#N/A</v>
      </c>
      <c r="R107" s="7" t="e">
        <f>VLOOKUP(A107,ResultsIRT!B:J,8,FALSE)</f>
        <v>#N/A</v>
      </c>
      <c r="S107" s="7" t="e">
        <f>VLOOKUP(A107,ResultsIRT!B:J,7,FALSE)</f>
        <v>#N/A</v>
      </c>
      <c r="T107" s="7" t="e">
        <f>VLOOKUP(A107,ResultsIRT!B:J,9,FALSE)</f>
        <v>#N/A</v>
      </c>
      <c r="U107" s="27" t="s">
        <v>223</v>
      </c>
      <c r="V107" s="8" t="str">
        <f>IFERROR(IF(VLOOKUP(U107, EnglishVocabulary!A:A, 1, FALSE) = U107, "yes", "no"), "no")</f>
        <v>yes</v>
      </c>
      <c r="W107" s="8" t="str">
        <f>IFERROR(IF(VLOOKUP(A107, HighDiscrimIRT!A:A, 1, FALSE) = A107, "X", ""), "")</f>
        <v/>
      </c>
      <c r="X107" s="7"/>
    </row>
    <row r="108" spans="1:24">
      <c r="A108" s="14" t="s">
        <v>224</v>
      </c>
      <c r="B108" s="7">
        <f>LOG10(D108)+6</f>
        <v>2.4795332749990022</v>
      </c>
      <c r="C108" s="7">
        <f>IF(E108=0,-12,LOG10(E108)+6)</f>
        <v>2.5556883845444593</v>
      </c>
      <c r="D108" s="10">
        <v>3.0167079999999998E-4</v>
      </c>
      <c r="E108" s="10">
        <v>3.5949130000000003E-4</v>
      </c>
      <c r="F108" s="11">
        <v>0</v>
      </c>
      <c r="G108" s="8" t="str" cm="1">
        <f t="array" ref="G108">_xlfn.SWITCH(F108,0,"primary",1,"6-7th grade",2,"8-9th grade",3,"10th grade",4,"11-12th grade",5,"bachelor",6,"licence",7,"master",10,"hard to tell")</f>
        <v>primary</v>
      </c>
      <c r="H108" s="8"/>
      <c r="I108" s="8"/>
      <c r="J108" s="8" t="s">
        <v>25</v>
      </c>
      <c r="K108" s="8" t="str">
        <f>IFERROR(IF(VLOOKUP(A108, ResultsOnlineExpFrench!A:A, 1, FALSE) = A108, "yes", "no"), "no")</f>
        <v>yes</v>
      </c>
      <c r="L108" s="8"/>
      <c r="M108" s="7">
        <f>VLOOKUP(A108,ResultsOnlineExpFrench!A:B,2,FALSE)</f>
        <v>7.774647887323944</v>
      </c>
      <c r="N108" s="7">
        <f>VLOOKUP(A108,ResultsOnlineExpFrench!A:H,8,FALSE)</f>
        <v>0.8083574564665772</v>
      </c>
      <c r="O108" s="7">
        <f>VLOOKUP(A108,ResultsIRT!B:J,4,FALSE)</f>
        <v>0.24667103318434699</v>
      </c>
      <c r="P108" s="7">
        <f>VLOOKUP(A108,ResultsIRT!B:J,5,FALSE)</f>
        <v>23.376509008942801</v>
      </c>
      <c r="Q108" s="7">
        <f>VLOOKUP(A108,ResultsIRT!B:J,6,FALSE)</f>
        <v>-0.95596805492036696</v>
      </c>
      <c r="R108" s="7">
        <f>VLOOKUP(A108,ResultsIRT!B:J,8,FALSE)</f>
        <v>5.66403473943853</v>
      </c>
      <c r="S108" s="7">
        <f>VLOOKUP(A108,ResultsIRT!B:J,7,FALSE)</f>
        <v>-2.8353041415195099E-2</v>
      </c>
      <c r="T108" s="7">
        <f>VLOOKUP(A108,ResultsIRT!B:J,9,FALSE)</f>
        <v>180.477098090814</v>
      </c>
      <c r="U108" s="27" t="s">
        <v>225</v>
      </c>
      <c r="V108" s="8" t="str">
        <f>IFERROR(IF(VLOOKUP(U108, EnglishVocabulary!A:A, 1, FALSE) = U108, "yes", "no"), "no")</f>
        <v>yes</v>
      </c>
      <c r="W108" s="8" t="str">
        <f>IFERROR(IF(VLOOKUP(A108, HighDiscrimIRT!A:A, 1, FALSE) = A108, "X", ""), "")</f>
        <v/>
      </c>
      <c r="X108" s="7"/>
    </row>
    <row r="109" spans="1:24">
      <c r="A109" s="14" t="s">
        <v>226</v>
      </c>
      <c r="B109" s="7">
        <f>LOG10(D109)+6</f>
        <v>2.4765036833724432</v>
      </c>
      <c r="C109" s="7">
        <f>IF(E109=0,-12,LOG10(E109)+6)</f>
        <v>0.59666305939874142</v>
      </c>
      <c r="D109" s="10">
        <v>2.9957369999999999E-4</v>
      </c>
      <c r="E109" s="10">
        <v>3.9505999999999999E-6</v>
      </c>
      <c r="F109" s="8">
        <v>5</v>
      </c>
      <c r="G109" s="8" t="str" cm="1">
        <f t="array" ref="G109">_xlfn.SWITCH(F109,0,"primary",1,"6-7th grade",2,"8-9th grade",3,"10th grade",4,"11-12th grade",5,"bachelor",6,"licence",7,"master",10,"hard to tell")</f>
        <v>bachelor</v>
      </c>
      <c r="H109" s="8"/>
      <c r="I109" s="8"/>
      <c r="J109" s="8" t="s">
        <v>77</v>
      </c>
      <c r="K109" s="8" t="str">
        <f>IFERROR(IF(VLOOKUP(A109, ResultsOnlineExpFrench!A:A, 1, FALSE) = A109, "yes", "no"), "no")</f>
        <v>no</v>
      </c>
      <c r="L109" s="8"/>
      <c r="M109" s="8" t="e">
        <f>VLOOKUP(A109,ResultsOnlineExpFrench!A:B,2,FALSE)</f>
        <v>#N/A</v>
      </c>
      <c r="N109" s="8" t="e">
        <f>VLOOKUP(A109,ResultsOnlineExpFrench!A:H,8,FALSE)</f>
        <v>#N/A</v>
      </c>
      <c r="O109" s="7" t="e">
        <f>VLOOKUP(A109,ResultsIRT!B:J,4,FALSE)</f>
        <v>#N/A</v>
      </c>
      <c r="P109" s="7" t="e">
        <f>VLOOKUP(A109,ResultsIRT!B:J,5,FALSE)</f>
        <v>#N/A</v>
      </c>
      <c r="Q109" s="7" t="e">
        <f>VLOOKUP(A109,ResultsIRT!B:J,6,FALSE)</f>
        <v>#N/A</v>
      </c>
      <c r="R109" s="7" t="e">
        <f>VLOOKUP(A109,ResultsIRT!B:J,8,FALSE)</f>
        <v>#N/A</v>
      </c>
      <c r="S109" s="7" t="e">
        <f>VLOOKUP(A109,ResultsIRT!B:J,7,FALSE)</f>
        <v>#N/A</v>
      </c>
      <c r="T109" s="7" t="e">
        <f>VLOOKUP(A109,ResultsIRT!B:J,9,FALSE)</f>
        <v>#N/A</v>
      </c>
      <c r="U109" s="27" t="s">
        <v>227</v>
      </c>
      <c r="V109" s="8" t="str">
        <f>IFERROR(IF(VLOOKUP(U109, EnglishVocabulary!A:A, 1, FALSE) = U109, "yes", "no"), "no")</f>
        <v>yes</v>
      </c>
      <c r="W109" s="8" t="str">
        <f>IFERROR(IF(VLOOKUP(A109, HighDiscrimIRT!A:A, 1, FALSE) = A109, "X", ""), "")</f>
        <v/>
      </c>
      <c r="X109" s="7"/>
    </row>
    <row r="110" spans="1:24">
      <c r="A110" s="14" t="s">
        <v>228</v>
      </c>
      <c r="B110" s="7">
        <f>LOG10(D110)+6</f>
        <v>2.4668425698816772</v>
      </c>
      <c r="C110" s="7">
        <f>IF(E110=0,-12,LOG10(E110)+6)</f>
        <v>1.4935124215396209</v>
      </c>
      <c r="D110" s="10">
        <v>2.929831E-4</v>
      </c>
      <c r="E110" s="10">
        <v>3.11539E-5</v>
      </c>
      <c r="F110" s="8">
        <v>1</v>
      </c>
      <c r="G110" s="8" t="str" cm="1">
        <f t="array" ref="G110">_xlfn.SWITCH(F110,0,"primary",1,"6-7th grade",2,"8-9th grade",3,"10th grade",4,"11-12th grade",5,"bachelor",6,"licence",7,"master",10,"hard to tell")</f>
        <v>6-7th grade</v>
      </c>
      <c r="H110" s="8" t="s">
        <v>42</v>
      </c>
      <c r="I110" s="8"/>
      <c r="J110" s="8" t="s">
        <v>27</v>
      </c>
      <c r="K110" s="8" t="str">
        <f>IFERROR(IF(VLOOKUP(A110, ResultsOnlineExpFrench!A:A, 1, FALSE) = A110, "yes", "no"), "no")</f>
        <v>no</v>
      </c>
      <c r="L110" s="8"/>
      <c r="M110" s="8" t="e">
        <f>VLOOKUP(A110,ResultsOnlineExpFrench!A:B,2,FALSE)</f>
        <v>#N/A</v>
      </c>
      <c r="N110" s="8" t="e">
        <f>VLOOKUP(A110,ResultsOnlineExpFrench!A:H,8,FALSE)</f>
        <v>#N/A</v>
      </c>
      <c r="O110" s="7" t="e">
        <f>VLOOKUP(A110,ResultsIRT!B:J,4,FALSE)</f>
        <v>#N/A</v>
      </c>
      <c r="P110" s="7" t="e">
        <f>VLOOKUP(A110,ResultsIRT!B:J,5,FALSE)</f>
        <v>#N/A</v>
      </c>
      <c r="Q110" s="7" t="e">
        <f>VLOOKUP(A110,ResultsIRT!B:J,6,FALSE)</f>
        <v>#N/A</v>
      </c>
      <c r="R110" s="7" t="e">
        <f>VLOOKUP(A110,ResultsIRT!B:J,8,FALSE)</f>
        <v>#N/A</v>
      </c>
      <c r="S110" s="7" t="e">
        <f>VLOOKUP(A110,ResultsIRT!B:J,7,FALSE)</f>
        <v>#N/A</v>
      </c>
      <c r="T110" s="7" t="e">
        <f>VLOOKUP(A110,ResultsIRT!B:J,9,FALSE)</f>
        <v>#N/A</v>
      </c>
      <c r="U110" s="27" t="s">
        <v>229</v>
      </c>
      <c r="V110" s="8" t="str">
        <f>IFERROR(IF(VLOOKUP(U110, EnglishVocabulary!A:A, 1, FALSE) = U110, "yes", "no"), "no")</f>
        <v>yes</v>
      </c>
      <c r="W110" s="8" t="str">
        <f>IFERROR(IF(VLOOKUP(A110, HighDiscrimIRT!A:A, 1, FALSE) = A110, "X", ""), "")</f>
        <v/>
      </c>
      <c r="X110" s="7"/>
    </row>
    <row r="111" spans="1:24">
      <c r="A111" s="14" t="s">
        <v>230</v>
      </c>
      <c r="B111" s="7">
        <f>LOG10(D111)+6</f>
        <v>2.4661760526589678</v>
      </c>
      <c r="C111" s="7">
        <f>IF(E111=0,-12,LOG10(E111)+6)</f>
        <v>2.0788756847937111</v>
      </c>
      <c r="D111" s="10">
        <v>2.9253379999999999E-4</v>
      </c>
      <c r="E111" s="10">
        <v>1.1991559999999999E-4</v>
      </c>
      <c r="F111" s="11">
        <v>2</v>
      </c>
      <c r="G111" s="8" t="str" cm="1">
        <f t="array" ref="G111">_xlfn.SWITCH(F111,0,"primary",1,"6-7th grade",2,"8-9th grade",3,"10th grade",4,"11-12th grade",5,"bachelor",6,"licence",7,"master",10,"hard to tell")</f>
        <v>8-9th grade</v>
      </c>
      <c r="H111" s="8"/>
      <c r="I111" s="8"/>
      <c r="J111" s="8" t="s">
        <v>27</v>
      </c>
      <c r="K111" s="8" t="str">
        <f>IFERROR(IF(VLOOKUP(A111, ResultsOnlineExpFrench!A:A, 1, FALSE) = A111, "yes", "no"), "no")</f>
        <v>yes</v>
      </c>
      <c r="L111" s="8"/>
      <c r="M111" s="7">
        <f>VLOOKUP(A111,ResultsOnlineExpFrench!A:B,2,FALSE)</f>
        <v>7.2469879518072293</v>
      </c>
      <c r="N111" s="7">
        <f>VLOOKUP(A111,ResultsOnlineExpFrench!A:H,8,FALSE)</f>
        <v>1.4662333801806751</v>
      </c>
      <c r="O111" s="7">
        <f>VLOOKUP(A111,ResultsIRT!B:J,4,FALSE)</f>
        <v>1.09025614707376E-2</v>
      </c>
      <c r="P111" s="7">
        <f>VLOOKUP(A111,ResultsIRT!B:J,5,FALSE)</f>
        <v>-123.073992697213</v>
      </c>
      <c r="Q111" s="7">
        <f>VLOOKUP(A111,ResultsIRT!B:J,6,FALSE)</f>
        <v>2.56135648452068</v>
      </c>
      <c r="R111" s="7">
        <f>VLOOKUP(A111,ResultsIRT!B:J,8,FALSE)</f>
        <v>-2.3285595554948402</v>
      </c>
      <c r="S111" s="7">
        <f>VLOOKUP(A111,ResultsIRT!B:J,7,FALSE)</f>
        <v>9.4868766773773996E-2</v>
      </c>
      <c r="T111" s="7">
        <f>VLOOKUP(A111,ResultsIRT!B:J,9,FALSE)</f>
        <v>-33.518094283145203</v>
      </c>
      <c r="U111" s="27" t="s">
        <v>230</v>
      </c>
      <c r="V111" s="8" t="str">
        <f>IFERROR(IF(VLOOKUP(U111, EnglishVocabulary!A:A, 1, FALSE) = U111, "yes", "no"), "no")</f>
        <v>yes</v>
      </c>
      <c r="W111" s="8" t="str">
        <f>IFERROR(IF(VLOOKUP(A111, HighDiscrimIRT!A:A, 1, FALSE) = A111, "X", ""), "")</f>
        <v/>
      </c>
      <c r="X111" s="7"/>
    </row>
    <row r="112" spans="1:24">
      <c r="A112" s="14" t="s">
        <v>231</v>
      </c>
      <c r="B112" s="7">
        <f>LOG10(D112)+6</f>
        <v>2.4619302055791614</v>
      </c>
      <c r="C112" s="7">
        <f>IF(E112=0,-12,LOG10(E112)+6)</f>
        <v>1.7680472958279063</v>
      </c>
      <c r="D112" s="10">
        <v>2.8968780000000001E-4</v>
      </c>
      <c r="E112" s="10">
        <v>5.8620199999999998E-5</v>
      </c>
      <c r="F112" s="8">
        <v>2</v>
      </c>
      <c r="G112" s="8" t="str" cm="1">
        <f t="array" ref="G112">_xlfn.SWITCH(F112,0,"primary",1,"6-7th grade",2,"8-9th grade",3,"10th grade",4,"11-12th grade",5,"bachelor",6,"licence",7,"master",10,"hard to tell")</f>
        <v>8-9th grade</v>
      </c>
      <c r="H112" s="8"/>
      <c r="I112" s="8"/>
      <c r="J112" s="8" t="s">
        <v>77</v>
      </c>
      <c r="K112" s="8" t="str">
        <f>IFERROR(IF(VLOOKUP(A112, ResultsOnlineExpFrench!A:A, 1, FALSE) = A112, "yes", "no"), "no")</f>
        <v>no</v>
      </c>
      <c r="L112" s="8"/>
      <c r="M112" s="8" t="e">
        <f>VLOOKUP(A112,ResultsOnlineExpFrench!A:B,2,FALSE)</f>
        <v>#N/A</v>
      </c>
      <c r="N112" s="8" t="e">
        <f>VLOOKUP(A112,ResultsOnlineExpFrench!A:H,8,FALSE)</f>
        <v>#N/A</v>
      </c>
      <c r="O112" s="7" t="e">
        <f>VLOOKUP(A112,ResultsIRT!B:J,4,FALSE)</f>
        <v>#N/A</v>
      </c>
      <c r="P112" s="7" t="e">
        <f>VLOOKUP(A112,ResultsIRT!B:J,5,FALSE)</f>
        <v>#N/A</v>
      </c>
      <c r="Q112" s="7" t="e">
        <f>VLOOKUP(A112,ResultsIRT!B:J,6,FALSE)</f>
        <v>#N/A</v>
      </c>
      <c r="R112" s="7" t="e">
        <f>VLOOKUP(A112,ResultsIRT!B:J,8,FALSE)</f>
        <v>#N/A</v>
      </c>
      <c r="S112" s="7" t="e">
        <f>VLOOKUP(A112,ResultsIRT!B:J,7,FALSE)</f>
        <v>#N/A</v>
      </c>
      <c r="T112" s="7" t="e">
        <f>VLOOKUP(A112,ResultsIRT!B:J,9,FALSE)</f>
        <v>#N/A</v>
      </c>
      <c r="U112" s="27" t="s">
        <v>232</v>
      </c>
      <c r="V112" s="8" t="str">
        <f>IFERROR(IF(VLOOKUP(U112, EnglishVocabulary!A:A, 1, FALSE) = U112, "yes", "no"), "no")</f>
        <v>yes</v>
      </c>
      <c r="W112" s="8" t="str">
        <f>IFERROR(IF(VLOOKUP(A112, HighDiscrimIRT!A:A, 1, FALSE) = A112, "X", ""), "")</f>
        <v/>
      </c>
      <c r="X112" s="7"/>
    </row>
    <row r="113" spans="1:24">
      <c r="A113" s="14" t="s">
        <v>233</v>
      </c>
      <c r="B113" s="7">
        <f>LOG10(D113)+6</f>
        <v>2.4618179023940425</v>
      </c>
      <c r="C113" s="7">
        <f>IF(E113=0,-12,LOG10(E113)+6)</f>
        <v>1.9001655036671483</v>
      </c>
      <c r="D113" s="10">
        <v>2.896129E-4</v>
      </c>
      <c r="E113" s="10">
        <v>7.9463100000000002E-5</v>
      </c>
      <c r="F113" s="8">
        <v>5</v>
      </c>
      <c r="G113" s="8" t="str" cm="1">
        <f t="array" ref="G113">_xlfn.SWITCH(F113,0,"primary",1,"6-7th grade",2,"8-9th grade",3,"10th grade",4,"11-12th grade",5,"bachelor",6,"licence",7,"master",10,"hard to tell")</f>
        <v>bachelor</v>
      </c>
      <c r="H113" s="8"/>
      <c r="I113" s="8"/>
      <c r="J113" s="8" t="s">
        <v>77</v>
      </c>
      <c r="K113" s="8" t="str">
        <f>IFERROR(IF(VLOOKUP(A113, ResultsOnlineExpFrench!A:A, 1, FALSE) = A113, "yes", "no"), "no")</f>
        <v>no</v>
      </c>
      <c r="L113" s="8"/>
      <c r="M113" s="8" t="e">
        <f>VLOOKUP(A113,ResultsOnlineExpFrench!A:B,2,FALSE)</f>
        <v>#N/A</v>
      </c>
      <c r="N113" s="8" t="e">
        <f>VLOOKUP(A113,ResultsOnlineExpFrench!A:H,8,FALSE)</f>
        <v>#N/A</v>
      </c>
      <c r="O113" s="7" t="e">
        <f>VLOOKUP(A113,ResultsIRT!B:J,4,FALSE)</f>
        <v>#N/A</v>
      </c>
      <c r="P113" s="7" t="e">
        <f>VLOOKUP(A113,ResultsIRT!B:J,5,FALSE)</f>
        <v>#N/A</v>
      </c>
      <c r="Q113" s="7" t="e">
        <f>VLOOKUP(A113,ResultsIRT!B:J,6,FALSE)</f>
        <v>#N/A</v>
      </c>
      <c r="R113" s="7" t="e">
        <f>VLOOKUP(A113,ResultsIRT!B:J,8,FALSE)</f>
        <v>#N/A</v>
      </c>
      <c r="S113" s="7" t="e">
        <f>VLOOKUP(A113,ResultsIRT!B:J,7,FALSE)</f>
        <v>#N/A</v>
      </c>
      <c r="T113" s="7" t="e">
        <f>VLOOKUP(A113,ResultsIRT!B:J,9,FALSE)</f>
        <v>#N/A</v>
      </c>
      <c r="U113" s="27" t="s">
        <v>234</v>
      </c>
      <c r="V113" s="8" t="str">
        <f>IFERROR(IF(VLOOKUP(U113, EnglishVocabulary!A:A, 1, FALSE) = U113, "yes", "no"), "no")</f>
        <v>yes</v>
      </c>
      <c r="W113" s="8" t="str">
        <f>IFERROR(IF(VLOOKUP(A113, HighDiscrimIRT!A:A, 1, FALSE) = A113, "X", ""), "")</f>
        <v/>
      </c>
      <c r="X113" s="7"/>
    </row>
    <row r="114" spans="1:24">
      <c r="A114" s="14" t="s">
        <v>235</v>
      </c>
      <c r="B114" s="7">
        <f>LOG10(D114)+6</f>
        <v>2.4606934207796489</v>
      </c>
      <c r="C114" s="7">
        <f>IF(E114=0,-12,LOG10(E114)+6)</f>
        <v>1.4602632191941014</v>
      </c>
      <c r="D114" s="10">
        <v>2.88864E-4</v>
      </c>
      <c r="E114" s="10">
        <v>2.88578E-5</v>
      </c>
      <c r="F114" s="11">
        <v>4</v>
      </c>
      <c r="G114" s="8" t="str" cm="1">
        <f t="array" ref="G114">_xlfn.SWITCH(F114,0,"primary",1,"6-7th grade",2,"8-9th grade",3,"10th grade",4,"11-12th grade",5,"bachelor",6,"licence",7,"master",10,"hard to tell")</f>
        <v>11-12th grade</v>
      </c>
      <c r="H114" s="8"/>
      <c r="I114" s="8"/>
      <c r="J114" s="8" t="s">
        <v>27</v>
      </c>
      <c r="K114" s="8" t="str">
        <f>IFERROR(IF(VLOOKUP(A114, ResultsOnlineExpFrench!A:A, 1, FALSE) = A114, "yes", "no"), "no")</f>
        <v>yes</v>
      </c>
      <c r="L114" s="8"/>
      <c r="M114" s="7">
        <f>VLOOKUP(A114,ResultsOnlineExpFrench!A:B,2,FALSE)</f>
        <v>7.556338028169014</v>
      </c>
      <c r="N114" s="7">
        <f>VLOOKUP(A114,ResultsOnlineExpFrench!A:H,8,FALSE)</f>
        <v>0.97521863122825103</v>
      </c>
      <c r="O114" s="7" t="e">
        <f>VLOOKUP(A114,ResultsIRT!B:J,4,FALSE)</f>
        <v>#N/A</v>
      </c>
      <c r="P114" s="7" t="e">
        <f>VLOOKUP(A114,ResultsIRT!B:J,5,FALSE)</f>
        <v>#N/A</v>
      </c>
      <c r="Q114" s="7" t="e">
        <f>VLOOKUP(A114,ResultsIRT!B:J,6,FALSE)</f>
        <v>#N/A</v>
      </c>
      <c r="R114" s="7" t="e">
        <f>VLOOKUP(A114,ResultsIRT!B:J,8,FALSE)</f>
        <v>#N/A</v>
      </c>
      <c r="S114" s="7" t="e">
        <f>VLOOKUP(A114,ResultsIRT!B:J,7,FALSE)</f>
        <v>#N/A</v>
      </c>
      <c r="T114" s="7" t="e">
        <f>VLOOKUP(A114,ResultsIRT!B:J,9,FALSE)</f>
        <v>#N/A</v>
      </c>
      <c r="U114" s="27" t="s">
        <v>236</v>
      </c>
      <c r="V114" s="8" t="str">
        <f>IFERROR(IF(VLOOKUP(U114, EnglishVocabulary!A:A, 1, FALSE) = U114, "yes", "no"), "no")</f>
        <v>yes</v>
      </c>
      <c r="W114" s="8" t="str">
        <f>IFERROR(IF(VLOOKUP(A114, HighDiscrimIRT!A:A, 1, FALSE) = A114, "X", ""), "")</f>
        <v>X</v>
      </c>
      <c r="X114" s="7"/>
    </row>
    <row r="115" spans="1:24">
      <c r="A115" s="14" t="s">
        <v>237</v>
      </c>
      <c r="B115" s="7">
        <f>LOG10(D115)+6</f>
        <v>2.4580958135181947</v>
      </c>
      <c r="C115" s="7">
        <f>IF(E115=0,-12,LOG10(E115)+6)</f>
        <v>0.94524694977008039</v>
      </c>
      <c r="D115" s="10">
        <v>2.8714140000000001E-4</v>
      </c>
      <c r="E115" s="10">
        <v>8.8155000000000006E-6</v>
      </c>
      <c r="F115" s="11">
        <v>1</v>
      </c>
      <c r="G115" s="8" t="str" cm="1">
        <f t="array" ref="G115">_xlfn.SWITCH(F115,0,"primary",1,"6-7th grade",2,"8-9th grade",3,"10th grade",4,"11-12th grade",5,"bachelor",6,"licence",7,"master",10,"hard to tell")</f>
        <v>6-7th grade</v>
      </c>
      <c r="H115" s="8"/>
      <c r="I115" s="8"/>
      <c r="J115" s="8" t="s">
        <v>27</v>
      </c>
      <c r="K115" s="8" t="str">
        <f>IFERROR(IF(VLOOKUP(A115, ResultsOnlineExpFrench!A:A, 1, FALSE) = A115, "yes", "no"), "no")</f>
        <v>yes</v>
      </c>
      <c r="L115" s="8"/>
      <c r="M115" s="7">
        <f>VLOOKUP(A115,ResultsOnlineExpFrench!A:B,2,FALSE)</f>
        <v>7.625</v>
      </c>
      <c r="N115" s="7">
        <f>VLOOKUP(A115,ResultsOnlineExpFrench!A:H,8,FALSE)</f>
        <v>0.77590080475762457</v>
      </c>
      <c r="O115" s="7" t="e">
        <f>VLOOKUP(A115,ResultsIRT!B:J,4,FALSE)</f>
        <v>#N/A</v>
      </c>
      <c r="P115" s="7" t="e">
        <f>VLOOKUP(A115,ResultsIRT!B:J,5,FALSE)</f>
        <v>#N/A</v>
      </c>
      <c r="Q115" s="7" t="e">
        <f>VLOOKUP(A115,ResultsIRT!B:J,6,FALSE)</f>
        <v>#N/A</v>
      </c>
      <c r="R115" s="7" t="e">
        <f>VLOOKUP(A115,ResultsIRT!B:J,8,FALSE)</f>
        <v>#N/A</v>
      </c>
      <c r="S115" s="7" t="e">
        <f>VLOOKUP(A115,ResultsIRT!B:J,7,FALSE)</f>
        <v>#N/A</v>
      </c>
      <c r="T115" s="7" t="e">
        <f>VLOOKUP(A115,ResultsIRT!B:J,9,FALSE)</f>
        <v>#N/A</v>
      </c>
      <c r="U115" s="27" t="s">
        <v>237</v>
      </c>
      <c r="V115" s="8" t="str">
        <f>IFERROR(IF(VLOOKUP(U115, EnglishVocabulary!A:A, 1, FALSE) = U115, "yes", "no"), "no")</f>
        <v>yes</v>
      </c>
      <c r="W115" s="8" t="str">
        <f>IFERROR(IF(VLOOKUP(A115, HighDiscrimIRT!A:A, 1, FALSE) = A115, "X", ""), "")</f>
        <v/>
      </c>
      <c r="X115" s="7"/>
    </row>
    <row r="116" spans="1:24">
      <c r="A116" s="14" t="s">
        <v>238</v>
      </c>
      <c r="B116" s="7">
        <f>LOG10(D116)+6</f>
        <v>2.4482433409437041</v>
      </c>
      <c r="C116" s="7">
        <f>IF(E116=0,-12,LOG10(E116)+6)</f>
        <v>2.3565956143752782</v>
      </c>
      <c r="D116" s="10">
        <v>2.8070059999999998E-4</v>
      </c>
      <c r="E116" s="10">
        <v>2.2729799999999999E-4</v>
      </c>
      <c r="F116" s="11">
        <v>0</v>
      </c>
      <c r="G116" s="8" t="str" cm="1">
        <f t="array" ref="G116">_xlfn.SWITCH(F116,0,"primary",1,"6-7th grade",2,"8-9th grade",3,"10th grade",4,"11-12th grade",5,"bachelor",6,"licence",7,"master",10,"hard to tell")</f>
        <v>primary</v>
      </c>
      <c r="H116" s="8"/>
      <c r="I116" s="8"/>
      <c r="J116" s="8" t="s">
        <v>27</v>
      </c>
      <c r="K116" s="8" t="str">
        <f>IFERROR(IF(VLOOKUP(A116, ResultsOnlineExpFrench!A:A, 1, FALSE) = A116, "yes", "no"), "no")</f>
        <v>yes</v>
      </c>
      <c r="L116" s="8"/>
      <c r="M116" s="7">
        <f>VLOOKUP(A116,ResultsOnlineExpFrench!A:B,2,FALSE)</f>
        <v>7.6201550387596901</v>
      </c>
      <c r="N116" s="7">
        <f>VLOOKUP(A116,ResultsOnlineExpFrench!A:H,8,FALSE)</f>
        <v>0.7386746821439758</v>
      </c>
      <c r="O116" s="7" t="e">
        <f>VLOOKUP(A116,ResultsIRT!B:J,4,FALSE)</f>
        <v>#N/A</v>
      </c>
      <c r="P116" s="7" t="e">
        <f>VLOOKUP(A116,ResultsIRT!B:J,5,FALSE)</f>
        <v>#N/A</v>
      </c>
      <c r="Q116" s="7" t="e">
        <f>VLOOKUP(A116,ResultsIRT!B:J,6,FALSE)</f>
        <v>#N/A</v>
      </c>
      <c r="R116" s="7" t="e">
        <f>VLOOKUP(A116,ResultsIRT!B:J,8,FALSE)</f>
        <v>#N/A</v>
      </c>
      <c r="S116" s="7" t="e">
        <f>VLOOKUP(A116,ResultsIRT!B:J,7,FALSE)</f>
        <v>#N/A</v>
      </c>
      <c r="T116" s="7" t="e">
        <f>VLOOKUP(A116,ResultsIRT!B:J,9,FALSE)</f>
        <v>#N/A</v>
      </c>
      <c r="U116" s="27" t="s">
        <v>239</v>
      </c>
      <c r="V116" s="8" t="str">
        <f>IFERROR(IF(VLOOKUP(U116, EnglishVocabulary!A:A, 1, FALSE) = U116, "yes", "no"), "no")</f>
        <v>yes</v>
      </c>
      <c r="W116" s="8" t="str">
        <f>IFERROR(IF(VLOOKUP(A116, HighDiscrimIRT!A:A, 1, FALSE) = A116, "X", ""), "")</f>
        <v/>
      </c>
      <c r="X116" s="7"/>
    </row>
    <row r="117" spans="1:24">
      <c r="A117" s="14" t="s">
        <v>240</v>
      </c>
      <c r="B117" s="7">
        <f>LOG10(D117)+6</f>
        <v>2.4461525623306795</v>
      </c>
      <c r="C117" s="7">
        <f>IF(E117=0,-12,LOG10(E117)+6)</f>
        <v>1.5862023446958693</v>
      </c>
      <c r="D117" s="10">
        <v>2.7935250000000003E-4</v>
      </c>
      <c r="E117" s="10">
        <v>3.8565800000000003E-5</v>
      </c>
      <c r="F117" s="8">
        <v>1</v>
      </c>
      <c r="G117" s="8" t="str" cm="1">
        <f t="array" ref="G117">_xlfn.SWITCH(F117,0,"primary",1,"6-7th grade",2,"8-9th grade",3,"10th grade",4,"11-12th grade",5,"bachelor",6,"licence",7,"master",10,"hard to tell")</f>
        <v>6-7th grade</v>
      </c>
      <c r="H117" s="8" t="s">
        <v>42</v>
      </c>
      <c r="I117" s="8"/>
      <c r="J117" s="8" t="s">
        <v>27</v>
      </c>
      <c r="K117" s="8" t="str">
        <f>IFERROR(IF(VLOOKUP(A117, ResultsOnlineExpFrench!A:A, 1, FALSE) = A117, "yes", "no"), "no")</f>
        <v>no</v>
      </c>
      <c r="L117" s="8"/>
      <c r="M117" s="8" t="e">
        <f>VLOOKUP(A117,ResultsOnlineExpFrench!A:B,2,FALSE)</f>
        <v>#N/A</v>
      </c>
      <c r="N117" s="8" t="e">
        <f>VLOOKUP(A117,ResultsOnlineExpFrench!A:H,8,FALSE)</f>
        <v>#N/A</v>
      </c>
      <c r="O117" s="7" t="e">
        <f>VLOOKUP(A117,ResultsIRT!B:J,4,FALSE)</f>
        <v>#N/A</v>
      </c>
      <c r="P117" s="7" t="e">
        <f>VLOOKUP(A117,ResultsIRT!B:J,5,FALSE)</f>
        <v>#N/A</v>
      </c>
      <c r="Q117" s="7" t="e">
        <f>VLOOKUP(A117,ResultsIRT!B:J,6,FALSE)</f>
        <v>#N/A</v>
      </c>
      <c r="R117" s="7" t="e">
        <f>VLOOKUP(A117,ResultsIRT!B:J,8,FALSE)</f>
        <v>#N/A</v>
      </c>
      <c r="S117" s="7" t="e">
        <f>VLOOKUP(A117,ResultsIRT!B:J,7,FALSE)</f>
        <v>#N/A</v>
      </c>
      <c r="T117" s="7" t="e">
        <f>VLOOKUP(A117,ResultsIRT!B:J,9,FALSE)</f>
        <v>#N/A</v>
      </c>
      <c r="U117" s="27" t="s">
        <v>241</v>
      </c>
      <c r="V117" s="8" t="str">
        <f>IFERROR(IF(VLOOKUP(U117, EnglishVocabulary!A:A, 1, FALSE) = U117, "yes", "no"), "no")</f>
        <v>yes</v>
      </c>
      <c r="W117" s="8" t="str">
        <f>IFERROR(IF(VLOOKUP(A117, HighDiscrimIRT!A:A, 1, FALSE) = A117, "X", ""), "")</f>
        <v/>
      </c>
      <c r="X117" s="7"/>
    </row>
    <row r="118" spans="1:24">
      <c r="A118" s="14" t="s">
        <v>242</v>
      </c>
      <c r="B118" s="7">
        <f>LOG10(D118)+6</f>
        <v>2.4458030926167096</v>
      </c>
      <c r="C118" s="7">
        <f>IF(E118=0,-12,LOG10(E118)+6)</f>
        <v>-0.22951619056889161</v>
      </c>
      <c r="D118" s="10">
        <v>2.791278E-4</v>
      </c>
      <c r="E118" s="10">
        <v>5.8950000000000003E-7</v>
      </c>
      <c r="F118" s="8">
        <v>5</v>
      </c>
      <c r="G118" s="8" t="str" cm="1">
        <f t="array" ref="G118">_xlfn.SWITCH(F118,0,"primary",1,"6-7th grade",2,"8-9th grade",3,"10th grade",4,"11-12th grade",5,"bachelor",6,"licence",7,"master",10,"hard to tell")</f>
        <v>bachelor</v>
      </c>
      <c r="H118" s="8" t="s">
        <v>42</v>
      </c>
      <c r="I118" s="8"/>
      <c r="J118" s="8" t="s">
        <v>27</v>
      </c>
      <c r="K118" s="8" t="str">
        <f>IFERROR(IF(VLOOKUP(A118, ResultsOnlineExpFrench!A:A, 1, FALSE) = A118, "yes", "no"), "no")</f>
        <v>no</v>
      </c>
      <c r="L118" s="8"/>
      <c r="M118" s="8" t="e">
        <f>VLOOKUP(A118,ResultsOnlineExpFrench!A:B,2,FALSE)</f>
        <v>#N/A</v>
      </c>
      <c r="N118" s="8" t="e">
        <f>VLOOKUP(A118,ResultsOnlineExpFrench!A:H,8,FALSE)</f>
        <v>#N/A</v>
      </c>
      <c r="O118" s="7" t="e">
        <f>VLOOKUP(A118,ResultsIRT!B:J,4,FALSE)</f>
        <v>#N/A</v>
      </c>
      <c r="P118" s="7" t="e">
        <f>VLOOKUP(A118,ResultsIRT!B:J,5,FALSE)</f>
        <v>#N/A</v>
      </c>
      <c r="Q118" s="7" t="e">
        <f>VLOOKUP(A118,ResultsIRT!B:J,6,FALSE)</f>
        <v>#N/A</v>
      </c>
      <c r="R118" s="7" t="e">
        <f>VLOOKUP(A118,ResultsIRT!B:J,8,FALSE)</f>
        <v>#N/A</v>
      </c>
      <c r="S118" s="7" t="e">
        <f>VLOOKUP(A118,ResultsIRT!B:J,7,FALSE)</f>
        <v>#N/A</v>
      </c>
      <c r="T118" s="7" t="e">
        <f>VLOOKUP(A118,ResultsIRT!B:J,9,FALSE)</f>
        <v>#N/A</v>
      </c>
      <c r="U118" s="27" t="s">
        <v>243</v>
      </c>
      <c r="V118" s="8" t="str">
        <f>IFERROR(IF(VLOOKUP(U118, EnglishVocabulary!A:A, 1, FALSE) = U118, "yes", "no"), "no")</f>
        <v>yes</v>
      </c>
      <c r="W118" s="8" t="str">
        <f>IFERROR(IF(VLOOKUP(A118, HighDiscrimIRT!A:A, 1, FALSE) = A118, "X", ""), "")</f>
        <v/>
      </c>
      <c r="X118" s="7"/>
    </row>
    <row r="119" spans="1:24">
      <c r="A119" s="14" t="s">
        <v>244</v>
      </c>
      <c r="B119" s="7">
        <f>LOG10(D119)+6</f>
        <v>2.4452201732480852</v>
      </c>
      <c r="C119" s="7">
        <f>IF(E119=0,-12,LOG10(E119)+6)</f>
        <v>1.6631598400179337</v>
      </c>
      <c r="D119" s="10">
        <v>2.7875339999999999E-4</v>
      </c>
      <c r="E119" s="10">
        <v>4.6042599999999999E-5</v>
      </c>
      <c r="F119" s="11">
        <v>3</v>
      </c>
      <c r="G119" s="8" t="str" cm="1">
        <f t="array" ref="G119">_xlfn.SWITCH(F119,0,"primary",1,"6-7th grade",2,"8-9th grade",3,"10th grade",4,"11-12th grade",5,"bachelor",6,"licence",7,"master",10,"hard to tell")</f>
        <v>10th grade</v>
      </c>
      <c r="H119" s="8"/>
      <c r="I119" s="8"/>
      <c r="J119" s="8" t="s">
        <v>30</v>
      </c>
      <c r="K119" s="8" t="str">
        <f>IFERROR(IF(VLOOKUP(A119, ResultsOnlineExpFrench!A:A, 1, FALSE) = A119, "yes", "no"), "no")</f>
        <v>yes</v>
      </c>
      <c r="L119" s="8"/>
      <c r="M119" s="7">
        <f>VLOOKUP(A119,ResultsOnlineExpFrench!A:B,2,FALSE)</f>
        <v>7.26</v>
      </c>
      <c r="N119" s="7">
        <f>VLOOKUP(A119,ResultsOnlineExpFrench!A:H,8,FALSE)</f>
        <v>1.69481562419043</v>
      </c>
      <c r="O119" s="7">
        <f>VLOOKUP(A119,ResultsIRT!B:J,4,FALSE)</f>
        <v>1.61204759084876E-2</v>
      </c>
      <c r="P119" s="7">
        <f>VLOOKUP(A119,ResultsIRT!B:J,5,FALSE)</f>
        <v>-60.850972708088598</v>
      </c>
      <c r="Q119" s="7">
        <f>VLOOKUP(A119,ResultsIRT!B:J,6,FALSE)</f>
        <v>2.90467275824509</v>
      </c>
      <c r="R119" s="7">
        <f>VLOOKUP(A119,ResultsIRT!B:J,8,FALSE)</f>
        <v>-2.0114838975843701</v>
      </c>
      <c r="S119" s="7">
        <f>VLOOKUP(A119,ResultsIRT!B:J,7,FALSE)</f>
        <v>0.66755146383071995</v>
      </c>
      <c r="T119" s="7">
        <f>VLOOKUP(A119,ResultsIRT!B:J,9,FALSE)</f>
        <v>0.20127813452281601</v>
      </c>
      <c r="U119" s="27" t="s">
        <v>244</v>
      </c>
      <c r="V119" s="8" t="str">
        <f>IFERROR(IF(VLOOKUP(U119, EnglishVocabulary!A:A, 1, FALSE) = U119, "yes", "no"), "no")</f>
        <v>no</v>
      </c>
      <c r="W119" s="8" t="str">
        <f>IFERROR(IF(VLOOKUP(A119, HighDiscrimIRT!A:A, 1, FALSE) = A119, "X", ""), "")</f>
        <v/>
      </c>
      <c r="X119" s="7"/>
    </row>
    <row r="120" spans="1:24">
      <c r="A120" s="14" t="s">
        <v>245</v>
      </c>
      <c r="B120" s="7">
        <f>LOG10(D120)+6</f>
        <v>2.4440516695892933</v>
      </c>
      <c r="C120" s="7">
        <f>IF(E120=0,-12,LOG10(E120)+6)</f>
        <v>1.7944211197204245</v>
      </c>
      <c r="D120" s="10">
        <v>2.7800440000000002E-4</v>
      </c>
      <c r="E120" s="10">
        <v>6.2290400000000002E-5</v>
      </c>
      <c r="F120" s="8">
        <v>4</v>
      </c>
      <c r="G120" s="8" t="str" cm="1">
        <f t="array" ref="G120">_xlfn.SWITCH(F120,0,"primary",1,"6-7th grade",2,"8-9th grade",3,"10th grade",4,"11-12th grade",5,"bachelor",6,"licence",7,"master",10,"hard to tell")</f>
        <v>11-12th grade</v>
      </c>
      <c r="H120" s="8"/>
      <c r="I120" s="8"/>
      <c r="J120" s="8" t="s">
        <v>77</v>
      </c>
      <c r="K120" s="8" t="str">
        <f>IFERROR(IF(VLOOKUP(A120, ResultsOnlineExpFrench!A:A, 1, FALSE) = A120, "yes", "no"), "no")</f>
        <v>no</v>
      </c>
      <c r="L120" s="8"/>
      <c r="M120" s="8" t="e">
        <f>VLOOKUP(A120,ResultsOnlineExpFrench!A:B,2,FALSE)</f>
        <v>#N/A</v>
      </c>
      <c r="N120" s="8" t="e">
        <f>VLOOKUP(A120,ResultsOnlineExpFrench!A:H,8,FALSE)</f>
        <v>#N/A</v>
      </c>
      <c r="O120" s="7" t="e">
        <f>VLOOKUP(A120,ResultsIRT!B:J,4,FALSE)</f>
        <v>#N/A</v>
      </c>
      <c r="P120" s="7" t="e">
        <f>VLOOKUP(A120,ResultsIRT!B:J,5,FALSE)</f>
        <v>#N/A</v>
      </c>
      <c r="Q120" s="7" t="e">
        <f>VLOOKUP(A120,ResultsIRT!B:J,6,FALSE)</f>
        <v>#N/A</v>
      </c>
      <c r="R120" s="7" t="e">
        <f>VLOOKUP(A120,ResultsIRT!B:J,8,FALSE)</f>
        <v>#N/A</v>
      </c>
      <c r="S120" s="7" t="e">
        <f>VLOOKUP(A120,ResultsIRT!B:J,7,FALSE)</f>
        <v>#N/A</v>
      </c>
      <c r="T120" s="7" t="e">
        <f>VLOOKUP(A120,ResultsIRT!B:J,9,FALSE)</f>
        <v>#N/A</v>
      </c>
      <c r="U120" s="27" t="s">
        <v>246</v>
      </c>
      <c r="V120" s="8" t="str">
        <f>IFERROR(IF(VLOOKUP(U120, EnglishVocabulary!A:A, 1, FALSE) = U120, "yes", "no"), "no")</f>
        <v>yes</v>
      </c>
      <c r="W120" s="8" t="str">
        <f>IFERROR(IF(VLOOKUP(A120, HighDiscrimIRT!A:A, 1, FALSE) = A120, "X", ""), "")</f>
        <v/>
      </c>
      <c r="X120" s="7"/>
    </row>
    <row r="121" spans="1:24">
      <c r="A121" s="14" t="s">
        <v>247</v>
      </c>
      <c r="B121" s="7">
        <f>LOG10(D121)+6</f>
        <v>2.4326722344429941</v>
      </c>
      <c r="C121" s="7">
        <f>IF(E121=0,-12,LOG10(E121)+6)</f>
        <v>1.3358689318429295</v>
      </c>
      <c r="D121" s="10">
        <v>2.7081469999999999E-4</v>
      </c>
      <c r="E121" s="10">
        <v>2.1670499999999999E-5</v>
      </c>
      <c r="F121" s="8">
        <v>0</v>
      </c>
      <c r="G121" s="8" t="str" cm="1">
        <f t="array" ref="G121">_xlfn.SWITCH(F121,0,"primary",1,"6-7th grade",2,"8-9th grade",3,"10th grade",4,"11-12th grade",5,"bachelor",6,"licence",7,"master",10,"hard to tell")</f>
        <v>primary</v>
      </c>
      <c r="H121" s="8" t="s">
        <v>42</v>
      </c>
      <c r="I121" s="8"/>
      <c r="J121" s="8" t="s">
        <v>214</v>
      </c>
      <c r="K121" s="8" t="str">
        <f>IFERROR(IF(VLOOKUP(A121, ResultsOnlineExpFrench!A:A, 1, FALSE) = A121, "yes", "no"), "no")</f>
        <v>no</v>
      </c>
      <c r="L121" s="8"/>
      <c r="M121" s="8" t="e">
        <f>VLOOKUP(A121,ResultsOnlineExpFrench!A:B,2,FALSE)</f>
        <v>#N/A</v>
      </c>
      <c r="N121" s="8" t="e">
        <f>VLOOKUP(A121,ResultsOnlineExpFrench!A:H,8,FALSE)</f>
        <v>#N/A</v>
      </c>
      <c r="O121" s="7" t="e">
        <f>VLOOKUP(A121,ResultsIRT!B:J,4,FALSE)</f>
        <v>#N/A</v>
      </c>
      <c r="P121" s="7" t="e">
        <f>VLOOKUP(A121,ResultsIRT!B:J,5,FALSE)</f>
        <v>#N/A</v>
      </c>
      <c r="Q121" s="7" t="e">
        <f>VLOOKUP(A121,ResultsIRT!B:J,6,FALSE)</f>
        <v>#N/A</v>
      </c>
      <c r="R121" s="7" t="e">
        <f>VLOOKUP(A121,ResultsIRT!B:J,8,FALSE)</f>
        <v>#N/A</v>
      </c>
      <c r="S121" s="7" t="e">
        <f>VLOOKUP(A121,ResultsIRT!B:J,7,FALSE)</f>
        <v>#N/A</v>
      </c>
      <c r="T121" s="7" t="e">
        <f>VLOOKUP(A121,ResultsIRT!B:J,9,FALSE)</f>
        <v>#N/A</v>
      </c>
      <c r="U121" s="27" t="s">
        <v>248</v>
      </c>
      <c r="V121" s="8" t="str">
        <f>IFERROR(IF(VLOOKUP(U121, EnglishVocabulary!A:A, 1, FALSE) = U121, "yes", "no"), "no")</f>
        <v>yes</v>
      </c>
      <c r="W121" s="8" t="str">
        <f>IFERROR(IF(VLOOKUP(A121, HighDiscrimIRT!A:A, 1, FALSE) = A121, "X", ""), "")</f>
        <v/>
      </c>
      <c r="X121" s="7"/>
    </row>
    <row r="122" spans="1:24">
      <c r="A122" s="14" t="s">
        <v>249</v>
      </c>
      <c r="B122" s="7">
        <f>LOG10(D122)+6</f>
        <v>2.4299009479429849</v>
      </c>
      <c r="C122" s="7">
        <f>IF(E122=0,-12,LOG10(E122)+6)</f>
        <v>0.20030318298158534</v>
      </c>
      <c r="D122" s="10">
        <v>2.690921E-4</v>
      </c>
      <c r="E122" s="10">
        <v>1.5859999999999999E-6</v>
      </c>
      <c r="F122" s="11">
        <v>1</v>
      </c>
      <c r="G122" s="8" t="str" cm="1">
        <f t="array" ref="G122">_xlfn.SWITCH(F122,0,"primary",1,"6-7th grade",2,"8-9th grade",3,"10th grade",4,"11-12th grade",5,"bachelor",6,"licence",7,"master",10,"hard to tell")</f>
        <v>6-7th grade</v>
      </c>
      <c r="H122" s="8"/>
      <c r="I122" s="8"/>
      <c r="J122" s="8" t="s">
        <v>36</v>
      </c>
      <c r="K122" s="8" t="str">
        <f>IFERROR(IF(VLOOKUP(A122, ResultsOnlineExpFrench!A:A, 1, FALSE) = A122, "yes", "no"), "no")</f>
        <v>yes</v>
      </c>
      <c r="L122" s="8"/>
      <c r="M122" s="7">
        <f>VLOOKUP(A122,ResultsOnlineExpFrench!A:B,2,FALSE)</f>
        <v>7.1217948717948714</v>
      </c>
      <c r="N122" s="7">
        <f>VLOOKUP(A122,ResultsOnlineExpFrench!A:H,8,FALSE)</f>
        <v>1.38833486649013</v>
      </c>
      <c r="O122" s="7">
        <f>VLOOKUP(A122,ResultsIRT!B:J,4,FALSE)</f>
        <v>2.1483836700249399E-2</v>
      </c>
      <c r="P122" s="7">
        <f>VLOOKUP(A122,ResultsIRT!B:J,5,FALSE)</f>
        <v>70.100412879076799</v>
      </c>
      <c r="Q122" s="7">
        <f>VLOOKUP(A122,ResultsIRT!B:J,6,FALSE)</f>
        <v>1.7532032103314601</v>
      </c>
      <c r="R122" s="7">
        <f>VLOOKUP(A122,ResultsIRT!B:J,8,FALSE)</f>
        <v>-2.8556840660153102</v>
      </c>
      <c r="S122" s="7">
        <f>VLOOKUP(A122,ResultsIRT!B:J,7,FALSE)</f>
        <v>0.50684762666301098</v>
      </c>
      <c r="T122" s="7">
        <f>VLOOKUP(A122,ResultsIRT!B:J,9,FALSE)</f>
        <v>-2.4798089581131699</v>
      </c>
      <c r="U122" s="27" t="s">
        <v>250</v>
      </c>
      <c r="V122" s="8" t="str">
        <f>IFERROR(IF(VLOOKUP(U122, EnglishVocabulary!A:A, 1, FALSE) = U122, "yes", "no"), "no")</f>
        <v>no</v>
      </c>
      <c r="W122" s="8" t="str">
        <f>IFERROR(IF(VLOOKUP(A122, HighDiscrimIRT!A:A, 1, FALSE) = A122, "X", ""), "")</f>
        <v/>
      </c>
      <c r="X122" s="7"/>
    </row>
    <row r="123" spans="1:24">
      <c r="A123" s="14" t="s">
        <v>251</v>
      </c>
      <c r="B123" s="7">
        <f>LOG10(D123)+6</f>
        <v>2.4289329674992528</v>
      </c>
      <c r="C123" s="7">
        <f>IF(E123=0,-12,LOG10(E123)+6)</f>
        <v>8.2168015896906255E-3</v>
      </c>
      <c r="D123" s="10">
        <v>2.6849300000000002E-4</v>
      </c>
      <c r="E123" s="10">
        <v>1.0190999999999999E-6</v>
      </c>
      <c r="F123" s="8">
        <v>2</v>
      </c>
      <c r="G123" s="8" t="str" cm="1">
        <f t="array" ref="G123">_xlfn.SWITCH(F123,0,"primary",1,"6-7th grade",2,"8-9th grade",3,"10th grade",4,"11-12th grade",5,"bachelor",6,"licence",7,"master",10,"hard to tell")</f>
        <v>8-9th grade</v>
      </c>
      <c r="H123" s="8" t="s">
        <v>42</v>
      </c>
      <c r="I123" s="8"/>
      <c r="J123" s="8" t="s">
        <v>214</v>
      </c>
      <c r="K123" s="8" t="str">
        <f>IFERROR(IF(VLOOKUP(A123, ResultsOnlineExpFrench!A:A, 1, FALSE) = A123, "yes", "no"), "no")</f>
        <v>no</v>
      </c>
      <c r="L123" s="8"/>
      <c r="M123" s="8" t="e">
        <f>VLOOKUP(A123,ResultsOnlineExpFrench!A:B,2,FALSE)</f>
        <v>#N/A</v>
      </c>
      <c r="N123" s="8" t="e">
        <f>VLOOKUP(A123,ResultsOnlineExpFrench!A:H,8,FALSE)</f>
        <v>#N/A</v>
      </c>
      <c r="O123" s="7" t="e">
        <f>VLOOKUP(A123,ResultsIRT!B:J,4,FALSE)</f>
        <v>#N/A</v>
      </c>
      <c r="P123" s="7" t="e">
        <f>VLOOKUP(A123,ResultsIRT!B:J,5,FALSE)</f>
        <v>#N/A</v>
      </c>
      <c r="Q123" s="7" t="e">
        <f>VLOOKUP(A123,ResultsIRT!B:J,6,FALSE)</f>
        <v>#N/A</v>
      </c>
      <c r="R123" s="7" t="e">
        <f>VLOOKUP(A123,ResultsIRT!B:J,8,FALSE)</f>
        <v>#N/A</v>
      </c>
      <c r="S123" s="7" t="e">
        <f>VLOOKUP(A123,ResultsIRT!B:J,7,FALSE)</f>
        <v>#N/A</v>
      </c>
      <c r="T123" s="7" t="e">
        <f>VLOOKUP(A123,ResultsIRT!B:J,9,FALSE)</f>
        <v>#N/A</v>
      </c>
      <c r="U123" s="27" t="s">
        <v>251</v>
      </c>
      <c r="V123" s="8" t="str">
        <f>IFERROR(IF(VLOOKUP(U123, EnglishVocabulary!A:A, 1, FALSE) = U123, "yes", "no"), "no")</f>
        <v>yes</v>
      </c>
      <c r="W123" s="8" t="str">
        <f>IFERROR(IF(VLOOKUP(A123, HighDiscrimIRT!A:A, 1, FALSE) = A123, "X", ""), "")</f>
        <v/>
      </c>
      <c r="X123" s="7"/>
    </row>
    <row r="124" spans="1:24">
      <c r="A124" s="14" t="s">
        <v>252</v>
      </c>
      <c r="B124" s="7">
        <f>LOG10(D124)+6</f>
        <v>2.4271120263261583</v>
      </c>
      <c r="C124" s="7">
        <f>IF(E124=0,-12,LOG10(E124)+6)</f>
        <v>2.2760404030822987</v>
      </c>
      <c r="D124" s="10">
        <v>2.6736959999999998E-4</v>
      </c>
      <c r="E124" s="10">
        <v>1.8881670000000001E-4</v>
      </c>
      <c r="F124" s="8">
        <v>7</v>
      </c>
      <c r="G124" s="8" t="str" cm="1">
        <f t="array" ref="G124">_xlfn.SWITCH(F124,0,"primary",1,"6-7th grade",2,"8-9th grade",3,"10th grade",4,"11-12th grade",5,"bachelor",6,"licence",7,"master",10,"hard to tell")</f>
        <v>master</v>
      </c>
      <c r="H124" s="8"/>
      <c r="I124" s="8" t="s">
        <v>42</v>
      </c>
      <c r="J124" s="8" t="s">
        <v>27</v>
      </c>
      <c r="K124" s="8" t="str">
        <f>IFERROR(IF(VLOOKUP(A124, ResultsOnlineExpFrench!A:A, 1, FALSE) = A124, "yes", "no"), "no")</f>
        <v>no</v>
      </c>
      <c r="L124" s="8"/>
      <c r="M124" s="8" t="e">
        <f>VLOOKUP(A124,ResultsOnlineExpFrench!A:B,2,FALSE)</f>
        <v>#N/A</v>
      </c>
      <c r="N124" s="8" t="e">
        <f>VLOOKUP(A124,ResultsOnlineExpFrench!A:H,8,FALSE)</f>
        <v>#N/A</v>
      </c>
      <c r="O124" s="7" t="e">
        <f>VLOOKUP(A124,ResultsIRT!B:J,4,FALSE)</f>
        <v>#N/A</v>
      </c>
      <c r="P124" s="7" t="e">
        <f>VLOOKUP(A124,ResultsIRT!B:J,5,FALSE)</f>
        <v>#N/A</v>
      </c>
      <c r="Q124" s="7" t="e">
        <f>VLOOKUP(A124,ResultsIRT!B:J,6,FALSE)</f>
        <v>#N/A</v>
      </c>
      <c r="R124" s="7" t="e">
        <f>VLOOKUP(A124,ResultsIRT!B:J,8,FALSE)</f>
        <v>#N/A</v>
      </c>
      <c r="S124" s="7" t="e">
        <f>VLOOKUP(A124,ResultsIRT!B:J,7,FALSE)</f>
        <v>#N/A</v>
      </c>
      <c r="T124" s="7" t="e">
        <f>VLOOKUP(A124,ResultsIRT!B:J,9,FALSE)</f>
        <v>#N/A</v>
      </c>
      <c r="U124" s="27" t="s">
        <v>253</v>
      </c>
      <c r="V124" s="8" t="str">
        <f>IFERROR(IF(VLOOKUP(U124, EnglishVocabulary!A:A, 1, FALSE) = U124, "yes", "no"), "no")</f>
        <v>yes</v>
      </c>
      <c r="W124" s="8" t="str">
        <f>IFERROR(IF(VLOOKUP(A124, HighDiscrimIRT!A:A, 1, FALSE) = A124, "X", ""), "")</f>
        <v/>
      </c>
      <c r="X124" s="7"/>
    </row>
    <row r="125" spans="1:24">
      <c r="A125" s="14" t="s">
        <v>254</v>
      </c>
      <c r="B125" s="7">
        <f>LOG10(D125)+6</f>
        <v>2.4232016228107258</v>
      </c>
      <c r="C125" s="7">
        <f>IF(E125=0,-12,LOG10(E125)+6)</f>
        <v>2.0599891736498837</v>
      </c>
      <c r="D125" s="10">
        <v>2.64973E-4</v>
      </c>
      <c r="E125" s="10">
        <v>1.1481250000000001E-4</v>
      </c>
      <c r="F125" s="11">
        <v>0</v>
      </c>
      <c r="G125" s="8" t="str" cm="1">
        <f t="array" ref="G125">_xlfn.SWITCH(F125,0,"primary",1,"6-7th grade",2,"8-9th grade",3,"10th grade",4,"11-12th grade",5,"bachelor",6,"licence",7,"master",10,"hard to tell")</f>
        <v>primary</v>
      </c>
      <c r="H125" s="8"/>
      <c r="I125" s="8"/>
      <c r="J125" s="8" t="s">
        <v>27</v>
      </c>
      <c r="K125" s="8" t="str">
        <f>IFERROR(IF(VLOOKUP(A125, ResultsOnlineExpFrench!A:A, 1, FALSE) = A125, "yes", "no"), "no")</f>
        <v>yes</v>
      </c>
      <c r="L125" s="8"/>
      <c r="M125" s="7">
        <f>VLOOKUP(A125,ResultsOnlineExpFrench!A:B,2,FALSE)</f>
        <v>7.5769230769230766</v>
      </c>
      <c r="N125" s="7">
        <f>VLOOKUP(A125,ResultsOnlineExpFrench!A:H,8,FALSE)</f>
        <v>0.90609376841459488</v>
      </c>
      <c r="O125" s="7">
        <f>VLOOKUP(A125,ResultsIRT!B:J,4,FALSE)</f>
        <v>12.5769237542696</v>
      </c>
      <c r="P125" s="7">
        <f>VLOOKUP(A125,ResultsIRT!B:J,5,FALSE)</f>
        <v>-4.6714117069785198E-2</v>
      </c>
      <c r="Q125" s="7">
        <f>VLOOKUP(A125,ResultsIRT!B:J,6,FALSE)</f>
        <v>-1.1675920447121799</v>
      </c>
      <c r="R125" s="7">
        <f>VLOOKUP(A125,ResultsIRT!B:J,8,FALSE)</f>
        <v>4.9455246841216196</v>
      </c>
      <c r="S125" s="7">
        <f>VLOOKUP(A125,ResultsIRT!B:J,7,FALSE)</f>
        <v>-13.6226779748042</v>
      </c>
      <c r="T125" s="7">
        <f>VLOOKUP(A125,ResultsIRT!B:J,9,FALSE)</f>
        <v>9.1824094556132998</v>
      </c>
      <c r="U125" s="27" t="s">
        <v>255</v>
      </c>
      <c r="V125" s="8" t="str">
        <f>IFERROR(IF(VLOOKUP(U125, EnglishVocabulary!A:A, 1, FALSE) = U125, "yes", "no"), "no")</f>
        <v>yes</v>
      </c>
      <c r="W125" s="8" t="str">
        <f>IFERROR(IF(VLOOKUP(A125, HighDiscrimIRT!A:A, 1, FALSE) = A125, "X", ""), "")</f>
        <v/>
      </c>
      <c r="X125" s="7"/>
    </row>
    <row r="126" spans="1:24">
      <c r="A126" s="14" t="s">
        <v>256</v>
      </c>
      <c r="B126" s="7">
        <f>LOG10(D126)+6</f>
        <v>2.4071981063231322</v>
      </c>
      <c r="C126" s="7">
        <f>IF(E126=0,-12,LOG10(E126)+6)</f>
        <v>1.6293871701700375</v>
      </c>
      <c r="D126" s="10">
        <v>2.5538660000000001E-4</v>
      </c>
      <c r="E126" s="10">
        <v>4.2597800000000001E-5</v>
      </c>
      <c r="F126" s="11">
        <v>0</v>
      </c>
      <c r="G126" s="8" t="str" cm="1">
        <f t="array" ref="G126">_xlfn.SWITCH(F126,0,"primary",1,"6-7th grade",2,"8-9th grade",3,"10th grade",4,"11-12th grade",5,"bachelor",6,"licence",7,"master",10,"hard to tell")</f>
        <v>primary</v>
      </c>
      <c r="H126" s="8"/>
      <c r="I126" s="8"/>
      <c r="J126" s="8" t="s">
        <v>27</v>
      </c>
      <c r="K126" s="8" t="str">
        <f>IFERROR(IF(VLOOKUP(A126, ResultsOnlineExpFrench!A:A, 1, FALSE) = A126, "yes", "no"), "no")</f>
        <v>yes</v>
      </c>
      <c r="L126" s="8"/>
      <c r="M126" s="7">
        <f>VLOOKUP(A126,ResultsOnlineExpFrench!A:B,2,FALSE)</f>
        <v>7.7348484848484844</v>
      </c>
      <c r="N126" s="7">
        <f>VLOOKUP(A126,ResultsOnlineExpFrench!A:H,8,FALSE)</f>
        <v>0.69478412261878753</v>
      </c>
      <c r="O126" s="7" t="e">
        <f>VLOOKUP(A126,ResultsIRT!B:J,4,FALSE)</f>
        <v>#N/A</v>
      </c>
      <c r="P126" s="7" t="e">
        <f>VLOOKUP(A126,ResultsIRT!B:J,5,FALSE)</f>
        <v>#N/A</v>
      </c>
      <c r="Q126" s="7" t="e">
        <f>VLOOKUP(A126,ResultsIRT!B:J,6,FALSE)</f>
        <v>#N/A</v>
      </c>
      <c r="R126" s="7" t="e">
        <f>VLOOKUP(A126,ResultsIRT!B:J,8,FALSE)</f>
        <v>#N/A</v>
      </c>
      <c r="S126" s="7" t="e">
        <f>VLOOKUP(A126,ResultsIRT!B:J,7,FALSE)</f>
        <v>#N/A</v>
      </c>
      <c r="T126" s="7" t="e">
        <f>VLOOKUP(A126,ResultsIRT!B:J,9,FALSE)</f>
        <v>#N/A</v>
      </c>
      <c r="U126" s="27" t="s">
        <v>257</v>
      </c>
      <c r="V126" s="8" t="str">
        <f>IFERROR(IF(VLOOKUP(U126, EnglishVocabulary!A:A, 1, FALSE) = U126, "yes", "no"), "no")</f>
        <v>yes</v>
      </c>
      <c r="W126" s="8" t="str">
        <f>IFERROR(IF(VLOOKUP(A126, HighDiscrimIRT!A:A, 1, FALSE) = A126, "X", ""), "")</f>
        <v/>
      </c>
      <c r="X126" s="7"/>
    </row>
    <row r="127" spans="1:24">
      <c r="A127" s="14" t="s">
        <v>258</v>
      </c>
      <c r="B127" s="7">
        <f>LOG10(D127)+6</f>
        <v>2.4066883262219951</v>
      </c>
      <c r="C127" s="7">
        <f>IF(E127=0,-12,LOG10(E127)+6)</f>
        <v>1.7206041239677834</v>
      </c>
      <c r="D127" s="10">
        <v>2.5508699999999998E-4</v>
      </c>
      <c r="E127" s="10">
        <v>5.2553799999999998E-5</v>
      </c>
      <c r="F127" s="11">
        <v>1</v>
      </c>
      <c r="G127" s="8" t="str" cm="1">
        <f t="array" ref="G127">_xlfn.SWITCH(F127,0,"primary",1,"6-7th grade",2,"8-9th grade",3,"10th grade",4,"11-12th grade",5,"bachelor",6,"licence",7,"master",10,"hard to tell")</f>
        <v>6-7th grade</v>
      </c>
      <c r="H127" s="8"/>
      <c r="I127" s="8"/>
      <c r="J127" s="8" t="s">
        <v>27</v>
      </c>
      <c r="K127" s="8" t="str">
        <f>IFERROR(IF(VLOOKUP(A127, ResultsOnlineExpFrench!A:A, 1, FALSE) = A127, "yes", "no"), "no")</f>
        <v>yes</v>
      </c>
      <c r="L127" s="8"/>
      <c r="M127" s="7">
        <f>VLOOKUP(A127,ResultsOnlineExpFrench!A:B,2,FALSE)</f>
        <v>6.7581699346405228</v>
      </c>
      <c r="N127" s="7">
        <f>VLOOKUP(A127,ResultsOnlineExpFrench!A:H,8,FALSE)</f>
        <v>1.7969696488351261</v>
      </c>
      <c r="O127" s="7">
        <f>VLOOKUP(A127,ResultsIRT!B:J,4,FALSE)</f>
        <v>5.6474800004487999E-2</v>
      </c>
      <c r="P127" s="7">
        <f>VLOOKUP(A127,ResultsIRT!B:J,5,FALSE)</f>
        <v>-67.722734375497396</v>
      </c>
      <c r="Q127" s="7">
        <f>VLOOKUP(A127,ResultsIRT!B:J,6,FALSE)</f>
        <v>2.26523830129624</v>
      </c>
      <c r="R127" s="7">
        <f>VLOOKUP(A127,ResultsIRT!B:J,8,FALSE)</f>
        <v>-1.9732805981626</v>
      </c>
      <c r="S127" s="7">
        <f>VLOOKUP(A127,ResultsIRT!B:J,7,FALSE)</f>
        <v>0.33500113624461503</v>
      </c>
      <c r="T127" s="7">
        <f>VLOOKUP(A127,ResultsIRT!B:J,9,FALSE)</f>
        <v>-2.7064066049973201</v>
      </c>
      <c r="U127" s="27" t="s">
        <v>258</v>
      </c>
      <c r="V127" s="8" t="str">
        <f>IFERROR(IF(VLOOKUP(U127, EnglishVocabulary!A:A, 1, FALSE) = U127, "yes", "no"), "no")</f>
        <v>yes</v>
      </c>
      <c r="W127" s="8" t="str">
        <f>IFERROR(IF(VLOOKUP(A127, HighDiscrimIRT!A:A, 1, FALSE) = A127, "X", ""), "")</f>
        <v/>
      </c>
      <c r="X127" s="7"/>
    </row>
    <row r="128" spans="1:24">
      <c r="A128" s="14" t="s">
        <v>259</v>
      </c>
      <c r="B128" s="7">
        <f>LOG10(D128)+6</f>
        <v>2.4061781174851791</v>
      </c>
      <c r="C128" s="7">
        <f>IF(E128=0,-12,LOG10(E128)+6)</f>
        <v>2.1589863421281246</v>
      </c>
      <c r="D128" s="10">
        <v>2.5478749999999998E-4</v>
      </c>
      <c r="E128" s="10">
        <v>1.4420700000000001E-4</v>
      </c>
      <c r="F128" s="8">
        <v>5</v>
      </c>
      <c r="G128" s="8" t="str" cm="1">
        <f t="array" ref="G128">_xlfn.SWITCH(F128,0,"primary",1,"6-7th grade",2,"8-9th grade",3,"10th grade",4,"11-12th grade",5,"bachelor",6,"licence",7,"master",10,"hard to tell")</f>
        <v>bachelor</v>
      </c>
      <c r="H128" s="8"/>
      <c r="I128" s="8" t="s">
        <v>42</v>
      </c>
      <c r="J128" s="8" t="s">
        <v>77</v>
      </c>
      <c r="K128" s="8" t="str">
        <f>IFERROR(IF(VLOOKUP(A128, ResultsOnlineExpFrench!A:A, 1, FALSE) = A128, "yes", "no"), "no")</f>
        <v>no</v>
      </c>
      <c r="L128" s="8"/>
      <c r="M128" s="8" t="e">
        <f>VLOOKUP(A128,ResultsOnlineExpFrench!A:B,2,FALSE)</f>
        <v>#N/A</v>
      </c>
      <c r="N128" s="8" t="e">
        <f>VLOOKUP(A128,ResultsOnlineExpFrench!A:H,8,FALSE)</f>
        <v>#N/A</v>
      </c>
      <c r="O128" s="7" t="e">
        <f>VLOOKUP(A128,ResultsIRT!B:J,4,FALSE)</f>
        <v>#N/A</v>
      </c>
      <c r="P128" s="7" t="e">
        <f>VLOOKUP(A128,ResultsIRT!B:J,5,FALSE)</f>
        <v>#N/A</v>
      </c>
      <c r="Q128" s="7" t="e">
        <f>VLOOKUP(A128,ResultsIRT!B:J,6,FALSE)</f>
        <v>#N/A</v>
      </c>
      <c r="R128" s="7" t="e">
        <f>VLOOKUP(A128,ResultsIRT!B:J,8,FALSE)</f>
        <v>#N/A</v>
      </c>
      <c r="S128" s="7" t="e">
        <f>VLOOKUP(A128,ResultsIRT!B:J,7,FALSE)</f>
        <v>#N/A</v>
      </c>
      <c r="T128" s="7" t="e">
        <f>VLOOKUP(A128,ResultsIRT!B:J,9,FALSE)</f>
        <v>#N/A</v>
      </c>
      <c r="U128" s="27" t="s">
        <v>260</v>
      </c>
      <c r="V128" s="8" t="str">
        <f>IFERROR(IF(VLOOKUP(U128, EnglishVocabulary!A:A, 1, FALSE) = U128, "yes", "no"), "no")</f>
        <v>no</v>
      </c>
      <c r="W128" s="8" t="str">
        <f>IFERROR(IF(VLOOKUP(A128, HighDiscrimIRT!A:A, 1, FALSE) = A128, "X", ""), "")</f>
        <v/>
      </c>
      <c r="X128" s="7"/>
    </row>
    <row r="129" spans="1:24">
      <c r="A129" s="14" t="s">
        <v>261</v>
      </c>
      <c r="B129" s="7">
        <f>LOG10(D129)+6</f>
        <v>2.4014288034710347</v>
      </c>
      <c r="C129" s="7">
        <f>IF(E129=0,-12,LOG10(E129)+6)</f>
        <v>2.6574730151766266</v>
      </c>
      <c r="D129" s="10">
        <v>2.5201640000000001E-4</v>
      </c>
      <c r="E129" s="10">
        <v>4.544363E-4</v>
      </c>
      <c r="F129" s="8">
        <v>5</v>
      </c>
      <c r="G129" s="8" t="str" cm="1">
        <f t="array" ref="G129">_xlfn.SWITCH(F129,0,"primary",1,"6-7th grade",2,"8-9th grade",3,"10th grade",4,"11-12th grade",5,"bachelor",6,"licence",7,"master",10,"hard to tell")</f>
        <v>bachelor</v>
      </c>
      <c r="H129" s="8"/>
      <c r="I129" s="8"/>
      <c r="J129" s="8" t="s">
        <v>77</v>
      </c>
      <c r="K129" s="8" t="str">
        <f>IFERROR(IF(VLOOKUP(A129, ResultsOnlineExpFrench!A:A, 1, FALSE) = A129, "yes", "no"), "no")</f>
        <v>no</v>
      </c>
      <c r="L129" s="8"/>
      <c r="M129" s="8" t="e">
        <f>VLOOKUP(A129,ResultsOnlineExpFrench!A:B,2,FALSE)</f>
        <v>#N/A</v>
      </c>
      <c r="N129" s="8" t="e">
        <f>VLOOKUP(A129,ResultsOnlineExpFrench!A:H,8,FALSE)</f>
        <v>#N/A</v>
      </c>
      <c r="O129" s="7" t="e">
        <f>VLOOKUP(A129,ResultsIRT!B:J,4,FALSE)</f>
        <v>#N/A</v>
      </c>
      <c r="P129" s="7" t="e">
        <f>VLOOKUP(A129,ResultsIRT!B:J,5,FALSE)</f>
        <v>#N/A</v>
      </c>
      <c r="Q129" s="7" t="e">
        <f>VLOOKUP(A129,ResultsIRT!B:J,6,FALSE)</f>
        <v>#N/A</v>
      </c>
      <c r="R129" s="7" t="e">
        <f>VLOOKUP(A129,ResultsIRT!B:J,8,FALSE)</f>
        <v>#N/A</v>
      </c>
      <c r="S129" s="7" t="e">
        <f>VLOOKUP(A129,ResultsIRT!B:J,7,FALSE)</f>
        <v>#N/A</v>
      </c>
      <c r="T129" s="7" t="e">
        <f>VLOOKUP(A129,ResultsIRT!B:J,9,FALSE)</f>
        <v>#N/A</v>
      </c>
      <c r="U129" s="27" t="s">
        <v>261</v>
      </c>
      <c r="V129" s="8" t="str">
        <f>IFERROR(IF(VLOOKUP(U129, EnglishVocabulary!A:A, 1, FALSE) = U129, "yes", "no"), "no")</f>
        <v>yes</v>
      </c>
      <c r="W129" s="8" t="str">
        <f>IFERROR(IF(VLOOKUP(A129, HighDiscrimIRT!A:A, 1, FALSE) = A129, "X", ""), "")</f>
        <v/>
      </c>
      <c r="X129" s="7"/>
    </row>
    <row r="130" spans="1:24">
      <c r="A130" s="14" t="s">
        <v>262</v>
      </c>
      <c r="B130" s="7">
        <f>LOG10(D130)+6</f>
        <v>2.3974093241487751</v>
      </c>
      <c r="C130" s="7">
        <f>IF(E130=0,-12,LOG10(E130)+6)</f>
        <v>1.3332174709195064</v>
      </c>
      <c r="D130" s="10">
        <v>2.4969469999999998E-4</v>
      </c>
      <c r="E130" s="10">
        <v>2.1538600000000001E-5</v>
      </c>
      <c r="F130" s="11">
        <v>4</v>
      </c>
      <c r="G130" s="8" t="str" cm="1">
        <f t="array" ref="G130">_xlfn.SWITCH(F130,0,"primary",1,"6-7th grade",2,"8-9th grade",3,"10th grade",4,"11-12th grade",5,"bachelor",6,"licence",7,"master",10,"hard to tell")</f>
        <v>11-12th grade</v>
      </c>
      <c r="H130" s="8"/>
      <c r="I130" s="8"/>
      <c r="J130" s="8" t="s">
        <v>27</v>
      </c>
      <c r="K130" s="8" t="str">
        <f>IFERROR(IF(VLOOKUP(A130, ResultsOnlineExpFrench!A:A, 1, FALSE) = A130, "yes", "no"), "no")</f>
        <v>yes</v>
      </c>
      <c r="L130" s="8"/>
      <c r="M130" s="7">
        <f>VLOOKUP(A130,ResultsOnlineExpFrench!A:B,2,FALSE)</f>
        <v>7.2602739726027394</v>
      </c>
      <c r="N130" s="7">
        <f>VLOOKUP(A130,ResultsOnlineExpFrench!A:H,8,FALSE)</f>
        <v>1.222252549517501</v>
      </c>
      <c r="O130" s="7">
        <f>VLOOKUP(A130,ResultsIRT!B:J,4,FALSE)</f>
        <v>2.77598663578098E-2</v>
      </c>
      <c r="P130" s="7">
        <f>VLOOKUP(A130,ResultsIRT!B:J,5,FALSE)</f>
        <v>-118.263784588871</v>
      </c>
      <c r="Q130" s="7">
        <f>VLOOKUP(A130,ResultsIRT!B:J,6,FALSE)</f>
        <v>11.315450855385</v>
      </c>
      <c r="R130" s="7">
        <f>VLOOKUP(A130,ResultsIRT!B:J,8,FALSE)</f>
        <v>-1.5825380629797099</v>
      </c>
      <c r="S130" s="7">
        <f>VLOOKUP(A130,ResultsIRT!B:J,7,FALSE)</f>
        <v>0.42844893982531701</v>
      </c>
      <c r="T130" s="7">
        <f>VLOOKUP(A130,ResultsIRT!B:J,9,FALSE)</f>
        <v>-3.52158800078056</v>
      </c>
      <c r="U130" s="27" t="s">
        <v>263</v>
      </c>
      <c r="V130" s="8" t="str">
        <f>IFERROR(IF(VLOOKUP(U130, EnglishVocabulary!A:A, 1, FALSE) = U130, "yes", "no"), "no")</f>
        <v>yes</v>
      </c>
      <c r="W130" s="8" t="str">
        <f>IFERROR(IF(VLOOKUP(A130, HighDiscrimIRT!A:A, 1, FALSE) = A130, "X", ""), "")</f>
        <v/>
      </c>
      <c r="X130" s="7"/>
    </row>
    <row r="131" spans="1:24">
      <c r="A131" s="14" t="s">
        <v>264</v>
      </c>
      <c r="B131" s="7">
        <f>LOG10(D131)+6</f>
        <v>2.3958433937362562</v>
      </c>
      <c r="C131" s="7">
        <f>IF(E131=0,-12,LOG10(E131)+6)</f>
        <v>0.7806053058389697</v>
      </c>
      <c r="D131" s="10">
        <v>2.4879600000000002E-4</v>
      </c>
      <c r="E131" s="10">
        <v>6.0340000000000002E-6</v>
      </c>
      <c r="F131" s="11">
        <v>1</v>
      </c>
      <c r="G131" s="8" t="str" cm="1">
        <f t="array" ref="G131">_xlfn.SWITCH(F131,0,"primary",1,"6-7th grade",2,"8-9th grade",3,"10th grade",4,"11-12th grade",5,"bachelor",6,"licence",7,"master",10,"hard to tell")</f>
        <v>6-7th grade</v>
      </c>
      <c r="H131" s="8"/>
      <c r="I131" s="8"/>
      <c r="J131" s="8" t="s">
        <v>27</v>
      </c>
      <c r="K131" s="8" t="str">
        <f>IFERROR(IF(VLOOKUP(A131, ResultsOnlineExpFrench!A:A, 1, FALSE) = A131, "yes", "no"), "no")</f>
        <v>yes</v>
      </c>
      <c r="L131" s="8"/>
      <c r="M131" s="7">
        <f>VLOOKUP(A131,ResultsOnlineExpFrench!A:B,2,FALSE)</f>
        <v>7.7681159420289854</v>
      </c>
      <c r="N131" s="7">
        <f>VLOOKUP(A131,ResultsOnlineExpFrench!A:H,8,FALSE)</f>
        <v>0.65152947226055136</v>
      </c>
      <c r="O131" s="7" t="e">
        <f>VLOOKUP(A131,ResultsIRT!B:J,4,FALSE)</f>
        <v>#N/A</v>
      </c>
      <c r="P131" s="7" t="e">
        <f>VLOOKUP(A131,ResultsIRT!B:J,5,FALSE)</f>
        <v>#N/A</v>
      </c>
      <c r="Q131" s="7" t="e">
        <f>VLOOKUP(A131,ResultsIRT!B:J,6,FALSE)</f>
        <v>#N/A</v>
      </c>
      <c r="R131" s="7" t="e">
        <f>VLOOKUP(A131,ResultsIRT!B:J,8,FALSE)</f>
        <v>#N/A</v>
      </c>
      <c r="S131" s="7" t="e">
        <f>VLOOKUP(A131,ResultsIRT!B:J,7,FALSE)</f>
        <v>#N/A</v>
      </c>
      <c r="T131" s="7" t="e">
        <f>VLOOKUP(A131,ResultsIRT!B:J,9,FALSE)</f>
        <v>#N/A</v>
      </c>
      <c r="U131" s="27" t="s">
        <v>265</v>
      </c>
      <c r="V131" s="8" t="str">
        <f>IFERROR(IF(VLOOKUP(U131, EnglishVocabulary!A:A, 1, FALSE) = U131, "yes", "no"), "no")</f>
        <v>yes</v>
      </c>
      <c r="W131" s="8" t="str">
        <f>IFERROR(IF(VLOOKUP(A131, HighDiscrimIRT!A:A, 1, FALSE) = A131, "X", ""), "")</f>
        <v/>
      </c>
      <c r="X131" s="7"/>
    </row>
    <row r="132" spans="1:24">
      <c r="A132" s="14" t="s">
        <v>266</v>
      </c>
      <c r="B132" s="7">
        <f>LOG10(D132)+6</f>
        <v>2.3950582186443237</v>
      </c>
      <c r="C132" s="7">
        <f>IF(E132=0,-12,LOG10(E132)+6)</f>
        <v>1.3543965920819376</v>
      </c>
      <c r="D132" s="10">
        <v>2.4834660000000003E-4</v>
      </c>
      <c r="E132" s="10">
        <v>2.2614999999999999E-5</v>
      </c>
      <c r="F132" s="11">
        <v>5</v>
      </c>
      <c r="G132" s="8" t="str" cm="1">
        <f t="array" ref="G132">_xlfn.SWITCH(F132,0,"primary",1,"6-7th grade",2,"8-9th grade",3,"10th grade",4,"11-12th grade",5,"bachelor",6,"licence",7,"master",10,"hard to tell")</f>
        <v>bachelor</v>
      </c>
      <c r="H132" s="8"/>
      <c r="I132" s="8"/>
      <c r="J132" s="8" t="s">
        <v>27</v>
      </c>
      <c r="K132" s="8" t="str">
        <f>IFERROR(IF(VLOOKUP(A132, ResultsOnlineExpFrench!A:A, 1, FALSE) = A132, "yes", "no"), "no")</f>
        <v>yes</v>
      </c>
      <c r="L132" s="8"/>
      <c r="M132" s="7">
        <f>VLOOKUP(A132,ResultsOnlineExpFrench!A:B,2,FALSE)</f>
        <v>6.8224852071005921</v>
      </c>
      <c r="N132" s="7">
        <f>VLOOKUP(A132,ResultsOnlineExpFrench!A:H,8,FALSE)</f>
        <v>1.607443035907183</v>
      </c>
      <c r="O132" s="7">
        <f>VLOOKUP(A132,ResultsIRT!B:J,4,FALSE)</f>
        <v>-2.96910858430036E-2</v>
      </c>
      <c r="P132" s="7">
        <f>VLOOKUP(A132,ResultsIRT!B:J,5,FALSE)</f>
        <v>176.79075192721601</v>
      </c>
      <c r="Q132" s="7">
        <f>VLOOKUP(A132,ResultsIRT!B:J,6,FALSE)</f>
        <v>2.3239088187634702</v>
      </c>
      <c r="R132" s="7">
        <f>VLOOKUP(A132,ResultsIRT!B:J,8,FALSE)</f>
        <v>-2.0397970109484498</v>
      </c>
      <c r="S132" s="7">
        <f>VLOOKUP(A132,ResultsIRT!B:J,7,FALSE)</f>
        <v>0.90109494113902999</v>
      </c>
      <c r="T132" s="7">
        <f>VLOOKUP(A132,ResultsIRT!B:J,9,FALSE)</f>
        <v>1.14701645363421</v>
      </c>
      <c r="U132" s="27" t="s">
        <v>267</v>
      </c>
      <c r="V132" s="8" t="str">
        <f>IFERROR(IF(VLOOKUP(U132, EnglishVocabulary!A:A, 1, FALSE) = U132, "yes", "no"), "no")</f>
        <v>yes</v>
      </c>
      <c r="W132" s="8" t="str">
        <f>IFERROR(IF(VLOOKUP(A132, HighDiscrimIRT!A:A, 1, FALSE) = A132, "X", ""), "")</f>
        <v/>
      </c>
      <c r="X132" s="7"/>
    </row>
    <row r="133" spans="1:24">
      <c r="A133" s="14" t="s">
        <v>268</v>
      </c>
      <c r="B133" s="7">
        <f>LOG10(D133)+6</f>
        <v>2.3944029950869368</v>
      </c>
      <c r="C133" s="7">
        <f>IF(E133=0,-12,LOG10(E133)+6)</f>
        <v>1.6680381555143242</v>
      </c>
      <c r="D133" s="10">
        <v>2.4797220000000002E-4</v>
      </c>
      <c r="E133" s="10">
        <v>4.6562700000000001E-5</v>
      </c>
      <c r="F133" s="8">
        <v>0</v>
      </c>
      <c r="G133" s="8" t="str" cm="1">
        <f t="array" ref="G133">_xlfn.SWITCH(F133,0,"primary",1,"6-7th grade",2,"8-9th grade",3,"10th grade",4,"11-12th grade",5,"bachelor",6,"licence",7,"master",10,"hard to tell")</f>
        <v>primary</v>
      </c>
      <c r="H133" s="8"/>
      <c r="I133" s="8"/>
      <c r="J133" s="8" t="s">
        <v>77</v>
      </c>
      <c r="K133" s="8" t="str">
        <f>IFERROR(IF(VLOOKUP(A133, ResultsOnlineExpFrench!A:A, 1, FALSE) = A133, "yes", "no"), "no")</f>
        <v>no</v>
      </c>
      <c r="L133" s="8"/>
      <c r="M133" s="8" t="e">
        <f>VLOOKUP(A133,ResultsOnlineExpFrench!A:B,2,FALSE)</f>
        <v>#N/A</v>
      </c>
      <c r="N133" s="8" t="e">
        <f>VLOOKUP(A133,ResultsOnlineExpFrench!A:H,8,FALSE)</f>
        <v>#N/A</v>
      </c>
      <c r="O133" s="7" t="e">
        <f>VLOOKUP(A133,ResultsIRT!B:J,4,FALSE)</f>
        <v>#N/A</v>
      </c>
      <c r="P133" s="7" t="e">
        <f>VLOOKUP(A133,ResultsIRT!B:J,5,FALSE)</f>
        <v>#N/A</v>
      </c>
      <c r="Q133" s="7" t="e">
        <f>VLOOKUP(A133,ResultsIRT!B:J,6,FALSE)</f>
        <v>#N/A</v>
      </c>
      <c r="R133" s="7" t="e">
        <f>VLOOKUP(A133,ResultsIRT!B:J,8,FALSE)</f>
        <v>#N/A</v>
      </c>
      <c r="S133" s="7" t="e">
        <f>VLOOKUP(A133,ResultsIRT!B:J,7,FALSE)</f>
        <v>#N/A</v>
      </c>
      <c r="T133" s="7" t="e">
        <f>VLOOKUP(A133,ResultsIRT!B:J,9,FALSE)</f>
        <v>#N/A</v>
      </c>
      <c r="U133" s="27" t="s">
        <v>269</v>
      </c>
      <c r="V133" s="8" t="str">
        <f>IFERROR(IF(VLOOKUP(U133, EnglishVocabulary!A:A, 1, FALSE) = U133, "yes", "no"), "no")</f>
        <v>yes</v>
      </c>
      <c r="W133" s="8" t="str">
        <f>IFERROR(IF(VLOOKUP(A133, HighDiscrimIRT!A:A, 1, FALSE) = A133, "X", ""), "")</f>
        <v/>
      </c>
      <c r="X133" s="7"/>
    </row>
    <row r="134" spans="1:24">
      <c r="A134" s="14" t="s">
        <v>270</v>
      </c>
      <c r="B134" s="7">
        <f>LOG10(D134)+6</f>
        <v>2.3932207796743361</v>
      </c>
      <c r="C134" s="7">
        <f>IF(E134=0,-12,LOG10(E134)+6)</f>
        <v>2.1627543314877742</v>
      </c>
      <c r="D134" s="10">
        <v>2.472981E-4</v>
      </c>
      <c r="E134" s="10">
        <v>1.4546359999999999E-4</v>
      </c>
      <c r="F134" s="11">
        <v>0</v>
      </c>
      <c r="G134" s="8" t="str" cm="1">
        <f t="array" ref="G134">_xlfn.SWITCH(F134,0,"primary",1,"6-7th grade",2,"8-9th grade",3,"10th grade",4,"11-12th grade",5,"bachelor",6,"licence",7,"master",10,"hard to tell")</f>
        <v>primary</v>
      </c>
      <c r="H134" s="8"/>
      <c r="I134" s="8"/>
      <c r="J134" s="8" t="s">
        <v>27</v>
      </c>
      <c r="K134" s="8" t="str">
        <f>IFERROR(IF(VLOOKUP(A134, ResultsOnlineExpFrench!A:A, 1, FALSE) = A134, "yes", "no"), "no")</f>
        <v>yes</v>
      </c>
      <c r="L134" s="8"/>
      <c r="M134" s="7">
        <f>VLOOKUP(A134,ResultsOnlineExpFrench!A:B,2,FALSE)</f>
        <v>7.5793103448275856</v>
      </c>
      <c r="N134" s="7">
        <f>VLOOKUP(A134,ResultsOnlineExpFrench!A:H,8,FALSE)</f>
        <v>0.86836322860283233</v>
      </c>
      <c r="O134" s="7" t="e">
        <f>VLOOKUP(A134,ResultsIRT!B:J,4,FALSE)</f>
        <v>#N/A</v>
      </c>
      <c r="P134" s="7" t="e">
        <f>VLOOKUP(A134,ResultsIRT!B:J,5,FALSE)</f>
        <v>#N/A</v>
      </c>
      <c r="Q134" s="7" t="e">
        <f>VLOOKUP(A134,ResultsIRT!B:J,6,FALSE)</f>
        <v>#N/A</v>
      </c>
      <c r="R134" s="7" t="e">
        <f>VLOOKUP(A134,ResultsIRT!B:J,8,FALSE)</f>
        <v>#N/A</v>
      </c>
      <c r="S134" s="7" t="e">
        <f>VLOOKUP(A134,ResultsIRT!B:J,7,FALSE)</f>
        <v>#N/A</v>
      </c>
      <c r="T134" s="7" t="e">
        <f>VLOOKUP(A134,ResultsIRT!B:J,9,FALSE)</f>
        <v>#N/A</v>
      </c>
      <c r="U134" s="27" t="s">
        <v>271</v>
      </c>
      <c r="V134" s="8" t="str">
        <f>IFERROR(IF(VLOOKUP(U134, EnglishVocabulary!A:A, 1, FALSE) = U134, "yes", "no"), "no")</f>
        <v>yes</v>
      </c>
      <c r="W134" s="8" t="str">
        <f>IFERROR(IF(VLOOKUP(A134, HighDiscrimIRT!A:A, 1, FALSE) = A134, "X", ""), "")</f>
        <v/>
      </c>
      <c r="X134" s="7"/>
    </row>
    <row r="135" spans="1:24">
      <c r="A135" s="14" t="s">
        <v>272</v>
      </c>
      <c r="B135" s="7">
        <f>LOG10(D135)+6</f>
        <v>2.3920355134016691</v>
      </c>
      <c r="C135" s="7">
        <f>IF(E135=0,-12,LOG10(E135)+6)</f>
        <v>2.7393241165498585</v>
      </c>
      <c r="D135" s="10">
        <v>2.4662410000000001E-4</v>
      </c>
      <c r="E135" s="10">
        <v>5.4868630000000005E-4</v>
      </c>
      <c r="F135" s="8">
        <v>3</v>
      </c>
      <c r="G135" s="8" t="str" cm="1">
        <f t="array" ref="G135">_xlfn.SWITCH(F135,0,"primary",1,"6-7th grade",2,"8-9th grade",3,"10th grade",4,"11-12th grade",5,"bachelor",6,"licence",7,"master",10,"hard to tell")</f>
        <v>10th grade</v>
      </c>
      <c r="H135" s="8"/>
      <c r="I135" s="8" t="s">
        <v>42</v>
      </c>
      <c r="J135" s="8" t="s">
        <v>27</v>
      </c>
      <c r="K135" s="8" t="str">
        <f>IFERROR(IF(VLOOKUP(A135, ResultsOnlineExpFrench!A:A, 1, FALSE) = A135, "yes", "no"), "no")</f>
        <v>no</v>
      </c>
      <c r="L135" s="8"/>
      <c r="M135" s="8" t="e">
        <f>VLOOKUP(A135,ResultsOnlineExpFrench!A:B,2,FALSE)</f>
        <v>#N/A</v>
      </c>
      <c r="N135" s="8" t="e">
        <f>VLOOKUP(A135,ResultsOnlineExpFrench!A:H,8,FALSE)</f>
        <v>#N/A</v>
      </c>
      <c r="O135" s="7" t="e">
        <f>VLOOKUP(A135,ResultsIRT!B:J,4,FALSE)</f>
        <v>#N/A</v>
      </c>
      <c r="P135" s="7" t="e">
        <f>VLOOKUP(A135,ResultsIRT!B:J,5,FALSE)</f>
        <v>#N/A</v>
      </c>
      <c r="Q135" s="7" t="e">
        <f>VLOOKUP(A135,ResultsIRT!B:J,6,FALSE)</f>
        <v>#N/A</v>
      </c>
      <c r="R135" s="7" t="e">
        <f>VLOOKUP(A135,ResultsIRT!B:J,8,FALSE)</f>
        <v>#N/A</v>
      </c>
      <c r="S135" s="7" t="e">
        <f>VLOOKUP(A135,ResultsIRT!B:J,7,FALSE)</f>
        <v>#N/A</v>
      </c>
      <c r="T135" s="7" t="e">
        <f>VLOOKUP(A135,ResultsIRT!B:J,9,FALSE)</f>
        <v>#N/A</v>
      </c>
      <c r="U135" s="27" t="s">
        <v>273</v>
      </c>
      <c r="V135" s="8" t="str">
        <f>IFERROR(IF(VLOOKUP(U135, EnglishVocabulary!A:A, 1, FALSE) = U135, "yes", "no"), "no")</f>
        <v>no</v>
      </c>
      <c r="W135" s="8" t="str">
        <f>IFERROR(IF(VLOOKUP(A135, HighDiscrimIRT!A:A, 1, FALSE) = A135, "X", ""), "")</f>
        <v/>
      </c>
      <c r="X135" s="7"/>
    </row>
    <row r="136" spans="1:24">
      <c r="A136" s="14" t="s">
        <v>274</v>
      </c>
      <c r="B136" s="7">
        <f>LOG10(D136)+6</f>
        <v>2.3880608621981838</v>
      </c>
      <c r="C136" s="7">
        <f>IF(E136=0,-12,LOG10(E136)+6)</f>
        <v>0.20049482173864686</v>
      </c>
      <c r="D136" s="10">
        <v>2.4437729999999999E-4</v>
      </c>
      <c r="E136" s="10">
        <v>1.5867E-6</v>
      </c>
      <c r="F136" s="8">
        <v>3</v>
      </c>
      <c r="G136" s="8" t="str" cm="1">
        <f t="array" ref="G136">_xlfn.SWITCH(F136,0,"primary",1,"6-7th grade",2,"8-9th grade",3,"10th grade",4,"11-12th grade",5,"bachelor",6,"licence",7,"master",10,"hard to tell")</f>
        <v>10th grade</v>
      </c>
      <c r="H136" s="8"/>
      <c r="I136" s="8"/>
      <c r="J136" s="8" t="s">
        <v>77</v>
      </c>
      <c r="K136" s="8" t="str">
        <f>IFERROR(IF(VLOOKUP(A136, ResultsOnlineExpFrench!A:A, 1, FALSE) = A136, "yes", "no"), "no")</f>
        <v>no</v>
      </c>
      <c r="L136" s="8"/>
      <c r="M136" s="8" t="e">
        <f>VLOOKUP(A136,ResultsOnlineExpFrench!A:B,2,FALSE)</f>
        <v>#N/A</v>
      </c>
      <c r="N136" s="8" t="e">
        <f>VLOOKUP(A136,ResultsOnlineExpFrench!A:H,8,FALSE)</f>
        <v>#N/A</v>
      </c>
      <c r="O136" s="7" t="e">
        <f>VLOOKUP(A136,ResultsIRT!B:J,4,FALSE)</f>
        <v>#N/A</v>
      </c>
      <c r="P136" s="7" t="e">
        <f>VLOOKUP(A136,ResultsIRT!B:J,5,FALSE)</f>
        <v>#N/A</v>
      </c>
      <c r="Q136" s="7" t="e">
        <f>VLOOKUP(A136,ResultsIRT!B:J,6,FALSE)</f>
        <v>#N/A</v>
      </c>
      <c r="R136" s="7" t="e">
        <f>VLOOKUP(A136,ResultsIRT!B:J,8,FALSE)</f>
        <v>#N/A</v>
      </c>
      <c r="S136" s="7" t="e">
        <f>VLOOKUP(A136,ResultsIRT!B:J,7,FALSE)</f>
        <v>#N/A</v>
      </c>
      <c r="T136" s="7" t="e">
        <f>VLOOKUP(A136,ResultsIRT!B:J,9,FALSE)</f>
        <v>#N/A</v>
      </c>
      <c r="U136" s="27" t="s">
        <v>275</v>
      </c>
      <c r="V136" s="8" t="str">
        <f>IFERROR(IF(VLOOKUP(U136, EnglishVocabulary!A:A, 1, FALSE) = U136, "yes", "no"), "no")</f>
        <v>yes</v>
      </c>
      <c r="W136" s="8" t="str">
        <f>IFERROR(IF(VLOOKUP(A136, HighDiscrimIRT!A:A, 1, FALSE) = A136, "X", ""), "")</f>
        <v/>
      </c>
      <c r="X136" s="7"/>
    </row>
    <row r="137" spans="1:24">
      <c r="A137" s="14" t="s">
        <v>276</v>
      </c>
      <c r="B137" s="7">
        <f>LOG10(D137)+6</f>
        <v>2.3871281028655851</v>
      </c>
      <c r="C137" s="7">
        <f>IF(E137=0,-12,LOG10(E137)+6)</f>
        <v>0.69375332228166453</v>
      </c>
      <c r="D137" s="10">
        <v>2.4385300000000001E-4</v>
      </c>
      <c r="E137" s="10">
        <v>4.9402999999999999E-6</v>
      </c>
      <c r="F137" s="11">
        <v>3</v>
      </c>
      <c r="G137" s="8" t="str" cm="1">
        <f t="array" ref="G137">_xlfn.SWITCH(F137,0,"primary",1,"6-7th grade",2,"8-9th grade",3,"10th grade",4,"11-12th grade",5,"bachelor",6,"licence",7,"master",10,"hard to tell")</f>
        <v>10th grade</v>
      </c>
      <c r="H137" s="8"/>
      <c r="I137" s="8"/>
      <c r="J137" s="8" t="s">
        <v>36</v>
      </c>
      <c r="K137" s="8" t="str">
        <f>IFERROR(IF(VLOOKUP(A137, ResultsOnlineExpFrench!A:A, 1, FALSE) = A137, "yes", "no"), "no")</f>
        <v>yes</v>
      </c>
      <c r="L137" s="8"/>
      <c r="M137" s="7">
        <f>VLOOKUP(A137,ResultsOnlineExpFrench!A:B,2,FALSE)</f>
        <v>7.3071895424836599</v>
      </c>
      <c r="N137" s="7">
        <f>VLOOKUP(A137,ResultsOnlineExpFrench!A:H,8,FALSE)</f>
        <v>1.456475492240938</v>
      </c>
      <c r="O137" s="7">
        <f>VLOOKUP(A137,ResultsIRT!B:J,4,FALSE)</f>
        <v>1.78922710265025</v>
      </c>
      <c r="P137" s="7">
        <f>VLOOKUP(A137,ResultsIRT!B:J,5,FALSE)</f>
        <v>-2.0208397102806002</v>
      </c>
      <c r="Q137" s="7">
        <f>VLOOKUP(A137,ResultsIRT!B:J,6,FALSE)</f>
        <v>3.9816766230920999</v>
      </c>
      <c r="R137" s="7">
        <f>VLOOKUP(A137,ResultsIRT!B:J,8,FALSE)</f>
        <v>-1.8038216448559301</v>
      </c>
      <c r="S137" s="7">
        <f>VLOOKUP(A137,ResultsIRT!B:J,7,FALSE)</f>
        <v>0.640353407126939</v>
      </c>
      <c r="T137" s="7">
        <f>VLOOKUP(A137,ResultsIRT!B:J,9,FALSE)</f>
        <v>-0.499220336395098</v>
      </c>
      <c r="U137" s="27" t="s">
        <v>277</v>
      </c>
      <c r="V137" s="8" t="str">
        <f>IFERROR(IF(VLOOKUP(U137, EnglishVocabulary!A:A, 1, FALSE) = U137, "yes", "no"), "no")</f>
        <v>no</v>
      </c>
      <c r="W137" s="8" t="str">
        <f>IFERROR(IF(VLOOKUP(A137, HighDiscrimIRT!A:A, 1, FALSE) = A137, "X", ""), "")</f>
        <v/>
      </c>
      <c r="X137" s="7"/>
    </row>
    <row r="138" spans="1:24">
      <c r="A138" s="14" t="s">
        <v>278</v>
      </c>
      <c r="B138" s="7">
        <f>LOG10(D138)+6</f>
        <v>2.3841838215653279</v>
      </c>
      <c r="C138" s="7">
        <f>IF(E138=0,-12,LOG10(E138)+6)</f>
        <v>1.1880674747681903</v>
      </c>
      <c r="D138" s="10">
        <v>2.422054E-4</v>
      </c>
      <c r="E138" s="10">
        <v>1.54194E-5</v>
      </c>
      <c r="F138" s="8">
        <v>5</v>
      </c>
      <c r="G138" s="8" t="str" cm="1">
        <f t="array" ref="G138">_xlfn.SWITCH(F138,0,"primary",1,"6-7th grade",2,"8-9th grade",3,"10th grade",4,"11-12th grade",5,"bachelor",6,"licence",7,"master",10,"hard to tell")</f>
        <v>bachelor</v>
      </c>
      <c r="H138" s="8"/>
      <c r="I138" s="8" t="s">
        <v>42</v>
      </c>
      <c r="J138" s="8" t="s">
        <v>27</v>
      </c>
      <c r="K138" s="8" t="str">
        <f>IFERROR(IF(VLOOKUP(A138, ResultsOnlineExpFrench!A:A, 1, FALSE) = A138, "yes", "no"), "no")</f>
        <v>no</v>
      </c>
      <c r="L138" s="8"/>
      <c r="M138" s="8" t="e">
        <f>VLOOKUP(A138,ResultsOnlineExpFrench!A:B,2,FALSE)</f>
        <v>#N/A</v>
      </c>
      <c r="N138" s="8" t="e">
        <f>VLOOKUP(A138,ResultsOnlineExpFrench!A:H,8,FALSE)</f>
        <v>#N/A</v>
      </c>
      <c r="O138" s="7" t="e">
        <f>VLOOKUP(A138,ResultsIRT!B:J,4,FALSE)</f>
        <v>#N/A</v>
      </c>
      <c r="P138" s="7" t="e">
        <f>VLOOKUP(A138,ResultsIRT!B:J,5,FALSE)</f>
        <v>#N/A</v>
      </c>
      <c r="Q138" s="7" t="e">
        <f>VLOOKUP(A138,ResultsIRT!B:J,6,FALSE)</f>
        <v>#N/A</v>
      </c>
      <c r="R138" s="7" t="e">
        <f>VLOOKUP(A138,ResultsIRT!B:J,8,FALSE)</f>
        <v>#N/A</v>
      </c>
      <c r="S138" s="7" t="e">
        <f>VLOOKUP(A138,ResultsIRT!B:J,7,FALSE)</f>
        <v>#N/A</v>
      </c>
      <c r="T138" s="7" t="e">
        <f>VLOOKUP(A138,ResultsIRT!B:J,9,FALSE)</f>
        <v>#N/A</v>
      </c>
      <c r="U138" s="27" t="s">
        <v>279</v>
      </c>
      <c r="V138" s="8" t="str">
        <f>IFERROR(IF(VLOOKUP(U138, EnglishVocabulary!A:A, 1, FALSE) = U138, "yes", "no"), "no")</f>
        <v>no</v>
      </c>
      <c r="W138" s="8" t="str">
        <f>IFERROR(IF(VLOOKUP(A138, HighDiscrimIRT!A:A, 1, FALSE) = A138, "X", ""), "")</f>
        <v/>
      </c>
      <c r="X138" s="7"/>
    </row>
    <row r="139" spans="1:24">
      <c r="A139" s="14" t="s">
        <v>280</v>
      </c>
      <c r="B139" s="7">
        <f>LOG10(D139)+6</f>
        <v>2.3827039817688034</v>
      </c>
      <c r="C139" s="7">
        <f>IF(E139=0,-12,LOG10(E139)+6)</f>
        <v>0.96135938664161191</v>
      </c>
      <c r="D139" s="10">
        <v>2.4138149999999999E-4</v>
      </c>
      <c r="E139" s="10">
        <v>9.1486999999999993E-6</v>
      </c>
      <c r="F139" s="11">
        <v>3</v>
      </c>
      <c r="G139" s="8" t="str" cm="1">
        <f t="array" ref="G139">_xlfn.SWITCH(F139,0,"primary",1,"6-7th grade",2,"8-9th grade",3,"10th grade",4,"11-12th grade",5,"bachelor",6,"licence",7,"master",10,"hard to tell")</f>
        <v>10th grade</v>
      </c>
      <c r="H139" s="8"/>
      <c r="I139" s="8"/>
      <c r="J139" s="8" t="s">
        <v>30</v>
      </c>
      <c r="K139" s="8" t="str">
        <f>IFERROR(IF(VLOOKUP(A139, ResultsOnlineExpFrench!A:A, 1, FALSE) = A139, "yes", "no"), "no")</f>
        <v>yes</v>
      </c>
      <c r="L139" s="8"/>
      <c r="M139" s="7">
        <f>VLOOKUP(A139,ResultsOnlineExpFrench!A:B,2,FALSE)</f>
        <v>6.4407894736842106</v>
      </c>
      <c r="N139" s="7">
        <f>VLOOKUP(A139,ResultsOnlineExpFrench!A:H,8,FALSE)</f>
        <v>2.4217586928108621</v>
      </c>
      <c r="O139" s="7">
        <f>VLOOKUP(A139,ResultsIRT!B:J,4,FALSE)</f>
        <v>4.0187666255379497</v>
      </c>
      <c r="P139" s="7">
        <f>VLOOKUP(A139,ResultsIRT!B:J,5,FALSE)</f>
        <v>-0.99225971448844696</v>
      </c>
      <c r="Q139" s="7">
        <f>VLOOKUP(A139,ResultsIRT!B:J,6,FALSE)</f>
        <v>3.2585452738633598</v>
      </c>
      <c r="R139" s="7">
        <f>VLOOKUP(A139,ResultsIRT!B:J,8,FALSE)</f>
        <v>-1.3638895499861401</v>
      </c>
      <c r="S139" s="7">
        <f>VLOOKUP(A139,ResultsIRT!B:J,7,FALSE)</f>
        <v>0.59882710982590703</v>
      </c>
      <c r="T139" s="7">
        <f>VLOOKUP(A139,ResultsIRT!B:J,9,FALSE)</f>
        <v>1.39212292123049</v>
      </c>
      <c r="U139" s="27" t="s">
        <v>280</v>
      </c>
      <c r="V139" s="8" t="str">
        <f>IFERROR(IF(VLOOKUP(U139, EnglishVocabulary!A:A, 1, FALSE) = U139, "yes", "no"), "no")</f>
        <v>yes</v>
      </c>
      <c r="W139" s="8" t="str">
        <f>IFERROR(IF(VLOOKUP(A139, HighDiscrimIRT!A:A, 1, FALSE) = A139, "X", ""), "")</f>
        <v>X</v>
      </c>
      <c r="X139" s="7"/>
    </row>
    <row r="140" spans="1:24">
      <c r="A140" s="14" t="s">
        <v>281</v>
      </c>
      <c r="B140" s="7">
        <f>LOG10(D140)+6</f>
        <v>2.3771439068097053</v>
      </c>
      <c r="C140" s="7">
        <f>IF(E140=0,-12,LOG10(E140)+6)</f>
        <v>-0.10363915453068362</v>
      </c>
      <c r="D140" s="10">
        <v>2.383109E-4</v>
      </c>
      <c r="E140" s="10">
        <v>7.8769999999999999E-7</v>
      </c>
      <c r="F140" s="11">
        <v>5</v>
      </c>
      <c r="G140" s="8" t="str" cm="1">
        <f t="array" ref="G140">_xlfn.SWITCH(F140,0,"primary",1,"6-7th grade",2,"8-9th grade",3,"10th grade",4,"11-12th grade",5,"bachelor",6,"licence",7,"master",10,"hard to tell")</f>
        <v>bachelor</v>
      </c>
      <c r="H140" s="8"/>
      <c r="I140" s="8"/>
      <c r="J140" s="8" t="s">
        <v>27</v>
      </c>
      <c r="K140" s="8" t="str">
        <f>IFERROR(IF(VLOOKUP(A140, ResultsOnlineExpFrench!A:A, 1, FALSE) = A140, "yes", "no"), "no")</f>
        <v>yes</v>
      </c>
      <c r="L140" s="8"/>
      <c r="M140" s="7">
        <f>VLOOKUP(A140,ResultsOnlineExpFrench!A:B,2,FALSE)</f>
        <v>5.8881118881118883</v>
      </c>
      <c r="N140" s="7">
        <f>VLOOKUP(A140,ResultsOnlineExpFrench!A:H,8,FALSE)</f>
        <v>2.119192665595703</v>
      </c>
      <c r="O140" s="7">
        <f>VLOOKUP(A140,ResultsIRT!B:J,4,FALSE)</f>
        <v>0.980399736748922</v>
      </c>
      <c r="P140" s="7">
        <f>VLOOKUP(A140,ResultsIRT!B:J,5,FALSE)</f>
        <v>-1.2174056811831899</v>
      </c>
      <c r="Q140" s="7">
        <f>VLOOKUP(A140,ResultsIRT!B:J,6,FALSE)</f>
        <v>3.0919523590392402</v>
      </c>
      <c r="R140" s="7">
        <f>VLOOKUP(A140,ResultsIRT!B:J,8,FALSE)</f>
        <v>-1.3351122826648001</v>
      </c>
      <c r="S140" s="7">
        <f>VLOOKUP(A140,ResultsIRT!B:J,7,FALSE)</f>
        <v>0.85391564638983097</v>
      </c>
      <c r="T140" s="7">
        <f>VLOOKUP(A140,ResultsIRT!B:J,9,FALSE)</f>
        <v>1.87483473124364</v>
      </c>
      <c r="U140" s="27" t="s">
        <v>282</v>
      </c>
      <c r="V140" s="8" t="str">
        <f>IFERROR(IF(VLOOKUP(U140, EnglishVocabulary!A:A, 1, FALSE) = U140, "yes", "no"), "no")</f>
        <v>yes</v>
      </c>
      <c r="W140" s="8" t="str">
        <f>IFERROR(IF(VLOOKUP(A140, HighDiscrimIRT!A:A, 1, FALSE) = A140, "X", ""), "")</f>
        <v/>
      </c>
      <c r="X140" s="7"/>
    </row>
    <row r="141" spans="1:24">
      <c r="A141" s="14" t="s">
        <v>283</v>
      </c>
      <c r="B141" s="7">
        <f>LOG10(D141)+6</f>
        <v>2.3761875597942685</v>
      </c>
      <c r="C141" s="7">
        <f>IF(E141=0,-12,LOG10(E141)+6)</f>
        <v>2.5136761646956534</v>
      </c>
      <c r="D141" s="10">
        <v>2.377867E-4</v>
      </c>
      <c r="E141" s="10">
        <v>3.2634439999999998E-4</v>
      </c>
      <c r="F141" s="11">
        <v>1</v>
      </c>
      <c r="G141" s="8" t="str" cm="1">
        <f t="array" ref="G141">_xlfn.SWITCH(F141,0,"primary",1,"6-7th grade",2,"8-9th grade",3,"10th grade",4,"11-12th grade",5,"bachelor",6,"licence",7,"master",10,"hard to tell")</f>
        <v>6-7th grade</v>
      </c>
      <c r="H141" s="8"/>
      <c r="I141" s="8"/>
      <c r="J141" s="8" t="s">
        <v>27</v>
      </c>
      <c r="K141" s="8" t="str">
        <f>IFERROR(IF(VLOOKUP(A141, ResultsOnlineExpFrench!A:A, 1, FALSE) = A141, "yes", "no"), "no")</f>
        <v>yes</v>
      </c>
      <c r="L141" s="8"/>
      <c r="M141" s="7">
        <f>VLOOKUP(A141,ResultsOnlineExpFrench!A:B,2,FALSE)</f>
        <v>7.2459016393442619</v>
      </c>
      <c r="N141" s="7">
        <f>VLOOKUP(A141,ResultsOnlineExpFrench!A:H,8,FALSE)</f>
        <v>1.5112229083923301</v>
      </c>
      <c r="O141" s="7">
        <f>VLOOKUP(A141,ResultsIRT!B:J,4,FALSE)</f>
        <v>1.53847212859937E-2</v>
      </c>
      <c r="P141" s="7">
        <f>VLOOKUP(A141,ResultsIRT!B:J,5,FALSE)</f>
        <v>84.007147160194407</v>
      </c>
      <c r="Q141" s="7">
        <f>VLOOKUP(A141,ResultsIRT!B:J,6,FALSE)</f>
        <v>1.5852434608460699</v>
      </c>
      <c r="R141" s="7">
        <f>VLOOKUP(A141,ResultsIRT!B:J,8,FALSE)</f>
        <v>-2.8195792359959602</v>
      </c>
      <c r="S141" s="7">
        <f>VLOOKUP(A141,ResultsIRT!B:J,7,FALSE)</f>
        <v>1.0188937937492599</v>
      </c>
      <c r="T141" s="7">
        <f>VLOOKUP(A141,ResultsIRT!B:J,9,FALSE)</f>
        <v>0.47352128158288198</v>
      </c>
      <c r="U141" s="27" t="s">
        <v>284</v>
      </c>
      <c r="V141" s="8" t="str">
        <f>IFERROR(IF(VLOOKUP(U141, EnglishVocabulary!A:A, 1, FALSE) = U141, "yes", "no"), "no")</f>
        <v>yes</v>
      </c>
      <c r="W141" s="8" t="str">
        <f>IFERROR(IF(VLOOKUP(A141, HighDiscrimIRT!A:A, 1, FALSE) = A141, "X", ""), "")</f>
        <v/>
      </c>
      <c r="X141" s="7"/>
    </row>
    <row r="142" spans="1:24">
      <c r="A142" s="14" t="s">
        <v>285</v>
      </c>
      <c r="B142" s="7">
        <f>LOG10(D142)+6</f>
        <v>2.3722023825909848</v>
      </c>
      <c r="C142" s="7">
        <f>IF(E142=0,-12,LOG10(E142)+6)</f>
        <v>2.2297570759762797</v>
      </c>
      <c r="D142" s="10">
        <v>2.3561470000000001E-4</v>
      </c>
      <c r="E142" s="10">
        <v>1.697294E-4</v>
      </c>
      <c r="F142" s="11">
        <v>4</v>
      </c>
      <c r="G142" s="8" t="str" cm="1">
        <f t="array" ref="G142">_xlfn.SWITCH(F142,0,"primary",1,"6-7th grade",2,"8-9th grade",3,"10th grade",4,"11-12th grade",5,"bachelor",6,"licence",7,"master",10,"hard to tell")</f>
        <v>11-12th grade</v>
      </c>
      <c r="H142" s="8"/>
      <c r="I142" s="8"/>
      <c r="J142" s="8" t="s">
        <v>27</v>
      </c>
      <c r="K142" s="8" t="str">
        <f>IFERROR(IF(VLOOKUP(A142, ResultsOnlineExpFrench!A:A, 1, FALSE) = A142, "yes", "no"), "no")</f>
        <v>yes</v>
      </c>
      <c r="L142" s="8"/>
      <c r="M142" s="7">
        <f>VLOOKUP(A142,ResultsOnlineExpFrench!A:B,2,FALSE)</f>
        <v>6.4318181818181817</v>
      </c>
      <c r="N142" s="7">
        <f>VLOOKUP(A142,ResultsOnlineExpFrench!A:H,8,FALSE)</f>
        <v>1.7930555511100019</v>
      </c>
      <c r="O142" s="7">
        <f>VLOOKUP(A142,ResultsIRT!B:J,4,FALSE)</f>
        <v>2.3759855875117002</v>
      </c>
      <c r="P142" s="7">
        <f>VLOOKUP(A142,ResultsIRT!B:J,5,FALSE)</f>
        <v>-0.95543205300169098</v>
      </c>
      <c r="Q142" s="7">
        <f>VLOOKUP(A142,ResultsIRT!B:J,6,FALSE)</f>
        <v>2.0865218516724702</v>
      </c>
      <c r="R142" s="7">
        <f>VLOOKUP(A142,ResultsIRT!B:J,8,FALSE)</f>
        <v>-1.8437422759984901</v>
      </c>
      <c r="S142" s="7">
        <f>VLOOKUP(A142,ResultsIRT!B:J,7,FALSE)</f>
        <v>0.25520670155798802</v>
      </c>
      <c r="T142" s="7">
        <f>VLOOKUP(A142,ResultsIRT!B:J,9,FALSE)</f>
        <v>-4.6564387426168601</v>
      </c>
      <c r="U142" s="27" t="s">
        <v>285</v>
      </c>
      <c r="V142" s="8" t="str">
        <f>IFERROR(IF(VLOOKUP(U142, EnglishVocabulary!A:A, 1, FALSE) = U142, "yes", "no"), "no")</f>
        <v>yes</v>
      </c>
      <c r="W142" s="8" t="str">
        <f>IFERROR(IF(VLOOKUP(A142, HighDiscrimIRT!A:A, 1, FALSE) = A142, "X", ""), "")</f>
        <v/>
      </c>
      <c r="X142" s="7"/>
    </row>
    <row r="143" spans="1:24">
      <c r="A143" s="14" t="s">
        <v>286</v>
      </c>
      <c r="B143" s="7">
        <f>LOG10(D143)+6</f>
        <v>2.3666451844171825</v>
      </c>
      <c r="C143" s="7">
        <f>IF(E143=0,-12,LOG10(E143)+6)</f>
        <v>0.98265559447717443</v>
      </c>
      <c r="D143" s="10">
        <v>2.3261899999999999E-4</v>
      </c>
      <c r="E143" s="10">
        <v>9.6084999999999996E-6</v>
      </c>
      <c r="F143" s="11">
        <v>3</v>
      </c>
      <c r="G143" s="8" t="str" cm="1">
        <f t="array" ref="G143">_xlfn.SWITCH(F143,0,"primary",1,"6-7th grade",2,"8-9th grade",3,"10th grade",4,"11-12th grade",5,"bachelor",6,"licence",7,"master",10,"hard to tell")</f>
        <v>10th grade</v>
      </c>
      <c r="H143" s="8"/>
      <c r="I143" s="8"/>
      <c r="J143" s="8" t="s">
        <v>27</v>
      </c>
      <c r="K143" s="8" t="str">
        <f>IFERROR(IF(VLOOKUP(A143, ResultsOnlineExpFrench!A:A, 1, FALSE) = A143, "yes", "no"), "no")</f>
        <v>yes</v>
      </c>
      <c r="L143" s="8"/>
      <c r="M143" s="7">
        <f>VLOOKUP(A143,ResultsOnlineExpFrench!A:B,2,FALSE)</f>
        <v>7.4362416107382554</v>
      </c>
      <c r="N143" s="7">
        <f>VLOOKUP(A143,ResultsOnlineExpFrench!A:H,8,FALSE)</f>
        <v>1.1429512467128711</v>
      </c>
      <c r="O143" s="7">
        <f>VLOOKUP(A143,ResultsIRT!B:J,4,FALSE)</f>
        <v>3.1879129801778802E-2</v>
      </c>
      <c r="P143" s="7">
        <f>VLOOKUP(A143,ResultsIRT!B:J,5,FALSE)</f>
        <v>-96.431614144135693</v>
      </c>
      <c r="Q143" s="7">
        <f>VLOOKUP(A143,ResultsIRT!B:J,6,FALSE)</f>
        <v>6.0320498931446096</v>
      </c>
      <c r="R143" s="7">
        <f>VLOOKUP(A143,ResultsIRT!B:J,8,FALSE)</f>
        <v>-2.2017213334246901</v>
      </c>
      <c r="S143" s="7">
        <f>VLOOKUP(A143,ResultsIRT!B:J,7,FALSE)</f>
        <v>1.52281202462034</v>
      </c>
      <c r="T143" s="7">
        <f>VLOOKUP(A143,ResultsIRT!B:J,9,FALSE)</f>
        <v>0.85337765283107603</v>
      </c>
      <c r="U143" s="27" t="s">
        <v>287</v>
      </c>
      <c r="V143" s="8" t="str">
        <f>IFERROR(IF(VLOOKUP(U143, EnglishVocabulary!A:A, 1, FALSE) = U143, "yes", "no"), "no")</f>
        <v>yes</v>
      </c>
      <c r="W143" s="8" t="str">
        <f>IFERROR(IF(VLOOKUP(A143, HighDiscrimIRT!A:A, 1, FALSE) = A143, "X", ""), "")</f>
        <v>X</v>
      </c>
      <c r="X143" s="7"/>
    </row>
    <row r="144" spans="1:24">
      <c r="A144" s="14" t="s">
        <v>288</v>
      </c>
      <c r="B144" s="7">
        <f>LOG10(D144)+6</f>
        <v>2.3629945045645555</v>
      </c>
      <c r="C144" s="7">
        <f>IF(E144=0,-12,LOG10(E144)+6)</f>
        <v>0.89336222708781143</v>
      </c>
      <c r="D144" s="10">
        <v>2.306718E-4</v>
      </c>
      <c r="E144" s="10">
        <v>7.8228000000000007E-6</v>
      </c>
      <c r="F144" s="11">
        <v>5</v>
      </c>
      <c r="G144" s="8" t="str" cm="1">
        <f t="array" ref="G144">_xlfn.SWITCH(F144,0,"primary",1,"6-7th grade",2,"8-9th grade",3,"10th grade",4,"11-12th grade",5,"bachelor",6,"licence",7,"master",10,"hard to tell")</f>
        <v>bachelor</v>
      </c>
      <c r="H144" s="8"/>
      <c r="I144" s="8"/>
      <c r="J144" s="8" t="s">
        <v>36</v>
      </c>
      <c r="K144" s="8" t="str">
        <f>IFERROR(IF(VLOOKUP(A144, ResultsOnlineExpFrench!A:A, 1, FALSE) = A144, "yes", "no"), "no")</f>
        <v>yes</v>
      </c>
      <c r="L144" s="8"/>
      <c r="M144" s="7">
        <f>VLOOKUP(A144,ResultsOnlineExpFrench!A:B,2,FALSE)</f>
        <v>5.42</v>
      </c>
      <c r="N144" s="7">
        <f>VLOOKUP(A144,ResultsOnlineExpFrench!A:H,8,FALSE)</f>
        <v>2.6338058647769258</v>
      </c>
      <c r="O144" s="7">
        <f>VLOOKUP(A144,ResultsIRT!B:J,4,FALSE)</f>
        <v>2.60157542637769</v>
      </c>
      <c r="P144" s="7">
        <f>VLOOKUP(A144,ResultsIRT!B:J,5,FALSE)</f>
        <v>-0.60765792584850897</v>
      </c>
      <c r="Q144" s="7">
        <f>VLOOKUP(A144,ResultsIRT!B:J,6,FALSE)</f>
        <v>5.1296463135817199</v>
      </c>
      <c r="R144" s="7">
        <f>VLOOKUP(A144,ResultsIRT!B:J,8,FALSE)</f>
        <v>-0.70032091831056897</v>
      </c>
      <c r="S144" s="7">
        <f>VLOOKUP(A144,ResultsIRT!B:J,7,FALSE)</f>
        <v>0.56140285069534601</v>
      </c>
      <c r="T144" s="7">
        <f>VLOOKUP(A144,ResultsIRT!B:J,9,FALSE)</f>
        <v>3.3327283061186002</v>
      </c>
      <c r="U144" s="27" t="s">
        <v>288</v>
      </c>
      <c r="V144" s="8" t="str">
        <f>IFERROR(IF(VLOOKUP(U144, EnglishVocabulary!A:A, 1, FALSE) = U144, "yes", "no"), "no")</f>
        <v>yes</v>
      </c>
      <c r="W144" s="8" t="str">
        <f>IFERROR(IF(VLOOKUP(A144, HighDiscrimIRT!A:A, 1, FALSE) = A144, "X", ""), "")</f>
        <v>X</v>
      </c>
      <c r="X144" s="7"/>
    </row>
    <row r="145" spans="1:24">
      <c r="A145" s="14" t="s">
        <v>289</v>
      </c>
      <c r="B145" s="7">
        <f>LOG10(D145)+6</f>
        <v>2.3573172527631026</v>
      </c>
      <c r="C145" s="7">
        <f>IF(E145=0,-12,LOG10(E145)+6)</f>
        <v>2.3306961758669287</v>
      </c>
      <c r="D145" s="10">
        <v>2.2767600000000001E-4</v>
      </c>
      <c r="E145" s="10">
        <v>2.141392E-4</v>
      </c>
      <c r="F145" s="11">
        <v>0</v>
      </c>
      <c r="G145" s="8" t="str" cm="1">
        <f t="array" ref="G145">_xlfn.SWITCH(F145,0,"primary",1,"6-7th grade",2,"8-9th grade",3,"10th grade",4,"11-12th grade",5,"bachelor",6,"licence",7,"master",10,"hard to tell")</f>
        <v>primary</v>
      </c>
      <c r="H145" s="8"/>
      <c r="I145" s="8"/>
      <c r="J145" s="8" t="s">
        <v>27</v>
      </c>
      <c r="K145" s="8" t="str">
        <f>IFERROR(IF(VLOOKUP(A145, ResultsOnlineExpFrench!A:A, 1, FALSE) = A145, "yes", "no"), "no")</f>
        <v>yes</v>
      </c>
      <c r="L145" s="8"/>
      <c r="M145" s="7">
        <f>VLOOKUP(A145,ResultsOnlineExpFrench!A:B,2,FALSE)</f>
        <v>7.5886524822695032</v>
      </c>
      <c r="N145" s="7">
        <f>VLOOKUP(A145,ResultsOnlineExpFrench!A:H,8,FALSE)</f>
        <v>0.93831690261226897</v>
      </c>
      <c r="O145" s="7">
        <f>VLOOKUP(A145,ResultsIRT!B:J,4,FALSE)</f>
        <v>1353.3059515976399</v>
      </c>
      <c r="P145" s="7">
        <f>VLOOKUP(A145,ResultsIRT!B:J,5,FALSE)</f>
        <v>-1.32372573126714</v>
      </c>
      <c r="Q145" s="7">
        <f>VLOOKUP(A145,ResultsIRT!B:J,6,FALSE)</f>
        <v>1.7284644210397699</v>
      </c>
      <c r="R145" s="7">
        <f>VLOOKUP(A145,ResultsIRT!B:J,8,FALSE)</f>
        <v>-3.7582029898495799</v>
      </c>
      <c r="S145" s="7">
        <f>VLOOKUP(A145,ResultsIRT!B:J,7,FALSE)</f>
        <v>1.88208059637729</v>
      </c>
      <c r="T145" s="7">
        <f>VLOOKUP(A145,ResultsIRT!B:J,9,FALSE)</f>
        <v>0.59484094502959595</v>
      </c>
      <c r="U145" s="27" t="s">
        <v>290</v>
      </c>
      <c r="V145" s="8" t="str">
        <f>IFERROR(IF(VLOOKUP(U145, EnglishVocabulary!A:A, 1, FALSE) = U145, "yes", "no"), "no")</f>
        <v>yes</v>
      </c>
      <c r="W145" s="8" t="str">
        <f>IFERROR(IF(VLOOKUP(A145, HighDiscrimIRT!A:A, 1, FALSE) = A145, "X", ""), "")</f>
        <v>X</v>
      </c>
      <c r="X145" s="7"/>
    </row>
    <row r="146" spans="1:24">
      <c r="A146" s="14" t="s">
        <v>291</v>
      </c>
      <c r="B146" s="7">
        <f>LOG10(D146)+6</f>
        <v>2.3527216735616192</v>
      </c>
      <c r="C146" s="7">
        <f>IF(E146=0,-12,LOG10(E146)+6)</f>
        <v>1.614836073185721</v>
      </c>
      <c r="D146" s="10">
        <v>2.252795E-4</v>
      </c>
      <c r="E146" s="10">
        <v>4.1194199999999999E-5</v>
      </c>
      <c r="F146" s="8">
        <v>0</v>
      </c>
      <c r="G146" s="8" t="str" cm="1">
        <f t="array" ref="G146">_xlfn.SWITCH(F146,0,"primary",1,"6-7th grade",2,"8-9th grade",3,"10th grade",4,"11-12th grade",5,"bachelor",6,"licence",7,"master",10,"hard to tell")</f>
        <v>primary</v>
      </c>
      <c r="H146" s="8" t="s">
        <v>42</v>
      </c>
      <c r="I146" s="8"/>
      <c r="J146" s="8" t="s">
        <v>27</v>
      </c>
      <c r="K146" s="8" t="str">
        <f>IFERROR(IF(VLOOKUP(A146, ResultsOnlineExpFrench!A:A, 1, FALSE) = A146, "yes", "no"), "no")</f>
        <v>no</v>
      </c>
      <c r="L146" s="8"/>
      <c r="M146" s="8" t="e">
        <f>VLOOKUP(A146,ResultsOnlineExpFrench!A:B,2,FALSE)</f>
        <v>#N/A</v>
      </c>
      <c r="N146" s="8" t="e">
        <f>VLOOKUP(A146,ResultsOnlineExpFrench!A:H,8,FALSE)</f>
        <v>#N/A</v>
      </c>
      <c r="O146" s="7" t="e">
        <f>VLOOKUP(A146,ResultsIRT!B:J,4,FALSE)</f>
        <v>#N/A</v>
      </c>
      <c r="P146" s="7" t="e">
        <f>VLOOKUP(A146,ResultsIRT!B:J,5,FALSE)</f>
        <v>#N/A</v>
      </c>
      <c r="Q146" s="7" t="e">
        <f>VLOOKUP(A146,ResultsIRT!B:J,6,FALSE)</f>
        <v>#N/A</v>
      </c>
      <c r="R146" s="7" t="e">
        <f>VLOOKUP(A146,ResultsIRT!B:J,8,FALSE)</f>
        <v>#N/A</v>
      </c>
      <c r="S146" s="7" t="e">
        <f>VLOOKUP(A146,ResultsIRT!B:J,7,FALSE)</f>
        <v>#N/A</v>
      </c>
      <c r="T146" s="7" t="e">
        <f>VLOOKUP(A146,ResultsIRT!B:J,9,FALSE)</f>
        <v>#N/A</v>
      </c>
      <c r="U146" s="27" t="s">
        <v>291</v>
      </c>
      <c r="V146" s="8" t="str">
        <f>IFERROR(IF(VLOOKUP(U146, EnglishVocabulary!A:A, 1, FALSE) = U146, "yes", "no"), "no")</f>
        <v>yes</v>
      </c>
      <c r="W146" s="8" t="str">
        <f>IFERROR(IF(VLOOKUP(A146, HighDiscrimIRT!A:A, 1, FALSE) = A146, "X", ""), "")</f>
        <v/>
      </c>
      <c r="X146" s="7"/>
    </row>
    <row r="147" spans="1:24">
      <c r="A147" s="14" t="s">
        <v>292</v>
      </c>
      <c r="B147" s="7">
        <f>LOG10(D147)+6</f>
        <v>2.3505505618959566</v>
      </c>
      <c r="C147" s="7">
        <f>IF(E147=0,-12,LOG10(E147)+6)</f>
        <v>1.5825542247180042</v>
      </c>
      <c r="D147" s="10">
        <v>2.2415609999999999E-4</v>
      </c>
      <c r="E147" s="10">
        <v>3.82432E-5</v>
      </c>
      <c r="F147" s="8">
        <v>1</v>
      </c>
      <c r="G147" s="8" t="str" cm="1">
        <f t="array" ref="G147">_xlfn.SWITCH(F147,0,"primary",1,"6-7th grade",2,"8-9th grade",3,"10th grade",4,"11-12th grade",5,"bachelor",6,"licence",7,"master",10,"hard to tell")</f>
        <v>6-7th grade</v>
      </c>
      <c r="H147" s="8" t="s">
        <v>42</v>
      </c>
      <c r="I147" s="8"/>
      <c r="J147" s="8" t="s">
        <v>27</v>
      </c>
      <c r="K147" s="8" t="str">
        <f>IFERROR(IF(VLOOKUP(A147, ResultsOnlineExpFrench!A:A, 1, FALSE) = A147, "yes", "no"), "no")</f>
        <v>no</v>
      </c>
      <c r="L147" s="8"/>
      <c r="M147" s="8" t="e">
        <f>VLOOKUP(A147,ResultsOnlineExpFrench!A:B,2,FALSE)</f>
        <v>#N/A</v>
      </c>
      <c r="N147" s="8" t="e">
        <f>VLOOKUP(A147,ResultsOnlineExpFrench!A:H,8,FALSE)</f>
        <v>#N/A</v>
      </c>
      <c r="O147" s="7" t="e">
        <f>VLOOKUP(A147,ResultsIRT!B:J,4,FALSE)</f>
        <v>#N/A</v>
      </c>
      <c r="P147" s="7" t="e">
        <f>VLOOKUP(A147,ResultsIRT!B:J,5,FALSE)</f>
        <v>#N/A</v>
      </c>
      <c r="Q147" s="7" t="e">
        <f>VLOOKUP(A147,ResultsIRT!B:J,6,FALSE)</f>
        <v>#N/A</v>
      </c>
      <c r="R147" s="7" t="e">
        <f>VLOOKUP(A147,ResultsIRT!B:J,8,FALSE)</f>
        <v>#N/A</v>
      </c>
      <c r="S147" s="7" t="e">
        <f>VLOOKUP(A147,ResultsIRT!B:J,7,FALSE)</f>
        <v>#N/A</v>
      </c>
      <c r="T147" s="7" t="e">
        <f>VLOOKUP(A147,ResultsIRT!B:J,9,FALSE)</f>
        <v>#N/A</v>
      </c>
      <c r="U147" s="27" t="s">
        <v>292</v>
      </c>
      <c r="V147" s="8" t="str">
        <f>IFERROR(IF(VLOOKUP(U147, EnglishVocabulary!A:A, 1, FALSE) = U147, "yes", "no"), "no")</f>
        <v>yes</v>
      </c>
      <c r="W147" s="8" t="str">
        <f>IFERROR(IF(VLOOKUP(A147, HighDiscrimIRT!A:A, 1, FALSE) = A147, "X", ""), "")</f>
        <v/>
      </c>
      <c r="X147" s="7"/>
    </row>
    <row r="148" spans="1:24">
      <c r="A148" s="14" t="s">
        <v>293</v>
      </c>
      <c r="B148" s="7">
        <f>LOG10(D148)+6</f>
        <v>2.3496789913807361</v>
      </c>
      <c r="C148" s="7">
        <f>IF(E148=0,-12,LOG10(E148)+6)</f>
        <v>2.0087785364904125</v>
      </c>
      <c r="D148" s="10">
        <v>2.237067E-4</v>
      </c>
      <c r="E148" s="10">
        <v>1.020419E-4</v>
      </c>
      <c r="F148" s="8">
        <v>7</v>
      </c>
      <c r="G148" s="8" t="str" cm="1">
        <f t="array" ref="G148">_xlfn.SWITCH(F148,0,"primary",1,"6-7th grade",2,"8-9th grade",3,"10th grade",4,"11-12th grade",5,"bachelor",6,"licence",7,"master",10,"hard to tell")</f>
        <v>master</v>
      </c>
      <c r="H148" s="8"/>
      <c r="I148" s="8" t="s">
        <v>42</v>
      </c>
      <c r="J148" s="8" t="s">
        <v>27</v>
      </c>
      <c r="K148" s="8" t="str">
        <f>IFERROR(IF(VLOOKUP(A148, ResultsOnlineExpFrench!A:A, 1, FALSE) = A148, "yes", "no"), "no")</f>
        <v>no</v>
      </c>
      <c r="L148" s="8"/>
      <c r="M148" s="8" t="e">
        <f>VLOOKUP(A148,ResultsOnlineExpFrench!A:B,2,FALSE)</f>
        <v>#N/A</v>
      </c>
      <c r="N148" s="8" t="e">
        <f>VLOOKUP(A148,ResultsOnlineExpFrench!A:H,8,FALSE)</f>
        <v>#N/A</v>
      </c>
      <c r="O148" s="7" t="e">
        <f>VLOOKUP(A148,ResultsIRT!B:J,4,FALSE)</f>
        <v>#N/A</v>
      </c>
      <c r="P148" s="7" t="e">
        <f>VLOOKUP(A148,ResultsIRT!B:J,5,FALSE)</f>
        <v>#N/A</v>
      </c>
      <c r="Q148" s="7" t="e">
        <f>VLOOKUP(A148,ResultsIRT!B:J,6,FALSE)</f>
        <v>#N/A</v>
      </c>
      <c r="R148" s="7" t="e">
        <f>VLOOKUP(A148,ResultsIRT!B:J,8,FALSE)</f>
        <v>#N/A</v>
      </c>
      <c r="S148" s="7" t="e">
        <f>VLOOKUP(A148,ResultsIRT!B:J,7,FALSE)</f>
        <v>#N/A</v>
      </c>
      <c r="T148" s="7" t="e">
        <f>VLOOKUP(A148,ResultsIRT!B:J,9,FALSE)</f>
        <v>#N/A</v>
      </c>
      <c r="U148" s="27" t="s">
        <v>294</v>
      </c>
      <c r="V148" s="8" t="str">
        <f>IFERROR(IF(VLOOKUP(U148, EnglishVocabulary!A:A, 1, FALSE) = U148, "yes", "no"), "no")</f>
        <v>yes</v>
      </c>
      <c r="W148" s="8" t="str">
        <f>IFERROR(IF(VLOOKUP(A148, HighDiscrimIRT!A:A, 1, FALSE) = A148, "X", ""), "")</f>
        <v/>
      </c>
      <c r="X148" s="7"/>
    </row>
    <row r="149" spans="1:24">
      <c r="A149" s="14" t="s">
        <v>295</v>
      </c>
      <c r="B149" s="7">
        <f>LOG10(D149)+6</f>
        <v>2.3496789913807361</v>
      </c>
      <c r="C149" s="7">
        <f>IF(E149=0,-12,LOG10(E149)+6)</f>
        <v>2.1512518360665913</v>
      </c>
      <c r="D149" s="10">
        <v>2.237067E-4</v>
      </c>
      <c r="E149" s="10">
        <v>1.4166149999999999E-4</v>
      </c>
      <c r="F149" s="8">
        <v>1</v>
      </c>
      <c r="G149" s="8" t="str" cm="1">
        <f t="array" ref="G149">_xlfn.SWITCH(F149,0,"primary",1,"6-7th grade",2,"8-9th grade",3,"10th grade",4,"11-12th grade",5,"bachelor",6,"licence",7,"master",10,"hard to tell")</f>
        <v>6-7th grade</v>
      </c>
      <c r="H149" s="8" t="s">
        <v>42</v>
      </c>
      <c r="I149" s="8"/>
      <c r="J149" s="8" t="s">
        <v>27</v>
      </c>
      <c r="K149" s="8" t="str">
        <f>IFERROR(IF(VLOOKUP(A149, ResultsOnlineExpFrench!A:A, 1, FALSE) = A149, "yes", "no"), "no")</f>
        <v>no</v>
      </c>
      <c r="L149" s="8"/>
      <c r="M149" s="8" t="e">
        <f>VLOOKUP(A149,ResultsOnlineExpFrench!A:B,2,FALSE)</f>
        <v>#N/A</v>
      </c>
      <c r="N149" s="8" t="e">
        <f>VLOOKUP(A149,ResultsOnlineExpFrench!A:H,8,FALSE)</f>
        <v>#N/A</v>
      </c>
      <c r="O149" s="7" t="e">
        <f>VLOOKUP(A149,ResultsIRT!B:J,4,FALSE)</f>
        <v>#N/A</v>
      </c>
      <c r="P149" s="7" t="e">
        <f>VLOOKUP(A149,ResultsIRT!B:J,5,FALSE)</f>
        <v>#N/A</v>
      </c>
      <c r="Q149" s="7" t="e">
        <f>VLOOKUP(A149,ResultsIRT!B:J,6,FALSE)</f>
        <v>#N/A</v>
      </c>
      <c r="R149" s="7" t="e">
        <f>VLOOKUP(A149,ResultsIRT!B:J,8,FALSE)</f>
        <v>#N/A</v>
      </c>
      <c r="S149" s="7" t="e">
        <f>VLOOKUP(A149,ResultsIRT!B:J,7,FALSE)</f>
        <v>#N/A</v>
      </c>
      <c r="T149" s="7" t="e">
        <f>VLOOKUP(A149,ResultsIRT!B:J,9,FALSE)</f>
        <v>#N/A</v>
      </c>
      <c r="U149" s="27" t="s">
        <v>296</v>
      </c>
      <c r="V149" s="8" t="str">
        <f>IFERROR(IF(VLOOKUP(U149, EnglishVocabulary!A:A, 1, FALSE) = U149, "yes", "no"), "no")</f>
        <v>yes</v>
      </c>
      <c r="W149" s="8" t="str">
        <f>IFERROR(IF(VLOOKUP(A149, HighDiscrimIRT!A:A, 1, FALSE) = A149, "X", ""), "")</f>
        <v/>
      </c>
      <c r="X149" s="7"/>
    </row>
    <row r="150" spans="1:24">
      <c r="A150" s="14" t="s">
        <v>297</v>
      </c>
      <c r="B150" s="7">
        <f>LOG10(D150)+6</f>
        <v>2.3472001955427073</v>
      </c>
      <c r="C150" s="7">
        <f>IF(E150=0,-12,LOG10(E150)+6)</f>
        <v>1.6349234271181272</v>
      </c>
      <c r="D150" s="10">
        <v>2.224335E-4</v>
      </c>
      <c r="E150" s="10">
        <v>4.31443E-5</v>
      </c>
      <c r="F150" s="8">
        <v>7</v>
      </c>
      <c r="G150" s="8" t="str" cm="1">
        <f t="array" ref="G150">_xlfn.SWITCH(F150,0,"primary",1,"6-7th grade",2,"8-9th grade",3,"10th grade",4,"11-12th grade",5,"bachelor",6,"licence",7,"master",10,"hard to tell")</f>
        <v>master</v>
      </c>
      <c r="H150" s="8"/>
      <c r="I150" s="8"/>
      <c r="J150" s="8" t="s">
        <v>77</v>
      </c>
      <c r="K150" s="8" t="str">
        <f>IFERROR(IF(VLOOKUP(A150, ResultsOnlineExpFrench!A:A, 1, FALSE) = A150, "yes", "no"), "no")</f>
        <v>no</v>
      </c>
      <c r="L150" s="8"/>
      <c r="M150" s="8" t="e">
        <f>VLOOKUP(A150,ResultsOnlineExpFrench!A:B,2,FALSE)</f>
        <v>#N/A</v>
      </c>
      <c r="N150" s="8" t="e">
        <f>VLOOKUP(A150,ResultsOnlineExpFrench!A:H,8,FALSE)</f>
        <v>#N/A</v>
      </c>
      <c r="O150" s="7" t="e">
        <f>VLOOKUP(A150,ResultsIRT!B:J,4,FALSE)</f>
        <v>#N/A</v>
      </c>
      <c r="P150" s="7" t="e">
        <f>VLOOKUP(A150,ResultsIRT!B:J,5,FALSE)</f>
        <v>#N/A</v>
      </c>
      <c r="Q150" s="7" t="e">
        <f>VLOOKUP(A150,ResultsIRT!B:J,6,FALSE)</f>
        <v>#N/A</v>
      </c>
      <c r="R150" s="7" t="e">
        <f>VLOOKUP(A150,ResultsIRT!B:J,8,FALSE)</f>
        <v>#N/A</v>
      </c>
      <c r="S150" s="7" t="e">
        <f>VLOOKUP(A150,ResultsIRT!B:J,7,FALSE)</f>
        <v>#N/A</v>
      </c>
      <c r="T150" s="7" t="e">
        <f>VLOOKUP(A150,ResultsIRT!B:J,9,FALSE)</f>
        <v>#N/A</v>
      </c>
      <c r="U150" s="27" t="s">
        <v>298</v>
      </c>
      <c r="V150" s="8" t="str">
        <f>IFERROR(IF(VLOOKUP(U150, EnglishVocabulary!A:A, 1, FALSE) = U150, "yes", "no"), "no")</f>
        <v>yes</v>
      </c>
      <c r="W150" s="8" t="str">
        <f>IFERROR(IF(VLOOKUP(A150, HighDiscrimIRT!A:A, 1, FALSE) = A150, "X", ""), "")</f>
        <v/>
      </c>
      <c r="X150" s="7"/>
    </row>
    <row r="151" spans="1:24">
      <c r="A151" s="14" t="s">
        <v>299</v>
      </c>
      <c r="B151" s="7">
        <f>LOG10(D151)+6</f>
        <v>2.3450012344160718</v>
      </c>
      <c r="C151" s="7">
        <f>IF(E151=0,-12,LOG10(E151)+6)</f>
        <v>0.82157902791200854</v>
      </c>
      <c r="D151" s="10">
        <v>2.2131009999999999E-4</v>
      </c>
      <c r="E151" s="10">
        <v>6.6309999999999997E-6</v>
      </c>
      <c r="F151" s="11">
        <v>6</v>
      </c>
      <c r="G151" s="8" t="str" cm="1">
        <f t="array" ref="G151">_xlfn.SWITCH(F151,0,"primary",1,"6-7th grade",2,"8-9th grade",3,"10th grade",4,"11-12th grade",5,"bachelor",6,"licence",7,"master",10,"hard to tell")</f>
        <v>licence</v>
      </c>
      <c r="H151" s="8"/>
      <c r="I151" s="8"/>
      <c r="J151" s="8" t="s">
        <v>27</v>
      </c>
      <c r="K151" s="8" t="str">
        <f>IFERROR(IF(VLOOKUP(A151, ResultsOnlineExpFrench!A:A, 1, FALSE) = A151, "yes", "no"), "no")</f>
        <v>yes</v>
      </c>
      <c r="L151" s="8"/>
      <c r="M151" s="7">
        <f>VLOOKUP(A151,ResultsOnlineExpFrench!A:B,2,FALSE)</f>
        <v>5.6690647482014391</v>
      </c>
      <c r="N151" s="7">
        <f>VLOOKUP(A151,ResultsOnlineExpFrench!A:H,8,FALSE)</f>
        <v>2.2421357020927699</v>
      </c>
      <c r="O151" s="7">
        <f>VLOOKUP(A151,ResultsIRT!B:J,4,FALSE)</f>
        <v>0.45050260945330201</v>
      </c>
      <c r="P151" s="7">
        <f>VLOOKUP(A151,ResultsIRT!B:J,5,FALSE)</f>
        <v>-16.131353045064898</v>
      </c>
      <c r="Q151" s="7">
        <f>VLOOKUP(A151,ResultsIRT!B:J,6,FALSE)</f>
        <v>1.80692285660554</v>
      </c>
      <c r="R151" s="7">
        <f>VLOOKUP(A151,ResultsIRT!B:J,8,FALSE)</f>
        <v>-1.51901584971524</v>
      </c>
      <c r="S151" s="7">
        <f>VLOOKUP(A151,ResultsIRT!B:J,7,FALSE)</f>
        <v>0.432921103504954</v>
      </c>
      <c r="T151" s="7">
        <f>VLOOKUP(A151,ResultsIRT!B:J,9,FALSE)</f>
        <v>1.02764370468503</v>
      </c>
      <c r="U151" s="27" t="s">
        <v>300</v>
      </c>
      <c r="V151" s="8" t="str">
        <f>IFERROR(IF(VLOOKUP(U151, EnglishVocabulary!A:A, 1, FALSE) = U151, "yes", "no"), "no")</f>
        <v>yes</v>
      </c>
      <c r="W151" s="8" t="str">
        <f>IFERROR(IF(VLOOKUP(A151, HighDiscrimIRT!A:A, 1, FALSE) = A151, "X", ""), "")</f>
        <v/>
      </c>
      <c r="X151" s="7"/>
    </row>
    <row r="152" spans="1:24">
      <c r="A152" s="14" t="s">
        <v>301</v>
      </c>
      <c r="B152" s="7">
        <f>LOG10(D152)+6</f>
        <v>2.3433816095895903</v>
      </c>
      <c r="C152" s="7">
        <f>IF(E152=0,-12,LOG10(E152)+6)</f>
        <v>0.56504457564495958</v>
      </c>
      <c r="D152" s="10">
        <v>2.2048630000000001E-4</v>
      </c>
      <c r="E152" s="10">
        <v>3.6731999999999998E-6</v>
      </c>
      <c r="F152" s="11">
        <v>5</v>
      </c>
      <c r="G152" s="8" t="str" cm="1">
        <f t="array" ref="G152">_xlfn.SWITCH(F152,0,"primary",1,"6-7th grade",2,"8-9th grade",3,"10th grade",4,"11-12th grade",5,"bachelor",6,"licence",7,"master",10,"hard to tell")</f>
        <v>bachelor</v>
      </c>
      <c r="H152" s="8"/>
      <c r="I152" s="8"/>
      <c r="J152" s="8" t="s">
        <v>27</v>
      </c>
      <c r="K152" s="8" t="str">
        <f>IFERROR(IF(VLOOKUP(A152, ResultsOnlineExpFrench!A:A, 1, FALSE) = A152, "yes", "no"), "no")</f>
        <v>yes</v>
      </c>
      <c r="L152" s="8"/>
      <c r="M152" s="7">
        <f>VLOOKUP(A152,ResultsOnlineExpFrench!A:B,2,FALSE)</f>
        <v>4.4598540145985401</v>
      </c>
      <c r="N152" s="7">
        <f>VLOOKUP(A152,ResultsOnlineExpFrench!A:H,8,FALSE)</f>
        <v>2.560265150901726</v>
      </c>
      <c r="O152" s="7">
        <f>VLOOKUP(A152,ResultsIRT!B:J,4,FALSE)</f>
        <v>1.50101271306916</v>
      </c>
      <c r="P152" s="7">
        <f>VLOOKUP(A152,ResultsIRT!B:J,5,FALSE)</f>
        <v>-0.18456850170189501</v>
      </c>
      <c r="Q152" s="7">
        <f>VLOOKUP(A152,ResultsIRT!B:J,6,FALSE)</f>
        <v>1.85803897707454</v>
      </c>
      <c r="R152" s="7">
        <f>VLOOKUP(A152,ResultsIRT!B:J,8,FALSE)</f>
        <v>-0.77095376606588495</v>
      </c>
      <c r="S152" s="7">
        <f>VLOOKUP(A152,ResultsIRT!B:J,7,FALSE)</f>
        <v>0.39450245438830001</v>
      </c>
      <c r="T152" s="7">
        <f>VLOOKUP(A152,ResultsIRT!B:J,9,FALSE)</f>
        <v>3.6239496515045699</v>
      </c>
      <c r="U152" s="27" t="s">
        <v>302</v>
      </c>
      <c r="V152" s="8" t="str">
        <f>IFERROR(IF(VLOOKUP(U152, EnglishVocabulary!A:A, 1, FALSE) = U152, "yes", "no"), "no")</f>
        <v>yes</v>
      </c>
      <c r="W152" s="8" t="str">
        <f>IFERROR(IF(VLOOKUP(A152, HighDiscrimIRT!A:A, 1, FALSE) = A152, "X", ""), "")</f>
        <v/>
      </c>
      <c r="X152" s="7"/>
    </row>
    <row r="153" spans="1:24">
      <c r="A153" s="14" t="s">
        <v>303</v>
      </c>
      <c r="B153" s="7">
        <f>LOG10(D153)+6</f>
        <v>2.3371412613025773</v>
      </c>
      <c r="C153" s="7">
        <f>IF(E153=0,-12,LOG10(E153)+6)</f>
        <v>2.0625447573913984</v>
      </c>
      <c r="D153" s="10">
        <v>2.173408E-4</v>
      </c>
      <c r="E153" s="10">
        <v>1.154901E-4</v>
      </c>
      <c r="F153" s="11">
        <v>1</v>
      </c>
      <c r="G153" s="8" t="str" cm="1">
        <f t="array" ref="G153">_xlfn.SWITCH(F153,0,"primary",1,"6-7th grade",2,"8-9th grade",3,"10th grade",4,"11-12th grade",5,"bachelor",6,"licence",7,"master",10,"hard to tell")</f>
        <v>6-7th grade</v>
      </c>
      <c r="H153" s="8"/>
      <c r="I153" s="8"/>
      <c r="J153" s="8" t="s">
        <v>27</v>
      </c>
      <c r="K153" s="8" t="str">
        <f>IFERROR(IF(VLOOKUP(A153, ResultsOnlineExpFrench!A:A, 1, FALSE) = A153, "yes", "no"), "no")</f>
        <v>yes</v>
      </c>
      <c r="L153" s="8"/>
      <c r="M153" s="7">
        <f>VLOOKUP(A153,ResultsOnlineExpFrench!A:B,2,FALSE)</f>
        <v>7.7785234899328861</v>
      </c>
      <c r="N153" s="7">
        <f>VLOOKUP(A153,ResultsOnlineExpFrench!A:H,8,FALSE)</f>
        <v>0.56575230646194963</v>
      </c>
      <c r="O153" s="7" t="e">
        <f>VLOOKUP(A153,ResultsIRT!B:J,4,FALSE)</f>
        <v>#N/A</v>
      </c>
      <c r="P153" s="7" t="e">
        <f>VLOOKUP(A153,ResultsIRT!B:J,5,FALSE)</f>
        <v>#N/A</v>
      </c>
      <c r="Q153" s="7" t="e">
        <f>VLOOKUP(A153,ResultsIRT!B:J,6,FALSE)</f>
        <v>#N/A</v>
      </c>
      <c r="R153" s="7" t="e">
        <f>VLOOKUP(A153,ResultsIRT!B:J,8,FALSE)</f>
        <v>#N/A</v>
      </c>
      <c r="S153" s="7" t="e">
        <f>VLOOKUP(A153,ResultsIRT!B:J,7,FALSE)</f>
        <v>#N/A</v>
      </c>
      <c r="T153" s="7" t="e">
        <f>VLOOKUP(A153,ResultsIRT!B:J,9,FALSE)</f>
        <v>#N/A</v>
      </c>
      <c r="U153" s="27" t="s">
        <v>304</v>
      </c>
      <c r="V153" s="8" t="str">
        <f>IFERROR(IF(VLOOKUP(U153, EnglishVocabulary!A:A, 1, FALSE) = U153, "yes", "no"), "no")</f>
        <v>yes</v>
      </c>
      <c r="W153" s="8" t="str">
        <f>IFERROR(IF(VLOOKUP(A153, HighDiscrimIRT!A:A, 1, FALSE) = A153, "X", ""), "")</f>
        <v/>
      </c>
      <c r="X153" s="7"/>
    </row>
    <row r="154" spans="1:24">
      <c r="A154" s="14" t="s">
        <v>30</v>
      </c>
      <c r="B154" s="7">
        <f>LOG10(D154)+6</f>
        <v>2.3366920292669722</v>
      </c>
      <c r="C154" s="7">
        <f>IF(E154=0,-12,LOG10(E154)+6)</f>
        <v>1.5675756542114323</v>
      </c>
      <c r="D154" s="10">
        <v>2.1711610000000001E-4</v>
      </c>
      <c r="E154" s="10">
        <v>3.6946700000000003E-5</v>
      </c>
      <c r="F154" s="8">
        <v>0</v>
      </c>
      <c r="G154" s="8" t="str" cm="1">
        <f t="array" ref="G154">_xlfn.SWITCH(F154,0,"primary",1,"6-7th grade",2,"8-9th grade",3,"10th grade",4,"11-12th grade",5,"bachelor",6,"licence",7,"master",10,"hard to tell")</f>
        <v>primary</v>
      </c>
      <c r="H154" s="8" t="s">
        <v>42</v>
      </c>
      <c r="I154" s="8"/>
      <c r="J154" s="8" t="s">
        <v>27</v>
      </c>
      <c r="K154" s="8" t="str">
        <f>IFERROR(IF(VLOOKUP(A154, ResultsOnlineExpFrench!A:A, 1, FALSE) = A154, "yes", "no"), "no")</f>
        <v>no</v>
      </c>
      <c r="L154" s="8"/>
      <c r="M154" s="8" t="e">
        <f>VLOOKUP(A154,ResultsOnlineExpFrench!A:B,2,FALSE)</f>
        <v>#N/A</v>
      </c>
      <c r="N154" s="8" t="e">
        <f>VLOOKUP(A154,ResultsOnlineExpFrench!A:H,8,FALSE)</f>
        <v>#N/A</v>
      </c>
      <c r="O154" s="7" t="e">
        <f>VLOOKUP(A154,ResultsIRT!B:J,4,FALSE)</f>
        <v>#N/A</v>
      </c>
      <c r="P154" s="7" t="e">
        <f>VLOOKUP(A154,ResultsIRT!B:J,5,FALSE)</f>
        <v>#N/A</v>
      </c>
      <c r="Q154" s="7" t="e">
        <f>VLOOKUP(A154,ResultsIRT!B:J,6,FALSE)</f>
        <v>#N/A</v>
      </c>
      <c r="R154" s="7" t="e">
        <f>VLOOKUP(A154,ResultsIRT!B:J,8,FALSE)</f>
        <v>#N/A</v>
      </c>
      <c r="S154" s="7" t="e">
        <f>VLOOKUP(A154,ResultsIRT!B:J,7,FALSE)</f>
        <v>#N/A</v>
      </c>
      <c r="T154" s="7" t="e">
        <f>VLOOKUP(A154,ResultsIRT!B:J,9,FALSE)</f>
        <v>#N/A</v>
      </c>
      <c r="U154" s="27" t="s">
        <v>305</v>
      </c>
      <c r="V154" s="8" t="str">
        <f>IFERROR(IF(VLOOKUP(U154, EnglishVocabulary!A:A, 1, FALSE) = U154, "yes", "no"), "no")</f>
        <v>yes</v>
      </c>
      <c r="W154" s="8" t="str">
        <f>IFERROR(IF(VLOOKUP(A154, HighDiscrimIRT!A:A, 1, FALSE) = A154, "X", ""), "")</f>
        <v/>
      </c>
      <c r="X154" s="7"/>
    </row>
    <row r="155" spans="1:24">
      <c r="A155" s="14" t="s">
        <v>306</v>
      </c>
      <c r="B155" s="7">
        <f>LOG10(D155)+6</f>
        <v>2.3365421819327583</v>
      </c>
      <c r="C155" s="7">
        <f>IF(E155=0,-12,LOG10(E155)+6)</f>
        <v>1.9509316962571184</v>
      </c>
      <c r="D155" s="10">
        <v>2.170412E-4</v>
      </c>
      <c r="E155" s="10">
        <v>8.9316500000000005E-5</v>
      </c>
      <c r="F155" s="11">
        <v>1</v>
      </c>
      <c r="G155" s="8" t="str" cm="1">
        <f t="array" ref="G155">_xlfn.SWITCH(F155,0,"primary",1,"6-7th grade",2,"8-9th grade",3,"10th grade",4,"11-12th grade",5,"bachelor",6,"licence",7,"master",10,"hard to tell")</f>
        <v>6-7th grade</v>
      </c>
      <c r="H155" s="8"/>
      <c r="I155" s="8"/>
      <c r="J155" s="8" t="s">
        <v>27</v>
      </c>
      <c r="K155" s="8" t="str">
        <f>IFERROR(IF(VLOOKUP(A155, ResultsOnlineExpFrench!A:A, 1, FALSE) = A155, "yes", "no"), "no")</f>
        <v>yes</v>
      </c>
      <c r="L155" s="8"/>
      <c r="M155" s="7">
        <f>VLOOKUP(A155,ResultsOnlineExpFrench!A:B,2,FALSE)</f>
        <v>7.6038961038961039</v>
      </c>
      <c r="N155" s="7">
        <f>VLOOKUP(A155,ResultsOnlineExpFrench!A:H,8,FALSE)</f>
        <v>0.8171762528161467</v>
      </c>
      <c r="O155" s="7" t="e">
        <f>VLOOKUP(A155,ResultsIRT!B:J,4,FALSE)</f>
        <v>#N/A</v>
      </c>
      <c r="P155" s="7" t="e">
        <f>VLOOKUP(A155,ResultsIRT!B:J,5,FALSE)</f>
        <v>#N/A</v>
      </c>
      <c r="Q155" s="7" t="e">
        <f>VLOOKUP(A155,ResultsIRT!B:J,6,FALSE)</f>
        <v>#N/A</v>
      </c>
      <c r="R155" s="7" t="e">
        <f>VLOOKUP(A155,ResultsIRT!B:J,8,FALSE)</f>
        <v>#N/A</v>
      </c>
      <c r="S155" s="7" t="e">
        <f>VLOOKUP(A155,ResultsIRT!B:J,7,FALSE)</f>
        <v>#N/A</v>
      </c>
      <c r="T155" s="7" t="e">
        <f>VLOOKUP(A155,ResultsIRT!B:J,9,FALSE)</f>
        <v>#N/A</v>
      </c>
      <c r="U155" s="27" t="s">
        <v>307</v>
      </c>
      <c r="V155" s="8" t="str">
        <f>IFERROR(IF(VLOOKUP(U155, EnglishVocabulary!A:A, 1, FALSE) = U155, "yes", "no"), "no")</f>
        <v>yes</v>
      </c>
      <c r="W155" s="8" t="str">
        <f>IFERROR(IF(VLOOKUP(A155, HighDiscrimIRT!A:A, 1, FALSE) = A155, "X", ""), "")</f>
        <v/>
      </c>
      <c r="X155" s="7"/>
    </row>
    <row r="156" spans="1:24">
      <c r="A156" s="14" t="s">
        <v>308</v>
      </c>
      <c r="B156" s="7">
        <f>LOG10(D156)+6</f>
        <v>2.3345896479745587</v>
      </c>
      <c r="C156" s="7">
        <f>IF(E156=0,-12,LOG10(E156)+6)</f>
        <v>-0.27213355053251043</v>
      </c>
      <c r="D156" s="10">
        <v>2.160676E-4</v>
      </c>
      <c r="E156" s="10">
        <v>5.3440000000000002E-7</v>
      </c>
      <c r="F156" s="28">
        <v>0</v>
      </c>
      <c r="G156" s="8" t="str" cm="1">
        <f t="array" ref="G156">_xlfn.SWITCH(F156,0,"primary",1,"6-7th grade",2,"8-9th grade",3,"10th grade",4,"11-12th grade",5,"bachelor",6,"licence",7,"master",10,"hard to tell")</f>
        <v>primary</v>
      </c>
      <c r="H156" s="8"/>
      <c r="I156" s="8" t="s">
        <v>42</v>
      </c>
      <c r="J156" s="8" t="s">
        <v>77</v>
      </c>
      <c r="K156" s="8" t="str">
        <f>IFERROR(IF(VLOOKUP(A156, ResultsOnlineExpFrench!A:A, 1, FALSE) = A156, "yes", "no"), "no")</f>
        <v>no</v>
      </c>
      <c r="L156" s="8"/>
      <c r="M156" s="8" t="e">
        <f>VLOOKUP(A156,ResultsOnlineExpFrench!A:B,2,FALSE)</f>
        <v>#N/A</v>
      </c>
      <c r="N156" s="8" t="e">
        <f>VLOOKUP(A156,ResultsOnlineExpFrench!A:H,8,FALSE)</f>
        <v>#N/A</v>
      </c>
      <c r="O156" s="7" t="e">
        <f>VLOOKUP(A156,ResultsIRT!B:J,4,FALSE)</f>
        <v>#N/A</v>
      </c>
      <c r="P156" s="7" t="e">
        <f>VLOOKUP(A156,ResultsIRT!B:J,5,FALSE)</f>
        <v>#N/A</v>
      </c>
      <c r="Q156" s="7" t="e">
        <f>VLOOKUP(A156,ResultsIRT!B:J,6,FALSE)</f>
        <v>#N/A</v>
      </c>
      <c r="R156" s="7" t="e">
        <f>VLOOKUP(A156,ResultsIRT!B:J,8,FALSE)</f>
        <v>#N/A</v>
      </c>
      <c r="S156" s="7" t="e">
        <f>VLOOKUP(A156,ResultsIRT!B:J,7,FALSE)</f>
        <v>#N/A</v>
      </c>
      <c r="T156" s="7" t="e">
        <f>VLOOKUP(A156,ResultsIRT!B:J,9,FALSE)</f>
        <v>#N/A</v>
      </c>
      <c r="U156" s="27" t="s">
        <v>309</v>
      </c>
      <c r="V156" s="8" t="str">
        <f>IFERROR(IF(VLOOKUP(U156, EnglishVocabulary!A:A, 1, FALSE) = U156, "yes", "no"), "no")</f>
        <v>yes</v>
      </c>
      <c r="W156" s="8" t="str">
        <f>IFERROR(IF(VLOOKUP(A156, HighDiscrimIRT!A:A, 1, FALSE) = A156, "X", ""), "")</f>
        <v/>
      </c>
      <c r="X156" s="7"/>
    </row>
    <row r="157" spans="1:24">
      <c r="A157" s="14" t="s">
        <v>310</v>
      </c>
      <c r="B157" s="7">
        <f>LOG10(D157)+6</f>
        <v>2.3324770397117578</v>
      </c>
      <c r="C157" s="7">
        <f>IF(E157=0,-12,LOG10(E157)+6)</f>
        <v>1.8717305138232074</v>
      </c>
      <c r="D157" s="10">
        <v>2.150191E-4</v>
      </c>
      <c r="E157" s="10">
        <v>7.4426999999999997E-5</v>
      </c>
      <c r="F157" s="8">
        <v>0</v>
      </c>
      <c r="G157" s="8" t="str" cm="1">
        <f t="array" ref="G157">_xlfn.SWITCH(F157,0,"primary",1,"6-7th grade",2,"8-9th grade",3,"10th grade",4,"11-12th grade",5,"bachelor",6,"licence",7,"master",10,"hard to tell")</f>
        <v>primary</v>
      </c>
      <c r="H157" s="8"/>
      <c r="I157" s="8"/>
      <c r="J157" s="8" t="s">
        <v>77</v>
      </c>
      <c r="K157" s="8" t="str">
        <f>IFERROR(IF(VLOOKUP(A157, ResultsOnlineExpFrench!A:A, 1, FALSE) = A157, "yes", "no"), "no")</f>
        <v>no</v>
      </c>
      <c r="L157" s="8"/>
      <c r="M157" s="8" t="e">
        <f>VLOOKUP(A157,ResultsOnlineExpFrench!A:B,2,FALSE)</f>
        <v>#N/A</v>
      </c>
      <c r="N157" s="8" t="e">
        <f>VLOOKUP(A157,ResultsOnlineExpFrench!A:H,8,FALSE)</f>
        <v>#N/A</v>
      </c>
      <c r="O157" s="7" t="e">
        <f>VLOOKUP(A157,ResultsIRT!B:J,4,FALSE)</f>
        <v>#N/A</v>
      </c>
      <c r="P157" s="7" t="e">
        <f>VLOOKUP(A157,ResultsIRT!B:J,5,FALSE)</f>
        <v>#N/A</v>
      </c>
      <c r="Q157" s="7" t="e">
        <f>VLOOKUP(A157,ResultsIRT!B:J,6,FALSE)</f>
        <v>#N/A</v>
      </c>
      <c r="R157" s="7" t="e">
        <f>VLOOKUP(A157,ResultsIRT!B:J,8,FALSE)</f>
        <v>#N/A</v>
      </c>
      <c r="S157" s="7" t="e">
        <f>VLOOKUP(A157,ResultsIRT!B:J,7,FALSE)</f>
        <v>#N/A</v>
      </c>
      <c r="T157" s="7" t="e">
        <f>VLOOKUP(A157,ResultsIRT!B:J,9,FALSE)</f>
        <v>#N/A</v>
      </c>
      <c r="U157" s="27" t="s">
        <v>311</v>
      </c>
      <c r="V157" s="8" t="str">
        <f>IFERROR(IF(VLOOKUP(U157, EnglishVocabulary!A:A, 1, FALSE) = U157, "yes", "no"), "no")</f>
        <v>no</v>
      </c>
      <c r="W157" s="8" t="str">
        <f>IFERROR(IF(VLOOKUP(A157, HighDiscrimIRT!A:A, 1, FALSE) = A157, "X", ""), "")</f>
        <v/>
      </c>
      <c r="X157" s="7"/>
    </row>
    <row r="158" spans="1:24">
      <c r="A158" s="14" t="s">
        <v>312</v>
      </c>
      <c r="B158" s="7">
        <f>LOG10(D158)+6</f>
        <v>2.3300499501049328</v>
      </c>
      <c r="C158" s="7">
        <f>IF(E158=0,-12,LOG10(E158)+6)</f>
        <v>-1.7231422748988479E-2</v>
      </c>
      <c r="D158" s="10">
        <v>2.1382080000000001E-4</v>
      </c>
      <c r="E158" s="10">
        <v>9.611E-7</v>
      </c>
      <c r="F158" s="11">
        <v>4</v>
      </c>
      <c r="G158" s="8" t="str" cm="1">
        <f t="array" ref="G158">_xlfn.SWITCH(F158,0,"primary",1,"6-7th grade",2,"8-9th grade",3,"10th grade",4,"11-12th grade",5,"bachelor",6,"licence",7,"master",10,"hard to tell")</f>
        <v>11-12th grade</v>
      </c>
      <c r="H158" s="8"/>
      <c r="I158" s="8"/>
      <c r="J158" s="8" t="s">
        <v>36</v>
      </c>
      <c r="K158" s="8" t="str">
        <f>IFERROR(IF(VLOOKUP(A158, ResultsOnlineExpFrench!A:A, 1, FALSE) = A158, "yes", "no"), "no")</f>
        <v>yes</v>
      </c>
      <c r="L158" s="8"/>
      <c r="M158" s="7">
        <f>VLOOKUP(A158,ResultsOnlineExpFrench!A:B,2,FALSE)</f>
        <v>7.3191489361702127</v>
      </c>
      <c r="N158" s="7">
        <f>VLOOKUP(A158,ResultsOnlineExpFrench!A:H,8,FALSE)</f>
        <v>1.3543685500288991</v>
      </c>
      <c r="O158" s="7">
        <f>VLOOKUP(A158,ResultsIRT!B:J,4,FALSE)</f>
        <v>3.46625370988437</v>
      </c>
      <c r="P158" s="7">
        <f>VLOOKUP(A158,ResultsIRT!B:J,5,FALSE)</f>
        <v>-1.34865284812415</v>
      </c>
      <c r="Q158" s="7">
        <f>VLOOKUP(A158,ResultsIRT!B:J,6,FALSE)</f>
        <v>3.77050516515714</v>
      </c>
      <c r="R158" s="7">
        <f>VLOOKUP(A158,ResultsIRT!B:J,8,FALSE)</f>
        <v>-2.1306873933916499</v>
      </c>
      <c r="S158" s="7">
        <f>VLOOKUP(A158,ResultsIRT!B:J,7,FALSE)</f>
        <v>2.1008259799340099</v>
      </c>
      <c r="T158" s="7">
        <f>VLOOKUP(A158,ResultsIRT!B:J,9,FALSE)</f>
        <v>1.5008672400574601</v>
      </c>
      <c r="U158" s="27" t="s">
        <v>313</v>
      </c>
      <c r="V158" s="8" t="str">
        <f>IFERROR(IF(VLOOKUP(U158, EnglishVocabulary!A:A, 1, FALSE) = U158, "yes", "no"), "no")</f>
        <v>yes</v>
      </c>
      <c r="W158" s="8" t="str">
        <f>IFERROR(IF(VLOOKUP(A158, HighDiscrimIRT!A:A, 1, FALSE) = A158, "X", ""), "")</f>
        <v/>
      </c>
      <c r="X158" s="7"/>
    </row>
    <row r="159" spans="1:24">
      <c r="A159" s="14" t="s">
        <v>314</v>
      </c>
      <c r="B159" s="7">
        <f>LOG10(D159)+6</f>
        <v>2.3205147605705125</v>
      </c>
      <c r="C159" s="7">
        <f>IF(E159=0,-12,LOG10(E159)+6)</f>
        <v>1.4964134438282688</v>
      </c>
      <c r="D159" s="10">
        <v>2.0917740000000001E-4</v>
      </c>
      <c r="E159" s="10">
        <v>3.1362699999999997E-5</v>
      </c>
      <c r="F159" s="8">
        <v>0</v>
      </c>
      <c r="G159" s="8" t="str" cm="1">
        <f t="array" ref="G159">_xlfn.SWITCH(F159,0,"primary",1,"6-7th grade",2,"8-9th grade",3,"10th grade",4,"11-12th grade",5,"bachelor",6,"licence",7,"master",10,"hard to tell")</f>
        <v>primary</v>
      </c>
      <c r="H159" s="30"/>
      <c r="I159" s="8" t="s">
        <v>42</v>
      </c>
      <c r="J159" s="8" t="s">
        <v>27</v>
      </c>
      <c r="K159" s="8" t="str">
        <f>IFERROR(IF(VLOOKUP(A159, ResultsOnlineExpFrench!A:A, 1, FALSE) = A159, "yes", "no"), "no")</f>
        <v>no</v>
      </c>
      <c r="L159" s="8"/>
      <c r="M159" s="8" t="e">
        <f>VLOOKUP(A159,ResultsOnlineExpFrench!A:B,2,FALSE)</f>
        <v>#N/A</v>
      </c>
      <c r="N159" s="8" t="e">
        <f>VLOOKUP(A159,ResultsOnlineExpFrench!A:H,8,FALSE)</f>
        <v>#N/A</v>
      </c>
      <c r="O159" s="7" t="e">
        <f>VLOOKUP(A159,ResultsIRT!B:J,4,FALSE)</f>
        <v>#N/A</v>
      </c>
      <c r="P159" s="7" t="e">
        <f>VLOOKUP(A159,ResultsIRT!B:J,5,FALSE)</f>
        <v>#N/A</v>
      </c>
      <c r="Q159" s="7" t="e">
        <f>VLOOKUP(A159,ResultsIRT!B:J,6,FALSE)</f>
        <v>#N/A</v>
      </c>
      <c r="R159" s="7" t="e">
        <f>VLOOKUP(A159,ResultsIRT!B:J,8,FALSE)</f>
        <v>#N/A</v>
      </c>
      <c r="S159" s="7" t="e">
        <f>VLOOKUP(A159,ResultsIRT!B:J,7,FALSE)</f>
        <v>#N/A</v>
      </c>
      <c r="T159" s="7" t="e">
        <f>VLOOKUP(A159,ResultsIRT!B:J,9,FALSE)</f>
        <v>#N/A</v>
      </c>
      <c r="U159" s="27" t="s">
        <v>314</v>
      </c>
      <c r="V159" s="8" t="str">
        <f>IFERROR(IF(VLOOKUP(U159, EnglishVocabulary!A:A, 1, FALSE) = U159, "yes", "no"), "no")</f>
        <v>yes</v>
      </c>
      <c r="W159" s="8" t="str">
        <f>IFERROR(IF(VLOOKUP(A159, HighDiscrimIRT!A:A, 1, FALSE) = A159, "X", ""), "")</f>
        <v/>
      </c>
      <c r="X159" s="7"/>
    </row>
    <row r="160" spans="1:24">
      <c r="A160" s="14" t="s">
        <v>315</v>
      </c>
      <c r="B160" s="7">
        <f>LOG10(D160)+6</f>
        <v>2.3197365261561411</v>
      </c>
      <c r="C160" s="7">
        <f>IF(E160=0,-12,LOG10(E160)+6)</f>
        <v>1.3429868969875818</v>
      </c>
      <c r="D160" s="10">
        <v>2.0880289999999999E-4</v>
      </c>
      <c r="E160" s="10">
        <v>2.2028600000000001E-5</v>
      </c>
      <c r="F160" s="11">
        <v>5</v>
      </c>
      <c r="G160" s="8" t="str" cm="1">
        <f t="array" ref="G160">_xlfn.SWITCH(F160,0,"primary",1,"6-7th grade",2,"8-9th grade",3,"10th grade",4,"11-12th grade",5,"bachelor",6,"licence",7,"master",10,"hard to tell")</f>
        <v>bachelor</v>
      </c>
      <c r="H160" s="8"/>
      <c r="I160" s="8"/>
      <c r="J160" s="8" t="s">
        <v>27</v>
      </c>
      <c r="K160" s="8" t="str">
        <f>IFERROR(IF(VLOOKUP(A160, ResultsOnlineExpFrench!A:A, 1, FALSE) = A160, "yes", "no"), "no")</f>
        <v>yes</v>
      </c>
      <c r="L160" s="8"/>
      <c r="M160" s="7">
        <f>VLOOKUP(A160,ResultsOnlineExpFrench!A:B,2,FALSE)</f>
        <v>5.2678571428571432</v>
      </c>
      <c r="N160" s="7">
        <f>VLOOKUP(A160,ResultsOnlineExpFrench!A:H,8,FALSE)</f>
        <v>2.904170265665011</v>
      </c>
      <c r="O160" s="7">
        <f>VLOOKUP(A160,ResultsIRT!B:J,4,FALSE)</f>
        <v>2.3853803661290001</v>
      </c>
      <c r="P160" s="7">
        <f>VLOOKUP(A160,ResultsIRT!B:J,5,FALSE)</f>
        <v>-0.514927015759992</v>
      </c>
      <c r="Q160" s="7">
        <f>VLOOKUP(A160,ResultsIRT!B:J,6,FALSE)</f>
        <v>2.60589407922643</v>
      </c>
      <c r="R160" s="7">
        <f>VLOOKUP(A160,ResultsIRT!B:J,8,FALSE)</f>
        <v>-0.87450621177299004</v>
      </c>
      <c r="S160" s="7">
        <f>VLOOKUP(A160,ResultsIRT!B:J,7,FALSE)</f>
        <v>0.48143783892172998</v>
      </c>
      <c r="T160" s="7">
        <f>VLOOKUP(A160,ResultsIRT!B:J,9,FALSE)</f>
        <v>3.3059141714373101</v>
      </c>
      <c r="U160" s="27" t="s">
        <v>316</v>
      </c>
      <c r="V160" s="8" t="str">
        <f>IFERROR(IF(VLOOKUP(U160, EnglishVocabulary!A:A, 1, FALSE) = U160, "yes", "no"), "no")</f>
        <v>yes</v>
      </c>
      <c r="W160" s="8" t="str">
        <f>IFERROR(IF(VLOOKUP(A160, HighDiscrimIRT!A:A, 1, FALSE) = A160, "X", ""), "")</f>
        <v/>
      </c>
      <c r="X160" s="7"/>
    </row>
    <row r="161" spans="1:24">
      <c r="A161" s="14" t="s">
        <v>317</v>
      </c>
      <c r="B161" s="7">
        <f>LOG10(D161)+6</f>
        <v>2.3188008002956706</v>
      </c>
      <c r="C161" s="7">
        <f>IF(E161=0,-12,LOG10(E161)+6)</f>
        <v>1.5730689639316218</v>
      </c>
      <c r="D161" s="10">
        <v>2.083535E-4</v>
      </c>
      <c r="E161" s="10">
        <v>3.7416999999999998E-5</v>
      </c>
      <c r="F161" s="11">
        <v>1</v>
      </c>
      <c r="G161" s="8" t="str" cm="1">
        <f t="array" ref="G161">_xlfn.SWITCH(F161,0,"primary",1,"6-7th grade",2,"8-9th grade",3,"10th grade",4,"11-12th grade",5,"bachelor",6,"licence",7,"master",10,"hard to tell")</f>
        <v>6-7th grade</v>
      </c>
      <c r="H161" s="8"/>
      <c r="I161" s="8"/>
      <c r="J161" s="8" t="s">
        <v>27</v>
      </c>
      <c r="K161" s="8" t="str">
        <f>IFERROR(IF(VLOOKUP(A161, ResultsOnlineExpFrench!A:A, 1, FALSE) = A161, "yes", "no"), "no")</f>
        <v>yes</v>
      </c>
      <c r="L161" s="8"/>
      <c r="M161" s="7">
        <f>VLOOKUP(A161,ResultsOnlineExpFrench!A:B,2,FALSE)</f>
        <v>7.5919540229885056</v>
      </c>
      <c r="N161" s="7">
        <f>VLOOKUP(A161,ResultsOnlineExpFrench!A:H,8,FALSE)</f>
        <v>0.88418003976209558</v>
      </c>
      <c r="O161" s="7">
        <f>VLOOKUP(A161,ResultsIRT!B:J,4,FALSE)</f>
        <v>3.0458462517420199E-2</v>
      </c>
      <c r="P161" s="7">
        <f>VLOOKUP(A161,ResultsIRT!B:J,5,FALSE)</f>
        <v>-80.799311952475307</v>
      </c>
      <c r="Q161" s="7">
        <f>VLOOKUP(A161,ResultsIRT!B:J,6,FALSE)</f>
        <v>4.3524829015803803</v>
      </c>
      <c r="R161" s="7">
        <f>VLOOKUP(A161,ResultsIRT!B:J,8,FALSE)</f>
        <v>-2.3402241912517501</v>
      </c>
      <c r="S161" s="7">
        <f>VLOOKUP(A161,ResultsIRT!B:J,7,FALSE)</f>
        <v>0.86100969259431903</v>
      </c>
      <c r="T161" s="7">
        <f>VLOOKUP(A161,ResultsIRT!B:J,9,FALSE)</f>
        <v>-1.6998560514696499</v>
      </c>
      <c r="U161" s="27" t="s">
        <v>318</v>
      </c>
      <c r="V161" s="8" t="str">
        <f>IFERROR(IF(VLOOKUP(U161, EnglishVocabulary!A:A, 1, FALSE) = U161, "yes", "no"), "no")</f>
        <v>yes</v>
      </c>
      <c r="W161" s="8" t="str">
        <f>IFERROR(IF(VLOOKUP(A161, HighDiscrimIRT!A:A, 1, FALSE) = A161, "X", ""), "")</f>
        <v/>
      </c>
      <c r="X161" s="7"/>
    </row>
    <row r="162" spans="1:24">
      <c r="A162" s="14" t="s">
        <v>319</v>
      </c>
      <c r="B162" s="7">
        <f>LOG10(D162)+6</f>
        <v>2.3186446497876085</v>
      </c>
      <c r="C162" s="7">
        <f>IF(E162=0,-12,LOG10(E162)+6)</f>
        <v>1.3192081117290897</v>
      </c>
      <c r="D162" s="10">
        <v>2.0827859999999999E-4</v>
      </c>
      <c r="E162" s="10">
        <v>2.0854899999999999E-5</v>
      </c>
      <c r="F162" s="11">
        <v>4</v>
      </c>
      <c r="G162" s="8" t="str" cm="1">
        <f t="array" ref="G162">_xlfn.SWITCH(F162,0,"primary",1,"6-7th grade",2,"8-9th grade",3,"10th grade",4,"11-12th grade",5,"bachelor",6,"licence",7,"master",10,"hard to tell")</f>
        <v>11-12th grade</v>
      </c>
      <c r="H162" s="8"/>
      <c r="I162" s="8"/>
      <c r="J162" s="8" t="s">
        <v>27</v>
      </c>
      <c r="K162" s="8" t="str">
        <f>IFERROR(IF(VLOOKUP(A162, ResultsOnlineExpFrench!A:A, 1, FALSE) = A162, "yes", "no"), "no")</f>
        <v>yes</v>
      </c>
      <c r="L162" s="8"/>
      <c r="M162" s="7">
        <f>VLOOKUP(A162,ResultsOnlineExpFrench!A:B,2,FALSE)</f>
        <v>6.6842105263157894</v>
      </c>
      <c r="N162" s="7">
        <f>VLOOKUP(A162,ResultsOnlineExpFrench!A:H,8,FALSE)</f>
        <v>1.978715391938725</v>
      </c>
      <c r="O162" s="7">
        <f>VLOOKUP(A162,ResultsIRT!B:J,4,FALSE)</f>
        <v>6.8158931095834194E-2</v>
      </c>
      <c r="P162" s="7">
        <f>VLOOKUP(A162,ResultsIRT!B:J,5,FALSE)</f>
        <v>-78.960039368208697</v>
      </c>
      <c r="Q162" s="7">
        <f>VLOOKUP(A162,ResultsIRT!B:J,6,FALSE)</f>
        <v>1.6946996891814701</v>
      </c>
      <c r="R162" s="7">
        <f>VLOOKUP(A162,ResultsIRT!B:J,8,FALSE)</f>
        <v>-2.1350729476084198</v>
      </c>
      <c r="S162" s="7">
        <f>VLOOKUP(A162,ResultsIRT!B:J,7,FALSE)</f>
        <v>0.61410339019285198</v>
      </c>
      <c r="T162" s="7">
        <f>VLOOKUP(A162,ResultsIRT!B:J,9,FALSE)</f>
        <v>0.72072587899460105</v>
      </c>
      <c r="U162" s="27" t="s">
        <v>320</v>
      </c>
      <c r="V162" s="8" t="str">
        <f>IFERROR(IF(VLOOKUP(U162, EnglishVocabulary!A:A, 1, FALSE) = U162, "yes", "no"), "no")</f>
        <v>yes</v>
      </c>
      <c r="W162" s="8" t="str">
        <f>IFERROR(IF(VLOOKUP(A162, HighDiscrimIRT!A:A, 1, FALSE) = A162, "X", ""), "")</f>
        <v/>
      </c>
      <c r="X162" s="7"/>
    </row>
    <row r="163" spans="1:24">
      <c r="A163" s="14" t="s">
        <v>321</v>
      </c>
      <c r="B163" s="7">
        <f>LOG10(D163)+6</f>
        <v>2.3131443409852182</v>
      </c>
      <c r="C163" s="7">
        <f>IF(E163=0,-12,LOG10(E163)+6)</f>
        <v>1.1906705957939732</v>
      </c>
      <c r="D163" s="10">
        <v>2.0565739999999999E-4</v>
      </c>
      <c r="E163" s="10">
        <v>1.55121E-5</v>
      </c>
      <c r="F163" s="11">
        <v>0</v>
      </c>
      <c r="G163" s="8" t="str" cm="1">
        <f t="array" ref="G163">_xlfn.SWITCH(F163,0,"primary",1,"6-7th grade",2,"8-9th grade",3,"10th grade",4,"11-12th grade",5,"bachelor",6,"licence",7,"master",10,"hard to tell")</f>
        <v>primary</v>
      </c>
      <c r="H163" s="8"/>
      <c r="I163" s="8"/>
      <c r="J163" s="8" t="s">
        <v>25</v>
      </c>
      <c r="K163" s="8" t="str">
        <f>IFERROR(IF(VLOOKUP(A163, ResultsOnlineExpFrench!A:A, 1, FALSE) = A163, "yes", "no"), "no")</f>
        <v>yes</v>
      </c>
      <c r="L163" s="8"/>
      <c r="M163" s="7">
        <f>VLOOKUP(A163,ResultsOnlineExpFrench!A:B,2,FALSE)</f>
        <v>7.7222222222222223</v>
      </c>
      <c r="N163" s="7">
        <f>VLOOKUP(A163,ResultsOnlineExpFrench!A:H,8,FALSE)</f>
        <v>0.8932186217118635</v>
      </c>
      <c r="O163" s="7">
        <f>VLOOKUP(A163,ResultsIRT!B:J,4,FALSE)</f>
        <v>11.3898039239963</v>
      </c>
      <c r="P163" s="7">
        <f>VLOOKUP(A163,ResultsIRT!B:J,5,FALSE)</f>
        <v>-1.6018863467653699</v>
      </c>
      <c r="Q163" s="7">
        <f>VLOOKUP(A163,ResultsIRT!B:J,6,FALSE)</f>
        <v>3.9950156268558801</v>
      </c>
      <c r="R163" s="7">
        <f>VLOOKUP(A163,ResultsIRT!B:J,8,FALSE)</f>
        <v>-2.5023966555996502</v>
      </c>
      <c r="S163" s="7">
        <f>VLOOKUP(A163,ResultsIRT!B:J,7,FALSE)</f>
        <v>1.7835703523864801</v>
      </c>
      <c r="T163" s="7">
        <f>VLOOKUP(A163,ResultsIRT!B:J,9,FALSE)</f>
        <v>0.46078417550185302</v>
      </c>
      <c r="U163" s="27" t="s">
        <v>322</v>
      </c>
      <c r="V163" s="8" t="str">
        <f>IFERROR(IF(VLOOKUP(U163, EnglishVocabulary!A:A, 1, FALSE) = U163, "yes", "no"), "no")</f>
        <v>yes</v>
      </c>
      <c r="W163" s="8" t="str">
        <f>IFERROR(IF(VLOOKUP(A163, HighDiscrimIRT!A:A, 1, FALSE) = A163, "X", ""), "")</f>
        <v/>
      </c>
      <c r="X163" s="7"/>
    </row>
    <row r="164" spans="1:24">
      <c r="A164" s="14" t="s">
        <v>323</v>
      </c>
      <c r="B164" s="7">
        <f>LOG10(D164)+6</f>
        <v>2.312669574116339</v>
      </c>
      <c r="C164" s="7">
        <f>IF(E164=0,-12,LOG10(E164)+6)</f>
        <v>1.0465107721218798</v>
      </c>
      <c r="D164" s="10">
        <v>2.0543269999999999E-4</v>
      </c>
      <c r="E164" s="10">
        <v>1.1130399999999999E-5</v>
      </c>
      <c r="F164" s="11">
        <v>1</v>
      </c>
      <c r="G164" s="8" t="str" cm="1">
        <f t="array" ref="G164">_xlfn.SWITCH(F164,0,"primary",1,"6-7th grade",2,"8-9th grade",3,"10th grade",4,"11-12th grade",5,"bachelor",6,"licence",7,"master",10,"hard to tell")</f>
        <v>6-7th grade</v>
      </c>
      <c r="H164" s="8"/>
      <c r="I164" s="8"/>
      <c r="J164" s="8" t="s">
        <v>27</v>
      </c>
      <c r="K164" s="8" t="str">
        <f>IFERROR(IF(VLOOKUP(A164, ResultsOnlineExpFrench!A:A, 1, FALSE) = A164, "yes", "no"), "no")</f>
        <v>yes</v>
      </c>
      <c r="L164" s="8"/>
      <c r="M164" s="7">
        <f>VLOOKUP(A164,ResultsOnlineExpFrench!A:B,2,FALSE)</f>
        <v>7.6762589928057556</v>
      </c>
      <c r="N164" s="7">
        <f>VLOOKUP(A164,ResultsOnlineExpFrench!A:H,8,FALSE)</f>
        <v>0.71183042336483626</v>
      </c>
      <c r="O164" s="7" t="e">
        <f>VLOOKUP(A164,ResultsIRT!B:J,4,FALSE)</f>
        <v>#N/A</v>
      </c>
      <c r="P164" s="7" t="e">
        <f>VLOOKUP(A164,ResultsIRT!B:J,5,FALSE)</f>
        <v>#N/A</v>
      </c>
      <c r="Q164" s="7" t="e">
        <f>VLOOKUP(A164,ResultsIRT!B:J,6,FALSE)</f>
        <v>#N/A</v>
      </c>
      <c r="R164" s="7" t="e">
        <f>VLOOKUP(A164,ResultsIRT!B:J,8,FALSE)</f>
        <v>#N/A</v>
      </c>
      <c r="S164" s="7" t="e">
        <f>VLOOKUP(A164,ResultsIRT!B:J,7,FALSE)</f>
        <v>#N/A</v>
      </c>
      <c r="T164" s="7" t="e">
        <f>VLOOKUP(A164,ResultsIRT!B:J,9,FALSE)</f>
        <v>#N/A</v>
      </c>
      <c r="U164" s="27" t="s">
        <v>324</v>
      </c>
      <c r="V164" s="8" t="str">
        <f>IFERROR(IF(VLOOKUP(U164, EnglishVocabulary!A:A, 1, FALSE) = U164, "yes", "no"), "no")</f>
        <v>yes</v>
      </c>
      <c r="W164" s="8" t="str">
        <f>IFERROR(IF(VLOOKUP(A164, HighDiscrimIRT!A:A, 1, FALSE) = A164, "X", ""), "")</f>
        <v/>
      </c>
      <c r="X164" s="7"/>
    </row>
    <row r="165" spans="1:24">
      <c r="A165" s="14" t="s">
        <v>325</v>
      </c>
      <c r="B165" s="7">
        <f>LOG10(D165)+6</f>
        <v>2.2958831952637575</v>
      </c>
      <c r="C165" s="7">
        <f>IF(E165=0,-12,LOG10(E165)+6)</f>
        <v>0.81476683995123267</v>
      </c>
      <c r="D165" s="10">
        <v>1.9764380000000001E-4</v>
      </c>
      <c r="E165" s="10">
        <v>6.5278000000000004E-6</v>
      </c>
      <c r="F165" s="8">
        <v>0</v>
      </c>
      <c r="G165" s="8" t="str" cm="1">
        <f t="array" ref="G165">_xlfn.SWITCH(F165,0,"primary",1,"6-7th grade",2,"8-9th grade",3,"10th grade",4,"11-12th grade",5,"bachelor",6,"licence",7,"master",10,"hard to tell")</f>
        <v>primary</v>
      </c>
      <c r="H165" s="8"/>
      <c r="I165" s="8"/>
      <c r="J165" s="8" t="s">
        <v>326</v>
      </c>
      <c r="K165" s="8" t="str">
        <f>IFERROR(IF(VLOOKUP(A165, ResultsOnlineExpFrench!A:A, 1, FALSE) = A165, "yes", "no"), "no")</f>
        <v>no</v>
      </c>
      <c r="L165" s="8"/>
      <c r="M165" s="8" t="e">
        <f>VLOOKUP(A165,ResultsOnlineExpFrench!A:B,2,FALSE)</f>
        <v>#N/A</v>
      </c>
      <c r="N165" s="8" t="e">
        <f>VLOOKUP(A165,ResultsOnlineExpFrench!A:H,8,FALSE)</f>
        <v>#N/A</v>
      </c>
      <c r="O165" s="7" t="e">
        <f>VLOOKUP(A165,ResultsIRT!B:J,4,FALSE)</f>
        <v>#N/A</v>
      </c>
      <c r="P165" s="7" t="e">
        <f>VLOOKUP(A165,ResultsIRT!B:J,5,FALSE)</f>
        <v>#N/A</v>
      </c>
      <c r="Q165" s="7" t="e">
        <f>VLOOKUP(A165,ResultsIRT!B:J,6,FALSE)</f>
        <v>#N/A</v>
      </c>
      <c r="R165" s="7" t="e">
        <f>VLOOKUP(A165,ResultsIRT!B:J,8,FALSE)</f>
        <v>#N/A</v>
      </c>
      <c r="S165" s="7" t="e">
        <f>VLOOKUP(A165,ResultsIRT!B:J,7,FALSE)</f>
        <v>#N/A</v>
      </c>
      <c r="T165" s="7" t="e">
        <f>VLOOKUP(A165,ResultsIRT!B:J,9,FALSE)</f>
        <v>#N/A</v>
      </c>
      <c r="U165" s="27" t="s">
        <v>327</v>
      </c>
      <c r="V165" s="8" t="str">
        <f>IFERROR(IF(VLOOKUP(U165, EnglishVocabulary!A:A, 1, FALSE) = U165, "yes", "no"), "no")</f>
        <v>no</v>
      </c>
      <c r="W165" s="8" t="str">
        <f>IFERROR(IF(VLOOKUP(A165, HighDiscrimIRT!A:A, 1, FALSE) = A165, "X", ""), "")</f>
        <v/>
      </c>
      <c r="X165" s="7"/>
    </row>
    <row r="166" spans="1:24">
      <c r="A166" s="14" t="s">
        <v>328</v>
      </c>
      <c r="B166" s="7">
        <f>LOG10(D166)+6</f>
        <v>2.2897510024331877</v>
      </c>
      <c r="C166" s="7">
        <f>IF(E166=0,-12,LOG10(E166)+6)</f>
        <v>1.8556554191679204</v>
      </c>
      <c r="D166" s="10">
        <v>1.9487270000000001E-4</v>
      </c>
      <c r="E166" s="10">
        <v>7.1722499999999996E-5</v>
      </c>
      <c r="F166" s="11">
        <v>1</v>
      </c>
      <c r="G166" s="8" t="str" cm="1">
        <f t="array" ref="G166">_xlfn.SWITCH(F166,0,"primary",1,"6-7th grade",2,"8-9th grade",3,"10th grade",4,"11-12th grade",5,"bachelor",6,"licence",7,"master",10,"hard to tell")</f>
        <v>6-7th grade</v>
      </c>
      <c r="H166" s="8"/>
      <c r="I166" s="8"/>
      <c r="J166" s="8" t="s">
        <v>27</v>
      </c>
      <c r="K166" s="8" t="str">
        <f>IFERROR(IF(VLOOKUP(A166, ResultsOnlineExpFrench!A:A, 1, FALSE) = A166, "yes", "no"), "no")</f>
        <v>yes</v>
      </c>
      <c r="L166" s="8"/>
      <c r="M166" s="7">
        <f>VLOOKUP(A166,ResultsOnlineExpFrench!A:B,2,FALSE)</f>
        <v>7.6527777777777777</v>
      </c>
      <c r="N166" s="7">
        <f>VLOOKUP(A166,ResultsOnlineExpFrench!A:H,8,FALSE)</f>
        <v>0.95974131674203134</v>
      </c>
      <c r="O166" s="7">
        <f>VLOOKUP(A166,ResultsIRT!B:J,4,FALSE)</f>
        <v>4.8427567354576602E-3</v>
      </c>
      <c r="P166" s="7">
        <f>VLOOKUP(A166,ResultsIRT!B:J,5,FALSE)</f>
        <v>-72.8600910220499</v>
      </c>
      <c r="Q166" s="7">
        <f>VLOOKUP(A166,ResultsIRT!B:J,6,FALSE)</f>
        <v>61.489364969493302</v>
      </c>
      <c r="R166" s="7">
        <f>VLOOKUP(A166,ResultsIRT!B:J,8,FALSE)</f>
        <v>-2.3341549553035401</v>
      </c>
      <c r="S166" s="7">
        <f>VLOOKUP(A166,ResultsIRT!B:J,7,FALSE)</f>
        <v>39.450871950010601</v>
      </c>
      <c r="T166" s="7">
        <f>VLOOKUP(A166,ResultsIRT!B:J,9,FALSE)</f>
        <v>0.47545171577590001</v>
      </c>
      <c r="U166" s="27" t="s">
        <v>329</v>
      </c>
      <c r="V166" s="8" t="str">
        <f>IFERROR(IF(VLOOKUP(U166, EnglishVocabulary!A:A, 1, FALSE) = U166, "yes", "no"), "no")</f>
        <v>yes</v>
      </c>
      <c r="W166" s="8" t="str">
        <f>IFERROR(IF(VLOOKUP(A166, HighDiscrimIRT!A:A, 1, FALSE) = A166, "X", ""), "")</f>
        <v>X</v>
      </c>
      <c r="X166" s="7"/>
    </row>
    <row r="167" spans="1:24">
      <c r="A167" s="14" t="s">
        <v>330</v>
      </c>
      <c r="B167" s="7">
        <f>LOG10(D167)+6</f>
        <v>2.2887485336318925</v>
      </c>
      <c r="C167" s="7">
        <f>IF(E167=0,-12,LOG10(E167)+6)</f>
        <v>-0.12147820449879365</v>
      </c>
      <c r="D167" s="10">
        <v>1.9442339999999999E-4</v>
      </c>
      <c r="E167" s="10">
        <v>7.5600000000000005E-7</v>
      </c>
      <c r="F167" s="8">
        <v>4</v>
      </c>
      <c r="G167" s="8" t="str" cm="1">
        <f t="array" ref="G167">_xlfn.SWITCH(F167,0,"primary",1,"6-7th grade",2,"8-9th grade",3,"10th grade",4,"11-12th grade",5,"bachelor",6,"licence",7,"master",10,"hard to tell")</f>
        <v>11-12th grade</v>
      </c>
      <c r="H167" s="8"/>
      <c r="I167" s="8"/>
      <c r="J167" s="8" t="s">
        <v>331</v>
      </c>
      <c r="K167" s="8" t="str">
        <f>IFERROR(IF(VLOOKUP(A167, ResultsOnlineExpFrench!A:A, 1, FALSE) = A167, "yes", "no"), "no")</f>
        <v>no</v>
      </c>
      <c r="L167" s="8"/>
      <c r="M167" s="8" t="e">
        <f>VLOOKUP(A167,ResultsOnlineExpFrench!A:B,2,FALSE)</f>
        <v>#N/A</v>
      </c>
      <c r="N167" s="8" t="e">
        <f>VLOOKUP(A167,ResultsOnlineExpFrench!A:H,8,FALSE)</f>
        <v>#N/A</v>
      </c>
      <c r="O167" s="7" t="e">
        <f>VLOOKUP(A167,ResultsIRT!B:J,4,FALSE)</f>
        <v>#N/A</v>
      </c>
      <c r="P167" s="7" t="e">
        <f>VLOOKUP(A167,ResultsIRT!B:J,5,FALSE)</f>
        <v>#N/A</v>
      </c>
      <c r="Q167" s="7" t="e">
        <f>VLOOKUP(A167,ResultsIRT!B:J,6,FALSE)</f>
        <v>#N/A</v>
      </c>
      <c r="R167" s="7" t="e">
        <f>VLOOKUP(A167,ResultsIRT!B:J,8,FALSE)</f>
        <v>#N/A</v>
      </c>
      <c r="S167" s="7" t="e">
        <f>VLOOKUP(A167,ResultsIRT!B:J,7,FALSE)</f>
        <v>#N/A</v>
      </c>
      <c r="T167" s="7" t="e">
        <f>VLOOKUP(A167,ResultsIRT!B:J,9,FALSE)</f>
        <v>#N/A</v>
      </c>
      <c r="U167" s="27" t="s">
        <v>330</v>
      </c>
      <c r="V167" s="8" t="str">
        <f>IFERROR(IF(VLOOKUP(U167, EnglishVocabulary!A:A, 1, FALSE) = U167, "yes", "no"), "no")</f>
        <v>yes</v>
      </c>
      <c r="W167" s="8" t="str">
        <f>IFERROR(IF(VLOOKUP(A167, HighDiscrimIRT!A:A, 1, FALSE) = A167, "X", ""), "")</f>
        <v/>
      </c>
      <c r="X167" s="7"/>
    </row>
    <row r="168" spans="1:24">
      <c r="A168" s="14" t="s">
        <v>332</v>
      </c>
      <c r="B168" s="7">
        <f>LOG10(D168)+6</f>
        <v>2.287911185209071</v>
      </c>
      <c r="C168" s="7">
        <f>IF(E168=0,-12,LOG10(E168)+6)</f>
        <v>-0.40505526330491648</v>
      </c>
      <c r="D168" s="10">
        <v>1.940489E-4</v>
      </c>
      <c r="E168" s="10">
        <v>3.9350000000000002E-7</v>
      </c>
      <c r="F168" s="8">
        <v>5</v>
      </c>
      <c r="G168" s="8" t="str" cm="1">
        <f t="array" ref="G168">_xlfn.SWITCH(F168,0,"primary",1,"6-7th grade",2,"8-9th grade",3,"10th grade",4,"11-12th grade",5,"bachelor",6,"licence",7,"master",10,"hard to tell")</f>
        <v>bachelor</v>
      </c>
      <c r="H168" s="8"/>
      <c r="I168" s="8"/>
      <c r="J168" s="8" t="s">
        <v>77</v>
      </c>
      <c r="K168" s="8" t="str">
        <f>IFERROR(IF(VLOOKUP(A168, ResultsOnlineExpFrench!A:A, 1, FALSE) = A168, "yes", "no"), "no")</f>
        <v>no</v>
      </c>
      <c r="L168" s="8"/>
      <c r="M168" s="8" t="e">
        <f>VLOOKUP(A168,ResultsOnlineExpFrench!A:B,2,FALSE)</f>
        <v>#N/A</v>
      </c>
      <c r="N168" s="8" t="e">
        <f>VLOOKUP(A168,ResultsOnlineExpFrench!A:H,8,FALSE)</f>
        <v>#N/A</v>
      </c>
      <c r="O168" s="7" t="e">
        <f>VLOOKUP(A168,ResultsIRT!B:J,4,FALSE)</f>
        <v>#N/A</v>
      </c>
      <c r="P168" s="7" t="e">
        <f>VLOOKUP(A168,ResultsIRT!B:J,5,FALSE)</f>
        <v>#N/A</v>
      </c>
      <c r="Q168" s="7" t="e">
        <f>VLOOKUP(A168,ResultsIRT!B:J,6,FALSE)</f>
        <v>#N/A</v>
      </c>
      <c r="R168" s="7" t="e">
        <f>VLOOKUP(A168,ResultsIRT!B:J,8,FALSE)</f>
        <v>#N/A</v>
      </c>
      <c r="S168" s="7" t="e">
        <f>VLOOKUP(A168,ResultsIRT!B:J,7,FALSE)</f>
        <v>#N/A</v>
      </c>
      <c r="T168" s="7" t="e">
        <f>VLOOKUP(A168,ResultsIRT!B:J,9,FALSE)</f>
        <v>#N/A</v>
      </c>
      <c r="U168" s="27" t="s">
        <v>333</v>
      </c>
      <c r="V168" s="8" t="str">
        <f>IFERROR(IF(VLOOKUP(U168, EnglishVocabulary!A:A, 1, FALSE) = U168, "yes", "no"), "no")</f>
        <v>yes</v>
      </c>
      <c r="W168" s="8" t="str">
        <f>IFERROR(IF(VLOOKUP(A168, HighDiscrimIRT!A:A, 1, FALSE) = A168, "X", ""), "")</f>
        <v/>
      </c>
      <c r="X168" s="7"/>
    </row>
    <row r="169" spans="1:24">
      <c r="A169" s="14" t="s">
        <v>334</v>
      </c>
      <c r="B169" s="7">
        <f>LOG10(D169)+6</f>
        <v>2.2826837298417395</v>
      </c>
      <c r="C169" s="7">
        <f>IF(E169=0,-12,LOG10(E169)+6)</f>
        <v>0.81691707985924822</v>
      </c>
      <c r="D169" s="10">
        <v>1.917272E-4</v>
      </c>
      <c r="E169" s="10">
        <v>6.5602000000000003E-6</v>
      </c>
      <c r="F169" s="8">
        <v>1</v>
      </c>
      <c r="G169" s="8" t="str" cm="1">
        <f t="array" ref="G169">_xlfn.SWITCH(F169,0,"primary",1,"6-7th grade",2,"8-9th grade",3,"10th grade",4,"11-12th grade",5,"bachelor",6,"licence",7,"master",10,"hard to tell")</f>
        <v>6-7th grade</v>
      </c>
      <c r="H169" s="8" t="s">
        <v>42</v>
      </c>
      <c r="I169" s="8"/>
      <c r="J169" s="8" t="s">
        <v>214</v>
      </c>
      <c r="K169" s="8" t="str">
        <f>IFERROR(IF(VLOOKUP(A169, ResultsOnlineExpFrench!A:A, 1, FALSE) = A169, "yes", "no"), "no")</f>
        <v>no</v>
      </c>
      <c r="L169" s="8"/>
      <c r="M169" s="8" t="e">
        <f>VLOOKUP(A169,ResultsOnlineExpFrench!A:B,2,FALSE)</f>
        <v>#N/A</v>
      </c>
      <c r="N169" s="8" t="e">
        <f>VLOOKUP(A169,ResultsOnlineExpFrench!A:H,8,FALSE)</f>
        <v>#N/A</v>
      </c>
      <c r="O169" s="7" t="e">
        <f>VLOOKUP(A169,ResultsIRT!B:J,4,FALSE)</f>
        <v>#N/A</v>
      </c>
      <c r="P169" s="7" t="e">
        <f>VLOOKUP(A169,ResultsIRT!B:J,5,FALSE)</f>
        <v>#N/A</v>
      </c>
      <c r="Q169" s="7" t="e">
        <f>VLOOKUP(A169,ResultsIRT!B:J,6,FALSE)</f>
        <v>#N/A</v>
      </c>
      <c r="R169" s="7" t="e">
        <f>VLOOKUP(A169,ResultsIRT!B:J,8,FALSE)</f>
        <v>#N/A</v>
      </c>
      <c r="S169" s="7" t="e">
        <f>VLOOKUP(A169,ResultsIRT!B:J,7,FALSE)</f>
        <v>#N/A</v>
      </c>
      <c r="T169" s="7" t="e">
        <f>VLOOKUP(A169,ResultsIRT!B:J,9,FALSE)</f>
        <v>#N/A</v>
      </c>
      <c r="U169" s="27" t="s">
        <v>335</v>
      </c>
      <c r="V169" s="8" t="str">
        <f>IFERROR(IF(VLOOKUP(U169, EnglishVocabulary!A:A, 1, FALSE) = U169, "yes", "no"), "no")</f>
        <v>yes</v>
      </c>
      <c r="W169" s="8" t="str">
        <f>IFERROR(IF(VLOOKUP(A169, HighDiscrimIRT!A:A, 1, FALSE) = A169, "X", ""), "")</f>
        <v/>
      </c>
      <c r="X169" s="7"/>
    </row>
    <row r="170" spans="1:24">
      <c r="A170" s="14" t="s">
        <v>336</v>
      </c>
      <c r="B170" s="7">
        <f>LOG10(D170)+6</f>
        <v>2.2801315547628542</v>
      </c>
      <c r="C170" s="7">
        <f>IF(E170=0,-12,LOG10(E170)+6)</f>
        <v>2.3542460079978409</v>
      </c>
      <c r="D170" s="10">
        <v>1.9060379999999999E-4</v>
      </c>
      <c r="E170" s="10">
        <v>2.2607160000000001E-4</v>
      </c>
      <c r="F170" s="8">
        <v>5</v>
      </c>
      <c r="G170" s="8" t="str" cm="1">
        <f t="array" ref="G170">_xlfn.SWITCH(F170,0,"primary",1,"6-7th grade",2,"8-9th grade",3,"10th grade",4,"11-12th grade",5,"bachelor",6,"licence",7,"master",10,"hard to tell")</f>
        <v>bachelor</v>
      </c>
      <c r="H170" s="8"/>
      <c r="I170" s="8"/>
      <c r="J170" s="8" t="s">
        <v>214</v>
      </c>
      <c r="K170" s="8" t="str">
        <f>IFERROR(IF(VLOOKUP(A170, ResultsOnlineExpFrench!A:A, 1, FALSE) = A170, "yes", "no"), "no")</f>
        <v>no</v>
      </c>
      <c r="L170" s="8"/>
      <c r="M170" s="8" t="e">
        <f>VLOOKUP(A170,ResultsOnlineExpFrench!A:B,2,FALSE)</f>
        <v>#N/A</v>
      </c>
      <c r="N170" s="8" t="e">
        <f>VLOOKUP(A170,ResultsOnlineExpFrench!A:H,8,FALSE)</f>
        <v>#N/A</v>
      </c>
      <c r="O170" s="7" t="e">
        <f>VLOOKUP(A170,ResultsIRT!B:J,4,FALSE)</f>
        <v>#N/A</v>
      </c>
      <c r="P170" s="7" t="e">
        <f>VLOOKUP(A170,ResultsIRT!B:J,5,FALSE)</f>
        <v>#N/A</v>
      </c>
      <c r="Q170" s="7" t="e">
        <f>VLOOKUP(A170,ResultsIRT!B:J,6,FALSE)</f>
        <v>#N/A</v>
      </c>
      <c r="R170" s="7" t="e">
        <f>VLOOKUP(A170,ResultsIRT!B:J,8,FALSE)</f>
        <v>#N/A</v>
      </c>
      <c r="S170" s="7" t="e">
        <f>VLOOKUP(A170,ResultsIRT!B:J,7,FALSE)</f>
        <v>#N/A</v>
      </c>
      <c r="T170" s="7" t="e">
        <f>VLOOKUP(A170,ResultsIRT!B:J,9,FALSE)</f>
        <v>#N/A</v>
      </c>
      <c r="U170" s="27" t="s">
        <v>337</v>
      </c>
      <c r="V170" s="8" t="str">
        <f>IFERROR(IF(VLOOKUP(U170, EnglishVocabulary!A:A, 1, FALSE) = U170, "yes", "no"), "no")</f>
        <v>yes</v>
      </c>
      <c r="W170" s="8" t="str">
        <f>IFERROR(IF(VLOOKUP(A170, HighDiscrimIRT!A:A, 1, FALSE) = A170, "X", ""), "")</f>
        <v/>
      </c>
      <c r="X170" s="7"/>
    </row>
    <row r="171" spans="1:24">
      <c r="A171" s="14" t="s">
        <v>338</v>
      </c>
      <c r="B171" s="7">
        <f>LOG10(D171)+6</f>
        <v>2.2779075030912503</v>
      </c>
      <c r="C171" s="7">
        <f>IF(E171=0,-12,LOG10(E171)+6)</f>
        <v>2.4749767790339146</v>
      </c>
      <c r="D171" s="10">
        <v>1.896302E-4</v>
      </c>
      <c r="E171" s="10">
        <v>2.9852230000000001E-4</v>
      </c>
      <c r="F171" s="8">
        <v>0</v>
      </c>
      <c r="G171" s="8" t="str" cm="1">
        <f t="array" ref="G171">_xlfn.SWITCH(F171,0,"primary",1,"6-7th grade",2,"8-9th grade",3,"10th grade",4,"11-12th grade",5,"bachelor",6,"licence",7,"master",10,"hard to tell")</f>
        <v>primary</v>
      </c>
      <c r="H171" s="8"/>
      <c r="I171" s="8"/>
      <c r="J171" s="8" t="s">
        <v>36</v>
      </c>
      <c r="K171" s="8" t="str">
        <f>IFERROR(IF(VLOOKUP(A171, ResultsOnlineExpFrench!A:A, 1, FALSE) = A171, "yes", "no"), "no")</f>
        <v>no</v>
      </c>
      <c r="L171" s="8"/>
      <c r="M171" s="8" t="e">
        <f>VLOOKUP(A171,ResultsOnlineExpFrench!A:B,2,FALSE)</f>
        <v>#N/A</v>
      </c>
      <c r="N171" s="8" t="e">
        <f>VLOOKUP(A171,ResultsOnlineExpFrench!A:H,8,FALSE)</f>
        <v>#N/A</v>
      </c>
      <c r="O171" s="7" t="e">
        <f>VLOOKUP(A171,ResultsIRT!B:J,4,FALSE)</f>
        <v>#N/A</v>
      </c>
      <c r="P171" s="7" t="e">
        <f>VLOOKUP(A171,ResultsIRT!B:J,5,FALSE)</f>
        <v>#N/A</v>
      </c>
      <c r="Q171" s="7" t="e">
        <f>VLOOKUP(A171,ResultsIRT!B:J,6,FALSE)</f>
        <v>#N/A</v>
      </c>
      <c r="R171" s="7" t="e">
        <f>VLOOKUP(A171,ResultsIRT!B:J,8,FALSE)</f>
        <v>#N/A</v>
      </c>
      <c r="S171" s="7" t="e">
        <f>VLOOKUP(A171,ResultsIRT!B:J,7,FALSE)</f>
        <v>#N/A</v>
      </c>
      <c r="T171" s="7" t="e">
        <f>VLOOKUP(A171,ResultsIRT!B:J,9,FALSE)</f>
        <v>#N/A</v>
      </c>
      <c r="U171" s="27" t="s">
        <v>339</v>
      </c>
      <c r="V171" s="8" t="str">
        <f>IFERROR(IF(VLOOKUP(U171, EnglishVocabulary!A:A, 1, FALSE) = U171, "yes", "no"), "no")</f>
        <v>yes</v>
      </c>
      <c r="W171" s="8" t="str">
        <f>IFERROR(IF(VLOOKUP(A171, HighDiscrimIRT!A:A, 1, FALSE) = A171, "X", ""), "")</f>
        <v/>
      </c>
      <c r="X171" s="7" t="s">
        <v>340</v>
      </c>
    </row>
    <row r="172" spans="1:24">
      <c r="A172" s="14" t="s">
        <v>341</v>
      </c>
      <c r="B172" s="7">
        <f>LOG10(D172)+6</f>
        <v>2.2779075030912503</v>
      </c>
      <c r="C172" s="7">
        <f>IF(E172=0,-12,LOG10(E172)+6)</f>
        <v>1.4098232684217269</v>
      </c>
      <c r="D172" s="10">
        <v>1.896302E-4</v>
      </c>
      <c r="E172" s="10">
        <v>2.5693500000000001E-5</v>
      </c>
      <c r="F172" s="11">
        <v>1</v>
      </c>
      <c r="G172" s="8" t="str" cm="1">
        <f t="array" ref="G172">_xlfn.SWITCH(F172,0,"primary",1,"6-7th grade",2,"8-9th grade",3,"10th grade",4,"11-12th grade",5,"bachelor",6,"licence",7,"master",10,"hard to tell")</f>
        <v>6-7th grade</v>
      </c>
      <c r="H172" s="8"/>
      <c r="I172" s="8"/>
      <c r="J172" s="8" t="s">
        <v>27</v>
      </c>
      <c r="K172" s="8" t="str">
        <f>IFERROR(IF(VLOOKUP(A172, ResultsOnlineExpFrench!A:A, 1, FALSE) = A172, "yes", "no"), "no")</f>
        <v>yes</v>
      </c>
      <c r="L172" s="8"/>
      <c r="M172" s="7">
        <f>VLOOKUP(A172,ResultsOnlineExpFrench!A:B,2,FALSE)</f>
        <v>7.7285714285714286</v>
      </c>
      <c r="N172" s="7">
        <f>VLOOKUP(A172,ResultsOnlineExpFrench!A:H,8,FALSE)</f>
        <v>0.63067828727554653</v>
      </c>
      <c r="O172" s="7" t="e">
        <f>VLOOKUP(A172,ResultsIRT!B:J,4,FALSE)</f>
        <v>#N/A</v>
      </c>
      <c r="P172" s="7" t="e">
        <f>VLOOKUP(A172,ResultsIRT!B:J,5,FALSE)</f>
        <v>#N/A</v>
      </c>
      <c r="Q172" s="7" t="e">
        <f>VLOOKUP(A172,ResultsIRT!B:J,6,FALSE)</f>
        <v>#N/A</v>
      </c>
      <c r="R172" s="7" t="e">
        <f>VLOOKUP(A172,ResultsIRT!B:J,8,FALSE)</f>
        <v>#N/A</v>
      </c>
      <c r="S172" s="7" t="e">
        <f>VLOOKUP(A172,ResultsIRT!B:J,7,FALSE)</f>
        <v>#N/A</v>
      </c>
      <c r="T172" s="7" t="e">
        <f>VLOOKUP(A172,ResultsIRT!B:J,9,FALSE)</f>
        <v>#N/A</v>
      </c>
      <c r="U172" s="27" t="s">
        <v>342</v>
      </c>
      <c r="V172" s="8" t="str">
        <f>IFERROR(IF(VLOOKUP(U172, EnglishVocabulary!A:A, 1, FALSE) = U172, "yes", "no"), "no")</f>
        <v>yes</v>
      </c>
      <c r="W172" s="8" t="str">
        <f>IFERROR(IF(VLOOKUP(A172, HighDiscrimIRT!A:A, 1, FALSE) = A172, "X", ""), "")</f>
        <v/>
      </c>
      <c r="X172" s="7"/>
    </row>
    <row r="173" spans="1:24">
      <c r="A173" s="14" t="s">
        <v>343</v>
      </c>
      <c r="B173" s="7">
        <f>LOG10(D173)+6</f>
        <v>2.2775642928682971</v>
      </c>
      <c r="C173" s="7">
        <f>IF(E173=0,-12,LOG10(E173)+6)</f>
        <v>2.1438145400457378</v>
      </c>
      <c r="D173" s="10">
        <v>1.8948040000000001E-4</v>
      </c>
      <c r="E173" s="10">
        <v>1.392562E-4</v>
      </c>
      <c r="F173" s="11">
        <v>5</v>
      </c>
      <c r="G173" s="8" t="str" cm="1">
        <f t="array" ref="G173">_xlfn.SWITCH(F173,0,"primary",1,"6-7th grade",2,"8-9th grade",3,"10th grade",4,"11-12th grade",5,"bachelor",6,"licence",7,"master",10,"hard to tell")</f>
        <v>bachelor</v>
      </c>
      <c r="H173" s="8"/>
      <c r="I173" s="8"/>
      <c r="J173" s="8" t="s">
        <v>36</v>
      </c>
      <c r="K173" s="8" t="str">
        <f>IFERROR(IF(VLOOKUP(A173, ResultsOnlineExpFrench!A:A, 1, FALSE) = A173, "yes", "no"), "no")</f>
        <v>yes</v>
      </c>
      <c r="L173" s="8"/>
      <c r="M173" s="7">
        <f>VLOOKUP(A173,ResultsOnlineExpFrench!A:B,2,FALSE)</f>
        <v>5.9444444444444446</v>
      </c>
      <c r="N173" s="7">
        <f>VLOOKUP(A173,ResultsOnlineExpFrench!A:H,8,FALSE)</f>
        <v>1.9892790253165531</v>
      </c>
      <c r="O173" s="7">
        <f>VLOOKUP(A173,ResultsIRT!B:J,4,FALSE)</f>
        <v>0.19461837249282299</v>
      </c>
      <c r="P173" s="7">
        <f>VLOOKUP(A173,ResultsIRT!B:J,5,FALSE)</f>
        <v>-31.154055961561799</v>
      </c>
      <c r="Q173" s="7">
        <f>VLOOKUP(A173,ResultsIRT!B:J,6,FALSE)</f>
        <v>1.32352726309182</v>
      </c>
      <c r="R173" s="7">
        <f>VLOOKUP(A173,ResultsIRT!B:J,8,FALSE)</f>
        <v>-2.4354319895393499</v>
      </c>
      <c r="S173" s="7">
        <f>VLOOKUP(A173,ResultsIRT!B:J,7,FALSE)</f>
        <v>0.52537926998361795</v>
      </c>
      <c r="T173" s="7">
        <f>VLOOKUP(A173,ResultsIRT!B:J,9,FALSE)</f>
        <v>0.24001978012026801</v>
      </c>
      <c r="U173" s="27" t="s">
        <v>344</v>
      </c>
      <c r="V173" s="8" t="str">
        <f>IFERROR(IF(VLOOKUP(U173, EnglishVocabulary!A:A, 1, FALSE) = U173, "yes", "no"), "no")</f>
        <v>yes</v>
      </c>
      <c r="W173" s="8" t="str">
        <f>IFERROR(IF(VLOOKUP(A173, HighDiscrimIRT!A:A, 1, FALSE) = A173, "X", ""), "")</f>
        <v/>
      </c>
      <c r="X173" s="7"/>
    </row>
    <row r="174" spans="1:24">
      <c r="A174" s="14" t="s">
        <v>345</v>
      </c>
      <c r="B174" s="7">
        <f>LOG10(D174)+6</f>
        <v>2.2701195986189027</v>
      </c>
      <c r="C174" s="7">
        <f>IF(E174=0,-12,LOG10(E174)+6)</f>
        <v>1.3743413478715718</v>
      </c>
      <c r="D174" s="10">
        <v>1.8626E-4</v>
      </c>
      <c r="E174" s="10">
        <v>2.3677799999999999E-5</v>
      </c>
      <c r="F174" s="8">
        <v>0</v>
      </c>
      <c r="G174" s="8" t="str" cm="1">
        <f t="array" ref="G174">_xlfn.SWITCH(F174,0,"primary",1,"6-7th grade",2,"8-9th grade",3,"10th grade",4,"11-12th grade",5,"bachelor",6,"licence",7,"master",10,"hard to tell")</f>
        <v>primary</v>
      </c>
      <c r="H174" s="8"/>
      <c r="I174" s="8"/>
      <c r="J174" s="8" t="s">
        <v>77</v>
      </c>
      <c r="K174" s="8" t="str">
        <f>IFERROR(IF(VLOOKUP(A174, ResultsOnlineExpFrench!A:A, 1, FALSE) = A174, "yes", "no"), "no")</f>
        <v>no</v>
      </c>
      <c r="L174" s="8"/>
      <c r="M174" s="8" t="e">
        <f>VLOOKUP(A174,ResultsOnlineExpFrench!A:B,2,FALSE)</f>
        <v>#N/A</v>
      </c>
      <c r="N174" s="8" t="e">
        <f>VLOOKUP(A174,ResultsOnlineExpFrench!A:H,8,FALSE)</f>
        <v>#N/A</v>
      </c>
      <c r="O174" s="7" t="e">
        <f>VLOOKUP(A174,ResultsIRT!B:J,4,FALSE)</f>
        <v>#N/A</v>
      </c>
      <c r="P174" s="7" t="e">
        <f>VLOOKUP(A174,ResultsIRT!B:J,5,FALSE)</f>
        <v>#N/A</v>
      </c>
      <c r="Q174" s="7" t="e">
        <f>VLOOKUP(A174,ResultsIRT!B:J,6,FALSE)</f>
        <v>#N/A</v>
      </c>
      <c r="R174" s="7" t="e">
        <f>VLOOKUP(A174,ResultsIRT!B:J,8,FALSE)</f>
        <v>#N/A</v>
      </c>
      <c r="S174" s="7" t="e">
        <f>VLOOKUP(A174,ResultsIRT!B:J,7,FALSE)</f>
        <v>#N/A</v>
      </c>
      <c r="T174" s="7" t="e">
        <f>VLOOKUP(A174,ResultsIRT!B:J,9,FALSE)</f>
        <v>#N/A</v>
      </c>
      <c r="U174" s="27" t="s">
        <v>346</v>
      </c>
      <c r="V174" s="8" t="str">
        <f>IFERROR(IF(VLOOKUP(U174, EnglishVocabulary!A:A, 1, FALSE) = U174, "yes", "no"), "no")</f>
        <v>yes</v>
      </c>
      <c r="W174" s="8" t="str">
        <f>IFERROR(IF(VLOOKUP(A174, HighDiscrimIRT!A:A, 1, FALSE) = A174, "X", ""), "")</f>
        <v/>
      </c>
      <c r="X174" s="7"/>
    </row>
    <row r="175" spans="1:24">
      <c r="A175" s="14" t="s">
        <v>347</v>
      </c>
      <c r="B175" s="7">
        <f>LOG10(D175)+6</f>
        <v>2.2674922837272984</v>
      </c>
      <c r="C175" s="7">
        <f>IF(E175=0,-12,LOG10(E175)+6)</f>
        <v>-9.6638663744681885E-2</v>
      </c>
      <c r="D175" s="10">
        <v>1.8513660000000001E-4</v>
      </c>
      <c r="E175" s="10">
        <v>8.005E-7</v>
      </c>
      <c r="F175" s="8">
        <v>2</v>
      </c>
      <c r="G175" s="8" t="str" cm="1">
        <f t="array" ref="G175">_xlfn.SWITCH(F175,0,"primary",1,"6-7th grade",2,"8-9th grade",3,"10th grade",4,"11-12th grade",5,"bachelor",6,"licence",7,"master",10,"hard to tell")</f>
        <v>8-9th grade</v>
      </c>
      <c r="H175" s="8"/>
      <c r="I175" s="8"/>
      <c r="J175" s="8" t="s">
        <v>77</v>
      </c>
      <c r="K175" s="8" t="str">
        <f>IFERROR(IF(VLOOKUP(A175, ResultsOnlineExpFrench!A:A, 1, FALSE) = A175, "yes", "no"), "no")</f>
        <v>no</v>
      </c>
      <c r="L175" s="8"/>
      <c r="M175" s="8" t="e">
        <f>VLOOKUP(A175,ResultsOnlineExpFrench!A:B,2,FALSE)</f>
        <v>#N/A</v>
      </c>
      <c r="N175" s="8" t="e">
        <f>VLOOKUP(A175,ResultsOnlineExpFrench!A:H,8,FALSE)</f>
        <v>#N/A</v>
      </c>
      <c r="O175" s="7" t="e">
        <f>VLOOKUP(A175,ResultsIRT!B:J,4,FALSE)</f>
        <v>#N/A</v>
      </c>
      <c r="P175" s="7" t="e">
        <f>VLOOKUP(A175,ResultsIRT!B:J,5,FALSE)</f>
        <v>#N/A</v>
      </c>
      <c r="Q175" s="7" t="e">
        <f>VLOOKUP(A175,ResultsIRT!B:J,6,FALSE)</f>
        <v>#N/A</v>
      </c>
      <c r="R175" s="7" t="e">
        <f>VLOOKUP(A175,ResultsIRT!B:J,8,FALSE)</f>
        <v>#N/A</v>
      </c>
      <c r="S175" s="7" t="e">
        <f>VLOOKUP(A175,ResultsIRT!B:J,7,FALSE)</f>
        <v>#N/A</v>
      </c>
      <c r="T175" s="7" t="e">
        <f>VLOOKUP(A175,ResultsIRT!B:J,9,FALSE)</f>
        <v>#N/A</v>
      </c>
      <c r="U175" s="27" t="s">
        <v>347</v>
      </c>
      <c r="V175" s="8" t="str">
        <f>IFERROR(IF(VLOOKUP(U175, EnglishVocabulary!A:A, 1, FALSE) = U175, "yes", "no"), "no")</f>
        <v>yes</v>
      </c>
      <c r="W175" s="8" t="str">
        <f>IFERROR(IF(VLOOKUP(A175, HighDiscrimIRT!A:A, 1, FALSE) = A175, "X", ""), "")</f>
        <v/>
      </c>
      <c r="X175" s="7"/>
    </row>
    <row r="176" spans="1:24">
      <c r="A176" s="14" t="s">
        <v>348</v>
      </c>
      <c r="B176" s="7">
        <f>LOG10(D176)+6</f>
        <v>2.2660843974196068</v>
      </c>
      <c r="C176" s="7">
        <f>IF(E176=0,-12,LOG10(E176)+6)</f>
        <v>1.3438613632886387</v>
      </c>
      <c r="D176" s="10">
        <v>1.845374E-4</v>
      </c>
      <c r="E176" s="10">
        <v>2.2073E-5</v>
      </c>
      <c r="F176" s="8">
        <v>1</v>
      </c>
      <c r="G176" s="8" t="str" cm="1">
        <f t="array" ref="G176">_xlfn.SWITCH(F176,0,"primary",1,"6-7th grade",2,"8-9th grade",3,"10th grade",4,"11-12th grade",5,"bachelor",6,"licence",7,"master",10,"hard to tell")</f>
        <v>6-7th grade</v>
      </c>
      <c r="H176" s="8" t="s">
        <v>42</v>
      </c>
      <c r="I176" s="8"/>
      <c r="J176" s="8" t="s">
        <v>214</v>
      </c>
      <c r="K176" s="8" t="str">
        <f>IFERROR(IF(VLOOKUP(A176, ResultsOnlineExpFrench!A:A, 1, FALSE) = A176, "yes", "no"), "no")</f>
        <v>no</v>
      </c>
      <c r="L176" s="8"/>
      <c r="M176" s="8" t="e">
        <f>VLOOKUP(A176,ResultsOnlineExpFrench!A:B,2,FALSE)</f>
        <v>#N/A</v>
      </c>
      <c r="N176" s="8" t="e">
        <f>VLOOKUP(A176,ResultsOnlineExpFrench!A:H,8,FALSE)</f>
        <v>#N/A</v>
      </c>
      <c r="O176" s="7" t="e">
        <f>VLOOKUP(A176,ResultsIRT!B:J,4,FALSE)</f>
        <v>#N/A</v>
      </c>
      <c r="P176" s="7" t="e">
        <f>VLOOKUP(A176,ResultsIRT!B:J,5,FALSE)</f>
        <v>#N/A</v>
      </c>
      <c r="Q176" s="7" t="e">
        <f>VLOOKUP(A176,ResultsIRT!B:J,6,FALSE)</f>
        <v>#N/A</v>
      </c>
      <c r="R176" s="7" t="e">
        <f>VLOOKUP(A176,ResultsIRT!B:J,8,FALSE)</f>
        <v>#N/A</v>
      </c>
      <c r="S176" s="7" t="e">
        <f>VLOOKUP(A176,ResultsIRT!B:J,7,FALSE)</f>
        <v>#N/A</v>
      </c>
      <c r="T176" s="7" t="e">
        <f>VLOOKUP(A176,ResultsIRT!B:J,9,FALSE)</f>
        <v>#N/A</v>
      </c>
      <c r="U176" s="27" t="s">
        <v>349</v>
      </c>
      <c r="V176" s="8" t="str">
        <f>IFERROR(IF(VLOOKUP(U176, EnglishVocabulary!A:A, 1, FALSE) = U176, "yes", "no"), "no")</f>
        <v>no</v>
      </c>
      <c r="W176" s="8" t="str">
        <f>IFERROR(IF(VLOOKUP(A176, HighDiscrimIRT!A:A, 1, FALSE) = A176, "X", ""), "")</f>
        <v/>
      </c>
      <c r="X176" s="7"/>
    </row>
    <row r="177" spans="1:24">
      <c r="A177" s="14" t="s">
        <v>350</v>
      </c>
      <c r="B177" s="7">
        <f>LOG10(D177)+6</f>
        <v>2.2659080902870503</v>
      </c>
      <c r="C177" s="7">
        <f>IF(E177=0,-12,LOG10(E177)+6)</f>
        <v>1.6724516176182425</v>
      </c>
      <c r="D177" s="10">
        <v>1.8446249999999999E-4</v>
      </c>
      <c r="E177" s="10">
        <v>4.70383E-5</v>
      </c>
      <c r="F177" s="11">
        <v>5</v>
      </c>
      <c r="G177" s="8" t="str" cm="1">
        <f t="array" ref="G177">_xlfn.SWITCH(F177,0,"primary",1,"6-7th grade",2,"8-9th grade",3,"10th grade",4,"11-12th grade",5,"bachelor",6,"licence",7,"master",10,"hard to tell")</f>
        <v>bachelor</v>
      </c>
      <c r="H177" s="8"/>
      <c r="I177" s="8"/>
      <c r="J177" s="8" t="s">
        <v>36</v>
      </c>
      <c r="K177" s="8" t="str">
        <f>IFERROR(IF(VLOOKUP(A177, ResultsOnlineExpFrench!A:A, 1, FALSE) = A177, "yes", "no"), "no")</f>
        <v>yes</v>
      </c>
      <c r="L177" s="8"/>
      <c r="M177" s="7">
        <f>VLOOKUP(A177,ResultsOnlineExpFrench!A:B,2,FALSE)</f>
        <v>6.4387096774193546</v>
      </c>
      <c r="N177" s="7">
        <f>VLOOKUP(A177,ResultsOnlineExpFrench!A:H,8,FALSE)</f>
        <v>2.1314355936566169</v>
      </c>
      <c r="O177" s="7">
        <f>VLOOKUP(A177,ResultsIRT!B:J,4,FALSE)</f>
        <v>1.1303434536380501</v>
      </c>
      <c r="P177" s="7">
        <f>VLOOKUP(A177,ResultsIRT!B:J,5,FALSE)</f>
        <v>-1.66893491173014</v>
      </c>
      <c r="Q177" s="7">
        <f>VLOOKUP(A177,ResultsIRT!B:J,6,FALSE)</f>
        <v>2.91085603968726</v>
      </c>
      <c r="R177" s="7">
        <f>VLOOKUP(A177,ResultsIRT!B:J,8,FALSE)</f>
        <v>-1.5295948717713099</v>
      </c>
      <c r="S177" s="7">
        <f>VLOOKUP(A177,ResultsIRT!B:J,7,FALSE)</f>
        <v>0.82181620198310901</v>
      </c>
      <c r="T177" s="7">
        <f>VLOOKUP(A177,ResultsIRT!B:J,9,FALSE)</f>
        <v>1.90208903767546</v>
      </c>
      <c r="U177" s="27" t="s">
        <v>351</v>
      </c>
      <c r="V177" s="8" t="str">
        <f>IFERROR(IF(VLOOKUP(U177, EnglishVocabulary!A:A, 1, FALSE) = U177, "yes", "no"), "no")</f>
        <v>yes</v>
      </c>
      <c r="W177" s="8" t="str">
        <f>IFERROR(IF(VLOOKUP(A177, HighDiscrimIRT!A:A, 1, FALSE) = A177, "X", ""), "")</f>
        <v/>
      </c>
      <c r="X177" s="7"/>
    </row>
    <row r="178" spans="1:24">
      <c r="A178" s="14" t="s">
        <v>352</v>
      </c>
      <c r="B178" s="7">
        <f>LOG10(D178)+6</f>
        <v>2.261833620575751</v>
      </c>
      <c r="C178" s="7">
        <f>IF(E178=0,-12,LOG10(E178)+6)</f>
        <v>1.4927757496532621</v>
      </c>
      <c r="D178" s="10">
        <v>1.8274E-4</v>
      </c>
      <c r="E178" s="10">
        <v>3.1101099999999999E-5</v>
      </c>
      <c r="F178" s="8">
        <v>5</v>
      </c>
      <c r="G178" s="8" t="str" cm="1">
        <f t="array" ref="G178">_xlfn.SWITCH(F178,0,"primary",1,"6-7th grade",2,"8-9th grade",3,"10th grade",4,"11-12th grade",5,"bachelor",6,"licence",7,"master",10,"hard to tell")</f>
        <v>bachelor</v>
      </c>
      <c r="H178" s="8"/>
      <c r="I178" s="8" t="s">
        <v>42</v>
      </c>
      <c r="J178" s="8" t="s">
        <v>77</v>
      </c>
      <c r="K178" s="8" t="str">
        <f>IFERROR(IF(VLOOKUP(A178, ResultsOnlineExpFrench!A:A, 1, FALSE) = A178, "yes", "no"), "no")</f>
        <v>no</v>
      </c>
      <c r="L178" s="8"/>
      <c r="M178" s="8" t="e">
        <f>VLOOKUP(A178,ResultsOnlineExpFrench!A:B,2,FALSE)</f>
        <v>#N/A</v>
      </c>
      <c r="N178" s="8" t="e">
        <f>VLOOKUP(A178,ResultsOnlineExpFrench!A:H,8,FALSE)</f>
        <v>#N/A</v>
      </c>
      <c r="O178" s="7" t="e">
        <f>VLOOKUP(A178,ResultsIRT!B:J,4,FALSE)</f>
        <v>#N/A</v>
      </c>
      <c r="P178" s="7" t="e">
        <f>VLOOKUP(A178,ResultsIRT!B:J,5,FALSE)</f>
        <v>#N/A</v>
      </c>
      <c r="Q178" s="7" t="e">
        <f>VLOOKUP(A178,ResultsIRT!B:J,6,FALSE)</f>
        <v>#N/A</v>
      </c>
      <c r="R178" s="7" t="e">
        <f>VLOOKUP(A178,ResultsIRT!B:J,8,FALSE)</f>
        <v>#N/A</v>
      </c>
      <c r="S178" s="7" t="e">
        <f>VLOOKUP(A178,ResultsIRT!B:J,7,FALSE)</f>
        <v>#N/A</v>
      </c>
      <c r="T178" s="7" t="e">
        <f>VLOOKUP(A178,ResultsIRT!B:J,9,FALSE)</f>
        <v>#N/A</v>
      </c>
      <c r="U178" s="27" t="s">
        <v>353</v>
      </c>
      <c r="V178" s="8" t="str">
        <f>IFERROR(IF(VLOOKUP(U178, EnglishVocabulary!A:A, 1, FALSE) = U178, "yes", "no"), "no")</f>
        <v>yes</v>
      </c>
      <c r="W178" s="8" t="str">
        <f>IFERROR(IF(VLOOKUP(A178, HighDiscrimIRT!A:A, 1, FALSE) = A178, "X", ""), "")</f>
        <v/>
      </c>
      <c r="X178" s="7"/>
    </row>
    <row r="179" spans="1:24">
      <c r="A179" s="14" t="s">
        <v>354</v>
      </c>
      <c r="B179" s="7">
        <f>LOG10(D179)+6</f>
        <v>2.2600499113533012</v>
      </c>
      <c r="C179" s="7">
        <f>IF(E179=0,-12,LOG10(E179)+6)</f>
        <v>0.66307871337869617</v>
      </c>
      <c r="D179" s="10">
        <v>1.81991E-4</v>
      </c>
      <c r="E179" s="10">
        <v>4.6033999999999998E-6</v>
      </c>
      <c r="F179" s="11">
        <v>4</v>
      </c>
      <c r="G179" s="8" t="str" cm="1">
        <f t="array" ref="G179">_xlfn.SWITCH(F179,0,"primary",1,"6-7th grade",2,"8-9th grade",3,"10th grade",4,"11-12th grade",5,"bachelor",6,"licence",7,"master",10,"hard to tell")</f>
        <v>11-12th grade</v>
      </c>
      <c r="H179" s="8"/>
      <c r="I179" s="8"/>
      <c r="J179" s="8" t="s">
        <v>27</v>
      </c>
      <c r="K179" s="8" t="str">
        <f>IFERROR(IF(VLOOKUP(A179, ResultsOnlineExpFrench!A:A, 1, FALSE) = A179, "yes", "no"), "no")</f>
        <v>yes</v>
      </c>
      <c r="L179" s="8"/>
      <c r="M179" s="7">
        <f>VLOOKUP(A179,ResultsOnlineExpFrench!A:B,2,FALSE)</f>
        <v>7.2519083969465647</v>
      </c>
      <c r="N179" s="7">
        <f>VLOOKUP(A179,ResultsOnlineExpFrench!A:H,8,FALSE)</f>
        <v>1.327015312821914</v>
      </c>
      <c r="O179" s="7">
        <f>VLOOKUP(A179,ResultsIRT!B:J,4,FALSE)</f>
        <v>4.1650566623433499E-2</v>
      </c>
      <c r="P179" s="7">
        <f>VLOOKUP(A179,ResultsIRT!B:J,5,FALSE)</f>
        <v>-82.699330885205896</v>
      </c>
      <c r="Q179" s="7">
        <f>VLOOKUP(A179,ResultsIRT!B:J,6,FALSE)</f>
        <v>56.186239996445799</v>
      </c>
      <c r="R179" s="7">
        <f>VLOOKUP(A179,ResultsIRT!B:J,8,FALSE)</f>
        <v>-1.80234591322155</v>
      </c>
      <c r="S179" s="7">
        <f>VLOOKUP(A179,ResultsIRT!B:J,7,FALSE)</f>
        <v>0.704669842970164</v>
      </c>
      <c r="T179" s="7">
        <f>VLOOKUP(A179,ResultsIRT!B:J,9,FALSE)</f>
        <v>-0.60532819661181703</v>
      </c>
      <c r="U179" s="27" t="s">
        <v>354</v>
      </c>
      <c r="V179" s="8" t="str">
        <f>IFERROR(IF(VLOOKUP(U179, EnglishVocabulary!A:A, 1, FALSE) = U179, "yes", "no"), "no")</f>
        <v>yes</v>
      </c>
      <c r="W179" s="8" t="str">
        <f>IFERROR(IF(VLOOKUP(A179, HighDiscrimIRT!A:A, 1, FALSE) = A179, "X", ""), "")</f>
        <v>X</v>
      </c>
      <c r="X179" s="7"/>
    </row>
    <row r="180" spans="1:24">
      <c r="A180" s="14" t="s">
        <v>355</v>
      </c>
      <c r="B180" s="7">
        <f>LOG10(D180)+6</f>
        <v>2.2600499113533012</v>
      </c>
      <c r="C180" s="7">
        <f>IF(E180=0,-12,LOG10(E180)+6)</f>
        <v>0.34809058421715555</v>
      </c>
      <c r="D180" s="10">
        <v>1.81991E-4</v>
      </c>
      <c r="E180" s="10">
        <v>2.2289E-6</v>
      </c>
      <c r="F180" s="8">
        <v>10</v>
      </c>
      <c r="G180" s="8" t="str" cm="1">
        <f t="array" ref="G180">_xlfn.SWITCH(F180,0,"primary",1,"6-7th grade",2,"8-9th grade",3,"10th grade",4,"11-12th grade",5,"bachelor",6,"licence",7,"master",10,"hard to tell")</f>
        <v>hard to tell</v>
      </c>
      <c r="H180" s="8"/>
      <c r="I180" s="8"/>
      <c r="J180" s="8" t="s">
        <v>27</v>
      </c>
      <c r="K180" s="8" t="str">
        <f>IFERROR(IF(VLOOKUP(A180, ResultsOnlineExpFrench!A:A, 1, FALSE) = A180, "yes", "no"), "no")</f>
        <v>no</v>
      </c>
      <c r="L180" s="8"/>
      <c r="M180" s="8" t="e">
        <f>VLOOKUP(A180,ResultsOnlineExpFrench!A:B,2,FALSE)</f>
        <v>#N/A</v>
      </c>
      <c r="N180" s="8" t="e">
        <f>VLOOKUP(A180,ResultsOnlineExpFrench!A:H,8,FALSE)</f>
        <v>#N/A</v>
      </c>
      <c r="O180" s="7" t="e">
        <f>VLOOKUP(A180,ResultsIRT!B:J,4,FALSE)</f>
        <v>#N/A</v>
      </c>
      <c r="P180" s="7" t="e">
        <f>VLOOKUP(A180,ResultsIRT!B:J,5,FALSE)</f>
        <v>#N/A</v>
      </c>
      <c r="Q180" s="7" t="e">
        <f>VLOOKUP(A180,ResultsIRT!B:J,6,FALSE)</f>
        <v>#N/A</v>
      </c>
      <c r="R180" s="7" t="e">
        <f>VLOOKUP(A180,ResultsIRT!B:J,8,FALSE)</f>
        <v>#N/A</v>
      </c>
      <c r="S180" s="7" t="e">
        <f>VLOOKUP(A180,ResultsIRT!B:J,7,FALSE)</f>
        <v>#N/A</v>
      </c>
      <c r="T180" s="7" t="e">
        <f>VLOOKUP(A180,ResultsIRT!B:J,9,FALSE)</f>
        <v>#N/A</v>
      </c>
      <c r="U180" s="27" t="s">
        <v>355</v>
      </c>
      <c r="V180" s="8" t="str">
        <f>IFERROR(IF(VLOOKUP(U180, EnglishVocabulary!A:A, 1, FALSE) = U180, "yes", "no"), "no")</f>
        <v>yes</v>
      </c>
      <c r="W180" s="8" t="str">
        <f>IFERROR(IF(VLOOKUP(A180, HighDiscrimIRT!A:A, 1, FALSE) = A180, "X", ""), "")</f>
        <v/>
      </c>
      <c r="X180" s="7"/>
    </row>
    <row r="181" spans="1:24">
      <c r="A181" s="14" t="s">
        <v>356</v>
      </c>
      <c r="B181" s="7">
        <f>LOG10(D181)+6</f>
        <v>2.2575405864709195</v>
      </c>
      <c r="C181" s="7">
        <f>IF(E181=0,-12,LOG10(E181)+6)</f>
        <v>2.1538459495738809</v>
      </c>
      <c r="D181" s="10">
        <v>1.809425E-4</v>
      </c>
      <c r="E181" s="10">
        <v>1.425102E-4</v>
      </c>
      <c r="F181" s="8">
        <v>10</v>
      </c>
      <c r="G181" s="8" t="str" cm="1">
        <f t="array" ref="G181">_xlfn.SWITCH(F181,0,"primary",1,"6-7th grade",2,"8-9th grade",3,"10th grade",4,"11-12th grade",5,"bachelor",6,"licence",7,"master",10,"hard to tell")</f>
        <v>hard to tell</v>
      </c>
      <c r="H181" s="8"/>
      <c r="I181" s="8" t="s">
        <v>42</v>
      </c>
      <c r="J181" s="8" t="s">
        <v>27</v>
      </c>
      <c r="K181" s="8" t="str">
        <f>IFERROR(IF(VLOOKUP(A181, ResultsOnlineExpFrench!A:A, 1, FALSE) = A181, "yes", "no"), "no")</f>
        <v>no</v>
      </c>
      <c r="L181" s="8"/>
      <c r="M181" s="8" t="e">
        <f>VLOOKUP(A181,ResultsOnlineExpFrench!A:B,2,FALSE)</f>
        <v>#N/A</v>
      </c>
      <c r="N181" s="8" t="e">
        <f>VLOOKUP(A181,ResultsOnlineExpFrench!A:H,8,FALSE)</f>
        <v>#N/A</v>
      </c>
      <c r="O181" s="7" t="e">
        <f>VLOOKUP(A181,ResultsIRT!B:J,4,FALSE)</f>
        <v>#N/A</v>
      </c>
      <c r="P181" s="7" t="e">
        <f>VLOOKUP(A181,ResultsIRT!B:J,5,FALSE)</f>
        <v>#N/A</v>
      </c>
      <c r="Q181" s="7" t="e">
        <f>VLOOKUP(A181,ResultsIRT!B:J,6,FALSE)</f>
        <v>#N/A</v>
      </c>
      <c r="R181" s="7" t="e">
        <f>VLOOKUP(A181,ResultsIRT!B:J,8,FALSE)</f>
        <v>#N/A</v>
      </c>
      <c r="S181" s="7" t="e">
        <f>VLOOKUP(A181,ResultsIRT!B:J,7,FALSE)</f>
        <v>#N/A</v>
      </c>
      <c r="T181" s="7" t="e">
        <f>VLOOKUP(A181,ResultsIRT!B:J,9,FALSE)</f>
        <v>#N/A</v>
      </c>
      <c r="U181" s="27" t="s">
        <v>357</v>
      </c>
      <c r="V181" s="8" t="str">
        <f>IFERROR(IF(VLOOKUP(U181, EnglishVocabulary!A:A, 1, FALSE) = U181, "yes", "no"), "no")</f>
        <v>yes</v>
      </c>
      <c r="W181" s="8" t="str">
        <f>IFERROR(IF(VLOOKUP(A181, HighDiscrimIRT!A:A, 1, FALSE) = A181, "X", ""), "")</f>
        <v/>
      </c>
      <c r="X181" s="7"/>
    </row>
    <row r="182" spans="1:24">
      <c r="A182" s="14" t="s">
        <v>358</v>
      </c>
      <c r="B182" s="7">
        <f>LOG10(D182)+6</f>
        <v>2.2564608447009205</v>
      </c>
      <c r="C182" s="7">
        <f>IF(E182=0,-12,LOG10(E182)+6)</f>
        <v>1.1699446821116757</v>
      </c>
      <c r="D182" s="10">
        <v>1.8049320000000001E-4</v>
      </c>
      <c r="E182" s="10">
        <v>1.4789200000000001E-5</v>
      </c>
      <c r="F182" s="11">
        <v>1</v>
      </c>
      <c r="G182" s="8" t="str" cm="1">
        <f t="array" ref="G182">_xlfn.SWITCH(F182,0,"primary",1,"6-7th grade",2,"8-9th grade",3,"10th grade",4,"11-12th grade",5,"bachelor",6,"licence",7,"master",10,"hard to tell")</f>
        <v>6-7th grade</v>
      </c>
      <c r="H182" s="8"/>
      <c r="I182" s="8"/>
      <c r="J182" s="8" t="s">
        <v>27</v>
      </c>
      <c r="K182" s="8" t="str">
        <f>IFERROR(IF(VLOOKUP(A182, ResultsOnlineExpFrench!A:A, 1, FALSE) = A182, "yes", "no"), "no")</f>
        <v>yes</v>
      </c>
      <c r="L182" s="8"/>
      <c r="M182" s="7">
        <f>VLOOKUP(A182,ResultsOnlineExpFrench!A:B,2,FALSE)</f>
        <v>7.4794520547945202</v>
      </c>
      <c r="N182" s="7">
        <f>VLOOKUP(A182,ResultsOnlineExpFrench!A:H,8,FALSE)</f>
        <v>1.074098399118502</v>
      </c>
      <c r="O182" s="7">
        <f>VLOOKUP(A182,ResultsIRT!B:J,4,FALSE)</f>
        <v>4.41176604152386</v>
      </c>
      <c r="P182" s="7">
        <f>VLOOKUP(A182,ResultsIRT!B:J,5,FALSE)</f>
        <v>-0.26356923995619602</v>
      </c>
      <c r="Q182" s="7">
        <f>VLOOKUP(A182,ResultsIRT!B:J,6,FALSE)</f>
        <v>1.78561544549969</v>
      </c>
      <c r="R182" s="7">
        <f>VLOOKUP(A182,ResultsIRT!B:J,8,FALSE)</f>
        <v>-2.9055541756784198</v>
      </c>
      <c r="S182" s="7">
        <f>VLOOKUP(A182,ResultsIRT!B:J,7,FALSE)</f>
        <v>0.32215303745903101</v>
      </c>
      <c r="T182" s="7">
        <f>VLOOKUP(A182,ResultsIRT!B:J,9,FALSE)</f>
        <v>-7.5497999920892704</v>
      </c>
      <c r="U182" s="27" t="s">
        <v>358</v>
      </c>
      <c r="V182" s="8" t="str">
        <f>IFERROR(IF(VLOOKUP(U182, EnglishVocabulary!A:A, 1, FALSE) = U182, "yes", "no"), "no")</f>
        <v>yes</v>
      </c>
      <c r="W182" s="8" t="str">
        <f>IFERROR(IF(VLOOKUP(A182, HighDiscrimIRT!A:A, 1, FALSE) = A182, "X", ""), "")</f>
        <v/>
      </c>
      <c r="X182" s="7"/>
    </row>
    <row r="183" spans="1:24">
      <c r="A183" s="14" t="s">
        <v>359</v>
      </c>
      <c r="B183" s="7">
        <f>LOG10(D183)+6</f>
        <v>2.2479075038004757</v>
      </c>
      <c r="C183" s="7">
        <f>IF(E183=0,-12,LOG10(E183)+6)</f>
        <v>1.7158880732645878</v>
      </c>
      <c r="D183" s="10">
        <v>1.7697319999999999E-4</v>
      </c>
      <c r="E183" s="10">
        <v>5.19862E-5</v>
      </c>
      <c r="F183" s="11">
        <v>0</v>
      </c>
      <c r="G183" s="8" t="str" cm="1">
        <f t="array" ref="G183">_xlfn.SWITCH(F183,0,"primary",1,"6-7th grade",2,"8-9th grade",3,"10th grade",4,"11-12th grade",5,"bachelor",6,"licence",7,"master",10,"hard to tell")</f>
        <v>primary</v>
      </c>
      <c r="H183" s="8"/>
      <c r="I183" s="8"/>
      <c r="J183" s="8" t="s">
        <v>27</v>
      </c>
      <c r="K183" s="8" t="str">
        <f>IFERROR(IF(VLOOKUP(A183, ResultsOnlineExpFrench!A:A, 1, FALSE) = A183, "yes", "no"), "no")</f>
        <v>yes</v>
      </c>
      <c r="L183" s="8"/>
      <c r="M183" s="7">
        <f>VLOOKUP(A183,ResultsOnlineExpFrench!A:B,2,FALSE)</f>
        <v>7.7666666666666666</v>
      </c>
      <c r="N183" s="7">
        <f>VLOOKUP(A183,ResultsOnlineExpFrench!A:H,8,FALSE)</f>
        <v>0.85958646388184135</v>
      </c>
      <c r="O183" s="7" t="e">
        <f>VLOOKUP(A183,ResultsIRT!B:J,4,FALSE)</f>
        <v>#N/A</v>
      </c>
      <c r="P183" s="7" t="e">
        <f>VLOOKUP(A183,ResultsIRT!B:J,5,FALSE)</f>
        <v>#N/A</v>
      </c>
      <c r="Q183" s="7" t="e">
        <f>VLOOKUP(A183,ResultsIRT!B:J,6,FALSE)</f>
        <v>#N/A</v>
      </c>
      <c r="R183" s="7" t="e">
        <f>VLOOKUP(A183,ResultsIRT!B:J,8,FALSE)</f>
        <v>#N/A</v>
      </c>
      <c r="S183" s="7" t="e">
        <f>VLOOKUP(A183,ResultsIRT!B:J,7,FALSE)</f>
        <v>#N/A</v>
      </c>
      <c r="T183" s="7" t="e">
        <f>VLOOKUP(A183,ResultsIRT!B:J,9,FALSE)</f>
        <v>#N/A</v>
      </c>
      <c r="U183" s="27" t="s">
        <v>360</v>
      </c>
      <c r="V183" s="8" t="str">
        <f>IFERROR(IF(VLOOKUP(U183, EnglishVocabulary!A:A, 1, FALSE) = U183, "yes", "no"), "no")</f>
        <v>yes</v>
      </c>
      <c r="W183" s="8" t="str">
        <f>IFERROR(IF(VLOOKUP(A183, HighDiscrimIRT!A:A, 1, FALSE) = A183, "X", ""), "")</f>
        <v/>
      </c>
      <c r="X183" s="7"/>
    </row>
    <row r="184" spans="1:24">
      <c r="A184" s="14" t="s">
        <v>361</v>
      </c>
      <c r="B184" s="7">
        <f>LOG10(D184)+6</f>
        <v>2.245511680780115</v>
      </c>
      <c r="C184" s="7">
        <f>IF(E184=0,-12,LOG10(E184)+6)</f>
        <v>0.71766218310490881</v>
      </c>
      <c r="D184" s="10">
        <v>1.7599959999999999E-4</v>
      </c>
      <c r="E184" s="10">
        <v>5.2198999999999998E-6</v>
      </c>
      <c r="F184" s="8">
        <v>6</v>
      </c>
      <c r="G184" s="8" t="str" cm="1">
        <f t="array" ref="G184">_xlfn.SWITCH(F184,0,"primary",1,"6-7th grade",2,"8-9th grade",3,"10th grade",4,"11-12th grade",5,"bachelor",6,"licence",7,"master",10,"hard to tell")</f>
        <v>licence</v>
      </c>
      <c r="H184" s="8"/>
      <c r="I184" s="8"/>
      <c r="J184" s="8" t="s">
        <v>77</v>
      </c>
      <c r="K184" s="8" t="str">
        <f>IFERROR(IF(VLOOKUP(A184, ResultsOnlineExpFrench!A:A, 1, FALSE) = A184, "yes", "no"), "no")</f>
        <v>no</v>
      </c>
      <c r="L184" s="8"/>
      <c r="M184" s="8" t="e">
        <f>VLOOKUP(A184,ResultsOnlineExpFrench!A:B,2,FALSE)</f>
        <v>#N/A</v>
      </c>
      <c r="N184" s="8" t="e">
        <f>VLOOKUP(A184,ResultsOnlineExpFrench!A:H,8,FALSE)</f>
        <v>#N/A</v>
      </c>
      <c r="O184" s="7" t="e">
        <f>VLOOKUP(A184,ResultsIRT!B:J,4,FALSE)</f>
        <v>#N/A</v>
      </c>
      <c r="P184" s="7" t="e">
        <f>VLOOKUP(A184,ResultsIRT!B:J,5,FALSE)</f>
        <v>#N/A</v>
      </c>
      <c r="Q184" s="7" t="e">
        <f>VLOOKUP(A184,ResultsIRT!B:J,6,FALSE)</f>
        <v>#N/A</v>
      </c>
      <c r="R184" s="7" t="e">
        <f>VLOOKUP(A184,ResultsIRT!B:J,8,FALSE)</f>
        <v>#N/A</v>
      </c>
      <c r="S184" s="7" t="e">
        <f>VLOOKUP(A184,ResultsIRT!B:J,7,FALSE)</f>
        <v>#N/A</v>
      </c>
      <c r="T184" s="7" t="e">
        <f>VLOOKUP(A184,ResultsIRT!B:J,9,FALSE)</f>
        <v>#N/A</v>
      </c>
      <c r="U184" s="27" t="s">
        <v>362</v>
      </c>
      <c r="V184" s="8" t="str">
        <f>IFERROR(IF(VLOOKUP(U184, EnglishVocabulary!A:A, 1, FALSE) = U184, "yes", "no"), "no")</f>
        <v>no</v>
      </c>
      <c r="W184" s="8" t="str">
        <f>IFERROR(IF(VLOOKUP(A184, HighDiscrimIRT!A:A, 1, FALSE) = A184, "X", ""), "")</f>
        <v/>
      </c>
      <c r="X184" s="7"/>
    </row>
    <row r="185" spans="1:24">
      <c r="A185" s="14" t="s">
        <v>363</v>
      </c>
      <c r="B185" s="7">
        <f>LOG10(D185)+6</f>
        <v>2.2416132133827786</v>
      </c>
      <c r="C185" s="7">
        <f>IF(E185=0,-12,LOG10(E185)+6)</f>
        <v>0.95743966588671192</v>
      </c>
      <c r="D185" s="10">
        <v>1.7442679999999999E-4</v>
      </c>
      <c r="E185" s="10">
        <v>9.0665000000000004E-6</v>
      </c>
      <c r="F185" s="8">
        <v>5</v>
      </c>
      <c r="G185" s="8" t="str" cm="1">
        <f t="array" ref="G185">_xlfn.SWITCH(F185,0,"primary",1,"6-7th grade",2,"8-9th grade",3,"10th grade",4,"11-12th grade",5,"bachelor",6,"licence",7,"master",10,"hard to tell")</f>
        <v>bachelor</v>
      </c>
      <c r="H185" s="8"/>
      <c r="I185" s="8"/>
      <c r="J185" s="8" t="s">
        <v>77</v>
      </c>
      <c r="K185" s="8" t="str">
        <f>IFERROR(IF(VLOOKUP(A185, ResultsOnlineExpFrench!A:A, 1, FALSE) = A185, "yes", "no"), "no")</f>
        <v>no</v>
      </c>
      <c r="L185" s="8"/>
      <c r="M185" s="8" t="e">
        <f>VLOOKUP(A185,ResultsOnlineExpFrench!A:B,2,FALSE)</f>
        <v>#N/A</v>
      </c>
      <c r="N185" s="8" t="e">
        <f>VLOOKUP(A185,ResultsOnlineExpFrench!A:H,8,FALSE)</f>
        <v>#N/A</v>
      </c>
      <c r="O185" s="7" t="e">
        <f>VLOOKUP(A185,ResultsIRT!B:J,4,FALSE)</f>
        <v>#N/A</v>
      </c>
      <c r="P185" s="7" t="e">
        <f>VLOOKUP(A185,ResultsIRT!B:J,5,FALSE)</f>
        <v>#N/A</v>
      </c>
      <c r="Q185" s="7" t="e">
        <f>VLOOKUP(A185,ResultsIRT!B:J,6,FALSE)</f>
        <v>#N/A</v>
      </c>
      <c r="R185" s="7" t="e">
        <f>VLOOKUP(A185,ResultsIRT!B:J,8,FALSE)</f>
        <v>#N/A</v>
      </c>
      <c r="S185" s="7" t="e">
        <f>VLOOKUP(A185,ResultsIRT!B:J,7,FALSE)</f>
        <v>#N/A</v>
      </c>
      <c r="T185" s="7" t="e">
        <f>VLOOKUP(A185,ResultsIRT!B:J,9,FALSE)</f>
        <v>#N/A</v>
      </c>
      <c r="U185" s="27" t="s">
        <v>364</v>
      </c>
      <c r="V185" s="8" t="str">
        <f>IFERROR(IF(VLOOKUP(U185, EnglishVocabulary!A:A, 1, FALSE) = U185, "yes", "no"), "no")</f>
        <v>yes</v>
      </c>
      <c r="W185" s="8" t="str">
        <f>IFERROR(IF(VLOOKUP(A185, HighDiscrimIRT!A:A, 1, FALSE) = A185, "X", ""), "")</f>
        <v/>
      </c>
      <c r="X185" s="7"/>
    </row>
    <row r="186" spans="1:24">
      <c r="A186" s="14" t="s">
        <v>365</v>
      </c>
      <c r="B186" s="7">
        <f>LOG10(D186)+6</f>
        <v>2.2408666165351034</v>
      </c>
      <c r="C186" s="7">
        <f>IF(E186=0,-12,LOG10(E186)+6)</f>
        <v>0.86957784358415058</v>
      </c>
      <c r="D186" s="10">
        <v>1.7412720000000001E-4</v>
      </c>
      <c r="E186" s="10">
        <v>7.4058999999999997E-6</v>
      </c>
      <c r="F186" s="11">
        <v>0</v>
      </c>
      <c r="G186" s="8" t="str" cm="1">
        <f t="array" ref="G186">_xlfn.SWITCH(F186,0,"primary",1,"6-7th grade",2,"8-9th grade",3,"10th grade",4,"11-12th grade",5,"bachelor",6,"licence",7,"master",10,"hard to tell")</f>
        <v>primary</v>
      </c>
      <c r="H186" s="8"/>
      <c r="I186" s="8"/>
      <c r="J186" s="8" t="s">
        <v>27</v>
      </c>
      <c r="K186" s="8" t="str">
        <f>IFERROR(IF(VLOOKUP(A186, ResultsOnlineExpFrench!A:A, 1, FALSE) = A186, "yes", "no"), "no")</f>
        <v>yes</v>
      </c>
      <c r="L186" s="8"/>
      <c r="M186" s="7">
        <f>VLOOKUP(A186,ResultsOnlineExpFrench!A:B,2,FALSE)</f>
        <v>7.6622516556291389</v>
      </c>
      <c r="N186" s="7">
        <f>VLOOKUP(A186,ResultsOnlineExpFrench!A:H,8,FALSE)</f>
        <v>0.85263453983740811</v>
      </c>
      <c r="O186" s="7">
        <f>VLOOKUP(A186,ResultsIRT!B:J,4,FALSE)</f>
        <v>1.57105443073673</v>
      </c>
      <c r="P186" s="7">
        <f>VLOOKUP(A186,ResultsIRT!B:J,5,FALSE)</f>
        <v>-1.3056799328339399</v>
      </c>
      <c r="Q186" s="7">
        <f>VLOOKUP(A186,ResultsIRT!B:J,6,FALSE)</f>
        <v>2.7967640842303201</v>
      </c>
      <c r="R186" s="7">
        <f>VLOOKUP(A186,ResultsIRT!B:J,8,FALSE)</f>
        <v>-2.8718148880976999</v>
      </c>
      <c r="S186" s="7">
        <f>VLOOKUP(A186,ResultsIRT!B:J,7,FALSE)</f>
        <v>1.4579054900974899</v>
      </c>
      <c r="T186" s="7">
        <f>VLOOKUP(A186,ResultsIRT!B:J,9,FALSE)</f>
        <v>-0.239101232626935</v>
      </c>
      <c r="U186" s="27" t="s">
        <v>365</v>
      </c>
      <c r="V186" s="8" t="str">
        <f>IFERROR(IF(VLOOKUP(U186, EnglishVocabulary!A:A, 1, FALSE) = U186, "yes", "no"), "no")</f>
        <v>yes</v>
      </c>
      <c r="W186" s="8" t="str">
        <f>IFERROR(IF(VLOOKUP(A186, HighDiscrimIRT!A:A, 1, FALSE) = A186, "X", ""), "")</f>
        <v>X</v>
      </c>
      <c r="X186" s="7"/>
    </row>
    <row r="187" spans="1:24">
      <c r="A187" s="14" t="s">
        <v>366</v>
      </c>
      <c r="B187" s="7">
        <f>LOG10(D187)+6</f>
        <v>2.2393698116156342</v>
      </c>
      <c r="C187" s="7">
        <f>IF(E187=0,-12,LOG10(E187)+6)</f>
        <v>2.9066281724566712</v>
      </c>
      <c r="D187" s="10">
        <v>1.735281E-4</v>
      </c>
      <c r="E187" s="10">
        <v>8.0654420000000004E-4</v>
      </c>
      <c r="F187" s="11">
        <v>0</v>
      </c>
      <c r="G187" s="8" t="str" cm="1">
        <f t="array" ref="G187">_xlfn.SWITCH(F187,0,"primary",1,"6-7th grade",2,"8-9th grade",3,"10th grade",4,"11-12th grade",5,"bachelor",6,"licence",7,"master",10,"hard to tell")</f>
        <v>primary</v>
      </c>
      <c r="H187" s="8"/>
      <c r="I187" s="8"/>
      <c r="J187" s="8" t="s">
        <v>27</v>
      </c>
      <c r="K187" s="8" t="str">
        <f>IFERROR(IF(VLOOKUP(A187, ResultsOnlineExpFrench!A:A, 1, FALSE) = A187, "yes", "no"), "no")</f>
        <v>yes</v>
      </c>
      <c r="L187" s="8"/>
      <c r="M187" s="7">
        <f>VLOOKUP(A187,ResultsOnlineExpFrench!A:B,2,FALSE)</f>
        <v>7.7828947368421053</v>
      </c>
      <c r="N187" s="7">
        <f>VLOOKUP(A187,ResultsOnlineExpFrench!A:H,8,FALSE)</f>
        <v>0.62741914092044659</v>
      </c>
      <c r="O187" s="7" t="e">
        <f>VLOOKUP(A187,ResultsIRT!B:J,4,FALSE)</f>
        <v>#N/A</v>
      </c>
      <c r="P187" s="7" t="e">
        <f>VLOOKUP(A187,ResultsIRT!B:J,5,FALSE)</f>
        <v>#N/A</v>
      </c>
      <c r="Q187" s="7" t="e">
        <f>VLOOKUP(A187,ResultsIRT!B:J,6,FALSE)</f>
        <v>#N/A</v>
      </c>
      <c r="R187" s="7" t="e">
        <f>VLOOKUP(A187,ResultsIRT!B:J,8,FALSE)</f>
        <v>#N/A</v>
      </c>
      <c r="S187" s="7" t="e">
        <f>VLOOKUP(A187,ResultsIRT!B:J,7,FALSE)</f>
        <v>#N/A</v>
      </c>
      <c r="T187" s="7" t="e">
        <f>VLOOKUP(A187,ResultsIRT!B:J,9,FALSE)</f>
        <v>#N/A</v>
      </c>
      <c r="U187" s="27" t="s">
        <v>367</v>
      </c>
      <c r="V187" s="8" t="str">
        <f>IFERROR(IF(VLOOKUP(U187, EnglishVocabulary!A:A, 1, FALSE) = U187, "yes", "no"), "no")</f>
        <v>no</v>
      </c>
      <c r="W187" s="8" t="str">
        <f>IFERROR(IF(VLOOKUP(A187, HighDiscrimIRT!A:A, 1, FALSE) = A187, "X", ""), "")</f>
        <v/>
      </c>
      <c r="X187" s="7"/>
    </row>
    <row r="188" spans="1:24">
      <c r="A188" s="14" t="s">
        <v>368</v>
      </c>
      <c r="B188" s="7">
        <f>LOG10(D188)+6</f>
        <v>2.2389947403143684</v>
      </c>
      <c r="C188" s="7">
        <f>IF(E188=0,-12,LOG10(E188)+6)</f>
        <v>1.8652698399007113</v>
      </c>
      <c r="D188" s="10">
        <v>1.7337830000000001E-4</v>
      </c>
      <c r="E188" s="10">
        <v>7.3328E-5</v>
      </c>
      <c r="F188" s="8">
        <v>7</v>
      </c>
      <c r="G188" s="8" t="str" cm="1">
        <f t="array" ref="G188">_xlfn.SWITCH(F188,0,"primary",1,"6-7th grade",2,"8-9th grade",3,"10th grade",4,"11-12th grade",5,"bachelor",6,"licence",7,"master",10,"hard to tell")</f>
        <v>master</v>
      </c>
      <c r="H188" s="8"/>
      <c r="I188" s="8" t="s">
        <v>42</v>
      </c>
      <c r="J188" s="8" t="s">
        <v>27</v>
      </c>
      <c r="K188" s="8" t="str">
        <f>IFERROR(IF(VLOOKUP(A188, ResultsOnlineExpFrench!A:A, 1, FALSE) = A188, "yes", "no"), "no")</f>
        <v>no</v>
      </c>
      <c r="L188" s="8"/>
      <c r="M188" s="8" t="e">
        <f>VLOOKUP(A188,ResultsOnlineExpFrench!A:B,2,FALSE)</f>
        <v>#N/A</v>
      </c>
      <c r="N188" s="8" t="e">
        <f>VLOOKUP(A188,ResultsOnlineExpFrench!A:H,8,FALSE)</f>
        <v>#N/A</v>
      </c>
      <c r="O188" s="7" t="e">
        <f>VLOOKUP(A188,ResultsIRT!B:J,4,FALSE)</f>
        <v>#N/A</v>
      </c>
      <c r="P188" s="7" t="e">
        <f>VLOOKUP(A188,ResultsIRT!B:J,5,FALSE)</f>
        <v>#N/A</v>
      </c>
      <c r="Q188" s="7" t="e">
        <f>VLOOKUP(A188,ResultsIRT!B:J,6,FALSE)</f>
        <v>#N/A</v>
      </c>
      <c r="R188" s="7" t="e">
        <f>VLOOKUP(A188,ResultsIRT!B:J,8,FALSE)</f>
        <v>#N/A</v>
      </c>
      <c r="S188" s="7" t="e">
        <f>VLOOKUP(A188,ResultsIRT!B:J,7,FALSE)</f>
        <v>#N/A</v>
      </c>
      <c r="T188" s="7" t="e">
        <f>VLOOKUP(A188,ResultsIRT!B:J,9,FALSE)</f>
        <v>#N/A</v>
      </c>
      <c r="U188" s="27" t="s">
        <v>369</v>
      </c>
      <c r="V188" s="8" t="str">
        <f>IFERROR(IF(VLOOKUP(U188, EnglishVocabulary!A:A, 1, FALSE) = U188, "yes", "no"), "no")</f>
        <v>yes</v>
      </c>
      <c r="W188" s="8" t="str">
        <f>IFERROR(IF(VLOOKUP(A188, HighDiscrimIRT!A:A, 1, FALSE) = A188, "X", ""), "")</f>
        <v/>
      </c>
      <c r="X188" s="7"/>
    </row>
    <row r="189" spans="1:24">
      <c r="A189" s="14" t="s">
        <v>370</v>
      </c>
      <c r="B189" s="7">
        <f>LOG10(D189)+6</f>
        <v>2.2382436245383186</v>
      </c>
      <c r="C189" s="7">
        <f>IF(E189=0,-12,LOG10(E189)+6)</f>
        <v>2.2973969518484916</v>
      </c>
      <c r="D189" s="10">
        <v>1.7307870000000001E-4</v>
      </c>
      <c r="E189" s="10">
        <v>1.9833390000000001E-4</v>
      </c>
      <c r="F189" s="8">
        <v>4</v>
      </c>
      <c r="G189" s="8" t="str" cm="1">
        <f t="array" ref="G189">_xlfn.SWITCH(F189,0,"primary",1,"6-7th grade",2,"8-9th grade",3,"10th grade",4,"11-12th grade",5,"bachelor",6,"licence",7,"master",10,"hard to tell")</f>
        <v>11-12th grade</v>
      </c>
      <c r="H189" s="8"/>
      <c r="I189" s="8" t="s">
        <v>42</v>
      </c>
      <c r="J189" s="8" t="s">
        <v>27</v>
      </c>
      <c r="K189" s="8" t="str">
        <f>IFERROR(IF(VLOOKUP(A189, ResultsOnlineExpFrench!A:A, 1, FALSE) = A189, "yes", "no"), "no")</f>
        <v>no</v>
      </c>
      <c r="L189" s="8"/>
      <c r="M189" s="8" t="e">
        <f>VLOOKUP(A189,ResultsOnlineExpFrench!A:B,2,FALSE)</f>
        <v>#N/A</v>
      </c>
      <c r="N189" s="8" t="e">
        <f>VLOOKUP(A189,ResultsOnlineExpFrench!A:H,8,FALSE)</f>
        <v>#N/A</v>
      </c>
      <c r="O189" s="7" t="e">
        <f>VLOOKUP(A189,ResultsIRT!B:J,4,FALSE)</f>
        <v>#N/A</v>
      </c>
      <c r="P189" s="7" t="e">
        <f>VLOOKUP(A189,ResultsIRT!B:J,5,FALSE)</f>
        <v>#N/A</v>
      </c>
      <c r="Q189" s="7" t="e">
        <f>VLOOKUP(A189,ResultsIRT!B:J,6,FALSE)</f>
        <v>#N/A</v>
      </c>
      <c r="R189" s="7" t="e">
        <f>VLOOKUP(A189,ResultsIRT!B:J,8,FALSE)</f>
        <v>#N/A</v>
      </c>
      <c r="S189" s="7" t="e">
        <f>VLOOKUP(A189,ResultsIRT!B:J,7,FALSE)</f>
        <v>#N/A</v>
      </c>
      <c r="T189" s="7" t="e">
        <f>VLOOKUP(A189,ResultsIRT!B:J,9,FALSE)</f>
        <v>#N/A</v>
      </c>
      <c r="U189" s="27" t="s">
        <v>371</v>
      </c>
      <c r="V189" s="8" t="str">
        <f>IFERROR(IF(VLOOKUP(U189, EnglishVocabulary!A:A, 1, FALSE) = U189, "yes", "no"), "no")</f>
        <v>no</v>
      </c>
      <c r="W189" s="8" t="str">
        <f>IFERROR(IF(VLOOKUP(A189, HighDiscrimIRT!A:A, 1, FALSE) = A189, "X", ""), "")</f>
        <v/>
      </c>
      <c r="X189" s="7"/>
    </row>
    <row r="190" spans="1:24">
      <c r="A190" s="14" t="s">
        <v>372</v>
      </c>
      <c r="B190" s="7">
        <f>LOG10(D190)+6</f>
        <v>2.2348476872813707</v>
      </c>
      <c r="C190" s="7">
        <f>IF(E190=0,-12,LOG10(E190)+6)</f>
        <v>2.1037767049471272</v>
      </c>
      <c r="D190" s="10">
        <v>1.717306E-4</v>
      </c>
      <c r="E190" s="10">
        <v>1.2699209999999999E-4</v>
      </c>
      <c r="F190" s="11">
        <v>1</v>
      </c>
      <c r="G190" s="8" t="str" cm="1">
        <f t="array" ref="G190">_xlfn.SWITCH(F190,0,"primary",1,"6-7th grade",2,"8-9th grade",3,"10th grade",4,"11-12th grade",5,"bachelor",6,"licence",7,"master",10,"hard to tell")</f>
        <v>6-7th grade</v>
      </c>
      <c r="H190" s="8"/>
      <c r="I190" s="8"/>
      <c r="J190" s="8" t="s">
        <v>27</v>
      </c>
      <c r="K190" s="8" t="str">
        <f>IFERROR(IF(VLOOKUP(A190, ResultsOnlineExpFrench!A:A, 1, FALSE) = A190, "yes", "no"), "no")</f>
        <v>yes</v>
      </c>
      <c r="L190" s="8"/>
      <c r="M190" s="7">
        <f>VLOOKUP(A190,ResultsOnlineExpFrench!A:B,2,FALSE)</f>
        <v>7.775193798449612</v>
      </c>
      <c r="N190" s="7">
        <f>VLOOKUP(A190,ResultsOnlineExpFrench!A:H,8,FALSE)</f>
        <v>0.61304058665945904</v>
      </c>
      <c r="O190" s="7" t="e">
        <f>VLOOKUP(A190,ResultsIRT!B:J,4,FALSE)</f>
        <v>#N/A</v>
      </c>
      <c r="P190" s="7" t="e">
        <f>VLOOKUP(A190,ResultsIRT!B:J,5,FALSE)</f>
        <v>#N/A</v>
      </c>
      <c r="Q190" s="7" t="e">
        <f>VLOOKUP(A190,ResultsIRT!B:J,6,FALSE)</f>
        <v>#N/A</v>
      </c>
      <c r="R190" s="7" t="e">
        <f>VLOOKUP(A190,ResultsIRT!B:J,8,FALSE)</f>
        <v>#N/A</v>
      </c>
      <c r="S190" s="7" t="e">
        <f>VLOOKUP(A190,ResultsIRT!B:J,7,FALSE)</f>
        <v>#N/A</v>
      </c>
      <c r="T190" s="7" t="e">
        <f>VLOOKUP(A190,ResultsIRT!B:J,9,FALSE)</f>
        <v>#N/A</v>
      </c>
      <c r="U190" s="27" t="s">
        <v>373</v>
      </c>
      <c r="V190" s="8" t="str">
        <f>IFERROR(IF(VLOOKUP(U190, EnglishVocabulary!A:A, 1, FALSE) = U190, "yes", "no"), "no")</f>
        <v>yes</v>
      </c>
      <c r="W190" s="8" t="str">
        <f>IFERROR(IF(VLOOKUP(A190, HighDiscrimIRT!A:A, 1, FALSE) = A190, "X", ""), "")</f>
        <v/>
      </c>
      <c r="X190" s="7"/>
    </row>
    <row r="191" spans="1:24">
      <c r="A191" s="14" t="s">
        <v>374</v>
      </c>
      <c r="B191" s="7">
        <f>LOG10(D191)+6</f>
        <v>2.2346584821890305</v>
      </c>
      <c r="C191" s="7">
        <f>IF(E191=0,-12,LOG10(E191)+6)</f>
        <v>2.0117327979409581</v>
      </c>
      <c r="D191" s="10">
        <v>1.716558E-4</v>
      </c>
      <c r="E191" s="10">
        <v>1.0273840000000001E-4</v>
      </c>
      <c r="F191" s="11">
        <v>1</v>
      </c>
      <c r="G191" s="8" t="str" cm="1">
        <f t="array" ref="G191">_xlfn.SWITCH(F191,0,"primary",1,"6-7th grade",2,"8-9th grade",3,"10th grade",4,"11-12th grade",5,"bachelor",6,"licence",7,"master",10,"hard to tell")</f>
        <v>6-7th grade</v>
      </c>
      <c r="H191" s="8"/>
      <c r="I191" s="8"/>
      <c r="J191" s="8" t="s">
        <v>27</v>
      </c>
      <c r="K191" s="8" t="str">
        <f>IFERROR(IF(VLOOKUP(A191, ResultsOnlineExpFrench!A:A, 1, FALSE) = A191, "yes", "no"), "no")</f>
        <v>yes</v>
      </c>
      <c r="L191" s="8"/>
      <c r="M191" s="7">
        <f>VLOOKUP(A191,ResultsOnlineExpFrench!A:B,2,FALSE)</f>
        <v>5.8181818181818183</v>
      </c>
      <c r="N191" s="7">
        <f>VLOOKUP(A191,ResultsOnlineExpFrench!A:H,8,FALSE)</f>
        <v>2.4849012770234018</v>
      </c>
      <c r="O191" s="7">
        <f>VLOOKUP(A191,ResultsIRT!B:J,4,FALSE)</f>
        <v>7.0746955218119606E-2</v>
      </c>
      <c r="P191" s="7">
        <f>VLOOKUP(A191,ResultsIRT!B:J,5,FALSE)</f>
        <v>-74.431693281408698</v>
      </c>
      <c r="Q191" s="7">
        <f>VLOOKUP(A191,ResultsIRT!B:J,6,FALSE)</f>
        <v>1.5683795156678</v>
      </c>
      <c r="R191" s="7">
        <f>VLOOKUP(A191,ResultsIRT!B:J,8,FALSE)</f>
        <v>-1.3920879761232801</v>
      </c>
      <c r="S191" s="7">
        <f>VLOOKUP(A191,ResultsIRT!B:J,7,FALSE)</f>
        <v>0.358845022812179</v>
      </c>
      <c r="T191" s="7">
        <f>VLOOKUP(A191,ResultsIRT!B:J,9,FALSE)</f>
        <v>1.1134426857656099</v>
      </c>
      <c r="U191" s="27" t="s">
        <v>374</v>
      </c>
      <c r="V191" s="8" t="str">
        <f>IFERROR(IF(VLOOKUP(U191, EnglishVocabulary!A:A, 1, FALSE) = U191, "yes", "no"), "no")</f>
        <v>yes</v>
      </c>
      <c r="W191" s="8" t="str">
        <f>IFERROR(IF(VLOOKUP(A191, HighDiscrimIRT!A:A, 1, FALSE) = A191, "X", ""), "")</f>
        <v/>
      </c>
      <c r="X191" s="7"/>
    </row>
    <row r="192" spans="1:24">
      <c r="A192" s="14" t="s">
        <v>375</v>
      </c>
      <c r="B192" s="7">
        <f>LOG10(D192)+6</f>
        <v>2.2268191878822376</v>
      </c>
      <c r="C192" s="7">
        <f>IF(E192=0,-12,LOG10(E192)+6)</f>
        <v>1.6917805766879725</v>
      </c>
      <c r="D192" s="10">
        <v>1.6858509999999999E-4</v>
      </c>
      <c r="E192" s="10">
        <v>4.9179099999999998E-5</v>
      </c>
      <c r="F192" s="11">
        <v>4</v>
      </c>
      <c r="G192" s="8" t="str" cm="1">
        <f t="array" ref="G192">_xlfn.SWITCH(F192,0,"primary",1,"6-7th grade",2,"8-9th grade",3,"10th grade",4,"11-12th grade",5,"bachelor",6,"licence",7,"master",10,"hard to tell")</f>
        <v>11-12th grade</v>
      </c>
      <c r="H192" s="8"/>
      <c r="I192" s="8"/>
      <c r="J192" s="8" t="s">
        <v>27</v>
      </c>
      <c r="K192" s="8" t="str">
        <f>IFERROR(IF(VLOOKUP(A192, ResultsOnlineExpFrench!A:A, 1, FALSE) = A192, "yes", "no"), "no")</f>
        <v>yes</v>
      </c>
      <c r="L192" s="8"/>
      <c r="M192" s="7">
        <f>VLOOKUP(A192,ResultsOnlineExpFrench!A:B,2,FALSE)</f>
        <v>5.9591836734693882</v>
      </c>
      <c r="N192" s="7">
        <f>VLOOKUP(A192,ResultsOnlineExpFrench!A:H,8,FALSE)</f>
        <v>2.3090403549574181</v>
      </c>
      <c r="O192" s="7">
        <f>VLOOKUP(A192,ResultsIRT!B:J,4,FALSE)</f>
        <v>0.609975129765432</v>
      </c>
      <c r="P192" s="7">
        <f>VLOOKUP(A192,ResultsIRT!B:J,5,FALSE)</f>
        <v>-1.80787981172204</v>
      </c>
      <c r="Q192" s="7">
        <f>VLOOKUP(A192,ResultsIRT!B:J,6,FALSE)</f>
        <v>1.6471482905526</v>
      </c>
      <c r="R192" s="7">
        <f>VLOOKUP(A192,ResultsIRT!B:J,8,FALSE)</f>
        <v>-1.5780254435938801</v>
      </c>
      <c r="S192" s="7">
        <f>VLOOKUP(A192,ResultsIRT!B:J,7,FALSE)</f>
        <v>0.22577058286287399</v>
      </c>
      <c r="T192" s="7">
        <f>VLOOKUP(A192,ResultsIRT!B:J,9,FALSE)</f>
        <v>-2.7859409954271501</v>
      </c>
      <c r="U192" s="27" t="s">
        <v>375</v>
      </c>
      <c r="V192" s="8" t="str">
        <f>IFERROR(IF(VLOOKUP(U192, EnglishVocabulary!A:A, 1, FALSE) = U192, "yes", "no"), "no")</f>
        <v>yes</v>
      </c>
      <c r="W192" s="8" t="str">
        <f>IFERROR(IF(VLOOKUP(A192, HighDiscrimIRT!A:A, 1, FALSE) = A192, "X", ""), "")</f>
        <v/>
      </c>
      <c r="X192" s="7"/>
    </row>
    <row r="193" spans="1:24">
      <c r="A193" s="14" t="s">
        <v>376</v>
      </c>
      <c r="B193" s="7">
        <f>LOG10(D193)+6</f>
        <v>2.2266261940479728</v>
      </c>
      <c r="C193" s="7">
        <f>IF(E193=0,-12,LOG10(E193)+6)</f>
        <v>2.4495044715015224</v>
      </c>
      <c r="D193" s="10">
        <v>1.6851020000000001E-4</v>
      </c>
      <c r="E193" s="10">
        <v>2.8151689999999997E-4</v>
      </c>
      <c r="F193" s="11">
        <v>5</v>
      </c>
      <c r="G193" s="8" t="str" cm="1">
        <f t="array" ref="G193">_xlfn.SWITCH(F193,0,"primary",1,"6-7th grade",2,"8-9th grade",3,"10th grade",4,"11-12th grade",5,"bachelor",6,"licence",7,"master",10,"hard to tell")</f>
        <v>bachelor</v>
      </c>
      <c r="H193" s="8"/>
      <c r="I193" s="8"/>
      <c r="J193" s="8" t="s">
        <v>27</v>
      </c>
      <c r="K193" s="8" t="str">
        <f>IFERROR(IF(VLOOKUP(A193, ResultsOnlineExpFrench!A:A, 1, FALSE) = A193, "yes", "no"), "no")</f>
        <v>yes</v>
      </c>
      <c r="L193" s="8"/>
      <c r="M193" s="7">
        <f>VLOOKUP(A193,ResultsOnlineExpFrench!A:B,2,FALSE)</f>
        <v>3.5839416058394158</v>
      </c>
      <c r="N193" s="7">
        <f>VLOOKUP(A193,ResultsOnlineExpFrench!A:H,8,FALSE)</f>
        <v>2.7911286359255389</v>
      </c>
      <c r="O193" s="7">
        <f>VLOOKUP(A193,ResultsIRT!B:J,4,FALSE)</f>
        <v>1.3129502637179</v>
      </c>
      <c r="P193" s="7">
        <f>VLOOKUP(A193,ResultsIRT!B:J,5,FALSE)</f>
        <v>1.2472852819703899</v>
      </c>
      <c r="Q193" s="7">
        <f>VLOOKUP(A193,ResultsIRT!B:J,6,FALSE)</f>
        <v>1.1373806913023901</v>
      </c>
      <c r="R193" s="7">
        <f>VLOOKUP(A193,ResultsIRT!B:J,8,FALSE)</f>
        <v>-3.5338162613030299E-2</v>
      </c>
      <c r="S193" s="7">
        <f>VLOOKUP(A193,ResultsIRT!B:J,7,FALSE)</f>
        <v>0.24395395690426999</v>
      </c>
      <c r="T193" s="7">
        <f>VLOOKUP(A193,ResultsIRT!B:J,9,FALSE)</f>
        <v>5.88970860907708</v>
      </c>
      <c r="U193" s="27" t="s">
        <v>376</v>
      </c>
      <c r="V193" s="8" t="str">
        <f>IFERROR(IF(VLOOKUP(U193, EnglishVocabulary!A:A, 1, FALSE) = U193, "yes", "no"), "no")</f>
        <v>yes</v>
      </c>
      <c r="W193" s="8" t="str">
        <f>IFERROR(IF(VLOOKUP(A193, HighDiscrimIRT!A:A, 1, FALSE) = A193, "X", ""), "")</f>
        <v/>
      </c>
      <c r="X193" s="7"/>
    </row>
    <row r="194" spans="1:24">
      <c r="A194" s="14" t="s">
        <v>377</v>
      </c>
      <c r="B194" s="7">
        <f>LOG10(D194)+6</f>
        <v>2.2260469554998958</v>
      </c>
      <c r="C194" s="7">
        <f>IF(E194=0,-12,LOG10(E194)+6)</f>
        <v>0.94282623714252445</v>
      </c>
      <c r="D194" s="10">
        <v>1.6828559999999999E-4</v>
      </c>
      <c r="E194" s="10">
        <v>8.7664999999999998E-6</v>
      </c>
      <c r="F194" s="8">
        <v>5</v>
      </c>
      <c r="G194" s="8" t="str" cm="1">
        <f t="array" ref="G194">_xlfn.SWITCH(F194,0,"primary",1,"6-7th grade",2,"8-9th grade",3,"10th grade",4,"11-12th grade",5,"bachelor",6,"licence",7,"master",10,"hard to tell")</f>
        <v>bachelor</v>
      </c>
      <c r="H194" s="8"/>
      <c r="I194" s="8"/>
      <c r="J194" s="8" t="s">
        <v>77</v>
      </c>
      <c r="K194" s="8" t="str">
        <f>IFERROR(IF(VLOOKUP(A194, ResultsOnlineExpFrench!A:A, 1, FALSE) = A194, "yes", "no"), "no")</f>
        <v>no</v>
      </c>
      <c r="L194" s="8"/>
      <c r="M194" s="8" t="e">
        <f>VLOOKUP(A194,ResultsOnlineExpFrench!A:B,2,FALSE)</f>
        <v>#N/A</v>
      </c>
      <c r="N194" s="8" t="e">
        <f>VLOOKUP(A194,ResultsOnlineExpFrench!A:H,8,FALSE)</f>
        <v>#N/A</v>
      </c>
      <c r="O194" s="7" t="e">
        <f>VLOOKUP(A194,ResultsIRT!B:J,4,FALSE)</f>
        <v>#N/A</v>
      </c>
      <c r="P194" s="7" t="e">
        <f>VLOOKUP(A194,ResultsIRT!B:J,5,FALSE)</f>
        <v>#N/A</v>
      </c>
      <c r="Q194" s="7" t="e">
        <f>VLOOKUP(A194,ResultsIRT!B:J,6,FALSE)</f>
        <v>#N/A</v>
      </c>
      <c r="R194" s="7" t="e">
        <f>VLOOKUP(A194,ResultsIRT!B:J,8,FALSE)</f>
        <v>#N/A</v>
      </c>
      <c r="S194" s="7" t="e">
        <f>VLOOKUP(A194,ResultsIRT!B:J,7,FALSE)</f>
        <v>#N/A</v>
      </c>
      <c r="T194" s="7" t="e">
        <f>VLOOKUP(A194,ResultsIRT!B:J,9,FALSE)</f>
        <v>#N/A</v>
      </c>
      <c r="U194" s="27" t="s">
        <v>378</v>
      </c>
      <c r="V194" s="8" t="str">
        <f>IFERROR(IF(VLOOKUP(U194, EnglishVocabulary!A:A, 1, FALSE) = U194, "yes", "no"), "no")</f>
        <v>yes</v>
      </c>
      <c r="W194" s="8" t="str">
        <f>IFERROR(IF(VLOOKUP(A194, HighDiscrimIRT!A:A, 1, FALSE) = A194, "X", ""), "")</f>
        <v/>
      </c>
      <c r="X194" s="7"/>
    </row>
    <row r="195" spans="1:24">
      <c r="A195" s="14" t="s">
        <v>379</v>
      </c>
      <c r="B195" s="7">
        <f>LOG10(D195)+6</f>
        <v>2.225853618115611</v>
      </c>
      <c r="C195" s="7">
        <f>IF(E195=0,-12,LOG10(E195)+6)</f>
        <v>-0.21695442788530706</v>
      </c>
      <c r="D195" s="10">
        <v>1.6821070000000001E-4</v>
      </c>
      <c r="E195" s="10">
        <v>6.0679999999999995E-7</v>
      </c>
      <c r="F195" s="11">
        <v>5</v>
      </c>
      <c r="G195" s="8" t="str" cm="1">
        <f t="array" ref="G195">_xlfn.SWITCH(F195,0,"primary",1,"6-7th grade",2,"8-9th grade",3,"10th grade",4,"11-12th grade",5,"bachelor",6,"licence",7,"master",10,"hard to tell")</f>
        <v>bachelor</v>
      </c>
      <c r="H195" s="8"/>
      <c r="I195" s="8"/>
      <c r="J195" s="8" t="s">
        <v>36</v>
      </c>
      <c r="K195" s="8" t="str">
        <f>IFERROR(IF(VLOOKUP(A195, ResultsOnlineExpFrench!A:A, 1, FALSE) = A195, "yes", "no"), "no")</f>
        <v>yes</v>
      </c>
      <c r="L195" s="8"/>
      <c r="M195" s="7">
        <f>VLOOKUP(A195,ResultsOnlineExpFrench!A:B,2,FALSE)</f>
        <v>6.452229299363057</v>
      </c>
      <c r="N195" s="7">
        <f>VLOOKUP(A195,ResultsOnlineExpFrench!A:H,8,FALSE)</f>
        <v>2.026719164468926</v>
      </c>
      <c r="O195" s="7">
        <f>VLOOKUP(A195,ResultsIRT!B:J,4,FALSE)</f>
        <v>1.5571813136870301</v>
      </c>
      <c r="P195" s="7">
        <f>VLOOKUP(A195,ResultsIRT!B:J,5,FALSE)</f>
        <v>-1.52366050308262</v>
      </c>
      <c r="Q195" s="7">
        <f>VLOOKUP(A195,ResultsIRT!B:J,6,FALSE)</f>
        <v>3.1156205523724299</v>
      </c>
      <c r="R195" s="7">
        <f>VLOOKUP(A195,ResultsIRT!B:J,8,FALSE)</f>
        <v>-1.46526104910052</v>
      </c>
      <c r="S195" s="7">
        <f>VLOOKUP(A195,ResultsIRT!B:J,7,FALSE)</f>
        <v>0.50342859586281297</v>
      </c>
      <c r="T195" s="7">
        <f>VLOOKUP(A195,ResultsIRT!B:J,9,FALSE)</f>
        <v>0.57799961167644298</v>
      </c>
      <c r="U195" s="27" t="s">
        <v>380</v>
      </c>
      <c r="V195" s="8" t="str">
        <f>IFERROR(IF(VLOOKUP(U195, EnglishVocabulary!A:A, 1, FALSE) = U195, "yes", "no"), "no")</f>
        <v>no</v>
      </c>
      <c r="W195" s="8" t="str">
        <f>IFERROR(IF(VLOOKUP(A195, HighDiscrimIRT!A:A, 1, FALSE) = A195, "X", ""), "")</f>
        <v/>
      </c>
      <c r="X195" s="7"/>
    </row>
    <row r="196" spans="1:24">
      <c r="A196" s="14" t="s">
        <v>381</v>
      </c>
      <c r="B196" s="7">
        <f>LOG10(D196)+6</f>
        <v>2.2250794067360657</v>
      </c>
      <c r="C196" s="7">
        <f>IF(E196=0,-12,LOG10(E196)+6)</f>
        <v>1.3059164444836888</v>
      </c>
      <c r="D196" s="10">
        <v>1.6791110000000001E-4</v>
      </c>
      <c r="E196" s="10">
        <v>2.02263E-5</v>
      </c>
      <c r="F196" s="8">
        <v>5</v>
      </c>
      <c r="G196" s="8" t="str" cm="1">
        <f t="array" ref="G196">_xlfn.SWITCH(F196,0,"primary",1,"6-7th grade",2,"8-9th grade",3,"10th grade",4,"11-12th grade",5,"bachelor",6,"licence",7,"master",10,"hard to tell")</f>
        <v>bachelor</v>
      </c>
      <c r="H196" s="8"/>
      <c r="I196" s="8"/>
      <c r="J196" s="8" t="s">
        <v>77</v>
      </c>
      <c r="K196" s="8" t="str">
        <f>IFERROR(IF(VLOOKUP(A196, ResultsOnlineExpFrench!A:A, 1, FALSE) = A196, "yes", "no"), "no")</f>
        <v>no</v>
      </c>
      <c r="L196" s="8"/>
      <c r="M196" s="8" t="e">
        <f>VLOOKUP(A196,ResultsOnlineExpFrench!A:B,2,FALSE)</f>
        <v>#N/A</v>
      </c>
      <c r="N196" s="8" t="e">
        <f>VLOOKUP(A196,ResultsOnlineExpFrench!A:H,8,FALSE)</f>
        <v>#N/A</v>
      </c>
      <c r="O196" s="7" t="e">
        <f>VLOOKUP(A196,ResultsIRT!B:J,4,FALSE)</f>
        <v>#N/A</v>
      </c>
      <c r="P196" s="7" t="e">
        <f>VLOOKUP(A196,ResultsIRT!B:J,5,FALSE)</f>
        <v>#N/A</v>
      </c>
      <c r="Q196" s="7" t="e">
        <f>VLOOKUP(A196,ResultsIRT!B:J,6,FALSE)</f>
        <v>#N/A</v>
      </c>
      <c r="R196" s="7" t="e">
        <f>VLOOKUP(A196,ResultsIRT!B:J,8,FALSE)</f>
        <v>#N/A</v>
      </c>
      <c r="S196" s="7" t="e">
        <f>VLOOKUP(A196,ResultsIRT!B:J,7,FALSE)</f>
        <v>#N/A</v>
      </c>
      <c r="T196" s="7" t="e">
        <f>VLOOKUP(A196,ResultsIRT!B:J,9,FALSE)</f>
        <v>#N/A</v>
      </c>
      <c r="U196" s="27" t="s">
        <v>382</v>
      </c>
      <c r="V196" s="8" t="str">
        <f>IFERROR(IF(VLOOKUP(U196, EnglishVocabulary!A:A, 1, FALSE) = U196, "yes", "no"), "no")</f>
        <v>no</v>
      </c>
      <c r="W196" s="8" t="str">
        <f>IFERROR(IF(VLOOKUP(A196, HighDiscrimIRT!A:A, 1, FALSE) = A196, "X", ""), "")</f>
        <v/>
      </c>
      <c r="X196" s="7"/>
    </row>
    <row r="197" spans="1:24">
      <c r="A197" s="14" t="s">
        <v>383</v>
      </c>
      <c r="B197" s="7">
        <f>LOG10(D197)+6</f>
        <v>2.2229434412187778</v>
      </c>
      <c r="C197" s="7">
        <f>IF(E197=0,-12,LOG10(E197)+6)</f>
        <v>1.3548745042501515</v>
      </c>
      <c r="D197" s="10">
        <v>1.670873E-4</v>
      </c>
      <c r="E197" s="10">
        <v>2.26399E-5</v>
      </c>
      <c r="F197" s="11">
        <v>1</v>
      </c>
      <c r="G197" s="8" t="str" cm="1">
        <f t="array" ref="G197">_xlfn.SWITCH(F197,0,"primary",1,"6-7th grade",2,"8-9th grade",3,"10th grade",4,"11-12th grade",5,"bachelor",6,"licence",7,"master",10,"hard to tell")</f>
        <v>6-7th grade</v>
      </c>
      <c r="H197" s="8"/>
      <c r="I197" s="8"/>
      <c r="J197" s="8" t="s">
        <v>36</v>
      </c>
      <c r="K197" s="8" t="str">
        <f>IFERROR(IF(VLOOKUP(A197, ResultsOnlineExpFrench!A:A, 1, FALSE) = A197, "yes", "no"), "no")</f>
        <v>yes</v>
      </c>
      <c r="L197" s="8"/>
      <c r="M197" s="7">
        <f>VLOOKUP(A197,ResultsOnlineExpFrench!A:B,2,FALSE)</f>
        <v>7.5658914728682172</v>
      </c>
      <c r="N197" s="7">
        <f>VLOOKUP(A197,ResultsOnlineExpFrench!A:H,8,FALSE)</f>
        <v>0.96323873283777084</v>
      </c>
      <c r="O197" s="7" t="e">
        <f>VLOOKUP(A197,ResultsIRT!B:J,4,FALSE)</f>
        <v>#N/A</v>
      </c>
      <c r="P197" s="7" t="e">
        <f>VLOOKUP(A197,ResultsIRT!B:J,5,FALSE)</f>
        <v>#N/A</v>
      </c>
      <c r="Q197" s="7" t="e">
        <f>VLOOKUP(A197,ResultsIRT!B:J,6,FALSE)</f>
        <v>#N/A</v>
      </c>
      <c r="R197" s="7" t="e">
        <f>VLOOKUP(A197,ResultsIRT!B:J,8,FALSE)</f>
        <v>#N/A</v>
      </c>
      <c r="S197" s="7" t="e">
        <f>VLOOKUP(A197,ResultsIRT!B:J,7,FALSE)</f>
        <v>#N/A</v>
      </c>
      <c r="T197" s="7" t="e">
        <f>VLOOKUP(A197,ResultsIRT!B:J,9,FALSE)</f>
        <v>#N/A</v>
      </c>
      <c r="U197" s="27" t="s">
        <v>383</v>
      </c>
      <c r="V197" s="8" t="str">
        <f>IFERROR(IF(VLOOKUP(U197, EnglishVocabulary!A:A, 1, FALSE) = U197, "yes", "no"), "no")</f>
        <v>yes</v>
      </c>
      <c r="W197" s="8" t="str">
        <f>IFERROR(IF(VLOOKUP(A197, HighDiscrimIRT!A:A, 1, FALSE) = A197, "X", ""), "")</f>
        <v/>
      </c>
      <c r="X197" s="7"/>
    </row>
    <row r="198" spans="1:24">
      <c r="A198" s="14" t="s">
        <v>384</v>
      </c>
      <c r="B198" s="7">
        <f>LOG10(D198)+6</f>
        <v>2.2209922586215058</v>
      </c>
      <c r="C198" s="7">
        <f>IF(E198=0,-12,LOG10(E198)+6)</f>
        <v>1.1066225964869281</v>
      </c>
      <c r="D198" s="10">
        <v>1.663383E-4</v>
      </c>
      <c r="E198" s="10">
        <v>1.27827E-5</v>
      </c>
      <c r="F198" s="28">
        <v>10</v>
      </c>
      <c r="G198" s="8" t="str" cm="1">
        <f t="array" ref="G198">_xlfn.SWITCH(F198,0,"primary",1,"6-7th grade",2,"8-9th grade",3,"10th grade",4,"11-12th grade",5,"bachelor",6,"licence",7,"master",10,"hard to tell")</f>
        <v>hard to tell</v>
      </c>
      <c r="H198" s="8"/>
      <c r="I198" s="8" t="s">
        <v>42</v>
      </c>
      <c r="J198" s="8" t="s">
        <v>77</v>
      </c>
      <c r="K198" s="8" t="str">
        <f>IFERROR(IF(VLOOKUP(A198, ResultsOnlineExpFrench!A:A, 1, FALSE) = A198, "yes", "no"), "no")</f>
        <v>no</v>
      </c>
      <c r="L198" s="8"/>
      <c r="M198" s="8" t="e">
        <f>VLOOKUP(A198,ResultsOnlineExpFrench!A:B,2,FALSE)</f>
        <v>#N/A</v>
      </c>
      <c r="N198" s="8" t="e">
        <f>VLOOKUP(A198,ResultsOnlineExpFrench!A:H,8,FALSE)</f>
        <v>#N/A</v>
      </c>
      <c r="O198" s="7" t="e">
        <f>VLOOKUP(A198,ResultsIRT!B:J,4,FALSE)</f>
        <v>#N/A</v>
      </c>
      <c r="P198" s="7" t="e">
        <f>VLOOKUP(A198,ResultsIRT!B:J,5,FALSE)</f>
        <v>#N/A</v>
      </c>
      <c r="Q198" s="7" t="e">
        <f>VLOOKUP(A198,ResultsIRT!B:J,6,FALSE)</f>
        <v>#N/A</v>
      </c>
      <c r="R198" s="7" t="e">
        <f>VLOOKUP(A198,ResultsIRT!B:J,8,FALSE)</f>
        <v>#N/A</v>
      </c>
      <c r="S198" s="7" t="e">
        <f>VLOOKUP(A198,ResultsIRT!B:J,7,FALSE)</f>
        <v>#N/A</v>
      </c>
      <c r="T198" s="7" t="e">
        <f>VLOOKUP(A198,ResultsIRT!B:J,9,FALSE)</f>
        <v>#N/A</v>
      </c>
      <c r="U198" s="27" t="s">
        <v>384</v>
      </c>
      <c r="V198" s="8" t="str">
        <f>IFERROR(IF(VLOOKUP(U198, EnglishVocabulary!A:A, 1, FALSE) = U198, "yes", "no"), "no")</f>
        <v>yes</v>
      </c>
      <c r="W198" s="8" t="str">
        <f>IFERROR(IF(VLOOKUP(A198, HighDiscrimIRT!A:A, 1, FALSE) = A198, "X", ""), "")</f>
        <v/>
      </c>
      <c r="X198" s="7"/>
    </row>
    <row r="199" spans="1:24">
      <c r="A199" s="14" t="s">
        <v>385</v>
      </c>
      <c r="B199" s="7">
        <f>LOG10(D199)+6</f>
        <v>2.2206009679478513</v>
      </c>
      <c r="C199" s="7">
        <f>IF(E199=0,-12,LOG10(E199)+6)</f>
        <v>1.5777594174034659</v>
      </c>
      <c r="D199" s="10">
        <v>1.6618850000000001E-4</v>
      </c>
      <c r="E199" s="10">
        <v>3.7823300000000001E-5</v>
      </c>
      <c r="F199" s="8">
        <v>6</v>
      </c>
      <c r="G199" s="8" t="str" cm="1">
        <f t="array" ref="G199">_xlfn.SWITCH(F199,0,"primary",1,"6-7th grade",2,"8-9th grade",3,"10th grade",4,"11-12th grade",5,"bachelor",6,"licence",7,"master",10,"hard to tell")</f>
        <v>licence</v>
      </c>
      <c r="H199" s="8"/>
      <c r="I199" s="8" t="s">
        <v>42</v>
      </c>
      <c r="J199" s="8" t="s">
        <v>27</v>
      </c>
      <c r="K199" s="8" t="str">
        <f>IFERROR(IF(VLOOKUP(A199, ResultsOnlineExpFrench!A:A, 1, FALSE) = A199, "yes", "no"), "no")</f>
        <v>no</v>
      </c>
      <c r="L199" s="8"/>
      <c r="M199" s="8" t="e">
        <f>VLOOKUP(A199,ResultsOnlineExpFrench!A:B,2,FALSE)</f>
        <v>#N/A</v>
      </c>
      <c r="N199" s="8" t="e">
        <f>VLOOKUP(A199,ResultsOnlineExpFrench!A:H,8,FALSE)</f>
        <v>#N/A</v>
      </c>
      <c r="O199" s="7" t="e">
        <f>VLOOKUP(A199,ResultsIRT!B:J,4,FALSE)</f>
        <v>#N/A</v>
      </c>
      <c r="P199" s="7" t="e">
        <f>VLOOKUP(A199,ResultsIRT!B:J,5,FALSE)</f>
        <v>#N/A</v>
      </c>
      <c r="Q199" s="7" t="e">
        <f>VLOOKUP(A199,ResultsIRT!B:J,6,FALSE)</f>
        <v>#N/A</v>
      </c>
      <c r="R199" s="7" t="e">
        <f>VLOOKUP(A199,ResultsIRT!B:J,8,FALSE)</f>
        <v>#N/A</v>
      </c>
      <c r="S199" s="7" t="e">
        <f>VLOOKUP(A199,ResultsIRT!B:J,7,FALSE)</f>
        <v>#N/A</v>
      </c>
      <c r="T199" s="7" t="e">
        <f>VLOOKUP(A199,ResultsIRT!B:J,9,FALSE)</f>
        <v>#N/A</v>
      </c>
      <c r="U199" s="27" t="s">
        <v>385</v>
      </c>
      <c r="V199" s="8" t="str">
        <f>IFERROR(IF(VLOOKUP(U199, EnglishVocabulary!A:A, 1, FALSE) = U199, "yes", "no"), "no")</f>
        <v>yes</v>
      </c>
      <c r="W199" s="8" t="str">
        <f>IFERROR(IF(VLOOKUP(A199, HighDiscrimIRT!A:A, 1, FALSE) = A199, "X", ""), "")</f>
        <v/>
      </c>
      <c r="X199" s="7"/>
    </row>
    <row r="200" spans="1:24">
      <c r="A200" s="14" t="s">
        <v>386</v>
      </c>
      <c r="B200" s="7">
        <f>LOG10(D200)+6</f>
        <v>2.2176552593340961</v>
      </c>
      <c r="C200" s="7">
        <f>IF(E200=0,-12,LOG10(E200)+6)</f>
        <v>1.7474747332971861</v>
      </c>
      <c r="D200" s="10">
        <v>1.650651E-4</v>
      </c>
      <c r="E200" s="10">
        <v>5.5908100000000001E-5</v>
      </c>
      <c r="F200" s="11">
        <v>1</v>
      </c>
      <c r="G200" s="8" t="str" cm="1">
        <f t="array" ref="G200">_xlfn.SWITCH(F200,0,"primary",1,"6-7th grade",2,"8-9th grade",3,"10th grade",4,"11-12th grade",5,"bachelor",6,"licence",7,"master",10,"hard to tell")</f>
        <v>6-7th grade</v>
      </c>
      <c r="H200" s="8"/>
      <c r="I200" s="8"/>
      <c r="J200" s="8" t="s">
        <v>27</v>
      </c>
      <c r="K200" s="8" t="str">
        <f>IFERROR(IF(VLOOKUP(A200, ResultsOnlineExpFrench!A:A, 1, FALSE) = A200, "yes", "no"), "no")</f>
        <v>yes</v>
      </c>
      <c r="L200" s="8"/>
      <c r="M200" s="7">
        <f>VLOOKUP(A200,ResultsOnlineExpFrench!A:B,2,FALSE)</f>
        <v>6.793333333333333</v>
      </c>
      <c r="N200" s="7">
        <f>VLOOKUP(A200,ResultsOnlineExpFrench!A:H,8,FALSE)</f>
        <v>1.7099577642607311</v>
      </c>
      <c r="O200" s="7">
        <f>VLOOKUP(A200,ResultsIRT!B:J,4,FALSE)</f>
        <v>1.6723815783420699E-2</v>
      </c>
      <c r="P200" s="7">
        <f>VLOOKUP(A200,ResultsIRT!B:J,5,FALSE)</f>
        <v>65.480761079266898</v>
      </c>
      <c r="Q200" s="7">
        <f>VLOOKUP(A200,ResultsIRT!B:J,6,FALSE)</f>
        <v>2.3152811174849299</v>
      </c>
      <c r="R200" s="7">
        <f>VLOOKUP(A200,ResultsIRT!B:J,8,FALSE)</f>
        <v>-2.0100568525088098</v>
      </c>
      <c r="S200" s="7">
        <f>VLOOKUP(A200,ResultsIRT!B:J,7,FALSE)</f>
        <v>0.46961898246071498</v>
      </c>
      <c r="T200" s="7">
        <f>VLOOKUP(A200,ResultsIRT!B:J,9,FALSE)</f>
        <v>-1.3165923875185299</v>
      </c>
      <c r="U200" s="27" t="s">
        <v>386</v>
      </c>
      <c r="V200" s="8" t="str">
        <f>IFERROR(IF(VLOOKUP(U200, EnglishVocabulary!A:A, 1, FALSE) = U200, "yes", "no"), "no")</f>
        <v>yes</v>
      </c>
      <c r="W200" s="8" t="str">
        <f>IFERROR(IF(VLOOKUP(A200, HighDiscrimIRT!A:A, 1, FALSE) = A200, "X", ""), "")</f>
        <v/>
      </c>
      <c r="X200" s="7"/>
    </row>
    <row r="201" spans="1:24">
      <c r="A201" s="14" t="s">
        <v>387</v>
      </c>
      <c r="B201" s="7">
        <f>LOG10(D201)+6</f>
        <v>2.2148878048986971</v>
      </c>
      <c r="C201" s="7">
        <f>IF(E201=0,-12,LOG10(E201)+6)</f>
        <v>0.32269469030687592</v>
      </c>
      <c r="D201" s="10">
        <v>1.640166E-4</v>
      </c>
      <c r="E201" s="10">
        <v>2.1023000000000002E-6</v>
      </c>
      <c r="F201" s="8">
        <v>0</v>
      </c>
      <c r="G201" s="8" t="str" cm="1">
        <f t="array" ref="G201">_xlfn.SWITCH(F201,0,"primary",1,"6-7th grade",2,"8-9th grade",3,"10th grade",4,"11-12th grade",5,"bachelor",6,"licence",7,"master",10,"hard to tell")</f>
        <v>primary</v>
      </c>
      <c r="H201" s="8" t="s">
        <v>42</v>
      </c>
      <c r="I201" s="8"/>
      <c r="J201" s="8" t="s">
        <v>27</v>
      </c>
      <c r="K201" s="8" t="str">
        <f>IFERROR(IF(VLOOKUP(A201, ResultsOnlineExpFrench!A:A, 1, FALSE) = A201, "yes", "no"), "no")</f>
        <v>no</v>
      </c>
      <c r="L201" s="8"/>
      <c r="M201" s="8" t="e">
        <f>VLOOKUP(A201,ResultsOnlineExpFrench!A:B,2,FALSE)</f>
        <v>#N/A</v>
      </c>
      <c r="N201" s="8" t="e">
        <f>VLOOKUP(A201,ResultsOnlineExpFrench!A:H,8,FALSE)</f>
        <v>#N/A</v>
      </c>
      <c r="O201" s="7" t="e">
        <f>VLOOKUP(A201,ResultsIRT!B:J,4,FALSE)</f>
        <v>#N/A</v>
      </c>
      <c r="P201" s="7" t="e">
        <f>VLOOKUP(A201,ResultsIRT!B:J,5,FALSE)</f>
        <v>#N/A</v>
      </c>
      <c r="Q201" s="7" t="e">
        <f>VLOOKUP(A201,ResultsIRT!B:J,6,FALSE)</f>
        <v>#N/A</v>
      </c>
      <c r="R201" s="7" t="e">
        <f>VLOOKUP(A201,ResultsIRT!B:J,8,FALSE)</f>
        <v>#N/A</v>
      </c>
      <c r="S201" s="7" t="e">
        <f>VLOOKUP(A201,ResultsIRT!B:J,7,FALSE)</f>
        <v>#N/A</v>
      </c>
      <c r="T201" s="7" t="e">
        <f>VLOOKUP(A201,ResultsIRT!B:J,9,FALSE)</f>
        <v>#N/A</v>
      </c>
      <c r="U201" s="27" t="s">
        <v>388</v>
      </c>
      <c r="V201" s="8" t="str">
        <f>IFERROR(IF(VLOOKUP(U201, EnglishVocabulary!A:A, 1, FALSE) = U201, "yes", "no"), "no")</f>
        <v>yes</v>
      </c>
      <c r="W201" s="8" t="str">
        <f>IFERROR(IF(VLOOKUP(A201, HighDiscrimIRT!A:A, 1, FALSE) = A201, "X", ""), "")</f>
        <v/>
      </c>
      <c r="X201" s="7"/>
    </row>
    <row r="202" spans="1:24">
      <c r="A202" s="14" t="s">
        <v>389</v>
      </c>
      <c r="B202" s="7">
        <f>LOG10(D202)+6</f>
        <v>2.213696484854728</v>
      </c>
      <c r="C202" s="7">
        <f>IF(E202=0,-12,LOG10(E202)+6)</f>
        <v>1.5909977873507151</v>
      </c>
      <c r="D202" s="10">
        <v>1.6356730000000001E-4</v>
      </c>
      <c r="E202" s="10">
        <v>3.8994E-5</v>
      </c>
      <c r="F202" s="8">
        <v>0</v>
      </c>
      <c r="G202" s="8" t="str" cm="1">
        <f t="array" ref="G202">_xlfn.SWITCH(F202,0,"primary",1,"6-7th grade",2,"8-9th grade",3,"10th grade",4,"11-12th grade",5,"bachelor",6,"licence",7,"master",10,"hard to tell")</f>
        <v>primary</v>
      </c>
      <c r="H202" s="8"/>
      <c r="I202" s="8"/>
      <c r="J202" s="8" t="s">
        <v>77</v>
      </c>
      <c r="K202" s="8" t="str">
        <f>IFERROR(IF(VLOOKUP(A202, ResultsOnlineExpFrench!A:A, 1, FALSE) = A202, "yes", "no"), "no")</f>
        <v>no</v>
      </c>
      <c r="L202" s="8"/>
      <c r="M202" s="8" t="e">
        <f>VLOOKUP(A202,ResultsOnlineExpFrench!A:B,2,FALSE)</f>
        <v>#N/A</v>
      </c>
      <c r="N202" s="8" t="e">
        <f>VLOOKUP(A202,ResultsOnlineExpFrench!A:H,8,FALSE)</f>
        <v>#N/A</v>
      </c>
      <c r="O202" s="7" t="e">
        <f>VLOOKUP(A202,ResultsIRT!B:J,4,FALSE)</f>
        <v>#N/A</v>
      </c>
      <c r="P202" s="7" t="e">
        <f>VLOOKUP(A202,ResultsIRT!B:J,5,FALSE)</f>
        <v>#N/A</v>
      </c>
      <c r="Q202" s="7" t="e">
        <f>VLOOKUP(A202,ResultsIRT!B:J,6,FALSE)</f>
        <v>#N/A</v>
      </c>
      <c r="R202" s="7" t="e">
        <f>VLOOKUP(A202,ResultsIRT!B:J,8,FALSE)</f>
        <v>#N/A</v>
      </c>
      <c r="S202" s="7" t="e">
        <f>VLOOKUP(A202,ResultsIRT!B:J,7,FALSE)</f>
        <v>#N/A</v>
      </c>
      <c r="T202" s="7" t="e">
        <f>VLOOKUP(A202,ResultsIRT!B:J,9,FALSE)</f>
        <v>#N/A</v>
      </c>
      <c r="U202" s="27" t="s">
        <v>390</v>
      </c>
      <c r="V202" s="8" t="str">
        <f>IFERROR(IF(VLOOKUP(U202, EnglishVocabulary!A:A, 1, FALSE) = U202, "yes", "no"), "no")</f>
        <v>yes</v>
      </c>
      <c r="W202" s="8" t="str">
        <f>IFERROR(IF(VLOOKUP(A202, HighDiscrimIRT!A:A, 1, FALSE) = A202, "X", ""), "")</f>
        <v/>
      </c>
      <c r="X202" s="7"/>
    </row>
    <row r="203" spans="1:24">
      <c r="A203" s="14" t="s">
        <v>391</v>
      </c>
      <c r="B203" s="7">
        <f>LOG10(D203)+6</f>
        <v>2.2125016216452509</v>
      </c>
      <c r="C203" s="7">
        <f>IF(E203=0,-12,LOG10(E203)+6)</f>
        <v>1.3519006177766579</v>
      </c>
      <c r="D203" s="10">
        <v>1.6311790000000001E-4</v>
      </c>
      <c r="E203" s="10">
        <v>2.24854E-5</v>
      </c>
      <c r="F203" s="8">
        <v>1</v>
      </c>
      <c r="G203" s="8" t="str" cm="1">
        <f t="array" ref="G203">_xlfn.SWITCH(F203,0,"primary",1,"6-7th grade",2,"8-9th grade",3,"10th grade",4,"11-12th grade",5,"bachelor",6,"licence",7,"master",10,"hard to tell")</f>
        <v>6-7th grade</v>
      </c>
      <c r="H203" s="8"/>
      <c r="I203" s="8"/>
      <c r="J203" s="8" t="s">
        <v>77</v>
      </c>
      <c r="K203" s="8" t="str">
        <f>IFERROR(IF(VLOOKUP(A203, ResultsOnlineExpFrench!A:A, 1, FALSE) = A203, "yes", "no"), "no")</f>
        <v>no</v>
      </c>
      <c r="L203" s="8"/>
      <c r="M203" s="8" t="e">
        <f>VLOOKUP(A203,ResultsOnlineExpFrench!A:B,2,FALSE)</f>
        <v>#N/A</v>
      </c>
      <c r="N203" s="8" t="e">
        <f>VLOOKUP(A203,ResultsOnlineExpFrench!A:H,8,FALSE)</f>
        <v>#N/A</v>
      </c>
      <c r="O203" s="7" t="e">
        <f>VLOOKUP(A203,ResultsIRT!B:J,4,FALSE)</f>
        <v>#N/A</v>
      </c>
      <c r="P203" s="7" t="e">
        <f>VLOOKUP(A203,ResultsIRT!B:J,5,FALSE)</f>
        <v>#N/A</v>
      </c>
      <c r="Q203" s="7" t="e">
        <f>VLOOKUP(A203,ResultsIRT!B:J,6,FALSE)</f>
        <v>#N/A</v>
      </c>
      <c r="R203" s="7" t="e">
        <f>VLOOKUP(A203,ResultsIRT!B:J,8,FALSE)</f>
        <v>#N/A</v>
      </c>
      <c r="S203" s="7" t="e">
        <f>VLOOKUP(A203,ResultsIRT!B:J,7,FALSE)</f>
        <v>#N/A</v>
      </c>
      <c r="T203" s="7" t="e">
        <f>VLOOKUP(A203,ResultsIRT!B:J,9,FALSE)</f>
        <v>#N/A</v>
      </c>
      <c r="U203" s="27" t="s">
        <v>392</v>
      </c>
      <c r="V203" s="8" t="str">
        <f>IFERROR(IF(VLOOKUP(U203, EnglishVocabulary!A:A, 1, FALSE) = U203, "yes", "no"), "no")</f>
        <v>yes</v>
      </c>
      <c r="W203" s="8" t="str">
        <f>IFERROR(IF(VLOOKUP(A203, HighDiscrimIRT!A:A, 1, FALSE) = A203, "X", ""), "")</f>
        <v/>
      </c>
      <c r="X203" s="7"/>
    </row>
    <row r="204" spans="1:24">
      <c r="A204" s="14" t="s">
        <v>393</v>
      </c>
      <c r="B204" s="7">
        <f>LOG10(D204)+6</f>
        <v>2.2123021577777773</v>
      </c>
      <c r="C204" s="7">
        <f>IF(E204=0,-12,LOG10(E204)+6)</f>
        <v>2.376468734906525</v>
      </c>
      <c r="D204" s="10">
        <v>1.63043E-4</v>
      </c>
      <c r="E204" s="10">
        <v>2.3794070000000001E-4</v>
      </c>
      <c r="F204" s="8">
        <v>6</v>
      </c>
      <c r="G204" s="8" t="str" cm="1">
        <f t="array" ref="G204">_xlfn.SWITCH(F204,0,"primary",1,"6-7th grade",2,"8-9th grade",3,"10th grade",4,"11-12th grade",5,"bachelor",6,"licence",7,"master",10,"hard to tell")</f>
        <v>licence</v>
      </c>
      <c r="H204" s="8"/>
      <c r="I204" s="8" t="s">
        <v>42</v>
      </c>
      <c r="J204" s="8" t="s">
        <v>27</v>
      </c>
      <c r="K204" s="8" t="str">
        <f>IFERROR(IF(VLOOKUP(A204, ResultsOnlineExpFrench!A:A, 1, FALSE) = A204, "yes", "no"), "no")</f>
        <v>no</v>
      </c>
      <c r="L204" s="8"/>
      <c r="M204" s="8" t="e">
        <f>VLOOKUP(A204,ResultsOnlineExpFrench!A:B,2,FALSE)</f>
        <v>#N/A</v>
      </c>
      <c r="N204" s="8" t="e">
        <f>VLOOKUP(A204,ResultsOnlineExpFrench!A:H,8,FALSE)</f>
        <v>#N/A</v>
      </c>
      <c r="O204" s="7" t="e">
        <f>VLOOKUP(A204,ResultsIRT!B:J,4,FALSE)</f>
        <v>#N/A</v>
      </c>
      <c r="P204" s="7" t="e">
        <f>VLOOKUP(A204,ResultsIRT!B:J,5,FALSE)</f>
        <v>#N/A</v>
      </c>
      <c r="Q204" s="7" t="e">
        <f>VLOOKUP(A204,ResultsIRT!B:J,6,FALSE)</f>
        <v>#N/A</v>
      </c>
      <c r="R204" s="7" t="e">
        <f>VLOOKUP(A204,ResultsIRT!B:J,8,FALSE)</f>
        <v>#N/A</v>
      </c>
      <c r="S204" s="7" t="e">
        <f>VLOOKUP(A204,ResultsIRT!B:J,7,FALSE)</f>
        <v>#N/A</v>
      </c>
      <c r="T204" s="7" t="e">
        <f>VLOOKUP(A204,ResultsIRT!B:J,9,FALSE)</f>
        <v>#N/A</v>
      </c>
      <c r="U204" s="27" t="s">
        <v>394</v>
      </c>
      <c r="V204" s="8" t="str">
        <f>IFERROR(IF(VLOOKUP(U204, EnglishVocabulary!A:A, 1, FALSE) = U204, "yes", "no"), "no")</f>
        <v>no</v>
      </c>
      <c r="W204" s="8" t="str">
        <f>IFERROR(IF(VLOOKUP(A204, HighDiscrimIRT!A:A, 1, FALSE) = A204, "X", ""), "")</f>
        <v/>
      </c>
      <c r="X204" s="7"/>
    </row>
    <row r="205" spans="1:24">
      <c r="A205" s="14" t="s">
        <v>395</v>
      </c>
      <c r="B205" s="7">
        <f>LOG10(D205)+6</f>
        <v>2.2119029550014679</v>
      </c>
      <c r="C205" s="7">
        <f>IF(E205=0,-12,LOG10(E205)+6)</f>
        <v>0.89657030606193988</v>
      </c>
      <c r="D205" s="10">
        <v>1.6289319999999999E-4</v>
      </c>
      <c r="E205" s="10">
        <v>7.8808000000000008E-6</v>
      </c>
      <c r="F205" s="11">
        <v>0</v>
      </c>
      <c r="G205" s="8" t="str" cm="1">
        <f t="array" ref="G205">_xlfn.SWITCH(F205,0,"primary",1,"6-7th grade",2,"8-9th grade",3,"10th grade",4,"11-12th grade",5,"bachelor",6,"licence",7,"master",10,"hard to tell")</f>
        <v>primary</v>
      </c>
      <c r="H205" s="8"/>
      <c r="I205" s="8"/>
      <c r="J205" s="8" t="s">
        <v>27</v>
      </c>
      <c r="K205" s="8" t="str">
        <f>IFERROR(IF(VLOOKUP(A205, ResultsOnlineExpFrench!A:A, 1, FALSE) = A205, "yes", "no"), "no")</f>
        <v>yes</v>
      </c>
      <c r="L205" s="8"/>
      <c r="M205" s="7">
        <f>VLOOKUP(A205,ResultsOnlineExpFrench!A:B,2,FALSE)</f>
        <v>7.7241379310344831</v>
      </c>
      <c r="N205" s="7">
        <f>VLOOKUP(A205,ResultsOnlineExpFrench!A:H,8,FALSE)</f>
        <v>0.669356444609707</v>
      </c>
      <c r="O205" s="7" t="e">
        <f>VLOOKUP(A205,ResultsIRT!B:J,4,FALSE)</f>
        <v>#N/A</v>
      </c>
      <c r="P205" s="7" t="e">
        <f>VLOOKUP(A205,ResultsIRT!B:J,5,FALSE)</f>
        <v>#N/A</v>
      </c>
      <c r="Q205" s="7" t="e">
        <f>VLOOKUP(A205,ResultsIRT!B:J,6,FALSE)</f>
        <v>#N/A</v>
      </c>
      <c r="R205" s="7" t="e">
        <f>VLOOKUP(A205,ResultsIRT!B:J,8,FALSE)</f>
        <v>#N/A</v>
      </c>
      <c r="S205" s="7" t="e">
        <f>VLOOKUP(A205,ResultsIRT!B:J,7,FALSE)</f>
        <v>#N/A</v>
      </c>
      <c r="T205" s="7" t="e">
        <f>VLOOKUP(A205,ResultsIRT!B:J,9,FALSE)</f>
        <v>#N/A</v>
      </c>
      <c r="U205" s="27" t="s">
        <v>395</v>
      </c>
      <c r="V205" s="8" t="str">
        <f>IFERROR(IF(VLOOKUP(U205, EnglishVocabulary!A:A, 1, FALSE) = U205, "yes", "no"), "no")</f>
        <v>yes</v>
      </c>
      <c r="W205" s="8" t="str">
        <f>IFERROR(IF(VLOOKUP(A205, HighDiscrimIRT!A:A, 1, FALSE) = A205, "X", ""), "")</f>
        <v/>
      </c>
      <c r="X205" s="7"/>
    </row>
    <row r="206" spans="1:24">
      <c r="A206" s="14" t="s">
        <v>396</v>
      </c>
      <c r="B206" s="7">
        <f>LOG10(D206)+6</f>
        <v>2.2119029550014679</v>
      </c>
      <c r="C206" s="7">
        <f>IF(E206=0,-12,LOG10(E206)+6)</f>
        <v>1.1718668089851159</v>
      </c>
      <c r="D206" s="10">
        <v>1.6289319999999999E-4</v>
      </c>
      <c r="E206" s="10">
        <v>1.48548E-5</v>
      </c>
      <c r="F206" s="11">
        <v>0</v>
      </c>
      <c r="G206" s="8" t="str" cm="1">
        <f t="array" ref="G206">_xlfn.SWITCH(F206,0,"primary",1,"6-7th grade",2,"8-9th grade",3,"10th grade",4,"11-12th grade",5,"bachelor",6,"licence",7,"master",10,"hard to tell")</f>
        <v>primary</v>
      </c>
      <c r="H206" s="8"/>
      <c r="I206" s="8"/>
      <c r="J206" s="8" t="s">
        <v>27</v>
      </c>
      <c r="K206" s="8" t="str">
        <f>IFERROR(IF(VLOOKUP(A206, ResultsOnlineExpFrench!A:A, 1, FALSE) = A206, "yes", "no"), "no")</f>
        <v>yes</v>
      </c>
      <c r="L206" s="8"/>
      <c r="M206" s="7">
        <f>VLOOKUP(A206,ResultsOnlineExpFrench!A:B,2,FALSE)</f>
        <v>7.7123287671232879</v>
      </c>
      <c r="N206" s="7">
        <f>VLOOKUP(A206,ResultsOnlineExpFrench!A:H,8,FALSE)</f>
        <v>0.8517420031073869</v>
      </c>
      <c r="O206" s="7" t="e">
        <f>VLOOKUP(A206,ResultsIRT!B:J,4,FALSE)</f>
        <v>#N/A</v>
      </c>
      <c r="P206" s="7" t="e">
        <f>VLOOKUP(A206,ResultsIRT!B:J,5,FALSE)</f>
        <v>#N/A</v>
      </c>
      <c r="Q206" s="7" t="e">
        <f>VLOOKUP(A206,ResultsIRT!B:J,6,FALSE)</f>
        <v>#N/A</v>
      </c>
      <c r="R206" s="7" t="e">
        <f>VLOOKUP(A206,ResultsIRT!B:J,8,FALSE)</f>
        <v>#N/A</v>
      </c>
      <c r="S206" s="7" t="e">
        <f>VLOOKUP(A206,ResultsIRT!B:J,7,FALSE)</f>
        <v>#N/A</v>
      </c>
      <c r="T206" s="7" t="e">
        <f>VLOOKUP(A206,ResultsIRT!B:J,9,FALSE)</f>
        <v>#N/A</v>
      </c>
      <c r="U206" s="27" t="s">
        <v>396</v>
      </c>
      <c r="V206" s="8" t="str">
        <f>IFERROR(IF(VLOOKUP(U206, EnglishVocabulary!A:A, 1, FALSE) = U206, "yes", "no"), "no")</f>
        <v>yes</v>
      </c>
      <c r="W206" s="8" t="str">
        <f>IFERROR(IF(VLOOKUP(A206, HighDiscrimIRT!A:A, 1, FALSE) = A206, "X", ""), "")</f>
        <v/>
      </c>
      <c r="X206" s="7"/>
    </row>
    <row r="207" spans="1:24">
      <c r="A207" s="14" t="s">
        <v>397</v>
      </c>
      <c r="B207" s="7">
        <f>LOG10(D207)+6</f>
        <v>2.2086963220907716</v>
      </c>
      <c r="C207" s="7">
        <f>IF(E207=0,-12,LOG10(E207)+6)</f>
        <v>1.5242091209963977</v>
      </c>
      <c r="D207" s="10">
        <v>1.616949E-4</v>
      </c>
      <c r="E207" s="10">
        <v>3.3435600000000002E-5</v>
      </c>
      <c r="F207" s="11">
        <v>5</v>
      </c>
      <c r="G207" s="8" t="str" cm="1">
        <f t="array" ref="G207">_xlfn.SWITCH(F207,0,"primary",1,"6-7th grade",2,"8-9th grade",3,"10th grade",4,"11-12th grade",5,"bachelor",6,"licence",7,"master",10,"hard to tell")</f>
        <v>bachelor</v>
      </c>
      <c r="H207" s="8"/>
      <c r="I207" s="8"/>
      <c r="J207" s="8" t="s">
        <v>27</v>
      </c>
      <c r="K207" s="8" t="str">
        <f>IFERROR(IF(VLOOKUP(A207, ResultsOnlineExpFrench!A:A, 1, FALSE) = A207, "yes", "no"), "no")</f>
        <v>yes</v>
      </c>
      <c r="L207" s="8"/>
      <c r="M207" s="7">
        <f>VLOOKUP(A207,ResultsOnlineExpFrench!A:B,2,FALSE)</f>
        <v>6.743243243243243</v>
      </c>
      <c r="N207" s="7">
        <f>VLOOKUP(A207,ResultsOnlineExpFrench!A:H,8,FALSE)</f>
        <v>2.0004108416591122</v>
      </c>
      <c r="O207" s="7" t="e">
        <f>VLOOKUP(A207,ResultsIRT!B:J,4,FALSE)</f>
        <v>#N/A</v>
      </c>
      <c r="P207" s="7" t="e">
        <f>VLOOKUP(A207,ResultsIRT!B:J,5,FALSE)</f>
        <v>#N/A</v>
      </c>
      <c r="Q207" s="7" t="e">
        <f>VLOOKUP(A207,ResultsIRT!B:J,6,FALSE)</f>
        <v>#N/A</v>
      </c>
      <c r="R207" s="7" t="e">
        <f>VLOOKUP(A207,ResultsIRT!B:J,8,FALSE)</f>
        <v>#N/A</v>
      </c>
      <c r="S207" s="7" t="e">
        <f>VLOOKUP(A207,ResultsIRT!B:J,7,FALSE)</f>
        <v>#N/A</v>
      </c>
      <c r="T207" s="7" t="e">
        <f>VLOOKUP(A207,ResultsIRT!B:J,9,FALSE)</f>
        <v>#N/A</v>
      </c>
      <c r="U207" s="27" t="s">
        <v>398</v>
      </c>
      <c r="V207" s="8" t="str">
        <f>IFERROR(IF(VLOOKUP(U207, EnglishVocabulary!A:A, 1, FALSE) = U207, "yes", "no"), "no")</f>
        <v>yes</v>
      </c>
      <c r="W207" s="8" t="str">
        <f>IFERROR(IF(VLOOKUP(A207, HighDiscrimIRT!A:A, 1, FALSE) = A207, "X", ""), "")</f>
        <v/>
      </c>
      <c r="X207" s="7"/>
    </row>
    <row r="208" spans="1:24">
      <c r="A208" s="14" t="s">
        <v>399</v>
      </c>
      <c r="B208" s="7">
        <f>LOG10(D208)+6</f>
        <v>2.2024152927773595</v>
      </c>
      <c r="C208" s="7">
        <f>IF(E208=0,-12,LOG10(E208)+6)</f>
        <v>2.3326989584629958</v>
      </c>
      <c r="D208" s="10">
        <v>1.5937319999999999E-4</v>
      </c>
      <c r="E208" s="10">
        <v>2.1512899999999999E-4</v>
      </c>
      <c r="F208" s="8">
        <v>4</v>
      </c>
      <c r="G208" s="8" t="str" cm="1">
        <f t="array" ref="G208">_xlfn.SWITCH(F208,0,"primary",1,"6-7th grade",2,"8-9th grade",3,"10th grade",4,"11-12th grade",5,"bachelor",6,"licence",7,"master",10,"hard to tell")</f>
        <v>11-12th grade</v>
      </c>
      <c r="H208" s="8"/>
      <c r="I208" s="8"/>
      <c r="J208" s="8" t="s">
        <v>77</v>
      </c>
      <c r="K208" s="8" t="str">
        <f>IFERROR(IF(VLOOKUP(A208, ResultsOnlineExpFrench!A:A, 1, FALSE) = A208, "yes", "no"), "no")</f>
        <v>no</v>
      </c>
      <c r="L208" s="8"/>
      <c r="M208" s="8" t="e">
        <f>VLOOKUP(A208,ResultsOnlineExpFrench!A:B,2,FALSE)</f>
        <v>#N/A</v>
      </c>
      <c r="N208" s="8" t="e">
        <f>VLOOKUP(A208,ResultsOnlineExpFrench!A:H,8,FALSE)</f>
        <v>#N/A</v>
      </c>
      <c r="O208" s="7" t="e">
        <f>VLOOKUP(A208,ResultsIRT!B:J,4,FALSE)</f>
        <v>#N/A</v>
      </c>
      <c r="P208" s="7" t="e">
        <f>VLOOKUP(A208,ResultsIRT!B:J,5,FALSE)</f>
        <v>#N/A</v>
      </c>
      <c r="Q208" s="7" t="e">
        <f>VLOOKUP(A208,ResultsIRT!B:J,6,FALSE)</f>
        <v>#N/A</v>
      </c>
      <c r="R208" s="7" t="e">
        <f>VLOOKUP(A208,ResultsIRT!B:J,8,FALSE)</f>
        <v>#N/A</v>
      </c>
      <c r="S208" s="7" t="e">
        <f>VLOOKUP(A208,ResultsIRT!B:J,7,FALSE)</f>
        <v>#N/A</v>
      </c>
      <c r="T208" s="7" t="e">
        <f>VLOOKUP(A208,ResultsIRT!B:J,9,FALSE)</f>
        <v>#N/A</v>
      </c>
      <c r="U208" s="27" t="s">
        <v>399</v>
      </c>
      <c r="V208" s="8" t="str">
        <f>IFERROR(IF(VLOOKUP(U208, EnglishVocabulary!A:A, 1, FALSE) = U208, "yes", "no"), "no")</f>
        <v>yes</v>
      </c>
      <c r="W208" s="8" t="str">
        <f>IFERROR(IF(VLOOKUP(A208, HighDiscrimIRT!A:A, 1, FALSE) = A208, "X", ""), "")</f>
        <v/>
      </c>
      <c r="X208" s="7"/>
    </row>
    <row r="209" spans="1:24">
      <c r="A209" s="14" t="s">
        <v>400</v>
      </c>
      <c r="B209" s="7">
        <f>LOG10(D209)+6</f>
        <v>2.2011892141211615</v>
      </c>
      <c r="C209" s="7">
        <f>IF(E209=0,-12,LOG10(E209)+6)</f>
        <v>0.77903341926211844</v>
      </c>
      <c r="D209" s="10">
        <v>1.589239E-4</v>
      </c>
      <c r="E209" s="10">
        <v>6.0121999999999998E-6</v>
      </c>
      <c r="F209" s="8">
        <v>0</v>
      </c>
      <c r="G209" s="8" t="str" cm="1">
        <f t="array" ref="G209">_xlfn.SWITCH(F209,0,"primary",1,"6-7th grade",2,"8-9th grade",3,"10th grade",4,"11-12th grade",5,"bachelor",6,"licence",7,"master",10,"hard to tell")</f>
        <v>primary</v>
      </c>
      <c r="H209" s="8"/>
      <c r="I209" s="8" t="s">
        <v>42</v>
      </c>
      <c r="J209" s="8" t="s">
        <v>77</v>
      </c>
      <c r="K209" s="8" t="str">
        <f>IFERROR(IF(VLOOKUP(A209, ResultsOnlineExpFrench!A:A, 1, FALSE) = A209, "yes", "no"), "no")</f>
        <v>no</v>
      </c>
      <c r="L209" s="8"/>
      <c r="M209" s="8" t="e">
        <f>VLOOKUP(A209,ResultsOnlineExpFrench!A:B,2,FALSE)</f>
        <v>#N/A</v>
      </c>
      <c r="N209" s="8" t="e">
        <f>VLOOKUP(A209,ResultsOnlineExpFrench!A:H,8,FALSE)</f>
        <v>#N/A</v>
      </c>
      <c r="O209" s="7" t="e">
        <f>VLOOKUP(A209,ResultsIRT!B:J,4,FALSE)</f>
        <v>#N/A</v>
      </c>
      <c r="P209" s="7" t="e">
        <f>VLOOKUP(A209,ResultsIRT!B:J,5,FALSE)</f>
        <v>#N/A</v>
      </c>
      <c r="Q209" s="7" t="e">
        <f>VLOOKUP(A209,ResultsIRT!B:J,6,FALSE)</f>
        <v>#N/A</v>
      </c>
      <c r="R209" s="7" t="e">
        <f>VLOOKUP(A209,ResultsIRT!B:J,8,FALSE)</f>
        <v>#N/A</v>
      </c>
      <c r="S209" s="7" t="e">
        <f>VLOOKUP(A209,ResultsIRT!B:J,7,FALSE)</f>
        <v>#N/A</v>
      </c>
      <c r="T209" s="7" t="e">
        <f>VLOOKUP(A209,ResultsIRT!B:J,9,FALSE)</f>
        <v>#N/A</v>
      </c>
      <c r="U209" s="27" t="s">
        <v>401</v>
      </c>
      <c r="V209" s="8" t="str">
        <f>IFERROR(IF(VLOOKUP(U209, EnglishVocabulary!A:A, 1, FALSE) = U209, "yes", "no"), "no")</f>
        <v>yes</v>
      </c>
      <c r="W209" s="8" t="str">
        <f>IFERROR(IF(VLOOKUP(A209, HighDiscrimIRT!A:A, 1, FALSE) = A209, "X", ""), "")</f>
        <v/>
      </c>
      <c r="X209" s="7"/>
    </row>
    <row r="210" spans="1:24">
      <c r="A210" s="14" t="s">
        <v>402</v>
      </c>
      <c r="B210" s="7">
        <f>LOG10(D210)+6</f>
        <v>2.1995486737815102</v>
      </c>
      <c r="C210" s="7">
        <f>IF(E210=0,-12,LOG10(E210)+6)</f>
        <v>0.67568670869940117</v>
      </c>
      <c r="D210" s="10">
        <v>1.5832469999999999E-4</v>
      </c>
      <c r="E210" s="10">
        <v>4.7389999999999999E-6</v>
      </c>
      <c r="F210" s="11">
        <v>0</v>
      </c>
      <c r="G210" s="8" t="str" cm="1">
        <f t="array" ref="G210">_xlfn.SWITCH(F210,0,"primary",1,"6-7th grade",2,"8-9th grade",3,"10th grade",4,"11-12th grade",5,"bachelor",6,"licence",7,"master",10,"hard to tell")</f>
        <v>primary</v>
      </c>
      <c r="H210" s="8"/>
      <c r="I210" s="8"/>
      <c r="J210" s="8" t="s">
        <v>27</v>
      </c>
      <c r="K210" s="8" t="str">
        <f>IFERROR(IF(VLOOKUP(A210, ResultsOnlineExpFrench!A:A, 1, FALSE) = A210, "yes", "no"), "no")</f>
        <v>yes</v>
      </c>
      <c r="L210" s="8"/>
      <c r="M210" s="7">
        <f>VLOOKUP(A210,ResultsOnlineExpFrench!A:B,2,FALSE)</f>
        <v>7.674074074074074</v>
      </c>
      <c r="N210" s="7">
        <f>VLOOKUP(A210,ResultsOnlineExpFrench!A:H,8,FALSE)</f>
        <v>0.68669503317491964</v>
      </c>
      <c r="O210" s="7" t="e">
        <f>VLOOKUP(A210,ResultsIRT!B:J,4,FALSE)</f>
        <v>#N/A</v>
      </c>
      <c r="P210" s="7" t="e">
        <f>VLOOKUP(A210,ResultsIRT!B:J,5,FALSE)</f>
        <v>#N/A</v>
      </c>
      <c r="Q210" s="7" t="e">
        <f>VLOOKUP(A210,ResultsIRT!B:J,6,FALSE)</f>
        <v>#N/A</v>
      </c>
      <c r="R210" s="7" t="e">
        <f>VLOOKUP(A210,ResultsIRT!B:J,8,FALSE)</f>
        <v>#N/A</v>
      </c>
      <c r="S210" s="7" t="e">
        <f>VLOOKUP(A210,ResultsIRT!B:J,7,FALSE)</f>
        <v>#N/A</v>
      </c>
      <c r="T210" s="7" t="e">
        <f>VLOOKUP(A210,ResultsIRT!B:J,9,FALSE)</f>
        <v>#N/A</v>
      </c>
      <c r="U210" s="27" t="s">
        <v>403</v>
      </c>
      <c r="V210" s="8" t="str">
        <f>IFERROR(IF(VLOOKUP(U210, EnglishVocabulary!A:A, 1, FALSE) = U210, "yes", "no"), "no")</f>
        <v>yes</v>
      </c>
      <c r="W210" s="8" t="str">
        <f>IFERROR(IF(VLOOKUP(A210, HighDiscrimIRT!A:A, 1, FALSE) = A210, "X", ""), "")</f>
        <v/>
      </c>
      <c r="X210" s="7"/>
    </row>
    <row r="211" spans="1:24">
      <c r="A211" s="14" t="s">
        <v>404</v>
      </c>
      <c r="B211" s="7">
        <f>LOG10(D211)+6</f>
        <v>2.195213090704812</v>
      </c>
      <c r="C211" s="7">
        <f>IF(E211=0,-12,LOG10(E211)+6)</f>
        <v>0.79369960626083369</v>
      </c>
      <c r="D211" s="10">
        <v>1.5675199999999999E-4</v>
      </c>
      <c r="E211" s="10">
        <v>6.2187000000000003E-6</v>
      </c>
      <c r="F211" s="11">
        <v>1</v>
      </c>
      <c r="G211" s="8" t="str" cm="1">
        <f t="array" ref="G211">_xlfn.SWITCH(F211,0,"primary",1,"6-7th grade",2,"8-9th grade",3,"10th grade",4,"11-12th grade",5,"bachelor",6,"licence",7,"master",10,"hard to tell")</f>
        <v>6-7th grade</v>
      </c>
      <c r="H211" s="8"/>
      <c r="I211" s="8"/>
      <c r="J211" s="8" t="s">
        <v>27</v>
      </c>
      <c r="K211" s="8" t="str">
        <f>IFERROR(IF(VLOOKUP(A211, ResultsOnlineExpFrench!A:A, 1, FALSE) = A211, "yes", "no"), "no")</f>
        <v>yes</v>
      </c>
      <c r="L211" s="8"/>
      <c r="M211" s="7">
        <f>VLOOKUP(A211,ResultsOnlineExpFrench!A:B,2,FALSE)</f>
        <v>7.7428571428571429</v>
      </c>
      <c r="N211" s="7">
        <f>VLOOKUP(A211,ResultsOnlineExpFrench!A:H,8,FALSE)</f>
        <v>0.74996598562324002</v>
      </c>
      <c r="O211" s="7" t="e">
        <f>VLOOKUP(A211,ResultsIRT!B:J,4,FALSE)</f>
        <v>#N/A</v>
      </c>
      <c r="P211" s="7" t="e">
        <f>VLOOKUP(A211,ResultsIRT!B:J,5,FALSE)</f>
        <v>#N/A</v>
      </c>
      <c r="Q211" s="7" t="e">
        <f>VLOOKUP(A211,ResultsIRT!B:J,6,FALSE)</f>
        <v>#N/A</v>
      </c>
      <c r="R211" s="7" t="e">
        <f>VLOOKUP(A211,ResultsIRT!B:J,8,FALSE)</f>
        <v>#N/A</v>
      </c>
      <c r="S211" s="7" t="e">
        <f>VLOOKUP(A211,ResultsIRT!B:J,7,FALSE)</f>
        <v>#N/A</v>
      </c>
      <c r="T211" s="7" t="e">
        <f>VLOOKUP(A211,ResultsIRT!B:J,9,FALSE)</f>
        <v>#N/A</v>
      </c>
      <c r="U211" s="27" t="s">
        <v>405</v>
      </c>
      <c r="V211" s="8" t="str">
        <f>IFERROR(IF(VLOOKUP(U211, EnglishVocabulary!A:A, 1, FALSE) = U211, "yes", "no"), "no")</f>
        <v>yes</v>
      </c>
      <c r="W211" s="8" t="str">
        <f>IFERROR(IF(VLOOKUP(A211, HighDiscrimIRT!A:A, 1, FALSE) = A211, "X", ""), "")</f>
        <v/>
      </c>
      <c r="X211" s="7"/>
    </row>
    <row r="212" spans="1:24">
      <c r="A212" s="14" t="s">
        <v>406</v>
      </c>
      <c r="B212" s="7">
        <f>LOG10(D212)+6</f>
        <v>2.1920894106537987</v>
      </c>
      <c r="C212" s="7">
        <f>IF(E212=0,-12,LOG10(E212)+6)</f>
        <v>1.9848939461115842</v>
      </c>
      <c r="D212" s="10">
        <v>1.5562860000000001E-4</v>
      </c>
      <c r="E212" s="10">
        <v>9.6581499999999997E-5</v>
      </c>
      <c r="F212" s="11">
        <v>4</v>
      </c>
      <c r="G212" s="8" t="str" cm="1">
        <f t="array" ref="G212">_xlfn.SWITCH(F212,0,"primary",1,"6-7th grade",2,"8-9th grade",3,"10th grade",4,"11-12th grade",5,"bachelor",6,"licence",7,"master",10,"hard to tell")</f>
        <v>11-12th grade</v>
      </c>
      <c r="H212" s="8"/>
      <c r="I212" s="8"/>
      <c r="J212" s="8" t="s">
        <v>27</v>
      </c>
      <c r="K212" s="8" t="str">
        <f>IFERROR(IF(VLOOKUP(A212, ResultsOnlineExpFrench!A:A, 1, FALSE) = A212, "yes", "no"), "no")</f>
        <v>yes</v>
      </c>
      <c r="L212" s="8"/>
      <c r="M212" s="7">
        <f>VLOOKUP(A212,ResultsOnlineExpFrench!A:B,2,FALSE)</f>
        <v>4.5419354838709678</v>
      </c>
      <c r="N212" s="7">
        <f>VLOOKUP(A212,ResultsOnlineExpFrench!A:H,8,FALSE)</f>
        <v>2.6402314406797358</v>
      </c>
      <c r="O212" s="7">
        <f>VLOOKUP(A212,ResultsIRT!B:J,4,FALSE)</f>
        <v>7.3081884702820094E-2</v>
      </c>
      <c r="P212" s="7">
        <f>VLOOKUP(A212,ResultsIRT!B:J,5,FALSE)</f>
        <v>33.486274145235697</v>
      </c>
      <c r="Q212" s="7">
        <f>VLOOKUP(A212,ResultsIRT!B:J,6,FALSE)</f>
        <v>1.4468313047400301</v>
      </c>
      <c r="R212" s="7">
        <f>VLOOKUP(A212,ResultsIRT!B:J,8,FALSE)</f>
        <v>-0.73025472186913298</v>
      </c>
      <c r="S212" s="7">
        <f>VLOOKUP(A212,ResultsIRT!B:J,7,FALSE)</f>
        <v>0.27049063877870499</v>
      </c>
      <c r="T212" s="7">
        <f>VLOOKUP(A212,ResultsIRT!B:J,9,FALSE)</f>
        <v>2.8549842692685901</v>
      </c>
      <c r="U212" s="27" t="s">
        <v>407</v>
      </c>
      <c r="V212" s="8" t="str">
        <f>IFERROR(IF(VLOOKUP(U212, EnglishVocabulary!A:A, 1, FALSE) = U212, "yes", "no"), "no")</f>
        <v>yes</v>
      </c>
      <c r="W212" s="8" t="str">
        <f>IFERROR(IF(VLOOKUP(A212, HighDiscrimIRT!A:A, 1, FALSE) = A212, "X", ""), "")</f>
        <v/>
      </c>
      <c r="X212" s="7"/>
    </row>
    <row r="213" spans="1:24">
      <c r="A213" s="14" t="s">
        <v>408</v>
      </c>
      <c r="B213" s="7">
        <f>LOG10(D213)+6</f>
        <v>2.1899942183345593</v>
      </c>
      <c r="C213" s="7">
        <f>IF(E213=0,-12,LOG10(E213)+6)</f>
        <v>1.2312018969098277</v>
      </c>
      <c r="D213" s="10">
        <v>1.5487960000000001E-4</v>
      </c>
      <c r="E213" s="10">
        <v>1.70295E-5</v>
      </c>
      <c r="F213" s="8">
        <v>1</v>
      </c>
      <c r="G213" s="8" t="str" cm="1">
        <f t="array" ref="G213">_xlfn.SWITCH(F213,0,"primary",1,"6-7th grade",2,"8-9th grade",3,"10th grade",4,"11-12th grade",5,"bachelor",6,"licence",7,"master",10,"hard to tell")</f>
        <v>6-7th grade</v>
      </c>
      <c r="H213" s="8" t="s">
        <v>42</v>
      </c>
      <c r="I213" s="8"/>
      <c r="J213" s="8" t="s">
        <v>214</v>
      </c>
      <c r="K213" s="8" t="str">
        <f>IFERROR(IF(VLOOKUP(A213, ResultsOnlineExpFrench!A:A, 1, FALSE) = A213, "yes", "no"), "no")</f>
        <v>no</v>
      </c>
      <c r="L213" s="8"/>
      <c r="M213" s="8" t="e">
        <f>VLOOKUP(A213,ResultsOnlineExpFrench!A:B,2,FALSE)</f>
        <v>#N/A</v>
      </c>
      <c r="N213" s="8" t="e">
        <f>VLOOKUP(A213,ResultsOnlineExpFrench!A:H,8,FALSE)</f>
        <v>#N/A</v>
      </c>
      <c r="O213" s="7" t="e">
        <f>VLOOKUP(A213,ResultsIRT!B:J,4,FALSE)</f>
        <v>#N/A</v>
      </c>
      <c r="P213" s="7" t="e">
        <f>VLOOKUP(A213,ResultsIRT!B:J,5,FALSE)</f>
        <v>#N/A</v>
      </c>
      <c r="Q213" s="7" t="e">
        <f>VLOOKUP(A213,ResultsIRT!B:J,6,FALSE)</f>
        <v>#N/A</v>
      </c>
      <c r="R213" s="7" t="e">
        <f>VLOOKUP(A213,ResultsIRT!B:J,8,FALSE)</f>
        <v>#N/A</v>
      </c>
      <c r="S213" s="7" t="e">
        <f>VLOOKUP(A213,ResultsIRT!B:J,7,FALSE)</f>
        <v>#N/A</v>
      </c>
      <c r="T213" s="7" t="e">
        <f>VLOOKUP(A213,ResultsIRT!B:J,9,FALSE)</f>
        <v>#N/A</v>
      </c>
      <c r="U213" s="27" t="s">
        <v>409</v>
      </c>
      <c r="V213" s="8" t="str">
        <f>IFERROR(IF(VLOOKUP(U213, EnglishVocabulary!A:A, 1, FALSE) = U213, "yes", "no"), "no")</f>
        <v>yes</v>
      </c>
      <c r="W213" s="8" t="str">
        <f>IFERROR(IF(VLOOKUP(A213, HighDiscrimIRT!A:A, 1, FALSE) = A213, "X", ""), "")</f>
        <v/>
      </c>
      <c r="X213" s="7"/>
    </row>
    <row r="214" spans="1:24">
      <c r="A214" s="14" t="s">
        <v>410</v>
      </c>
      <c r="B214" s="7">
        <f>LOG10(D214)+6</f>
        <v>2.180009971343511</v>
      </c>
      <c r="C214" s="7">
        <f>IF(E214=0,-12,LOG10(E214)+6)</f>
        <v>-0.11628179803604066</v>
      </c>
      <c r="D214" s="10">
        <v>1.5135959999999999E-4</v>
      </c>
      <c r="E214" s="10">
        <v>7.6509999999999999E-7</v>
      </c>
      <c r="F214" s="8">
        <v>4</v>
      </c>
      <c r="G214" s="8" t="str" cm="1">
        <f t="array" ref="G214">_xlfn.SWITCH(F214,0,"primary",1,"6-7th grade",2,"8-9th grade",3,"10th grade",4,"11-12th grade",5,"bachelor",6,"licence",7,"master",10,"hard to tell")</f>
        <v>11-12th grade</v>
      </c>
      <c r="H214" s="8"/>
      <c r="I214" s="8"/>
      <c r="J214" s="8" t="s">
        <v>331</v>
      </c>
      <c r="K214" s="8" t="str">
        <f>IFERROR(IF(VLOOKUP(A214, ResultsOnlineExpFrench!A:A, 1, FALSE) = A214, "yes", "no"), "no")</f>
        <v>no</v>
      </c>
      <c r="L214" s="8"/>
      <c r="M214" s="8" t="e">
        <f>VLOOKUP(A214,ResultsOnlineExpFrench!A:B,2,FALSE)</f>
        <v>#N/A</v>
      </c>
      <c r="N214" s="8" t="e">
        <f>VLOOKUP(A214,ResultsOnlineExpFrench!A:H,8,FALSE)</f>
        <v>#N/A</v>
      </c>
      <c r="O214" s="7" t="e">
        <f>VLOOKUP(A214,ResultsIRT!B:J,4,FALSE)</f>
        <v>#N/A</v>
      </c>
      <c r="P214" s="7" t="e">
        <f>VLOOKUP(A214,ResultsIRT!B:J,5,FALSE)</f>
        <v>#N/A</v>
      </c>
      <c r="Q214" s="7" t="e">
        <f>VLOOKUP(A214,ResultsIRT!B:J,6,FALSE)</f>
        <v>#N/A</v>
      </c>
      <c r="R214" s="7" t="e">
        <f>VLOOKUP(A214,ResultsIRT!B:J,8,FALSE)</f>
        <v>#N/A</v>
      </c>
      <c r="S214" s="7" t="e">
        <f>VLOOKUP(A214,ResultsIRT!B:J,7,FALSE)</f>
        <v>#N/A</v>
      </c>
      <c r="T214" s="7" t="e">
        <f>VLOOKUP(A214,ResultsIRT!B:J,9,FALSE)</f>
        <v>#N/A</v>
      </c>
      <c r="U214" s="27" t="s">
        <v>411</v>
      </c>
      <c r="V214" s="8" t="str">
        <f>IFERROR(IF(VLOOKUP(U214, EnglishVocabulary!A:A, 1, FALSE) = U214, "yes", "no"), "no")</f>
        <v>yes</v>
      </c>
      <c r="W214" s="8" t="str">
        <f>IFERROR(IF(VLOOKUP(A214, HighDiscrimIRT!A:A, 1, FALSE) = A214, "X", ""), "")</f>
        <v/>
      </c>
      <c r="X214" s="7"/>
    </row>
    <row r="215" spans="1:24">
      <c r="A215" s="14" t="s">
        <v>412</v>
      </c>
      <c r="B215" s="7">
        <f>LOG10(D215)+6</f>
        <v>2.180009971343511</v>
      </c>
      <c r="C215" s="7">
        <f>IF(E215=0,-12,LOG10(E215)+6)</f>
        <v>0.70654710264035714</v>
      </c>
      <c r="D215" s="10">
        <v>1.5135959999999999E-4</v>
      </c>
      <c r="E215" s="10">
        <v>5.0880000000000002E-6</v>
      </c>
      <c r="F215" s="11">
        <v>0</v>
      </c>
      <c r="G215" s="8" t="str" cm="1">
        <f t="array" ref="G215">_xlfn.SWITCH(F215,0,"primary",1,"6-7th grade",2,"8-9th grade",3,"10th grade",4,"11-12th grade",5,"bachelor",6,"licence",7,"master",10,"hard to tell")</f>
        <v>primary</v>
      </c>
      <c r="H215" s="8"/>
      <c r="I215" s="8"/>
      <c r="J215" s="8" t="s">
        <v>36</v>
      </c>
      <c r="K215" s="8" t="str">
        <f>IFERROR(IF(VLOOKUP(A215, ResultsOnlineExpFrench!A:A, 1, FALSE) = A215, "yes", "no"), "no")</f>
        <v>yes</v>
      </c>
      <c r="L215" s="8"/>
      <c r="M215" s="7">
        <f>VLOOKUP(A215,ResultsOnlineExpFrench!A:B,2,FALSE)</f>
        <v>7.6967741935483867</v>
      </c>
      <c r="N215" s="7">
        <f>VLOOKUP(A215,ResultsOnlineExpFrench!A:H,8,FALSE)</f>
        <v>0.77354811805532397</v>
      </c>
      <c r="O215" s="7">
        <f>VLOOKUP(A215,ResultsIRT!B:J,4,FALSE)</f>
        <v>1.2899006198359E-2</v>
      </c>
      <c r="P215" s="7">
        <f>VLOOKUP(A215,ResultsIRT!B:J,5,FALSE)</f>
        <v>14.9163749749522</v>
      </c>
      <c r="Q215" s="7">
        <f>VLOOKUP(A215,ResultsIRT!B:J,6,FALSE)</f>
        <v>91.973987806918601</v>
      </c>
      <c r="R215" s="7">
        <f>VLOOKUP(A215,ResultsIRT!B:J,8,FALSE)</f>
        <v>-2.1069023132727498</v>
      </c>
      <c r="S215" s="7">
        <f>VLOOKUP(A215,ResultsIRT!B:J,7,FALSE)</f>
        <v>34.566853793162402</v>
      </c>
      <c r="T215" s="7">
        <f>VLOOKUP(A215,ResultsIRT!B:J,9,FALSE)</f>
        <v>0.71360000354531194</v>
      </c>
      <c r="U215" s="27" t="s">
        <v>410</v>
      </c>
      <c r="V215" s="8" t="str">
        <f>IFERROR(IF(VLOOKUP(U215, EnglishVocabulary!A:A, 1, FALSE) = U215, "yes", "no"), "no")</f>
        <v>yes</v>
      </c>
      <c r="W215" s="8" t="str">
        <f>IFERROR(IF(VLOOKUP(A215, HighDiscrimIRT!A:A, 1, FALSE) = A215, "X", ""), "")</f>
        <v/>
      </c>
      <c r="X215" s="7"/>
    </row>
    <row r="216" spans="1:24">
      <c r="A216" s="14" t="s">
        <v>413</v>
      </c>
      <c r="B216" s="7">
        <f>LOG10(D216)+6</f>
        <v>2.1767745902315259</v>
      </c>
      <c r="C216" s="7">
        <f>IF(E216=0,-12,LOG10(E216)+6)</f>
        <v>-0.45904519107386754</v>
      </c>
      <c r="D216" s="10">
        <v>1.502362E-4</v>
      </c>
      <c r="E216" s="10">
        <v>3.4750000000000001E-7</v>
      </c>
      <c r="F216" s="8">
        <v>5</v>
      </c>
      <c r="G216" s="8" t="str" cm="1">
        <f t="array" ref="G216">_xlfn.SWITCH(F216,0,"primary",1,"6-7th grade",2,"8-9th grade",3,"10th grade",4,"11-12th grade",5,"bachelor",6,"licence",7,"master",10,"hard to tell")</f>
        <v>bachelor</v>
      </c>
      <c r="H216" s="8"/>
      <c r="I216" s="8"/>
      <c r="J216" s="8" t="s">
        <v>331</v>
      </c>
      <c r="K216" s="8" t="str">
        <f>IFERROR(IF(VLOOKUP(A216, ResultsOnlineExpFrench!A:A, 1, FALSE) = A216, "yes", "no"), "no")</f>
        <v>no</v>
      </c>
      <c r="L216" s="8"/>
      <c r="M216" s="8" t="e">
        <f>VLOOKUP(A216,ResultsOnlineExpFrench!A:B,2,FALSE)</f>
        <v>#N/A</v>
      </c>
      <c r="N216" s="8" t="e">
        <f>VLOOKUP(A216,ResultsOnlineExpFrench!A:H,8,FALSE)</f>
        <v>#N/A</v>
      </c>
      <c r="O216" s="7" t="e">
        <f>VLOOKUP(A216,ResultsIRT!B:J,4,FALSE)</f>
        <v>#N/A</v>
      </c>
      <c r="P216" s="7" t="e">
        <f>VLOOKUP(A216,ResultsIRT!B:J,5,FALSE)</f>
        <v>#N/A</v>
      </c>
      <c r="Q216" s="7" t="e">
        <f>VLOOKUP(A216,ResultsIRT!B:J,6,FALSE)</f>
        <v>#N/A</v>
      </c>
      <c r="R216" s="7" t="e">
        <f>VLOOKUP(A216,ResultsIRT!B:J,8,FALSE)</f>
        <v>#N/A</v>
      </c>
      <c r="S216" s="7" t="e">
        <f>VLOOKUP(A216,ResultsIRT!B:J,7,FALSE)</f>
        <v>#N/A</v>
      </c>
      <c r="T216" s="7" t="e">
        <f>VLOOKUP(A216,ResultsIRT!B:J,9,FALSE)</f>
        <v>#N/A</v>
      </c>
      <c r="U216" s="27" t="s">
        <v>413</v>
      </c>
      <c r="V216" s="8" t="str">
        <f>IFERROR(IF(VLOOKUP(U216, EnglishVocabulary!A:A, 1, FALSE) = U216, "yes", "no"), "no")</f>
        <v>yes</v>
      </c>
      <c r="W216" s="8" t="str">
        <f>IFERROR(IF(VLOOKUP(A216, HighDiscrimIRT!A:A, 1, FALSE) = A216, "X", ""), "")</f>
        <v/>
      </c>
      <c r="X216" s="7"/>
    </row>
    <row r="217" spans="1:24">
      <c r="A217" s="14" t="s">
        <v>414</v>
      </c>
      <c r="B217" s="7">
        <f>LOG10(D217)+6</f>
        <v>2.1765580194719911</v>
      </c>
      <c r="C217" s="7">
        <f>IF(E217=0,-12,LOG10(E217)+6)</f>
        <v>1.3263399580271793</v>
      </c>
      <c r="D217" s="10">
        <v>1.5016129999999999E-4</v>
      </c>
      <c r="E217" s="10">
        <v>2.1200200000000001E-5</v>
      </c>
      <c r="F217" s="11">
        <v>3</v>
      </c>
      <c r="G217" s="8" t="str" cm="1">
        <f t="array" ref="G217">_xlfn.SWITCH(F217,0,"primary",1,"6-7th grade",2,"8-9th grade",3,"10th grade",4,"11-12th grade",5,"bachelor",6,"licence",7,"master",10,"hard to tell")</f>
        <v>10th grade</v>
      </c>
      <c r="H217" s="8"/>
      <c r="I217" s="8"/>
      <c r="J217" s="8" t="s">
        <v>30</v>
      </c>
      <c r="K217" s="8" t="str">
        <f>IFERROR(IF(VLOOKUP(A217, ResultsOnlineExpFrench!A:A, 1, FALSE) = A217, "yes", "no"), "no")</f>
        <v>yes</v>
      </c>
      <c r="L217" s="8"/>
      <c r="M217" s="7">
        <f>VLOOKUP(A217,ResultsOnlineExpFrench!A:B,2,FALSE)</f>
        <v>7.1867469879518069</v>
      </c>
      <c r="N217" s="7">
        <f>VLOOKUP(A217,ResultsOnlineExpFrench!A:H,8,FALSE)</f>
        <v>1.9375970140865051</v>
      </c>
      <c r="O217" s="7">
        <f>VLOOKUP(A217,ResultsIRT!B:J,4,FALSE)</f>
        <v>1.9787189599949101E-2</v>
      </c>
      <c r="P217" s="7">
        <f>VLOOKUP(A217,ResultsIRT!B:J,5,FALSE)</f>
        <v>-58.155298383367303</v>
      </c>
      <c r="Q217" s="7">
        <f>VLOOKUP(A217,ResultsIRT!B:J,6,FALSE)</f>
        <v>4.0901703671306704</v>
      </c>
      <c r="R217" s="7">
        <f>VLOOKUP(A217,ResultsIRT!B:J,8,FALSE)</f>
        <v>-1.50906967891529</v>
      </c>
      <c r="S217" s="7">
        <f>VLOOKUP(A217,ResultsIRT!B:J,7,FALSE)</f>
        <v>1.3585345079458599</v>
      </c>
      <c r="T217" s="7">
        <f>VLOOKUP(A217,ResultsIRT!B:J,9,FALSE)</f>
        <v>2.2334365826529998</v>
      </c>
      <c r="U217" s="27" t="s">
        <v>414</v>
      </c>
      <c r="V217" s="8" t="str">
        <f>IFERROR(IF(VLOOKUP(U217, EnglishVocabulary!A:A, 1, FALSE) = U217, "yes", "no"), "no")</f>
        <v>yes</v>
      </c>
      <c r="W217" s="8" t="str">
        <f>IFERROR(IF(VLOOKUP(A217, HighDiscrimIRT!A:A, 1, FALSE) = A217, "X", ""), "")</f>
        <v>X</v>
      </c>
      <c r="X217" s="7"/>
    </row>
    <row r="218" spans="1:24">
      <c r="A218" s="14" t="s">
        <v>415</v>
      </c>
      <c r="B218" s="7">
        <f>LOG10(D218)+6</f>
        <v>2.1750392828848839</v>
      </c>
      <c r="C218" s="7">
        <f>IF(E218=0,-12,LOG10(E218)+6)</f>
        <v>-0.59380057633668759</v>
      </c>
      <c r="D218" s="10">
        <v>1.496371E-4</v>
      </c>
      <c r="E218" s="10">
        <v>2.5479999999999998E-7</v>
      </c>
      <c r="F218" s="11">
        <v>2</v>
      </c>
      <c r="G218" s="8" t="str" cm="1">
        <f t="array" ref="G218">_xlfn.SWITCH(F218,0,"primary",1,"6-7th grade",2,"8-9th grade",3,"10th grade",4,"11-12th grade",5,"bachelor",6,"licence",7,"master",10,"hard to tell")</f>
        <v>8-9th grade</v>
      </c>
      <c r="H218" s="8"/>
      <c r="I218" s="8"/>
      <c r="J218" s="8" t="s">
        <v>27</v>
      </c>
      <c r="K218" s="8" t="str">
        <f>IFERROR(IF(VLOOKUP(A218, ResultsOnlineExpFrench!A:A, 1, FALSE) = A218, "yes", "no"), "no")</f>
        <v>yes</v>
      </c>
      <c r="L218" s="8"/>
      <c r="M218" s="7">
        <f>VLOOKUP(A218,ResultsOnlineExpFrench!A:B,2,FALSE)</f>
        <v>6.626760563380282</v>
      </c>
      <c r="N218" s="7">
        <f>VLOOKUP(A218,ResultsOnlineExpFrench!A:H,8,FALSE)</f>
        <v>2.1117016532284052</v>
      </c>
      <c r="O218" s="7">
        <f>VLOOKUP(A218,ResultsIRT!B:J,4,FALSE)</f>
        <v>4.2948665584636399E-2</v>
      </c>
      <c r="P218" s="7">
        <f>VLOOKUP(A218,ResultsIRT!B:J,5,FALSE)</f>
        <v>-69.182456201269801</v>
      </c>
      <c r="Q218" s="7">
        <f>VLOOKUP(A218,ResultsIRT!B:J,6,FALSE)</f>
        <v>1.8469990078738701</v>
      </c>
      <c r="R218" s="7">
        <f>VLOOKUP(A218,ResultsIRT!B:J,8,FALSE)</f>
        <v>-2.0451195307338201</v>
      </c>
      <c r="S218" s="7">
        <f>VLOOKUP(A218,ResultsIRT!B:J,7,FALSE)</f>
        <v>0.31640934042975999</v>
      </c>
      <c r="T218" s="7">
        <f>VLOOKUP(A218,ResultsIRT!B:J,9,FALSE)</f>
        <v>-2.6694526963145999</v>
      </c>
      <c r="U218" s="27" t="s">
        <v>416</v>
      </c>
      <c r="V218" s="8" t="str">
        <f>IFERROR(IF(VLOOKUP(U218, EnglishVocabulary!A:A, 1, FALSE) = U218, "yes", "no"), "no")</f>
        <v>yes</v>
      </c>
      <c r="W218" s="8" t="str">
        <f>IFERROR(IF(VLOOKUP(A218, HighDiscrimIRT!A:A, 1, FALSE) = A218, "X", ""), "")</f>
        <v/>
      </c>
      <c r="X218" s="7"/>
    </row>
    <row r="219" spans="1:24">
      <c r="A219" s="14" t="s">
        <v>417</v>
      </c>
      <c r="B219" s="7">
        <f>LOG10(D219)+6</f>
        <v>2.1746042978497089</v>
      </c>
      <c r="C219" s="7">
        <f>IF(E219=0,-12,LOG10(E219)+6)</f>
        <v>0.78131008433450599</v>
      </c>
      <c r="D219" s="10">
        <v>1.4948730000000001E-4</v>
      </c>
      <c r="E219" s="10">
        <v>6.0437999999999996E-6</v>
      </c>
      <c r="F219" s="11">
        <v>3</v>
      </c>
      <c r="G219" s="8" t="str" cm="1">
        <f t="array" ref="G219">_xlfn.SWITCH(F219,0,"primary",1,"6-7th grade",2,"8-9th grade",3,"10th grade",4,"11-12th grade",5,"bachelor",6,"licence",7,"master",10,"hard to tell")</f>
        <v>10th grade</v>
      </c>
      <c r="H219" s="8"/>
      <c r="I219" s="8"/>
      <c r="J219" s="8" t="s">
        <v>36</v>
      </c>
      <c r="K219" s="8" t="str">
        <f>IFERROR(IF(VLOOKUP(A219, ResultsOnlineExpFrench!A:A, 1, FALSE) = A219, "yes", "no"), "no")</f>
        <v>yes</v>
      </c>
      <c r="L219" s="8"/>
      <c r="M219" s="7">
        <f>VLOOKUP(A219,ResultsOnlineExpFrench!A:B,2,FALSE)</f>
        <v>7.1689189189189193</v>
      </c>
      <c r="N219" s="7">
        <f>VLOOKUP(A219,ResultsOnlineExpFrench!A:H,8,FALSE)</f>
        <v>1.367521497995519</v>
      </c>
      <c r="O219" s="7">
        <f>VLOOKUP(A219,ResultsIRT!B:J,4,FALSE)</f>
        <v>1.28872590930516</v>
      </c>
      <c r="P219" s="7">
        <f>VLOOKUP(A219,ResultsIRT!B:J,5,FALSE)</f>
        <v>-1.3896377392999</v>
      </c>
      <c r="Q219" s="7">
        <f>VLOOKUP(A219,ResultsIRT!B:J,6,FALSE)</f>
        <v>1.9239208031437101</v>
      </c>
      <c r="R219" s="7">
        <f>VLOOKUP(A219,ResultsIRT!B:J,8,FALSE)</f>
        <v>-2.9572927878080302</v>
      </c>
      <c r="S219" s="7">
        <f>VLOOKUP(A219,ResultsIRT!B:J,7,FALSE)</f>
        <v>0.30906886949092799</v>
      </c>
      <c r="T219" s="7">
        <f>VLOOKUP(A219,ResultsIRT!B:J,9,FALSE)</f>
        <v>-8.6674735740454008</v>
      </c>
      <c r="U219" s="27" t="s">
        <v>418</v>
      </c>
      <c r="V219" s="8" t="str">
        <f>IFERROR(IF(VLOOKUP(U219, EnglishVocabulary!A:A, 1, FALSE) = U219, "yes", "no"), "no")</f>
        <v>yes</v>
      </c>
      <c r="W219" s="8" t="str">
        <f>IFERROR(IF(VLOOKUP(A219, HighDiscrimIRT!A:A, 1, FALSE) = A219, "X", ""), "")</f>
        <v/>
      </c>
      <c r="X219" s="7"/>
    </row>
    <row r="220" spans="1:24">
      <c r="A220" s="14" t="s">
        <v>419</v>
      </c>
      <c r="B220" s="7">
        <f>LOG10(D220)+6</f>
        <v>2.1726417474631199</v>
      </c>
      <c r="C220" s="7">
        <f>IF(E220=0,-12,LOG10(E220)+6)</f>
        <v>2.2067074404571008</v>
      </c>
      <c r="D220" s="10">
        <v>1.4881329999999999E-4</v>
      </c>
      <c r="E220" s="10">
        <v>1.609561E-4</v>
      </c>
      <c r="F220" s="11">
        <v>0</v>
      </c>
      <c r="G220" s="8" t="str" cm="1">
        <f t="array" ref="G220">_xlfn.SWITCH(F220,0,"primary",1,"6-7th grade",2,"8-9th grade",3,"10th grade",4,"11-12th grade",5,"bachelor",6,"licence",7,"master",10,"hard to tell")</f>
        <v>primary</v>
      </c>
      <c r="H220" s="8"/>
      <c r="I220" s="8"/>
      <c r="J220" s="8" t="s">
        <v>36</v>
      </c>
      <c r="K220" s="8" t="str">
        <f>IFERROR(IF(VLOOKUP(A220, ResultsOnlineExpFrench!A:A, 1, FALSE) = A220, "yes", "no"), "no")</f>
        <v>no</v>
      </c>
      <c r="L220" s="8"/>
      <c r="M220" s="8" t="e">
        <f>VLOOKUP(A220,ResultsOnlineExpFrench!A:B,2,FALSE)</f>
        <v>#N/A</v>
      </c>
      <c r="N220" s="8" t="e">
        <f>VLOOKUP(A220,ResultsOnlineExpFrench!A:H,8,FALSE)</f>
        <v>#N/A</v>
      </c>
      <c r="O220" s="7" t="e">
        <f>VLOOKUP(A220,ResultsIRT!B:J,4,FALSE)</f>
        <v>#N/A</v>
      </c>
      <c r="P220" s="7" t="e">
        <f>VLOOKUP(A220,ResultsIRT!B:J,5,FALSE)</f>
        <v>#N/A</v>
      </c>
      <c r="Q220" s="7" t="e">
        <f>VLOOKUP(A220,ResultsIRT!B:J,6,FALSE)</f>
        <v>#N/A</v>
      </c>
      <c r="R220" s="7" t="e">
        <f>VLOOKUP(A220,ResultsIRT!B:J,8,FALSE)</f>
        <v>#N/A</v>
      </c>
      <c r="S220" s="7" t="e">
        <f>VLOOKUP(A220,ResultsIRT!B:J,7,FALSE)</f>
        <v>#N/A</v>
      </c>
      <c r="T220" s="7" t="e">
        <f>VLOOKUP(A220,ResultsIRT!B:J,9,FALSE)</f>
        <v>#N/A</v>
      </c>
      <c r="U220" s="27" t="s">
        <v>420</v>
      </c>
      <c r="V220" s="8" t="str">
        <f>IFERROR(IF(VLOOKUP(U220, EnglishVocabulary!A:A, 1, FALSE) = U220, "yes", "no"), "no")</f>
        <v>yes</v>
      </c>
      <c r="W220" s="8" t="str">
        <f>IFERROR(IF(VLOOKUP(A220, HighDiscrimIRT!A:A, 1, FALSE) = A220, "X", ""), "")</f>
        <v/>
      </c>
      <c r="X220" s="7" t="s">
        <v>340</v>
      </c>
    </row>
    <row r="221" spans="1:24">
      <c r="A221" s="14" t="s">
        <v>421</v>
      </c>
      <c r="B221" s="7">
        <f>LOG10(D221)+6</f>
        <v>2.1686895441709599</v>
      </c>
      <c r="C221" s="7">
        <f>IF(E221=0,-12,LOG10(E221)+6)</f>
        <v>0.73051580512519276</v>
      </c>
      <c r="D221" s="10">
        <v>1.4746520000000001E-4</v>
      </c>
      <c r="E221" s="10">
        <v>5.3766999999999997E-6</v>
      </c>
      <c r="F221" s="11">
        <v>0</v>
      </c>
      <c r="G221" s="8" t="str" cm="1">
        <f t="array" ref="G221">_xlfn.SWITCH(F221,0,"primary",1,"6-7th grade",2,"8-9th grade",3,"10th grade",4,"11-12th grade",5,"bachelor",6,"licence",7,"master",10,"hard to tell")</f>
        <v>primary</v>
      </c>
      <c r="H221" s="8"/>
      <c r="I221" s="8"/>
      <c r="J221" s="8" t="s">
        <v>27</v>
      </c>
      <c r="K221" s="8" t="str">
        <f>IFERROR(IF(VLOOKUP(A221, ResultsOnlineExpFrench!A:A, 1, FALSE) = A221, "yes", "no"), "no")</f>
        <v>yes</v>
      </c>
      <c r="L221" s="8"/>
      <c r="M221" s="7">
        <f>VLOOKUP(A221,ResultsOnlineExpFrench!A:B,2,FALSE)</f>
        <v>7.8896551724137929</v>
      </c>
      <c r="N221" s="7">
        <f>VLOOKUP(A221,ResultsOnlineExpFrench!A:H,8,FALSE)</f>
        <v>0.39158812597457671</v>
      </c>
      <c r="O221" s="7" t="e">
        <f>VLOOKUP(A221,ResultsIRT!B:J,4,FALSE)</f>
        <v>#N/A</v>
      </c>
      <c r="P221" s="7" t="e">
        <f>VLOOKUP(A221,ResultsIRT!B:J,5,FALSE)</f>
        <v>#N/A</v>
      </c>
      <c r="Q221" s="7" t="e">
        <f>VLOOKUP(A221,ResultsIRT!B:J,6,FALSE)</f>
        <v>#N/A</v>
      </c>
      <c r="R221" s="7" t="e">
        <f>VLOOKUP(A221,ResultsIRT!B:J,8,FALSE)</f>
        <v>#N/A</v>
      </c>
      <c r="S221" s="7" t="e">
        <f>VLOOKUP(A221,ResultsIRT!B:J,7,FALSE)</f>
        <v>#N/A</v>
      </c>
      <c r="T221" s="7" t="e">
        <f>VLOOKUP(A221,ResultsIRT!B:J,9,FALSE)</f>
        <v>#N/A</v>
      </c>
      <c r="U221" s="27" t="s">
        <v>421</v>
      </c>
      <c r="V221" s="8" t="str">
        <f>IFERROR(IF(VLOOKUP(U221, EnglishVocabulary!A:A, 1, FALSE) = U221, "yes", "no"), "no")</f>
        <v>yes</v>
      </c>
      <c r="W221" s="8" t="str">
        <f>IFERROR(IF(VLOOKUP(A221, HighDiscrimIRT!A:A, 1, FALSE) = A221, "X", ""), "")</f>
        <v/>
      </c>
      <c r="X221" s="7"/>
    </row>
    <row r="222" spans="1:24">
      <c r="A222" s="14" t="s">
        <v>422</v>
      </c>
      <c r="B222" s="7">
        <f>LOG10(D222)+6</f>
        <v>2.1680272835564294</v>
      </c>
      <c r="C222" s="7">
        <f>IF(E222=0,-12,LOG10(E222)+6)</f>
        <v>2.1110113435359499</v>
      </c>
      <c r="D222" s="10">
        <v>1.4724049999999999E-4</v>
      </c>
      <c r="E222" s="10">
        <v>1.291253E-4</v>
      </c>
      <c r="F222" s="8">
        <v>5</v>
      </c>
      <c r="G222" s="8" t="str" cm="1">
        <f t="array" ref="G222">_xlfn.SWITCH(F222,0,"primary",1,"6-7th grade",2,"8-9th grade",3,"10th grade",4,"11-12th grade",5,"bachelor",6,"licence",7,"master",10,"hard to tell")</f>
        <v>bachelor</v>
      </c>
      <c r="H222" s="8"/>
      <c r="I222" s="8" t="s">
        <v>42</v>
      </c>
      <c r="J222" s="8" t="s">
        <v>77</v>
      </c>
      <c r="K222" s="8" t="str">
        <f>IFERROR(IF(VLOOKUP(A222, ResultsOnlineExpFrench!A:A, 1, FALSE) = A222, "yes", "no"), "no")</f>
        <v>no</v>
      </c>
      <c r="L222" s="8"/>
      <c r="M222" s="8" t="e">
        <f>VLOOKUP(A222,ResultsOnlineExpFrench!A:B,2,FALSE)</f>
        <v>#N/A</v>
      </c>
      <c r="N222" s="8" t="e">
        <f>VLOOKUP(A222,ResultsOnlineExpFrench!A:H,8,FALSE)</f>
        <v>#N/A</v>
      </c>
      <c r="O222" s="7" t="e">
        <f>VLOOKUP(A222,ResultsIRT!B:J,4,FALSE)</f>
        <v>#N/A</v>
      </c>
      <c r="P222" s="7" t="e">
        <f>VLOOKUP(A222,ResultsIRT!B:J,5,FALSE)</f>
        <v>#N/A</v>
      </c>
      <c r="Q222" s="7" t="e">
        <f>VLOOKUP(A222,ResultsIRT!B:J,6,FALSE)</f>
        <v>#N/A</v>
      </c>
      <c r="R222" s="7" t="e">
        <f>VLOOKUP(A222,ResultsIRT!B:J,8,FALSE)</f>
        <v>#N/A</v>
      </c>
      <c r="S222" s="7" t="e">
        <f>VLOOKUP(A222,ResultsIRT!B:J,7,FALSE)</f>
        <v>#N/A</v>
      </c>
      <c r="T222" s="7" t="e">
        <f>VLOOKUP(A222,ResultsIRT!B:J,9,FALSE)</f>
        <v>#N/A</v>
      </c>
      <c r="U222" s="27" t="s">
        <v>423</v>
      </c>
      <c r="V222" s="8" t="str">
        <f>IFERROR(IF(VLOOKUP(U222, EnglishVocabulary!A:A, 1, FALSE) = U222, "yes", "no"), "no")</f>
        <v>no</v>
      </c>
      <c r="W222" s="8" t="str">
        <f>IFERROR(IF(VLOOKUP(A222, HighDiscrimIRT!A:A, 1, FALSE) = A222, "X", ""), "")</f>
        <v/>
      </c>
      <c r="X222" s="7"/>
    </row>
    <row r="223" spans="1:24">
      <c r="A223" s="14" t="s">
        <v>424</v>
      </c>
      <c r="B223" s="7">
        <f>LOG10(D223)+6</f>
        <v>2.1658127224495929</v>
      </c>
      <c r="C223" s="7">
        <f>IF(E223=0,-12,LOG10(E223)+6)</f>
        <v>1.6182008577806553</v>
      </c>
      <c r="D223" s="10">
        <v>1.4649159999999999E-4</v>
      </c>
      <c r="E223" s="10">
        <v>4.1514599999999997E-5</v>
      </c>
      <c r="F223" s="8">
        <v>2</v>
      </c>
      <c r="G223" s="8" t="str" cm="1">
        <f t="array" ref="G223">_xlfn.SWITCH(F223,0,"primary",1,"6-7th grade",2,"8-9th grade",3,"10th grade",4,"11-12th grade",5,"bachelor",6,"licence",7,"master",10,"hard to tell")</f>
        <v>8-9th grade</v>
      </c>
      <c r="H223" s="8"/>
      <c r="I223" s="8" t="s">
        <v>42</v>
      </c>
      <c r="J223" s="8" t="s">
        <v>27</v>
      </c>
      <c r="K223" s="8" t="str">
        <f>IFERROR(IF(VLOOKUP(A223, ResultsOnlineExpFrench!A:A, 1, FALSE) = A223, "yes", "no"), "no")</f>
        <v>no</v>
      </c>
      <c r="L223" s="8"/>
      <c r="M223" s="8" t="e">
        <f>VLOOKUP(A223,ResultsOnlineExpFrench!A:B,2,FALSE)</f>
        <v>#N/A</v>
      </c>
      <c r="N223" s="8" t="e">
        <f>VLOOKUP(A223,ResultsOnlineExpFrench!A:H,8,FALSE)</f>
        <v>#N/A</v>
      </c>
      <c r="O223" s="7" t="e">
        <f>VLOOKUP(A223,ResultsIRT!B:J,4,FALSE)</f>
        <v>#N/A</v>
      </c>
      <c r="P223" s="7" t="e">
        <f>VLOOKUP(A223,ResultsIRT!B:J,5,FALSE)</f>
        <v>#N/A</v>
      </c>
      <c r="Q223" s="7" t="e">
        <f>VLOOKUP(A223,ResultsIRT!B:J,6,FALSE)</f>
        <v>#N/A</v>
      </c>
      <c r="R223" s="7" t="e">
        <f>VLOOKUP(A223,ResultsIRT!B:J,8,FALSE)</f>
        <v>#N/A</v>
      </c>
      <c r="S223" s="7" t="e">
        <f>VLOOKUP(A223,ResultsIRT!B:J,7,FALSE)</f>
        <v>#N/A</v>
      </c>
      <c r="T223" s="7" t="e">
        <f>VLOOKUP(A223,ResultsIRT!B:J,9,FALSE)</f>
        <v>#N/A</v>
      </c>
      <c r="U223" s="27" t="s">
        <v>425</v>
      </c>
      <c r="V223" s="8" t="str">
        <f>IFERROR(IF(VLOOKUP(U223, EnglishVocabulary!A:A, 1, FALSE) = U223, "yes", "no"), "no")</f>
        <v>yes</v>
      </c>
      <c r="W223" s="8" t="str">
        <f>IFERROR(IF(VLOOKUP(A223, HighDiscrimIRT!A:A, 1, FALSE) = A223, "X", ""), "")</f>
        <v/>
      </c>
      <c r="X223" s="7"/>
    </row>
    <row r="224" spans="1:24">
      <c r="A224" s="14" t="s">
        <v>426</v>
      </c>
      <c r="B224" s="7">
        <f>LOG10(D224)+6</f>
        <v>2.1584231081362857</v>
      </c>
      <c r="C224" s="7">
        <f>IF(E224=0,-12,LOG10(E224)+6)</f>
        <v>-0.34823755261988865</v>
      </c>
      <c r="D224" s="10">
        <v>1.440201E-4</v>
      </c>
      <c r="E224" s="10">
        <v>4.4850000000000003E-7</v>
      </c>
      <c r="F224" s="8">
        <v>5</v>
      </c>
      <c r="G224" s="8" t="str" cm="1">
        <f t="array" ref="G224">_xlfn.SWITCH(F224,0,"primary",1,"6-7th grade",2,"8-9th grade",3,"10th grade",4,"11-12th grade",5,"bachelor",6,"licence",7,"master",10,"hard to tell")</f>
        <v>bachelor</v>
      </c>
      <c r="H224" s="8"/>
      <c r="I224" s="8"/>
      <c r="J224" s="8" t="s">
        <v>331</v>
      </c>
      <c r="K224" s="8" t="str">
        <f>IFERROR(IF(VLOOKUP(A224, ResultsOnlineExpFrench!A:A, 1, FALSE) = A224, "yes", "no"), "no")</f>
        <v>no</v>
      </c>
      <c r="L224" s="8"/>
      <c r="M224" s="8" t="e">
        <f>VLOOKUP(A224,ResultsOnlineExpFrench!A:B,2,FALSE)</f>
        <v>#N/A</v>
      </c>
      <c r="N224" s="8" t="e">
        <f>VLOOKUP(A224,ResultsOnlineExpFrench!A:H,8,FALSE)</f>
        <v>#N/A</v>
      </c>
      <c r="O224" s="7" t="e">
        <f>VLOOKUP(A224,ResultsIRT!B:J,4,FALSE)</f>
        <v>#N/A</v>
      </c>
      <c r="P224" s="7" t="e">
        <f>VLOOKUP(A224,ResultsIRT!B:J,5,FALSE)</f>
        <v>#N/A</v>
      </c>
      <c r="Q224" s="7" t="e">
        <f>VLOOKUP(A224,ResultsIRT!B:J,6,FALSE)</f>
        <v>#N/A</v>
      </c>
      <c r="R224" s="7" t="e">
        <f>VLOOKUP(A224,ResultsIRT!B:J,8,FALSE)</f>
        <v>#N/A</v>
      </c>
      <c r="S224" s="7" t="e">
        <f>VLOOKUP(A224,ResultsIRT!B:J,7,FALSE)</f>
        <v>#N/A</v>
      </c>
      <c r="T224" s="7" t="e">
        <f>VLOOKUP(A224,ResultsIRT!B:J,9,FALSE)</f>
        <v>#N/A</v>
      </c>
      <c r="U224" s="27" t="s">
        <v>427</v>
      </c>
      <c r="V224" s="8" t="str">
        <f>IFERROR(IF(VLOOKUP(U224, EnglishVocabulary!A:A, 1, FALSE) = U224, "yes", "no"), "no")</f>
        <v>yes</v>
      </c>
      <c r="W224" s="8" t="str">
        <f>IFERROR(IF(VLOOKUP(A224, HighDiscrimIRT!A:A, 1, FALSE) = A224, "X", ""), "")</f>
        <v/>
      </c>
      <c r="X224" s="7"/>
    </row>
    <row r="225" spans="1:24">
      <c r="A225" s="14" t="s">
        <v>428</v>
      </c>
      <c r="B225" s="7">
        <f>LOG10(D225)+6</f>
        <v>2.1584231081362857</v>
      </c>
      <c r="C225" s="7">
        <f>IF(E225=0,-12,LOG10(E225)+6)</f>
        <v>1.2710712741786701E-2</v>
      </c>
      <c r="D225" s="10">
        <v>1.440201E-4</v>
      </c>
      <c r="E225" s="10">
        <v>1.0297000000000001E-6</v>
      </c>
      <c r="F225" s="11">
        <v>4</v>
      </c>
      <c r="G225" s="8" t="str" cm="1">
        <f t="array" ref="G225">_xlfn.SWITCH(F225,0,"primary",1,"6-7th grade",2,"8-9th grade",3,"10th grade",4,"11-12th grade",5,"bachelor",6,"licence",7,"master",10,"hard to tell")</f>
        <v>11-12th grade</v>
      </c>
      <c r="H225" s="8"/>
      <c r="I225" s="8"/>
      <c r="J225" s="8" t="s">
        <v>36</v>
      </c>
      <c r="K225" s="8" t="str">
        <f>IFERROR(IF(VLOOKUP(A225, ResultsOnlineExpFrench!A:A, 1, FALSE) = A225, "yes", "no"), "no")</f>
        <v>yes</v>
      </c>
      <c r="L225" s="8"/>
      <c r="M225" s="7">
        <f>VLOOKUP(A225,ResultsOnlineExpFrench!A:B,2,FALSE)</f>
        <v>6.6438356164383574</v>
      </c>
      <c r="N225" s="7">
        <f>VLOOKUP(A225,ResultsOnlineExpFrench!A:H,8,FALSE)</f>
        <v>2.0498570816449182</v>
      </c>
      <c r="O225" s="7">
        <f>VLOOKUP(A225,ResultsIRT!B:J,4,FALSE)</f>
        <v>4.4441362494195404</v>
      </c>
      <c r="P225" s="7">
        <f>VLOOKUP(A225,ResultsIRT!B:J,5,FALSE)</f>
        <v>-1.0709131509276499</v>
      </c>
      <c r="Q225" s="7">
        <f>VLOOKUP(A225,ResultsIRT!B:J,6,FALSE)</f>
        <v>7.0749271633458504</v>
      </c>
      <c r="R225" s="7">
        <f>VLOOKUP(A225,ResultsIRT!B:J,8,FALSE)</f>
        <v>-1.2319228550496999</v>
      </c>
      <c r="S225" s="7">
        <f>VLOOKUP(A225,ResultsIRT!B:J,7,FALSE)</f>
        <v>0.68862322027509004</v>
      </c>
      <c r="T225" s="7">
        <f>VLOOKUP(A225,ResultsIRT!B:J,9,FALSE)</f>
        <v>1.87225416686744</v>
      </c>
      <c r="U225" s="27" t="s">
        <v>426</v>
      </c>
      <c r="V225" s="8" t="str">
        <f>IFERROR(IF(VLOOKUP(U225, EnglishVocabulary!A:A, 1, FALSE) = U225, "yes", "no"), "no")</f>
        <v>yes</v>
      </c>
      <c r="W225" s="8" t="str">
        <f>IFERROR(IF(VLOOKUP(A225, HighDiscrimIRT!A:A, 1, FALSE) = A225, "X", ""), "")</f>
        <v>X</v>
      </c>
      <c r="X225" s="7"/>
    </row>
    <row r="226" spans="1:24">
      <c r="A226" s="14" t="s">
        <v>429</v>
      </c>
      <c r="B226" s="7">
        <f>LOG10(D226)+6</f>
        <v>2.1545666855517731</v>
      </c>
      <c r="C226" s="7">
        <f>IF(E226=0,-12,LOG10(E226)+6)</f>
        <v>1.3697407765438339</v>
      </c>
      <c r="D226" s="10">
        <v>1.427469E-4</v>
      </c>
      <c r="E226" s="10">
        <v>2.3428300000000001E-5</v>
      </c>
      <c r="F226" s="11">
        <v>1</v>
      </c>
      <c r="G226" s="8" t="str" cm="1">
        <f t="array" ref="G226">_xlfn.SWITCH(F226,0,"primary",1,"6-7th grade",2,"8-9th grade",3,"10th grade",4,"11-12th grade",5,"bachelor",6,"licence",7,"master",10,"hard to tell")</f>
        <v>6-7th grade</v>
      </c>
      <c r="H226" s="8"/>
      <c r="I226" s="8"/>
      <c r="J226" s="8" t="s">
        <v>27</v>
      </c>
      <c r="K226" s="8" t="str">
        <f>IFERROR(IF(VLOOKUP(A226, ResultsOnlineExpFrench!A:A, 1, FALSE) = A226, "yes", "no"), "no")</f>
        <v>yes</v>
      </c>
      <c r="L226" s="8"/>
      <c r="M226" s="7">
        <f>VLOOKUP(A226,ResultsOnlineExpFrench!A:B,2,FALSE)</f>
        <v>6.922535211267606</v>
      </c>
      <c r="N226" s="7">
        <f>VLOOKUP(A226,ResultsOnlineExpFrench!A:H,8,FALSE)</f>
        <v>1.7525592701073049</v>
      </c>
      <c r="O226" s="7">
        <f>VLOOKUP(A226,ResultsIRT!B:J,4,FALSE)</f>
        <v>640.52416378582495</v>
      </c>
      <c r="P226" s="7">
        <f>VLOOKUP(A226,ResultsIRT!B:J,5,FALSE)</f>
        <v>-0.58573833357911997</v>
      </c>
      <c r="Q226" s="7">
        <f>VLOOKUP(A226,ResultsIRT!B:J,6,FALSE)</f>
        <v>0.14085986842630899</v>
      </c>
      <c r="R226" s="7">
        <f>VLOOKUP(A226,ResultsIRT!B:J,8,FALSE)</f>
        <v>-19.165408355227601</v>
      </c>
      <c r="S226" s="7">
        <f>VLOOKUP(A226,ResultsIRT!B:J,7,FALSE)</f>
        <v>-0.13391114441572</v>
      </c>
      <c r="T226" s="7">
        <f>VLOOKUP(A226,ResultsIRT!B:J,9,FALSE)</f>
        <v>26.548886861924998</v>
      </c>
      <c r="U226" s="27" t="s">
        <v>430</v>
      </c>
      <c r="V226" s="8" t="str">
        <f>IFERROR(IF(VLOOKUP(U226, EnglishVocabulary!A:A, 1, FALSE) = U226, "yes", "no"), "no")</f>
        <v>no</v>
      </c>
      <c r="W226" s="8" t="str">
        <f>IFERROR(IF(VLOOKUP(A226, HighDiscrimIRT!A:A, 1, FALSE) = A226, "X", ""), "")</f>
        <v/>
      </c>
      <c r="X226" s="7"/>
    </row>
    <row r="227" spans="1:24">
      <c r="A227" s="14" t="s">
        <v>431</v>
      </c>
      <c r="B227" s="7">
        <f>LOG10(D227)+6</f>
        <v>2.1541106933503196</v>
      </c>
      <c r="C227" s="7">
        <f>IF(E227=0,-12,LOG10(E227)+6)</f>
        <v>1.712137673076314</v>
      </c>
      <c r="D227" s="10">
        <v>1.4259710000000001E-4</v>
      </c>
      <c r="E227" s="10">
        <v>5.1539200000000003E-5</v>
      </c>
      <c r="F227" s="11">
        <v>4</v>
      </c>
      <c r="G227" s="8" t="str" cm="1">
        <f t="array" ref="G227">_xlfn.SWITCH(F227,0,"primary",1,"6-7th grade",2,"8-9th grade",3,"10th grade",4,"11-12th grade",5,"bachelor",6,"licence",7,"master",10,"hard to tell")</f>
        <v>11-12th grade</v>
      </c>
      <c r="H227" s="8"/>
      <c r="I227" s="8"/>
      <c r="J227" s="8" t="s">
        <v>27</v>
      </c>
      <c r="K227" s="8" t="str">
        <f>IFERROR(IF(VLOOKUP(A227, ResultsOnlineExpFrench!A:A, 1, FALSE) = A227, "yes", "no"), "no")</f>
        <v>yes</v>
      </c>
      <c r="L227" s="8"/>
      <c r="M227" s="7">
        <f>VLOOKUP(A227,ResultsOnlineExpFrench!A:B,2,FALSE)</f>
        <v>6.6893939393939386</v>
      </c>
      <c r="N227" s="7">
        <f>VLOOKUP(A227,ResultsOnlineExpFrench!A:H,8,FALSE)</f>
        <v>1.875409352315154</v>
      </c>
      <c r="O227" s="7">
        <f>VLOOKUP(A227,ResultsIRT!B:J,4,FALSE)</f>
        <v>0.99896962247844401</v>
      </c>
      <c r="P227" s="7">
        <f>VLOOKUP(A227,ResultsIRT!B:J,5,FALSE)</f>
        <v>-14.266859979309899</v>
      </c>
      <c r="Q227" s="7">
        <f>VLOOKUP(A227,ResultsIRT!B:J,6,FALSE)</f>
        <v>3.3988291852710701</v>
      </c>
      <c r="R227" s="7">
        <f>VLOOKUP(A227,ResultsIRT!B:J,8,FALSE)</f>
        <v>-1.6769074378728299</v>
      </c>
      <c r="S227" s="7">
        <f>VLOOKUP(A227,ResultsIRT!B:J,7,FALSE)</f>
        <v>0.78004477198705202</v>
      </c>
      <c r="T227" s="7">
        <f>VLOOKUP(A227,ResultsIRT!B:J,9,FALSE)</f>
        <v>1.3540477456590501</v>
      </c>
      <c r="U227" s="27" t="s">
        <v>432</v>
      </c>
      <c r="V227" s="8" t="str">
        <f>IFERROR(IF(VLOOKUP(U227, EnglishVocabulary!A:A, 1, FALSE) = U227, "yes", "no"), "no")</f>
        <v>yes</v>
      </c>
      <c r="W227" s="8" t="str">
        <f>IFERROR(IF(VLOOKUP(A227, HighDiscrimIRT!A:A, 1, FALSE) = A227, "X", ""), "")</f>
        <v/>
      </c>
      <c r="X227" s="7"/>
    </row>
    <row r="228" spans="1:24">
      <c r="A228" s="14" t="s">
        <v>433</v>
      </c>
      <c r="B228" s="7">
        <f>LOG10(D228)+6</f>
        <v>2.1506757118993223</v>
      </c>
      <c r="C228" s="7">
        <f>IF(E228=0,-12,LOG10(E228)+6)</f>
        <v>-0.13960209487268749</v>
      </c>
      <c r="D228" s="10">
        <v>1.414737E-4</v>
      </c>
      <c r="E228" s="10">
        <v>7.2509999999999995E-7</v>
      </c>
      <c r="F228" s="8">
        <v>4</v>
      </c>
      <c r="G228" s="8" t="str" cm="1">
        <f t="array" ref="G228">_xlfn.SWITCH(F228,0,"primary",1,"6-7th grade",2,"8-9th grade",3,"10th grade",4,"11-12th grade",5,"bachelor",6,"licence",7,"master",10,"hard to tell")</f>
        <v>11-12th grade</v>
      </c>
      <c r="H228" s="8" t="s">
        <v>42</v>
      </c>
      <c r="I228" s="8"/>
      <c r="J228" s="8" t="s">
        <v>27</v>
      </c>
      <c r="K228" s="8" t="str">
        <f>IFERROR(IF(VLOOKUP(A228, ResultsOnlineExpFrench!A:A, 1, FALSE) = A228, "yes", "no"), "no")</f>
        <v>no</v>
      </c>
      <c r="L228" s="8"/>
      <c r="M228" s="8" t="e">
        <f>VLOOKUP(A228,ResultsOnlineExpFrench!A:B,2,FALSE)</f>
        <v>#N/A</v>
      </c>
      <c r="N228" s="8" t="e">
        <f>VLOOKUP(A228,ResultsOnlineExpFrench!A:H,8,FALSE)</f>
        <v>#N/A</v>
      </c>
      <c r="O228" s="7" t="e">
        <f>VLOOKUP(A228,ResultsIRT!B:J,4,FALSE)</f>
        <v>#N/A</v>
      </c>
      <c r="P228" s="7" t="e">
        <f>VLOOKUP(A228,ResultsIRT!B:J,5,FALSE)</f>
        <v>#N/A</v>
      </c>
      <c r="Q228" s="7" t="e">
        <f>VLOOKUP(A228,ResultsIRT!B:J,6,FALSE)</f>
        <v>#N/A</v>
      </c>
      <c r="R228" s="7" t="e">
        <f>VLOOKUP(A228,ResultsIRT!B:J,8,FALSE)</f>
        <v>#N/A</v>
      </c>
      <c r="S228" s="7" t="e">
        <f>VLOOKUP(A228,ResultsIRT!B:J,7,FALSE)</f>
        <v>#N/A</v>
      </c>
      <c r="T228" s="7" t="e">
        <f>VLOOKUP(A228,ResultsIRT!B:J,9,FALSE)</f>
        <v>#N/A</v>
      </c>
      <c r="U228" s="27" t="s">
        <v>434</v>
      </c>
      <c r="V228" s="8" t="str">
        <f>IFERROR(IF(VLOOKUP(U228, EnglishVocabulary!A:A, 1, FALSE) = U228, "yes", "no"), "no")</f>
        <v>yes</v>
      </c>
      <c r="W228" s="8" t="str">
        <f>IFERROR(IF(VLOOKUP(A228, HighDiscrimIRT!A:A, 1, FALSE) = A228, "X", ""), "")</f>
        <v/>
      </c>
      <c r="X228" s="7"/>
    </row>
    <row r="229" spans="1:24">
      <c r="A229" s="14" t="s">
        <v>189</v>
      </c>
      <c r="B229" s="7">
        <f>LOG10(D229)+6</f>
        <v>2.1502156137975428</v>
      </c>
      <c r="C229" s="7">
        <f>IF(E229=0,-12,LOG10(E229)+6)</f>
        <v>-0.60292945004059106</v>
      </c>
      <c r="D229" s="10">
        <v>1.4132390000000001E-4</v>
      </c>
      <c r="E229" s="10">
        <v>2.495E-7</v>
      </c>
      <c r="F229" s="8">
        <v>3</v>
      </c>
      <c r="G229" s="8" t="str" cm="1">
        <f t="array" ref="G229">_xlfn.SWITCH(F229,0,"primary",1,"6-7th grade",2,"8-9th grade",3,"10th grade",4,"11-12th grade",5,"bachelor",6,"licence",7,"master",10,"hard to tell")</f>
        <v>10th grade</v>
      </c>
      <c r="H229" s="8"/>
      <c r="I229" s="8"/>
      <c r="J229" s="8" t="s">
        <v>77</v>
      </c>
      <c r="K229" s="8" t="str">
        <f>IFERROR(IF(VLOOKUP(A229, ResultsOnlineExpFrench!A:A, 1, FALSE) = A229, "yes", "no"), "no")</f>
        <v>no</v>
      </c>
      <c r="L229" s="8"/>
      <c r="M229" s="8" t="e">
        <f>VLOOKUP(A229,ResultsOnlineExpFrench!A:B,2,FALSE)</f>
        <v>#N/A</v>
      </c>
      <c r="N229" s="8" t="e">
        <f>VLOOKUP(A229,ResultsOnlineExpFrench!A:H,8,FALSE)</f>
        <v>#N/A</v>
      </c>
      <c r="O229" s="7" t="e">
        <f>VLOOKUP(A229,ResultsIRT!B:J,4,FALSE)</f>
        <v>#N/A</v>
      </c>
      <c r="P229" s="7" t="e">
        <f>VLOOKUP(A229,ResultsIRT!B:J,5,FALSE)</f>
        <v>#N/A</v>
      </c>
      <c r="Q229" s="7" t="e">
        <f>VLOOKUP(A229,ResultsIRT!B:J,6,FALSE)</f>
        <v>#N/A</v>
      </c>
      <c r="R229" s="7" t="e">
        <f>VLOOKUP(A229,ResultsIRT!B:J,8,FALSE)</f>
        <v>#N/A</v>
      </c>
      <c r="S229" s="7" t="e">
        <f>VLOOKUP(A229,ResultsIRT!B:J,7,FALSE)</f>
        <v>#N/A</v>
      </c>
      <c r="T229" s="7" t="e">
        <f>VLOOKUP(A229,ResultsIRT!B:J,9,FALSE)</f>
        <v>#N/A</v>
      </c>
      <c r="U229" s="27" t="s">
        <v>189</v>
      </c>
      <c r="V229" s="8" t="str">
        <f>IFERROR(IF(VLOOKUP(U229, EnglishVocabulary!A:A, 1, FALSE) = U229, "yes", "no"), "no")</f>
        <v>yes</v>
      </c>
      <c r="W229" s="8" t="str">
        <f>IFERROR(IF(VLOOKUP(A229, HighDiscrimIRT!A:A, 1, FALSE) = A229, "X", ""), "")</f>
        <v/>
      </c>
      <c r="X229" s="7"/>
    </row>
    <row r="230" spans="1:24">
      <c r="A230" s="14" t="s">
        <v>435</v>
      </c>
      <c r="B230" s="7">
        <f>LOG10(D230)+6</f>
        <v>2.1497550277439292</v>
      </c>
      <c r="C230" s="7">
        <f>IF(E230=0,-12,LOG10(E230)+6)</f>
        <v>2.3771519252347115</v>
      </c>
      <c r="D230" s="10">
        <v>1.4117409999999999E-4</v>
      </c>
      <c r="E230" s="10">
        <v>2.3831530000000001E-4</v>
      </c>
      <c r="F230" s="11">
        <v>0</v>
      </c>
      <c r="G230" s="8" t="str" cm="1">
        <f t="array" ref="G230">_xlfn.SWITCH(F230,0,"primary",1,"6-7th grade",2,"8-9th grade",3,"10th grade",4,"11-12th grade",5,"bachelor",6,"licence",7,"master",10,"hard to tell")</f>
        <v>primary</v>
      </c>
      <c r="H230" s="8"/>
      <c r="I230" s="8"/>
      <c r="J230" s="8" t="s">
        <v>25</v>
      </c>
      <c r="K230" s="8" t="str">
        <f>IFERROR(IF(VLOOKUP(A230, ResultsOnlineExpFrench!A:A, 1, FALSE) = A230, "yes", "no"), "no")</f>
        <v>yes</v>
      </c>
      <c r="L230" s="8"/>
      <c r="M230" s="7">
        <f>VLOOKUP(A230,ResultsOnlineExpFrench!A:B,2,FALSE)</f>
        <v>7.7835820895522394</v>
      </c>
      <c r="N230" s="7">
        <f>VLOOKUP(A230,ResultsOnlineExpFrench!A:H,8,FALSE)</f>
        <v>0.79515266813949925</v>
      </c>
      <c r="O230" s="7">
        <f>VLOOKUP(A230,ResultsIRT!B:J,4,FALSE)</f>
        <v>1.36280812264565E-2</v>
      </c>
      <c r="P230" s="7">
        <f>VLOOKUP(A230,ResultsIRT!B:J,5,FALSE)</f>
        <v>-40.832844103181898</v>
      </c>
      <c r="Q230" s="7">
        <f>VLOOKUP(A230,ResultsIRT!B:J,6,FALSE)</f>
        <v>59.419712883358201</v>
      </c>
      <c r="R230" s="7">
        <f>VLOOKUP(A230,ResultsIRT!B:J,8,FALSE)</f>
        <v>-2.00074081900634</v>
      </c>
      <c r="S230" s="7">
        <f>VLOOKUP(A230,ResultsIRT!B:J,7,FALSE)</f>
        <v>0.96539165075975597</v>
      </c>
      <c r="T230" s="7">
        <f>VLOOKUP(A230,ResultsIRT!B:J,9,FALSE)</f>
        <v>-0.750708987608385</v>
      </c>
      <c r="U230" s="27" t="s">
        <v>436</v>
      </c>
      <c r="V230" s="8" t="str">
        <f>IFERROR(IF(VLOOKUP(U230, EnglishVocabulary!A:A, 1, FALSE) = U230, "yes", "no"), "no")</f>
        <v>no</v>
      </c>
      <c r="W230" s="8" t="str">
        <f>IFERROR(IF(VLOOKUP(A230, HighDiscrimIRT!A:A, 1, FALSE) = A230, "X", ""), "")</f>
        <v/>
      </c>
      <c r="X230" s="7"/>
    </row>
    <row r="231" spans="1:24">
      <c r="A231" s="14" t="s">
        <v>437</v>
      </c>
      <c r="B231" s="7">
        <f>LOG10(D231)+6</f>
        <v>2.1490632314864877</v>
      </c>
      <c r="C231" s="7">
        <f>IF(E231=0,-12,LOG10(E231)+6)</f>
        <v>0.10846354120359525</v>
      </c>
      <c r="D231" s="10">
        <v>1.409494E-4</v>
      </c>
      <c r="E231" s="10">
        <v>1.2837000000000001E-6</v>
      </c>
      <c r="F231" s="8">
        <v>4</v>
      </c>
      <c r="G231" s="8" t="str" cm="1">
        <f t="array" ref="G231">_xlfn.SWITCH(F231,0,"primary",1,"6-7th grade",2,"8-9th grade",3,"10th grade",4,"11-12th grade",5,"bachelor",6,"licence",7,"master",10,"hard to tell")</f>
        <v>11-12th grade</v>
      </c>
      <c r="H231" s="8"/>
      <c r="I231" s="8"/>
      <c r="J231" s="8" t="s">
        <v>438</v>
      </c>
      <c r="K231" s="8" t="str">
        <f>IFERROR(IF(VLOOKUP(A231, ResultsOnlineExpFrench!A:A, 1, FALSE) = A231, "yes", "no"), "no")</f>
        <v>no</v>
      </c>
      <c r="L231" s="8"/>
      <c r="M231" s="8" t="e">
        <f>VLOOKUP(A231,ResultsOnlineExpFrench!A:B,2,FALSE)</f>
        <v>#N/A</v>
      </c>
      <c r="N231" s="8" t="e">
        <f>VLOOKUP(A231,ResultsOnlineExpFrench!A:H,8,FALSE)</f>
        <v>#N/A</v>
      </c>
      <c r="O231" s="7" t="e">
        <f>VLOOKUP(A231,ResultsIRT!B:J,4,FALSE)</f>
        <v>#N/A</v>
      </c>
      <c r="P231" s="7" t="e">
        <f>VLOOKUP(A231,ResultsIRT!B:J,5,FALSE)</f>
        <v>#N/A</v>
      </c>
      <c r="Q231" s="7" t="e">
        <f>VLOOKUP(A231,ResultsIRT!B:J,6,FALSE)</f>
        <v>#N/A</v>
      </c>
      <c r="R231" s="7" t="e">
        <f>VLOOKUP(A231,ResultsIRT!B:J,8,FALSE)</f>
        <v>#N/A</v>
      </c>
      <c r="S231" s="7" t="e">
        <f>VLOOKUP(A231,ResultsIRT!B:J,7,FALSE)</f>
        <v>#N/A</v>
      </c>
      <c r="T231" s="7" t="e">
        <f>VLOOKUP(A231,ResultsIRT!B:J,9,FALSE)</f>
        <v>#N/A</v>
      </c>
      <c r="U231" s="27" t="s">
        <v>439</v>
      </c>
      <c r="V231" s="8" t="str">
        <f>IFERROR(IF(VLOOKUP(U231, EnglishVocabulary!A:A, 1, FALSE) = U231, "yes", "no"), "no")</f>
        <v>yes</v>
      </c>
      <c r="W231" s="8" t="str">
        <f>IFERROR(IF(VLOOKUP(A231, HighDiscrimIRT!A:A, 1, FALSE) = A231, "X", ""), "")</f>
        <v/>
      </c>
      <c r="X231" s="7"/>
    </row>
    <row r="232" spans="1:24">
      <c r="A232" s="14" t="s">
        <v>440</v>
      </c>
      <c r="B232" s="7">
        <f>LOG10(D232)+6</f>
        <v>2.1380799664358174</v>
      </c>
      <c r="C232" s="7">
        <f>IF(E232=0,-12,LOG10(E232)+6)</f>
        <v>1.1289805239666117</v>
      </c>
      <c r="D232" s="10">
        <v>1.3742950000000001E-4</v>
      </c>
      <c r="E232" s="10">
        <v>1.3458000000000001E-5</v>
      </c>
      <c r="F232" s="8">
        <v>5</v>
      </c>
      <c r="G232" s="8" t="str" cm="1">
        <f t="array" ref="G232">_xlfn.SWITCH(F232,0,"primary",1,"6-7th grade",2,"8-9th grade",3,"10th grade",4,"11-12th grade",5,"bachelor",6,"licence",7,"master",10,"hard to tell")</f>
        <v>bachelor</v>
      </c>
      <c r="H232" s="8"/>
      <c r="I232" s="8" t="s">
        <v>42</v>
      </c>
      <c r="J232" s="8" t="s">
        <v>77</v>
      </c>
      <c r="K232" s="8" t="str">
        <f>IFERROR(IF(VLOOKUP(A232, ResultsOnlineExpFrench!A:A, 1, FALSE) = A232, "yes", "no"), "no")</f>
        <v>no</v>
      </c>
      <c r="L232" s="8"/>
      <c r="M232" s="8" t="e">
        <f>VLOOKUP(A232,ResultsOnlineExpFrench!A:B,2,FALSE)</f>
        <v>#N/A</v>
      </c>
      <c r="N232" s="8" t="e">
        <f>VLOOKUP(A232,ResultsOnlineExpFrench!A:H,8,FALSE)</f>
        <v>#N/A</v>
      </c>
      <c r="O232" s="7" t="e">
        <f>VLOOKUP(A232,ResultsIRT!B:J,4,FALSE)</f>
        <v>#N/A</v>
      </c>
      <c r="P232" s="7" t="e">
        <f>VLOOKUP(A232,ResultsIRT!B:J,5,FALSE)</f>
        <v>#N/A</v>
      </c>
      <c r="Q232" s="7" t="e">
        <f>VLOOKUP(A232,ResultsIRT!B:J,6,FALSE)</f>
        <v>#N/A</v>
      </c>
      <c r="R232" s="7" t="e">
        <f>VLOOKUP(A232,ResultsIRT!B:J,8,FALSE)</f>
        <v>#N/A</v>
      </c>
      <c r="S232" s="7" t="e">
        <f>VLOOKUP(A232,ResultsIRT!B:J,7,FALSE)</f>
        <v>#N/A</v>
      </c>
      <c r="T232" s="7" t="e">
        <f>VLOOKUP(A232,ResultsIRT!B:J,9,FALSE)</f>
        <v>#N/A</v>
      </c>
      <c r="U232" s="27" t="s">
        <v>441</v>
      </c>
      <c r="V232" s="8" t="str">
        <f>IFERROR(IF(VLOOKUP(U232, EnglishVocabulary!A:A, 1, FALSE) = U232, "yes", "no"), "no")</f>
        <v>yes</v>
      </c>
      <c r="W232" s="8" t="str">
        <f>IFERROR(IF(VLOOKUP(A232, HighDiscrimIRT!A:A, 1, FALSE) = A232, "X", ""), "")</f>
        <v/>
      </c>
      <c r="X232" s="7"/>
    </row>
    <row r="233" spans="1:24">
      <c r="A233" s="14" t="s">
        <v>442</v>
      </c>
      <c r="B233" s="7">
        <f>LOG10(D233)+6</f>
        <v>2.1376063214334842</v>
      </c>
      <c r="C233" s="7">
        <f>IF(E233=0,-12,LOG10(E233)+6)</f>
        <v>1.1379393180740056</v>
      </c>
      <c r="D233" s="10">
        <v>1.3727969999999999E-4</v>
      </c>
      <c r="E233" s="10">
        <v>1.3738500000000001E-5</v>
      </c>
      <c r="F233" s="8">
        <v>4</v>
      </c>
      <c r="G233" s="8" t="str" cm="1">
        <f t="array" ref="G233">_xlfn.SWITCH(F233,0,"primary",1,"6-7th grade",2,"8-9th grade",3,"10th grade",4,"11-12th grade",5,"bachelor",6,"licence",7,"master",10,"hard to tell")</f>
        <v>11-12th grade</v>
      </c>
      <c r="H233" s="8"/>
      <c r="I233" s="8" t="s">
        <v>42</v>
      </c>
      <c r="J233" s="8" t="s">
        <v>27</v>
      </c>
      <c r="K233" s="8" t="str">
        <f>IFERROR(IF(VLOOKUP(A233, ResultsOnlineExpFrench!A:A, 1, FALSE) = A233, "yes", "no"), "no")</f>
        <v>no</v>
      </c>
      <c r="L233" s="8"/>
      <c r="M233" s="8" t="e">
        <f>VLOOKUP(A233,ResultsOnlineExpFrench!A:B,2,FALSE)</f>
        <v>#N/A</v>
      </c>
      <c r="N233" s="8" t="e">
        <f>VLOOKUP(A233,ResultsOnlineExpFrench!A:H,8,FALSE)</f>
        <v>#N/A</v>
      </c>
      <c r="O233" s="7" t="e">
        <f>VLOOKUP(A233,ResultsIRT!B:J,4,FALSE)</f>
        <v>#N/A</v>
      </c>
      <c r="P233" s="7" t="e">
        <f>VLOOKUP(A233,ResultsIRT!B:J,5,FALSE)</f>
        <v>#N/A</v>
      </c>
      <c r="Q233" s="7" t="e">
        <f>VLOOKUP(A233,ResultsIRT!B:J,6,FALSE)</f>
        <v>#N/A</v>
      </c>
      <c r="R233" s="7" t="e">
        <f>VLOOKUP(A233,ResultsIRT!B:J,8,FALSE)</f>
        <v>#N/A</v>
      </c>
      <c r="S233" s="7" t="e">
        <f>VLOOKUP(A233,ResultsIRT!B:J,7,FALSE)</f>
        <v>#N/A</v>
      </c>
      <c r="T233" s="7" t="e">
        <f>VLOOKUP(A233,ResultsIRT!B:J,9,FALSE)</f>
        <v>#N/A</v>
      </c>
      <c r="U233" s="27" t="s">
        <v>442</v>
      </c>
      <c r="V233" s="8" t="str">
        <f>IFERROR(IF(VLOOKUP(U233, EnglishVocabulary!A:A, 1, FALSE) = U233, "yes", "no"), "no")</f>
        <v>yes</v>
      </c>
      <c r="W233" s="8" t="str">
        <f>IFERROR(IF(VLOOKUP(A233, HighDiscrimIRT!A:A, 1, FALSE) = A233, "X", ""), "")</f>
        <v/>
      </c>
      <c r="X233" s="7"/>
    </row>
    <row r="234" spans="1:24">
      <c r="A234" s="14" t="s">
        <v>443</v>
      </c>
      <c r="B234" s="7">
        <f>LOG10(D234)+6</f>
        <v>2.1366574789233193</v>
      </c>
      <c r="C234" s="7">
        <f>IF(E234=0,-12,LOG10(E234)+6)</f>
        <v>0.45461622379269873</v>
      </c>
      <c r="D234" s="10">
        <v>1.3698010000000001E-4</v>
      </c>
      <c r="E234" s="10">
        <v>2.8484999999999999E-6</v>
      </c>
      <c r="F234" s="8">
        <v>3</v>
      </c>
      <c r="G234" s="8" t="str" cm="1">
        <f t="array" ref="G234">_xlfn.SWITCH(F234,0,"primary",1,"6-7th grade",2,"8-9th grade",3,"10th grade",4,"11-12th grade",5,"bachelor",6,"licence",7,"master",10,"hard to tell")</f>
        <v>10th grade</v>
      </c>
      <c r="H234" s="8"/>
      <c r="I234" s="8" t="s">
        <v>42</v>
      </c>
      <c r="J234" s="8" t="s">
        <v>27</v>
      </c>
      <c r="K234" s="8" t="str">
        <f>IFERROR(IF(VLOOKUP(A234, ResultsOnlineExpFrench!A:A, 1, FALSE) = A234, "yes", "no"), "no")</f>
        <v>no</v>
      </c>
      <c r="L234" s="8"/>
      <c r="M234" s="8" t="e">
        <f>VLOOKUP(A234,ResultsOnlineExpFrench!A:B,2,FALSE)</f>
        <v>#N/A</v>
      </c>
      <c r="N234" s="8" t="e">
        <f>VLOOKUP(A234,ResultsOnlineExpFrench!A:H,8,FALSE)</f>
        <v>#N/A</v>
      </c>
      <c r="O234" s="7" t="e">
        <f>VLOOKUP(A234,ResultsIRT!B:J,4,FALSE)</f>
        <v>#N/A</v>
      </c>
      <c r="P234" s="7" t="e">
        <f>VLOOKUP(A234,ResultsIRT!B:J,5,FALSE)</f>
        <v>#N/A</v>
      </c>
      <c r="Q234" s="7" t="e">
        <f>VLOOKUP(A234,ResultsIRT!B:J,6,FALSE)</f>
        <v>#N/A</v>
      </c>
      <c r="R234" s="7" t="e">
        <f>VLOOKUP(A234,ResultsIRT!B:J,8,FALSE)</f>
        <v>#N/A</v>
      </c>
      <c r="S234" s="7" t="e">
        <f>VLOOKUP(A234,ResultsIRT!B:J,7,FALSE)</f>
        <v>#N/A</v>
      </c>
      <c r="T234" s="7" t="e">
        <f>VLOOKUP(A234,ResultsIRT!B:J,9,FALSE)</f>
        <v>#N/A</v>
      </c>
      <c r="U234" s="27" t="s">
        <v>444</v>
      </c>
      <c r="V234" s="8" t="str">
        <f>IFERROR(IF(VLOOKUP(U234, EnglishVocabulary!A:A, 1, FALSE) = U234, "yes", "no"), "no")</f>
        <v>yes</v>
      </c>
      <c r="W234" s="8" t="str">
        <f>IFERROR(IF(VLOOKUP(A234, HighDiscrimIRT!A:A, 1, FALSE) = A234, "X", ""), "")</f>
        <v/>
      </c>
      <c r="X234" s="7"/>
    </row>
    <row r="235" spans="1:24">
      <c r="A235" s="14" t="s">
        <v>445</v>
      </c>
      <c r="B235" s="7">
        <f>LOG10(D235)+6</f>
        <v>2.134515291909949</v>
      </c>
      <c r="C235" s="7">
        <f>IF(E235=0,-12,LOG10(E235)+6)</f>
        <v>0.2708185330789199</v>
      </c>
      <c r="D235" s="10">
        <v>1.363061E-4</v>
      </c>
      <c r="E235" s="10">
        <v>1.8656E-6</v>
      </c>
      <c r="F235" s="8">
        <v>6</v>
      </c>
      <c r="G235" s="8" t="str" cm="1">
        <f t="array" ref="G235">_xlfn.SWITCH(F235,0,"primary",1,"6-7th grade",2,"8-9th grade",3,"10th grade",4,"11-12th grade",5,"bachelor",6,"licence",7,"master",10,"hard to tell")</f>
        <v>licence</v>
      </c>
      <c r="H235" s="8"/>
      <c r="I235" s="8"/>
      <c r="J235" s="8" t="s">
        <v>331</v>
      </c>
      <c r="K235" s="8" t="str">
        <f>IFERROR(IF(VLOOKUP(A235, ResultsOnlineExpFrench!A:A, 1, FALSE) = A235, "yes", "no"), "no")</f>
        <v>no</v>
      </c>
      <c r="L235" s="8"/>
      <c r="M235" s="8" t="e">
        <f>VLOOKUP(A235,ResultsOnlineExpFrench!A:B,2,FALSE)</f>
        <v>#N/A</v>
      </c>
      <c r="N235" s="8" t="e">
        <f>VLOOKUP(A235,ResultsOnlineExpFrench!A:H,8,FALSE)</f>
        <v>#N/A</v>
      </c>
      <c r="O235" s="7" t="e">
        <f>VLOOKUP(A235,ResultsIRT!B:J,4,FALSE)</f>
        <v>#N/A</v>
      </c>
      <c r="P235" s="7" t="e">
        <f>VLOOKUP(A235,ResultsIRT!B:J,5,FALSE)</f>
        <v>#N/A</v>
      </c>
      <c r="Q235" s="7" t="e">
        <f>VLOOKUP(A235,ResultsIRT!B:J,6,FALSE)</f>
        <v>#N/A</v>
      </c>
      <c r="R235" s="7" t="e">
        <f>VLOOKUP(A235,ResultsIRT!B:J,8,FALSE)</f>
        <v>#N/A</v>
      </c>
      <c r="S235" s="7" t="e">
        <f>VLOOKUP(A235,ResultsIRT!B:J,7,FALSE)</f>
        <v>#N/A</v>
      </c>
      <c r="T235" s="7" t="e">
        <f>VLOOKUP(A235,ResultsIRT!B:J,9,FALSE)</f>
        <v>#N/A</v>
      </c>
      <c r="U235" s="27" t="s">
        <v>445</v>
      </c>
      <c r="V235" s="8" t="str">
        <f>IFERROR(IF(VLOOKUP(U235, EnglishVocabulary!A:A, 1, FALSE) = U235, "yes", "no"), "no")</f>
        <v>yes</v>
      </c>
      <c r="W235" s="8" t="str">
        <f>IFERROR(IF(VLOOKUP(A235, HighDiscrimIRT!A:A, 1, FALSE) = A235, "X", ""), "")</f>
        <v/>
      </c>
      <c r="X235" s="7"/>
    </row>
    <row r="236" spans="1:24">
      <c r="A236" s="14" t="s">
        <v>446</v>
      </c>
      <c r="B236" s="7">
        <f>LOG10(D236)+6</f>
        <v>2.1342765821442509</v>
      </c>
      <c r="C236" s="7">
        <f>IF(E236=0,-12,LOG10(E236)+6)</f>
        <v>1.5318951293050134</v>
      </c>
      <c r="D236" s="10">
        <v>1.3623119999999999E-4</v>
      </c>
      <c r="E236" s="10">
        <v>3.4032599999999997E-5</v>
      </c>
      <c r="F236" s="8">
        <v>4</v>
      </c>
      <c r="G236" s="8" t="str" cm="1">
        <f t="array" ref="G236">_xlfn.SWITCH(F236,0,"primary",1,"6-7th grade",2,"8-9th grade",3,"10th grade",4,"11-12th grade",5,"bachelor",6,"licence",7,"master",10,"hard to tell")</f>
        <v>11-12th grade</v>
      </c>
      <c r="H236" s="8"/>
      <c r="I236" s="8"/>
      <c r="J236" s="8" t="s">
        <v>214</v>
      </c>
      <c r="K236" s="8" t="str">
        <f>IFERROR(IF(VLOOKUP(A236, ResultsOnlineExpFrench!A:A, 1, FALSE) = A236, "yes", "no"), "no")</f>
        <v>no</v>
      </c>
      <c r="L236" s="8"/>
      <c r="M236" s="8" t="e">
        <f>VLOOKUP(A236,ResultsOnlineExpFrench!A:B,2,FALSE)</f>
        <v>#N/A</v>
      </c>
      <c r="N236" s="8" t="e">
        <f>VLOOKUP(A236,ResultsOnlineExpFrench!A:H,8,FALSE)</f>
        <v>#N/A</v>
      </c>
      <c r="O236" s="7" t="e">
        <f>VLOOKUP(A236,ResultsIRT!B:J,4,FALSE)</f>
        <v>#N/A</v>
      </c>
      <c r="P236" s="7" t="e">
        <f>VLOOKUP(A236,ResultsIRT!B:J,5,FALSE)</f>
        <v>#N/A</v>
      </c>
      <c r="Q236" s="7" t="e">
        <f>VLOOKUP(A236,ResultsIRT!B:J,6,FALSE)</f>
        <v>#N/A</v>
      </c>
      <c r="R236" s="7" t="e">
        <f>VLOOKUP(A236,ResultsIRT!B:J,8,FALSE)</f>
        <v>#N/A</v>
      </c>
      <c r="S236" s="7" t="e">
        <f>VLOOKUP(A236,ResultsIRT!B:J,7,FALSE)</f>
        <v>#N/A</v>
      </c>
      <c r="T236" s="7" t="e">
        <f>VLOOKUP(A236,ResultsIRT!B:J,9,FALSE)</f>
        <v>#N/A</v>
      </c>
      <c r="U236" s="27" t="s">
        <v>447</v>
      </c>
      <c r="V236" s="8" t="str">
        <f>IFERROR(IF(VLOOKUP(U236, EnglishVocabulary!A:A, 1, FALSE) = U236, "yes", "no"), "no")</f>
        <v>no</v>
      </c>
      <c r="W236" s="8" t="str">
        <f>IFERROR(IF(VLOOKUP(A236, HighDiscrimIRT!A:A, 1, FALSE) = A236, "X", ""), "")</f>
        <v/>
      </c>
      <c r="X236" s="7"/>
    </row>
    <row r="237" spans="1:24">
      <c r="A237" s="14" t="s">
        <v>448</v>
      </c>
      <c r="B237" s="7">
        <f>LOG10(D237)+6</f>
        <v>2.1340377410996769</v>
      </c>
      <c r="C237" s="7">
        <f>IF(E237=0,-12,LOG10(E237)+6)</f>
        <v>1.19960983975853</v>
      </c>
      <c r="D237" s="10">
        <v>1.3615630000000001E-4</v>
      </c>
      <c r="E237" s="10">
        <v>1.5834699999999999E-5</v>
      </c>
      <c r="F237" s="11">
        <v>4</v>
      </c>
      <c r="G237" s="8" t="str" cm="1">
        <f t="array" ref="G237">_xlfn.SWITCH(F237,0,"primary",1,"6-7th grade",2,"8-9th grade",3,"10th grade",4,"11-12th grade",5,"bachelor",6,"licence",7,"master",10,"hard to tell")</f>
        <v>11-12th grade</v>
      </c>
      <c r="H237" s="8"/>
      <c r="I237" s="8"/>
      <c r="J237" s="8" t="s">
        <v>27</v>
      </c>
      <c r="K237" s="8" t="str">
        <f>IFERROR(IF(VLOOKUP(A237, ResultsOnlineExpFrench!A:A, 1, FALSE) = A237, "yes", "no"), "no")</f>
        <v>yes</v>
      </c>
      <c r="L237" s="8"/>
      <c r="M237" s="7">
        <f>VLOOKUP(A237,ResultsOnlineExpFrench!A:B,2,FALSE)</f>
        <v>5.9477611940298507</v>
      </c>
      <c r="N237" s="7">
        <f>VLOOKUP(A237,ResultsOnlineExpFrench!A:H,8,FALSE)</f>
        <v>2.2866163628236582</v>
      </c>
      <c r="O237" s="7">
        <f>VLOOKUP(A237,ResultsIRT!B:J,4,FALSE)</f>
        <v>1.90210298633538</v>
      </c>
      <c r="P237" s="7">
        <f>VLOOKUP(A237,ResultsIRT!B:J,5,FALSE)</f>
        <v>-0.984501930452372</v>
      </c>
      <c r="Q237" s="7">
        <f>VLOOKUP(A237,ResultsIRT!B:J,6,FALSE)</f>
        <v>2.9915510315826599</v>
      </c>
      <c r="R237" s="7">
        <f>VLOOKUP(A237,ResultsIRT!B:J,8,FALSE)</f>
        <v>-1.14230287352891</v>
      </c>
      <c r="S237" s="7">
        <f>VLOOKUP(A237,ResultsIRT!B:J,7,FALSE)</f>
        <v>0.32179352478940398</v>
      </c>
      <c r="T237" s="7">
        <f>VLOOKUP(A237,ResultsIRT!B:J,9,FALSE)</f>
        <v>0.34157811834527602</v>
      </c>
      <c r="U237" s="27" t="s">
        <v>449</v>
      </c>
      <c r="V237" s="8" t="str">
        <f>IFERROR(IF(VLOOKUP(U237, EnglishVocabulary!A:A, 1, FALSE) = U237, "yes", "no"), "no")</f>
        <v>no</v>
      </c>
      <c r="W237" s="8" t="str">
        <f>IFERROR(IF(VLOOKUP(A237, HighDiscrimIRT!A:A, 1, FALSE) = A237, "X", ""), "")</f>
        <v/>
      </c>
      <c r="X237" s="7"/>
    </row>
    <row r="238" spans="1:24">
      <c r="A238" s="14" t="s">
        <v>450</v>
      </c>
      <c r="B238" s="7">
        <f>LOG10(D238)+6</f>
        <v>2.1306804222949691</v>
      </c>
      <c r="C238" s="7">
        <f>IF(E238=0,-12,LOG10(E238)+6)</f>
        <v>1.4375111593773662</v>
      </c>
      <c r="D238" s="10">
        <v>1.3510780000000001E-4</v>
      </c>
      <c r="E238" s="10">
        <v>2.7384899999999999E-5</v>
      </c>
      <c r="F238" s="8">
        <v>10</v>
      </c>
      <c r="G238" s="8" t="str" cm="1">
        <f t="array" ref="G238">_xlfn.SWITCH(F238,0,"primary",1,"6-7th grade",2,"8-9th grade",3,"10th grade",4,"11-12th grade",5,"bachelor",6,"licence",7,"master",10,"hard to tell")</f>
        <v>hard to tell</v>
      </c>
      <c r="H238" s="8"/>
      <c r="I238" s="8"/>
      <c r="J238" s="8" t="s">
        <v>77</v>
      </c>
      <c r="K238" s="8" t="str">
        <f>IFERROR(IF(VLOOKUP(A238, ResultsOnlineExpFrench!A:A, 1, FALSE) = A238, "yes", "no"), "no")</f>
        <v>no</v>
      </c>
      <c r="L238" s="8"/>
      <c r="M238" s="8" t="e">
        <f>VLOOKUP(A238,ResultsOnlineExpFrench!A:B,2,FALSE)</f>
        <v>#N/A</v>
      </c>
      <c r="N238" s="8" t="e">
        <f>VLOOKUP(A238,ResultsOnlineExpFrench!A:H,8,FALSE)</f>
        <v>#N/A</v>
      </c>
      <c r="O238" s="7" t="e">
        <f>VLOOKUP(A238,ResultsIRT!B:J,4,FALSE)</f>
        <v>#N/A</v>
      </c>
      <c r="P238" s="7" t="e">
        <f>VLOOKUP(A238,ResultsIRT!B:J,5,FALSE)</f>
        <v>#N/A</v>
      </c>
      <c r="Q238" s="7" t="e">
        <f>VLOOKUP(A238,ResultsIRT!B:J,6,FALSE)</f>
        <v>#N/A</v>
      </c>
      <c r="R238" s="7" t="e">
        <f>VLOOKUP(A238,ResultsIRT!B:J,8,FALSE)</f>
        <v>#N/A</v>
      </c>
      <c r="S238" s="7" t="e">
        <f>VLOOKUP(A238,ResultsIRT!B:J,7,FALSE)</f>
        <v>#N/A</v>
      </c>
      <c r="T238" s="7" t="e">
        <f>VLOOKUP(A238,ResultsIRT!B:J,9,FALSE)</f>
        <v>#N/A</v>
      </c>
      <c r="U238" s="27" t="s">
        <v>451</v>
      </c>
      <c r="V238" s="8" t="str">
        <f>IFERROR(IF(VLOOKUP(U238, EnglishVocabulary!A:A, 1, FALSE) = U238, "yes", "no"), "no")</f>
        <v>yes</v>
      </c>
      <c r="W238" s="8" t="str">
        <f>IFERROR(IF(VLOOKUP(A238, HighDiscrimIRT!A:A, 1, FALSE) = A238, "X", ""), "")</f>
        <v/>
      </c>
      <c r="X238" s="7"/>
    </row>
    <row r="239" spans="1:24">
      <c r="A239" s="14" t="s">
        <v>452</v>
      </c>
      <c r="B239" s="7">
        <f>LOG10(D239)+6</f>
        <v>2.1304395947741397</v>
      </c>
      <c r="C239" s="7">
        <f>IF(E239=0,-12,LOG10(E239)+6)</f>
        <v>1.2610081666694297</v>
      </c>
      <c r="D239" s="10">
        <v>1.350329E-4</v>
      </c>
      <c r="E239" s="10">
        <v>1.82393E-5</v>
      </c>
      <c r="F239" s="8">
        <v>0</v>
      </c>
      <c r="G239" s="8" t="str" cm="1">
        <f t="array" ref="G239">_xlfn.SWITCH(F239,0,"primary",1,"6-7th grade",2,"8-9th grade",3,"10th grade",4,"11-12th grade",5,"bachelor",6,"licence",7,"master",10,"hard to tell")</f>
        <v>primary</v>
      </c>
      <c r="H239" s="8" t="s">
        <v>42</v>
      </c>
      <c r="I239" s="8"/>
      <c r="J239" s="8" t="s">
        <v>27</v>
      </c>
      <c r="K239" s="8" t="str">
        <f>IFERROR(IF(VLOOKUP(A239, ResultsOnlineExpFrench!A:A, 1, FALSE) = A239, "yes", "no"), "no")</f>
        <v>no</v>
      </c>
      <c r="L239" s="8"/>
      <c r="M239" s="8" t="e">
        <f>VLOOKUP(A239,ResultsOnlineExpFrench!A:B,2,FALSE)</f>
        <v>#N/A</v>
      </c>
      <c r="N239" s="8" t="e">
        <f>VLOOKUP(A239,ResultsOnlineExpFrench!A:H,8,FALSE)</f>
        <v>#N/A</v>
      </c>
      <c r="O239" s="7" t="e">
        <f>VLOOKUP(A239,ResultsIRT!B:J,4,FALSE)</f>
        <v>#N/A</v>
      </c>
      <c r="P239" s="7" t="e">
        <f>VLOOKUP(A239,ResultsIRT!B:J,5,FALSE)</f>
        <v>#N/A</v>
      </c>
      <c r="Q239" s="7" t="e">
        <f>VLOOKUP(A239,ResultsIRT!B:J,6,FALSE)</f>
        <v>#N/A</v>
      </c>
      <c r="R239" s="7" t="e">
        <f>VLOOKUP(A239,ResultsIRT!B:J,8,FALSE)</f>
        <v>#N/A</v>
      </c>
      <c r="S239" s="7" t="e">
        <f>VLOOKUP(A239,ResultsIRT!B:J,7,FALSE)</f>
        <v>#N/A</v>
      </c>
      <c r="T239" s="7" t="e">
        <f>VLOOKUP(A239,ResultsIRT!B:J,9,FALSE)</f>
        <v>#N/A</v>
      </c>
      <c r="U239" s="27" t="s">
        <v>453</v>
      </c>
      <c r="V239" s="8" t="str">
        <f>IFERROR(IF(VLOOKUP(U239, EnglishVocabulary!A:A, 1, FALSE) = U239, "yes", "no"), "no")</f>
        <v>yes</v>
      </c>
      <c r="W239" s="8" t="str">
        <f>IFERROR(IF(VLOOKUP(A239, HighDiscrimIRT!A:A, 1, FALSE) = A239, "X", ""), "")</f>
        <v/>
      </c>
      <c r="X239" s="7"/>
    </row>
    <row r="240" spans="1:24">
      <c r="A240" s="14" t="s">
        <v>454</v>
      </c>
      <c r="B240" s="7">
        <f>LOG10(D240)+6</f>
        <v>2.1294749470141663</v>
      </c>
      <c r="C240" s="7">
        <f>IF(E240=0,-12,LOG10(E240)+6)</f>
        <v>1.1431709932001786</v>
      </c>
      <c r="D240" s="10">
        <v>1.3473329999999999E-4</v>
      </c>
      <c r="E240" s="10">
        <v>1.3905E-5</v>
      </c>
      <c r="F240" s="8">
        <v>4</v>
      </c>
      <c r="G240" s="8" t="str" cm="1">
        <f t="array" ref="G240">_xlfn.SWITCH(F240,0,"primary",1,"6-7th grade",2,"8-9th grade",3,"10th grade",4,"11-12th grade",5,"bachelor",6,"licence",7,"master",10,"hard to tell")</f>
        <v>11-12th grade</v>
      </c>
      <c r="H240" s="8"/>
      <c r="I240" s="8"/>
      <c r="J240" s="8" t="s">
        <v>77</v>
      </c>
      <c r="K240" s="8" t="str">
        <f>IFERROR(IF(VLOOKUP(A240, ResultsOnlineExpFrench!A:A, 1, FALSE) = A240, "yes", "no"), "no")</f>
        <v>no</v>
      </c>
      <c r="L240" s="8"/>
      <c r="M240" s="8" t="e">
        <f>VLOOKUP(A240,ResultsOnlineExpFrench!A:B,2,FALSE)</f>
        <v>#N/A</v>
      </c>
      <c r="N240" s="8" t="e">
        <f>VLOOKUP(A240,ResultsOnlineExpFrench!A:H,8,FALSE)</f>
        <v>#N/A</v>
      </c>
      <c r="O240" s="7" t="e">
        <f>VLOOKUP(A240,ResultsIRT!B:J,4,FALSE)</f>
        <v>#N/A</v>
      </c>
      <c r="P240" s="7" t="e">
        <f>VLOOKUP(A240,ResultsIRT!B:J,5,FALSE)</f>
        <v>#N/A</v>
      </c>
      <c r="Q240" s="7" t="e">
        <f>VLOOKUP(A240,ResultsIRT!B:J,6,FALSE)</f>
        <v>#N/A</v>
      </c>
      <c r="R240" s="7" t="e">
        <f>VLOOKUP(A240,ResultsIRT!B:J,8,FALSE)</f>
        <v>#N/A</v>
      </c>
      <c r="S240" s="7" t="e">
        <f>VLOOKUP(A240,ResultsIRT!B:J,7,FALSE)</f>
        <v>#N/A</v>
      </c>
      <c r="T240" s="7" t="e">
        <f>VLOOKUP(A240,ResultsIRT!B:J,9,FALSE)</f>
        <v>#N/A</v>
      </c>
      <c r="U240" s="27" t="s">
        <v>455</v>
      </c>
      <c r="V240" s="8" t="str">
        <f>IFERROR(IF(VLOOKUP(U240, EnglishVocabulary!A:A, 1, FALSE) = U240, "yes", "no"), "no")</f>
        <v>yes</v>
      </c>
      <c r="W240" s="8" t="str">
        <f>IFERROR(IF(VLOOKUP(A240, HighDiscrimIRT!A:A, 1, FALSE) = A240, "X", ""), "")</f>
        <v/>
      </c>
      <c r="X240" s="7"/>
    </row>
    <row r="241" spans="1:24">
      <c r="A241" s="14" t="s">
        <v>456</v>
      </c>
      <c r="B241" s="7">
        <f>LOG10(D241)+6</f>
        <v>2.1287500524658816</v>
      </c>
      <c r="C241" s="7">
        <f>IF(E241=0,-12,LOG10(E241)+6)</f>
        <v>2.2319041771357826</v>
      </c>
      <c r="D241" s="10">
        <v>1.3450859999999999E-4</v>
      </c>
      <c r="E241" s="10">
        <v>1.705706E-4</v>
      </c>
      <c r="F241" s="11">
        <v>5</v>
      </c>
      <c r="G241" s="8" t="str" cm="1">
        <f t="array" ref="G241">_xlfn.SWITCH(F241,0,"primary",1,"6-7th grade",2,"8-9th grade",3,"10th grade",4,"11-12th grade",5,"bachelor",6,"licence",7,"master",10,"hard to tell")</f>
        <v>bachelor</v>
      </c>
      <c r="H241" s="8"/>
      <c r="I241" s="8"/>
      <c r="J241" s="8" t="s">
        <v>27</v>
      </c>
      <c r="K241" s="8" t="str">
        <f>IFERROR(IF(VLOOKUP(A241, ResultsOnlineExpFrench!A:A, 1, FALSE) = A241, "yes", "no"), "no")</f>
        <v>yes</v>
      </c>
      <c r="L241" s="8"/>
      <c r="M241" s="7">
        <f>VLOOKUP(A241,ResultsOnlineExpFrench!A:B,2,FALSE)</f>
        <v>4.5934959349593498</v>
      </c>
      <c r="N241" s="7">
        <f>VLOOKUP(A241,ResultsOnlineExpFrench!A:H,8,FALSE)</f>
        <v>2.8164366530627318</v>
      </c>
      <c r="O241" s="7">
        <f>VLOOKUP(A241,ResultsIRT!B:J,4,FALSE)</f>
        <v>2.5616960469249599</v>
      </c>
      <c r="P241" s="7">
        <f>VLOOKUP(A241,ResultsIRT!B:J,5,FALSE)</f>
        <v>7.1375788002946305E-2</v>
      </c>
      <c r="Q241" s="7">
        <f>VLOOKUP(A241,ResultsIRT!B:J,6,FALSE)</f>
        <v>2.4280790470944602</v>
      </c>
      <c r="R241" s="7">
        <f>VLOOKUP(A241,ResultsIRT!B:J,8,FALSE)</f>
        <v>-0.38839415869437199</v>
      </c>
      <c r="S241" s="7">
        <f>VLOOKUP(A241,ResultsIRT!B:J,7,FALSE)</f>
        <v>0.33235014973592703</v>
      </c>
      <c r="T241" s="7">
        <f>VLOOKUP(A241,ResultsIRT!B:J,9,FALSE)</f>
        <v>4.4676039794909199</v>
      </c>
      <c r="U241" s="27" t="s">
        <v>456</v>
      </c>
      <c r="V241" s="8" t="str">
        <f>IFERROR(IF(VLOOKUP(U241, EnglishVocabulary!A:A, 1, FALSE) = U241, "yes", "no"), "no")</f>
        <v>yes</v>
      </c>
      <c r="W241" s="8" t="str">
        <f>IFERROR(IF(VLOOKUP(A241, HighDiscrimIRT!A:A, 1, FALSE) = A241, "X", ""), "")</f>
        <v/>
      </c>
      <c r="X241" s="7"/>
    </row>
    <row r="242" spans="1:24">
      <c r="A242" s="14" t="s">
        <v>457</v>
      </c>
      <c r="B242" s="7">
        <f>LOG10(D242)+6</f>
        <v>2.1280239459501442</v>
      </c>
      <c r="C242" s="7">
        <f>IF(E242=0,-12,LOG10(E242)+6)</f>
        <v>2.1859366085516223</v>
      </c>
      <c r="D242" s="10">
        <v>1.342839E-4</v>
      </c>
      <c r="E242" s="10">
        <v>1.534393E-4</v>
      </c>
      <c r="F242" s="11">
        <v>0</v>
      </c>
      <c r="G242" s="8" t="str" cm="1">
        <f t="array" ref="G242">_xlfn.SWITCH(F242,0,"primary",1,"6-7th grade",2,"8-9th grade",3,"10th grade",4,"11-12th grade",5,"bachelor",6,"licence",7,"master",10,"hard to tell")</f>
        <v>primary</v>
      </c>
      <c r="H242" s="8"/>
      <c r="I242" s="8"/>
      <c r="J242" s="8" t="s">
        <v>36</v>
      </c>
      <c r="K242" s="8" t="str">
        <f>IFERROR(IF(VLOOKUP(A242, ResultsOnlineExpFrench!A:A, 1, FALSE) = A242, "yes", "no"), "no")</f>
        <v>yes</v>
      </c>
      <c r="L242" s="8"/>
      <c r="M242" s="7">
        <f>VLOOKUP(A242,ResultsOnlineExpFrench!A:B,2,FALSE)</f>
        <v>7.333333333333333</v>
      </c>
      <c r="N242" s="7">
        <f>VLOOKUP(A242,ResultsOnlineExpFrench!A:H,8,FALSE)</f>
        <v>1.379210724371815</v>
      </c>
      <c r="O242" s="7">
        <f>VLOOKUP(A242,ResultsIRT!B:J,4,FALSE)</f>
        <v>2.2597226969238101E-2</v>
      </c>
      <c r="P242" s="7">
        <f>VLOOKUP(A242,ResultsIRT!B:J,5,FALSE)</f>
        <v>-47.539197555701499</v>
      </c>
      <c r="Q242" s="7">
        <f>VLOOKUP(A242,ResultsIRT!B:J,6,FALSE)</f>
        <v>0.72754134550153804</v>
      </c>
      <c r="R242" s="7">
        <f>VLOOKUP(A242,ResultsIRT!B:J,8,FALSE)</f>
        <v>-5.3333764423536598</v>
      </c>
      <c r="S242" s="7">
        <f>VLOOKUP(A242,ResultsIRT!B:J,7,FALSE)</f>
        <v>0.213983634405467</v>
      </c>
      <c r="T242" s="7">
        <f>VLOOKUP(A242,ResultsIRT!B:J,9,FALSE)</f>
        <v>-11.4780455484038</v>
      </c>
      <c r="U242" s="27" t="s">
        <v>457</v>
      </c>
      <c r="V242" s="8" t="str">
        <f>IFERROR(IF(VLOOKUP(U242, EnglishVocabulary!A:A, 1, FALSE) = U242, "yes", "no"), "no")</f>
        <v>no</v>
      </c>
      <c r="W242" s="8" t="str">
        <f>IFERROR(IF(VLOOKUP(A242, HighDiscrimIRT!A:A, 1, FALSE) = A242, "X", ""), "")</f>
        <v/>
      </c>
      <c r="X242" s="7"/>
    </row>
    <row r="243" spans="1:24">
      <c r="A243" s="14" t="s">
        <v>458</v>
      </c>
      <c r="B243" s="7">
        <f>LOG10(D243)+6</f>
        <v>2.1263252860482105</v>
      </c>
      <c r="C243" s="7">
        <f>IF(E243=0,-12,LOG10(E243)+6)</f>
        <v>0.17545382625048322</v>
      </c>
      <c r="D243" s="10">
        <v>1.337597E-4</v>
      </c>
      <c r="E243" s="10">
        <v>1.4978000000000001E-6</v>
      </c>
      <c r="F243" s="11">
        <v>0</v>
      </c>
      <c r="G243" s="8" t="str" cm="1">
        <f t="array" ref="G243">_xlfn.SWITCH(F243,0,"primary",1,"6-7th grade",2,"8-9th grade",3,"10th grade",4,"11-12th grade",5,"bachelor",6,"licence",7,"master",10,"hard to tell")</f>
        <v>primary</v>
      </c>
      <c r="H243" s="8"/>
      <c r="I243" s="8"/>
      <c r="J243" s="8" t="s">
        <v>27</v>
      </c>
      <c r="K243" s="8" t="str">
        <f>IFERROR(IF(VLOOKUP(A243, ResultsOnlineExpFrench!A:A, 1, FALSE) = A243, "yes", "no"), "no")</f>
        <v>yes</v>
      </c>
      <c r="L243" s="8"/>
      <c r="M243" s="7">
        <f>VLOOKUP(A243,ResultsOnlineExpFrench!A:B,2,FALSE)</f>
        <v>7.6089743589743586</v>
      </c>
      <c r="N243" s="7">
        <f>VLOOKUP(A243,ResultsOnlineExpFrench!A:H,8,FALSE)</f>
        <v>0.73879421815444279</v>
      </c>
      <c r="O243" s="7" t="e">
        <f>VLOOKUP(A243,ResultsIRT!B:J,4,FALSE)</f>
        <v>#N/A</v>
      </c>
      <c r="P243" s="7" t="e">
        <f>VLOOKUP(A243,ResultsIRT!B:J,5,FALSE)</f>
        <v>#N/A</v>
      </c>
      <c r="Q243" s="7" t="e">
        <f>VLOOKUP(A243,ResultsIRT!B:J,6,FALSE)</f>
        <v>#N/A</v>
      </c>
      <c r="R243" s="7" t="e">
        <f>VLOOKUP(A243,ResultsIRT!B:J,8,FALSE)</f>
        <v>#N/A</v>
      </c>
      <c r="S243" s="7" t="e">
        <f>VLOOKUP(A243,ResultsIRT!B:J,7,FALSE)</f>
        <v>#N/A</v>
      </c>
      <c r="T243" s="7" t="e">
        <f>VLOOKUP(A243,ResultsIRT!B:J,9,FALSE)</f>
        <v>#N/A</v>
      </c>
      <c r="U243" s="27" t="s">
        <v>459</v>
      </c>
      <c r="V243" s="8" t="str">
        <f>IFERROR(IF(VLOOKUP(U243, EnglishVocabulary!A:A, 1, FALSE) = U243, "yes", "no"), "no")</f>
        <v>yes</v>
      </c>
      <c r="W243" s="8" t="str">
        <f>IFERROR(IF(VLOOKUP(A243, HighDiscrimIRT!A:A, 1, FALSE) = A243, "X", ""), "")</f>
        <v/>
      </c>
      <c r="X243" s="7"/>
    </row>
    <row r="244" spans="1:24">
      <c r="A244" s="14" t="s">
        <v>460</v>
      </c>
      <c r="B244" s="7">
        <f>LOG10(D244)+6</f>
        <v>2.1246196301051272</v>
      </c>
      <c r="C244" s="7">
        <f>IF(E244=0,-12,LOG10(E244)+6)</f>
        <v>2.3276755984155781</v>
      </c>
      <c r="D244" s="10">
        <v>1.3323539999999999E-4</v>
      </c>
      <c r="E244" s="10">
        <v>2.1265499999999999E-4</v>
      </c>
      <c r="F244" s="11">
        <v>0</v>
      </c>
      <c r="G244" s="8" t="str" cm="1">
        <f t="array" ref="G244">_xlfn.SWITCH(F244,0,"primary",1,"6-7th grade",2,"8-9th grade",3,"10th grade",4,"11-12th grade",5,"bachelor",6,"licence",7,"master",10,"hard to tell")</f>
        <v>primary</v>
      </c>
      <c r="H244" s="8"/>
      <c r="I244" s="8"/>
      <c r="J244" s="8" t="s">
        <v>27</v>
      </c>
      <c r="K244" s="8" t="str">
        <f>IFERROR(IF(VLOOKUP(A244, ResultsOnlineExpFrench!A:A, 1, FALSE) = A244, "yes", "no"), "no")</f>
        <v>yes</v>
      </c>
      <c r="L244" s="8"/>
      <c r="M244" s="7">
        <f>VLOOKUP(A244,ResultsOnlineExpFrench!A:B,2,FALSE)</f>
        <v>7.75</v>
      </c>
      <c r="N244" s="7">
        <f>VLOOKUP(A244,ResultsOnlineExpFrench!A:H,8,FALSE)</f>
        <v>0.60771554350549717</v>
      </c>
      <c r="O244" s="7" t="e">
        <f>VLOOKUP(A244,ResultsIRT!B:J,4,FALSE)</f>
        <v>#N/A</v>
      </c>
      <c r="P244" s="7" t="e">
        <f>VLOOKUP(A244,ResultsIRT!B:J,5,FALSE)</f>
        <v>#N/A</v>
      </c>
      <c r="Q244" s="7" t="e">
        <f>VLOOKUP(A244,ResultsIRT!B:J,6,FALSE)</f>
        <v>#N/A</v>
      </c>
      <c r="R244" s="7" t="e">
        <f>VLOOKUP(A244,ResultsIRT!B:J,8,FALSE)</f>
        <v>#N/A</v>
      </c>
      <c r="S244" s="7" t="e">
        <f>VLOOKUP(A244,ResultsIRT!B:J,7,FALSE)</f>
        <v>#N/A</v>
      </c>
      <c r="T244" s="7" t="e">
        <f>VLOOKUP(A244,ResultsIRT!B:J,9,FALSE)</f>
        <v>#N/A</v>
      </c>
      <c r="U244" s="27" t="s">
        <v>460</v>
      </c>
      <c r="V244" s="8" t="str">
        <f>IFERROR(IF(VLOOKUP(U244, EnglishVocabulary!A:A, 1, FALSE) = U244, "yes", "no"), "no")</f>
        <v>yes</v>
      </c>
      <c r="W244" s="8" t="str">
        <f>IFERROR(IF(VLOOKUP(A244, HighDiscrimIRT!A:A, 1, FALSE) = A244, "X", ""), "")</f>
        <v/>
      </c>
      <c r="X244" s="7"/>
    </row>
    <row r="245" spans="1:24">
      <c r="A245" s="14" t="s">
        <v>461</v>
      </c>
      <c r="B245" s="7">
        <f>LOG10(D245)+6</f>
        <v>2.1231526156250196</v>
      </c>
      <c r="C245" s="7">
        <f>IF(E245=0,-12,LOG10(E245)+6)</f>
        <v>1.9901865141585233</v>
      </c>
      <c r="D245" s="10">
        <v>1.3278610000000001E-4</v>
      </c>
      <c r="E245" s="10">
        <v>9.7765700000000005E-5</v>
      </c>
      <c r="F245" s="11">
        <v>0</v>
      </c>
      <c r="G245" s="8" t="str" cm="1">
        <f t="array" ref="G245">_xlfn.SWITCH(F245,0,"primary",1,"6-7th grade",2,"8-9th grade",3,"10th grade",4,"11-12th grade",5,"bachelor",6,"licence",7,"master",10,"hard to tell")</f>
        <v>primary</v>
      </c>
      <c r="H245" s="8"/>
      <c r="I245" s="8"/>
      <c r="J245" s="8" t="s">
        <v>27</v>
      </c>
      <c r="K245" s="8" t="str">
        <f>IFERROR(IF(VLOOKUP(A245, ResultsOnlineExpFrench!A:A, 1, FALSE) = A245, "yes", "no"), "no")</f>
        <v>yes</v>
      </c>
      <c r="L245" s="8"/>
      <c r="M245" s="7">
        <f>VLOOKUP(A245,ResultsOnlineExpFrench!A:B,2,FALSE)</f>
        <v>7.5434782608695654</v>
      </c>
      <c r="N245" s="7">
        <f>VLOOKUP(A245,ResultsOnlineExpFrench!A:H,8,FALSE)</f>
        <v>1.3139141944575281</v>
      </c>
      <c r="O245" s="7">
        <f>VLOOKUP(A245,ResultsIRT!B:J,4,FALSE)</f>
        <v>2.3850294702203401E-2</v>
      </c>
      <c r="P245" s="7">
        <f>VLOOKUP(A245,ResultsIRT!B:J,5,FALSE)</f>
        <v>-95.560742191237296</v>
      </c>
      <c r="Q245" s="7">
        <f>VLOOKUP(A245,ResultsIRT!B:J,6,FALSE)</f>
        <v>3.0536833757123301</v>
      </c>
      <c r="R245" s="7">
        <f>VLOOKUP(A245,ResultsIRT!B:J,8,FALSE)</f>
        <v>-2.2462632627600101</v>
      </c>
      <c r="S245" s="7">
        <f>VLOOKUP(A245,ResultsIRT!B:J,7,FALSE)</f>
        <v>0.59186930526077297</v>
      </c>
      <c r="T245" s="7">
        <f>VLOOKUP(A245,ResultsIRT!B:J,9,FALSE)</f>
        <v>-1.0530821389648199</v>
      </c>
      <c r="U245" s="27" t="s">
        <v>462</v>
      </c>
      <c r="V245" s="8" t="str">
        <f>IFERROR(IF(VLOOKUP(U245, EnglishVocabulary!A:A, 1, FALSE) = U245, "yes", "no"), "no")</f>
        <v>no</v>
      </c>
      <c r="W245" s="8" t="str">
        <f>IFERROR(IF(VLOOKUP(A245, HighDiscrimIRT!A:A, 1, FALSE) = A245, "X", ""), "")</f>
        <v/>
      </c>
      <c r="X245" s="7"/>
    </row>
    <row r="246" spans="1:24">
      <c r="A246" s="14" t="s">
        <v>463</v>
      </c>
      <c r="B246" s="7">
        <f>LOG10(D246)+6</f>
        <v>2.1219260334066505</v>
      </c>
      <c r="C246" s="7">
        <f>IF(E246=0,-12,LOG10(E246)+6)</f>
        <v>2.3784673098332183</v>
      </c>
      <c r="D246" s="10">
        <v>1.3241159999999999E-4</v>
      </c>
      <c r="E246" s="10">
        <v>2.390382E-4</v>
      </c>
      <c r="F246" s="11">
        <v>0</v>
      </c>
      <c r="G246" s="8" t="str" cm="1">
        <f t="array" ref="G246">_xlfn.SWITCH(F246,0,"primary",1,"6-7th grade",2,"8-9th grade",3,"10th grade",4,"11-12th grade",5,"bachelor",6,"licence",7,"master",10,"hard to tell")</f>
        <v>primary</v>
      </c>
      <c r="H246" s="8"/>
      <c r="I246" s="8" t="s">
        <v>42</v>
      </c>
      <c r="J246" s="8" t="s">
        <v>36</v>
      </c>
      <c r="K246" s="8" t="str">
        <f>IFERROR(IF(VLOOKUP(A246, ResultsOnlineExpFrench!A:A, 1, FALSE) = A246, "yes", "no"), "no")</f>
        <v>no</v>
      </c>
      <c r="L246" s="8"/>
      <c r="M246" s="8" t="e">
        <f>VLOOKUP(A246,ResultsOnlineExpFrench!A:B,2,FALSE)</f>
        <v>#N/A</v>
      </c>
      <c r="N246" s="8" t="e">
        <f>VLOOKUP(A246,ResultsOnlineExpFrench!A:H,8,FALSE)</f>
        <v>#N/A</v>
      </c>
      <c r="O246" s="7" t="e">
        <f>VLOOKUP(A246,ResultsIRT!B:J,4,FALSE)</f>
        <v>#N/A</v>
      </c>
      <c r="P246" s="7" t="e">
        <f>VLOOKUP(A246,ResultsIRT!B:J,5,FALSE)</f>
        <v>#N/A</v>
      </c>
      <c r="Q246" s="7" t="e">
        <f>VLOOKUP(A246,ResultsIRT!B:J,6,FALSE)</f>
        <v>#N/A</v>
      </c>
      <c r="R246" s="7" t="e">
        <f>VLOOKUP(A246,ResultsIRT!B:J,8,FALSE)</f>
        <v>#N/A</v>
      </c>
      <c r="S246" s="7" t="e">
        <f>VLOOKUP(A246,ResultsIRT!B:J,7,FALSE)</f>
        <v>#N/A</v>
      </c>
      <c r="T246" s="7" t="e">
        <f>VLOOKUP(A246,ResultsIRT!B:J,9,FALSE)</f>
        <v>#N/A</v>
      </c>
      <c r="U246" s="27" t="s">
        <v>464</v>
      </c>
      <c r="V246" s="8" t="str">
        <f>IFERROR(IF(VLOOKUP(U246, EnglishVocabulary!A:A, 1, FALSE) = U246, "yes", "no"), "no")</f>
        <v>yes</v>
      </c>
      <c r="W246" s="8" t="str">
        <f>IFERROR(IF(VLOOKUP(A246, HighDiscrimIRT!A:A, 1, FALSE) = A246, "X", ""), "")</f>
        <v/>
      </c>
      <c r="X246" s="7" t="s">
        <v>340</v>
      </c>
    </row>
    <row r="247" spans="1:24">
      <c r="A247" s="14" t="s">
        <v>465</v>
      </c>
      <c r="B247" s="7">
        <f>LOG10(D247)+6</f>
        <v>2.1204495472483882</v>
      </c>
      <c r="C247" s="7">
        <f>IF(E247=0,-12,LOG10(E247)+6)</f>
        <v>1.1189158448538548</v>
      </c>
      <c r="D247" s="10">
        <v>1.3196219999999999E-4</v>
      </c>
      <c r="E247" s="10">
        <v>1.31497E-5</v>
      </c>
      <c r="F247" s="28">
        <v>10</v>
      </c>
      <c r="G247" s="8" t="str" cm="1">
        <f t="array" ref="G247">_xlfn.SWITCH(F247,0,"primary",1,"6-7th grade",2,"8-9th grade",3,"10th grade",4,"11-12th grade",5,"bachelor",6,"licence",7,"master",10,"hard to tell")</f>
        <v>hard to tell</v>
      </c>
      <c r="H247" s="8"/>
      <c r="I247" s="8" t="s">
        <v>42</v>
      </c>
      <c r="J247" s="8" t="s">
        <v>27</v>
      </c>
      <c r="K247" s="8" t="str">
        <f>IFERROR(IF(VLOOKUP(A247, ResultsOnlineExpFrench!A:A, 1, FALSE) = A247, "yes", "no"), "no")</f>
        <v>no</v>
      </c>
      <c r="L247" s="8"/>
      <c r="M247" s="8" t="e">
        <f>VLOOKUP(A247,ResultsOnlineExpFrench!A:B,2,FALSE)</f>
        <v>#N/A</v>
      </c>
      <c r="N247" s="8" t="e">
        <f>VLOOKUP(A247,ResultsOnlineExpFrench!A:H,8,FALSE)</f>
        <v>#N/A</v>
      </c>
      <c r="O247" s="7" t="e">
        <f>VLOOKUP(A247,ResultsIRT!B:J,4,FALSE)</f>
        <v>#N/A</v>
      </c>
      <c r="P247" s="7" t="e">
        <f>VLOOKUP(A247,ResultsIRT!B:J,5,FALSE)</f>
        <v>#N/A</v>
      </c>
      <c r="Q247" s="7" t="e">
        <f>VLOOKUP(A247,ResultsIRT!B:J,6,FALSE)</f>
        <v>#N/A</v>
      </c>
      <c r="R247" s="7" t="e">
        <f>VLOOKUP(A247,ResultsIRT!B:J,8,FALSE)</f>
        <v>#N/A</v>
      </c>
      <c r="S247" s="7" t="e">
        <f>VLOOKUP(A247,ResultsIRT!B:J,7,FALSE)</f>
        <v>#N/A</v>
      </c>
      <c r="T247" s="7" t="e">
        <f>VLOOKUP(A247,ResultsIRT!B:J,9,FALSE)</f>
        <v>#N/A</v>
      </c>
      <c r="U247" s="27" t="s">
        <v>466</v>
      </c>
      <c r="V247" s="8" t="str">
        <f>IFERROR(IF(VLOOKUP(U247, EnglishVocabulary!A:A, 1, FALSE) = U247, "yes", "no"), "no")</f>
        <v>yes</v>
      </c>
      <c r="W247" s="8" t="str">
        <f>IFERROR(IF(VLOOKUP(A247, HighDiscrimIRT!A:A, 1, FALSE) = A247, "X", ""), "")</f>
        <v/>
      </c>
      <c r="X247" s="7"/>
    </row>
    <row r="248" spans="1:24">
      <c r="A248" s="14" t="s">
        <v>467</v>
      </c>
      <c r="B248" s="7">
        <f>LOG10(D248)+6</f>
        <v>2.1189683545295033</v>
      </c>
      <c r="C248" s="7">
        <f>IF(E248=0,-12,LOG10(E248)+6)</f>
        <v>0.60070069606523724</v>
      </c>
      <c r="D248" s="10">
        <v>1.3151290000000001E-4</v>
      </c>
      <c r="E248" s="10">
        <v>3.9875000000000004E-6</v>
      </c>
      <c r="F248" s="28">
        <v>10</v>
      </c>
      <c r="G248" s="8" t="str" cm="1">
        <f t="array" ref="G248">_xlfn.SWITCH(F248,0,"primary",1,"6-7th grade",2,"8-9th grade",3,"10th grade",4,"11-12th grade",5,"bachelor",6,"licence",7,"master",10,"hard to tell")</f>
        <v>hard to tell</v>
      </c>
      <c r="H248" s="8" t="s">
        <v>42</v>
      </c>
      <c r="I248" s="8"/>
      <c r="J248" s="8" t="s">
        <v>27</v>
      </c>
      <c r="K248" s="8" t="str">
        <f>IFERROR(IF(VLOOKUP(A248, ResultsOnlineExpFrench!A:A, 1, FALSE) = A248, "yes", "no"), "no")</f>
        <v>no</v>
      </c>
      <c r="L248" s="8"/>
      <c r="M248" s="8" t="e">
        <f>VLOOKUP(A248,ResultsOnlineExpFrench!A:B,2,FALSE)</f>
        <v>#N/A</v>
      </c>
      <c r="N248" s="8" t="e">
        <f>VLOOKUP(A248,ResultsOnlineExpFrench!A:H,8,FALSE)</f>
        <v>#N/A</v>
      </c>
      <c r="O248" s="7" t="e">
        <f>VLOOKUP(A248,ResultsIRT!B:J,4,FALSE)</f>
        <v>#N/A</v>
      </c>
      <c r="P248" s="7" t="e">
        <f>VLOOKUP(A248,ResultsIRT!B:J,5,FALSE)</f>
        <v>#N/A</v>
      </c>
      <c r="Q248" s="7" t="e">
        <f>VLOOKUP(A248,ResultsIRT!B:J,6,FALSE)</f>
        <v>#N/A</v>
      </c>
      <c r="R248" s="7" t="e">
        <f>VLOOKUP(A248,ResultsIRT!B:J,8,FALSE)</f>
        <v>#N/A</v>
      </c>
      <c r="S248" s="7" t="e">
        <f>VLOOKUP(A248,ResultsIRT!B:J,7,FALSE)</f>
        <v>#N/A</v>
      </c>
      <c r="T248" s="7" t="e">
        <f>VLOOKUP(A248,ResultsIRT!B:J,9,FALSE)</f>
        <v>#N/A</v>
      </c>
      <c r="U248" s="27" t="s">
        <v>468</v>
      </c>
      <c r="V248" s="8" t="str">
        <f>IFERROR(IF(VLOOKUP(U248, EnglishVocabulary!A:A, 1, FALSE) = U248, "yes", "no"), "no")</f>
        <v>yes</v>
      </c>
      <c r="W248" s="8" t="str">
        <f>IFERROR(IF(VLOOKUP(A248, HighDiscrimIRT!A:A, 1, FALSE) = A248, "X", ""), "")</f>
        <v/>
      </c>
      <c r="X248" s="7"/>
    </row>
    <row r="249" spans="1:24">
      <c r="A249" s="14" t="s">
        <v>469</v>
      </c>
      <c r="B249" s="7">
        <f>LOG10(D249)+6</f>
        <v>2.1167365522997175</v>
      </c>
      <c r="C249" s="7">
        <f>IF(E249=0,-12,LOG10(E249)+6)</f>
        <v>1.3735941925453172</v>
      </c>
      <c r="D249" s="10">
        <v>1.3083880000000001E-4</v>
      </c>
      <c r="E249" s="10">
        <v>2.3637100000000001E-5</v>
      </c>
      <c r="F249" s="8">
        <v>0</v>
      </c>
      <c r="G249" s="8" t="str" cm="1">
        <f t="array" ref="G249">_xlfn.SWITCH(F249,0,"primary",1,"6-7th grade",2,"8-9th grade",3,"10th grade",4,"11-12th grade",5,"bachelor",6,"licence",7,"master",10,"hard to tell")</f>
        <v>primary</v>
      </c>
      <c r="H249" s="8" t="s">
        <v>42</v>
      </c>
      <c r="I249" s="8"/>
      <c r="J249" s="8" t="s">
        <v>27</v>
      </c>
      <c r="K249" s="8" t="str">
        <f>IFERROR(IF(VLOOKUP(A249, ResultsOnlineExpFrench!A:A, 1, FALSE) = A249, "yes", "no"), "no")</f>
        <v>no</v>
      </c>
      <c r="L249" s="8"/>
      <c r="M249" s="8" t="e">
        <f>VLOOKUP(A249,ResultsOnlineExpFrench!A:B,2,FALSE)</f>
        <v>#N/A</v>
      </c>
      <c r="N249" s="8" t="e">
        <f>VLOOKUP(A249,ResultsOnlineExpFrench!A:H,8,FALSE)</f>
        <v>#N/A</v>
      </c>
      <c r="O249" s="7" t="e">
        <f>VLOOKUP(A249,ResultsIRT!B:J,4,FALSE)</f>
        <v>#N/A</v>
      </c>
      <c r="P249" s="7" t="e">
        <f>VLOOKUP(A249,ResultsIRT!B:J,5,FALSE)</f>
        <v>#N/A</v>
      </c>
      <c r="Q249" s="7" t="e">
        <f>VLOOKUP(A249,ResultsIRT!B:J,6,FALSE)</f>
        <v>#N/A</v>
      </c>
      <c r="R249" s="7" t="e">
        <f>VLOOKUP(A249,ResultsIRT!B:J,8,FALSE)</f>
        <v>#N/A</v>
      </c>
      <c r="S249" s="7" t="e">
        <f>VLOOKUP(A249,ResultsIRT!B:J,7,FALSE)</f>
        <v>#N/A</v>
      </c>
      <c r="T249" s="7" t="e">
        <f>VLOOKUP(A249,ResultsIRT!B:J,9,FALSE)</f>
        <v>#N/A</v>
      </c>
      <c r="U249" s="27" t="s">
        <v>470</v>
      </c>
      <c r="V249" s="8" t="str">
        <f>IFERROR(IF(VLOOKUP(U249, EnglishVocabulary!A:A, 1, FALSE) = U249, "yes", "no"), "no")</f>
        <v>yes</v>
      </c>
      <c r="W249" s="8" t="str">
        <f>IFERROR(IF(VLOOKUP(A249, HighDiscrimIRT!A:A, 1, FALSE) = A249, "X", ""), "")</f>
        <v/>
      </c>
      <c r="X249" s="7"/>
    </row>
    <row r="250" spans="1:24">
      <c r="A250" s="14" t="s">
        <v>471</v>
      </c>
      <c r="B250" s="7">
        <f>LOG10(D250)+6</f>
        <v>2.1167365522997175</v>
      </c>
      <c r="C250" s="7">
        <f>IF(E250=0,-12,LOG10(E250)+6)</f>
        <v>1.4405737906239908</v>
      </c>
      <c r="D250" s="10">
        <v>1.3083880000000001E-4</v>
      </c>
      <c r="E250" s="10">
        <v>2.7578700000000001E-5</v>
      </c>
      <c r="F250" s="11">
        <v>0</v>
      </c>
      <c r="G250" s="8" t="str" cm="1">
        <f t="array" ref="G250">_xlfn.SWITCH(F250,0,"primary",1,"6-7th grade",2,"8-9th grade",3,"10th grade",4,"11-12th grade",5,"bachelor",6,"licence",7,"master",10,"hard to tell")</f>
        <v>primary</v>
      </c>
      <c r="H250" s="8"/>
      <c r="I250" s="8"/>
      <c r="J250" s="8" t="s">
        <v>27</v>
      </c>
      <c r="K250" s="8" t="str">
        <f>IFERROR(IF(VLOOKUP(A250, ResultsOnlineExpFrench!A:A, 1, FALSE) = A250, "yes", "no"), "no")</f>
        <v>yes</v>
      </c>
      <c r="L250" s="8"/>
      <c r="M250" s="7">
        <f>VLOOKUP(A250,ResultsOnlineExpFrench!A:B,2,FALSE)</f>
        <v>7.8412698412698409</v>
      </c>
      <c r="N250" s="7">
        <f>VLOOKUP(A250,ResultsOnlineExpFrench!A:H,8,FALSE)</f>
        <v>0.49461703018675879</v>
      </c>
      <c r="O250" s="7" t="e">
        <f>VLOOKUP(A250,ResultsIRT!B:J,4,FALSE)</f>
        <v>#N/A</v>
      </c>
      <c r="P250" s="7" t="e">
        <f>VLOOKUP(A250,ResultsIRT!B:J,5,FALSE)</f>
        <v>#N/A</v>
      </c>
      <c r="Q250" s="7" t="e">
        <f>VLOOKUP(A250,ResultsIRT!B:J,6,FALSE)</f>
        <v>#N/A</v>
      </c>
      <c r="R250" s="7" t="e">
        <f>VLOOKUP(A250,ResultsIRT!B:J,8,FALSE)</f>
        <v>#N/A</v>
      </c>
      <c r="S250" s="7" t="e">
        <f>VLOOKUP(A250,ResultsIRT!B:J,7,FALSE)</f>
        <v>#N/A</v>
      </c>
      <c r="T250" s="7" t="e">
        <f>VLOOKUP(A250,ResultsIRT!B:J,9,FALSE)</f>
        <v>#N/A</v>
      </c>
      <c r="U250" s="27" t="s">
        <v>472</v>
      </c>
      <c r="V250" s="8" t="str">
        <f>IFERROR(IF(VLOOKUP(U250, EnglishVocabulary!A:A, 1, FALSE) = U250, "yes", "no"), "no")</f>
        <v>yes</v>
      </c>
      <c r="W250" s="8" t="str">
        <f>IFERROR(IF(VLOOKUP(A250, HighDiscrimIRT!A:A, 1, FALSE) = A250, "X", ""), "")</f>
        <v/>
      </c>
      <c r="X250" s="7"/>
    </row>
    <row r="251" spans="1:24">
      <c r="A251" s="14" t="s">
        <v>473</v>
      </c>
      <c r="B251" s="7">
        <f>LOG10(D251)+6</f>
        <v>2.1157412795185881</v>
      </c>
      <c r="C251" s="7">
        <f>IF(E251=0,-12,LOG10(E251)+6)</f>
        <v>8.4897858461355113E-2</v>
      </c>
      <c r="D251" s="10">
        <v>1.3053930000000001E-4</v>
      </c>
      <c r="E251" s="10">
        <v>1.2159000000000001E-6</v>
      </c>
      <c r="F251" s="8">
        <v>4</v>
      </c>
      <c r="G251" s="8" t="str" cm="1">
        <f t="array" ref="G251">_xlfn.SWITCH(F251,0,"primary",1,"6-7th grade",2,"8-9th grade",3,"10th grade",4,"11-12th grade",5,"bachelor",6,"licence",7,"master",10,"hard to tell")</f>
        <v>11-12th grade</v>
      </c>
      <c r="H251" s="8"/>
      <c r="I251" s="8"/>
      <c r="J251" s="8" t="s">
        <v>77</v>
      </c>
      <c r="K251" s="8" t="str">
        <f>IFERROR(IF(VLOOKUP(A251, ResultsOnlineExpFrench!A:A, 1, FALSE) = A251, "yes", "no"), "no")</f>
        <v>no</v>
      </c>
      <c r="L251" s="8"/>
      <c r="M251" s="8" t="e">
        <f>VLOOKUP(A251,ResultsOnlineExpFrench!A:B,2,FALSE)</f>
        <v>#N/A</v>
      </c>
      <c r="N251" s="8" t="e">
        <f>VLOOKUP(A251,ResultsOnlineExpFrench!A:H,8,FALSE)</f>
        <v>#N/A</v>
      </c>
      <c r="O251" s="7" t="e">
        <f>VLOOKUP(A251,ResultsIRT!B:J,4,FALSE)</f>
        <v>#N/A</v>
      </c>
      <c r="P251" s="7" t="e">
        <f>VLOOKUP(A251,ResultsIRT!B:J,5,FALSE)</f>
        <v>#N/A</v>
      </c>
      <c r="Q251" s="7" t="e">
        <f>VLOOKUP(A251,ResultsIRT!B:J,6,FALSE)</f>
        <v>#N/A</v>
      </c>
      <c r="R251" s="7" t="e">
        <f>VLOOKUP(A251,ResultsIRT!B:J,8,FALSE)</f>
        <v>#N/A</v>
      </c>
      <c r="S251" s="7" t="e">
        <f>VLOOKUP(A251,ResultsIRT!B:J,7,FALSE)</f>
        <v>#N/A</v>
      </c>
      <c r="T251" s="7" t="e">
        <f>VLOOKUP(A251,ResultsIRT!B:J,9,FALSE)</f>
        <v>#N/A</v>
      </c>
      <c r="U251" s="27" t="s">
        <v>473</v>
      </c>
      <c r="V251" s="8" t="str">
        <f>IFERROR(IF(VLOOKUP(U251, EnglishVocabulary!A:A, 1, FALSE) = U251, "yes", "no"), "no")</f>
        <v>yes</v>
      </c>
      <c r="W251" s="8" t="str">
        <f>IFERROR(IF(VLOOKUP(A251, HighDiscrimIRT!A:A, 1, FALSE) = A251, "X", ""), "")</f>
        <v/>
      </c>
      <c r="X251" s="7"/>
    </row>
    <row r="252" spans="1:24">
      <c r="A252" s="14" t="s">
        <v>474</v>
      </c>
      <c r="B252" s="7">
        <f>LOG10(D252)+6</f>
        <v>2.1137431966561584</v>
      </c>
      <c r="C252" s="7">
        <f>IF(E252=0,-12,LOG10(E252)+6)</f>
        <v>2.0746343497396262</v>
      </c>
      <c r="D252" s="10">
        <v>1.299401E-4</v>
      </c>
      <c r="E252" s="10">
        <v>1.187502E-4</v>
      </c>
      <c r="F252" s="11">
        <v>5</v>
      </c>
      <c r="G252" s="8" t="str" cm="1">
        <f t="array" ref="G252">_xlfn.SWITCH(F252,0,"primary",1,"6-7th grade",2,"8-9th grade",3,"10th grade",4,"11-12th grade",5,"bachelor",6,"licence",7,"master",10,"hard to tell")</f>
        <v>bachelor</v>
      </c>
      <c r="H252" s="8"/>
      <c r="I252" s="8"/>
      <c r="J252" s="8" t="s">
        <v>27</v>
      </c>
      <c r="K252" s="8" t="str">
        <f>IFERROR(IF(VLOOKUP(A252, ResultsOnlineExpFrench!A:A, 1, FALSE) = A252, "yes", "no"), "no")</f>
        <v>yes</v>
      </c>
      <c r="L252" s="8"/>
      <c r="M252" s="7">
        <f>VLOOKUP(A252,ResultsOnlineExpFrench!A:B,2,FALSE)</f>
        <v>5.3</v>
      </c>
      <c r="N252" s="7">
        <f>VLOOKUP(A252,ResultsOnlineExpFrench!A:H,8,FALSE)</f>
        <v>2.727025241296213</v>
      </c>
      <c r="O252" s="7">
        <f>VLOOKUP(A252,ResultsIRT!B:J,4,FALSE)</f>
        <v>7.9942770540000998</v>
      </c>
      <c r="P252" s="7">
        <f>VLOOKUP(A252,ResultsIRT!B:J,5,FALSE)</f>
        <v>-0.52472007439319202</v>
      </c>
      <c r="Q252" s="7">
        <f>VLOOKUP(A252,ResultsIRT!B:J,6,FALSE)</f>
        <v>2.4505321007448702</v>
      </c>
      <c r="R252" s="7">
        <f>VLOOKUP(A252,ResultsIRT!B:J,8,FALSE)</f>
        <v>-0.89227665655493404</v>
      </c>
      <c r="S252" s="7">
        <f>VLOOKUP(A252,ResultsIRT!B:J,7,FALSE)</f>
        <v>0.44751026413536499</v>
      </c>
      <c r="T252" s="7">
        <f>VLOOKUP(A252,ResultsIRT!B:J,9,FALSE)</f>
        <v>2.9643833814199301</v>
      </c>
      <c r="U252" s="27" t="s">
        <v>474</v>
      </c>
      <c r="V252" s="8" t="str">
        <f>IFERROR(IF(VLOOKUP(U252, EnglishVocabulary!A:A, 1, FALSE) = U252, "yes", "no"), "no")</f>
        <v>yes</v>
      </c>
      <c r="W252" s="8" t="str">
        <f>IFERROR(IF(VLOOKUP(A252, HighDiscrimIRT!A:A, 1, FALSE) = A252, "X", ""), "")</f>
        <v/>
      </c>
      <c r="X252" s="7"/>
    </row>
    <row r="253" spans="1:24">
      <c r="A253" s="14" t="s">
        <v>475</v>
      </c>
      <c r="B253" s="7">
        <f>LOG10(D253)+6</f>
        <v>2.113242236271061</v>
      </c>
      <c r="C253" s="7">
        <f>IF(E253=0,-12,LOG10(E253)+6)</f>
        <v>1.7539666311411057</v>
      </c>
      <c r="D253" s="10">
        <v>1.2979030000000001E-4</v>
      </c>
      <c r="E253" s="10">
        <v>5.6750099999999997E-5</v>
      </c>
      <c r="F253" s="8">
        <v>0</v>
      </c>
      <c r="G253" s="8" t="str" cm="1">
        <f t="array" ref="G253">_xlfn.SWITCH(F253,0,"primary",1,"6-7th grade",2,"8-9th grade",3,"10th grade",4,"11-12th grade",5,"bachelor",6,"licence",7,"master",10,"hard to tell")</f>
        <v>primary</v>
      </c>
      <c r="H253" s="8" t="s">
        <v>42</v>
      </c>
      <c r="I253" s="8"/>
      <c r="J253" s="8" t="s">
        <v>27</v>
      </c>
      <c r="K253" s="8" t="str">
        <f>IFERROR(IF(VLOOKUP(A253, ResultsOnlineExpFrench!A:A, 1, FALSE) = A253, "yes", "no"), "no")</f>
        <v>no</v>
      </c>
      <c r="L253" s="8"/>
      <c r="M253" s="8" t="e">
        <f>VLOOKUP(A253,ResultsOnlineExpFrench!A:B,2,FALSE)</f>
        <v>#N/A</v>
      </c>
      <c r="N253" s="8" t="e">
        <f>VLOOKUP(A253,ResultsOnlineExpFrench!A:H,8,FALSE)</f>
        <v>#N/A</v>
      </c>
      <c r="O253" s="7" t="e">
        <f>VLOOKUP(A253,ResultsIRT!B:J,4,FALSE)</f>
        <v>#N/A</v>
      </c>
      <c r="P253" s="7" t="e">
        <f>VLOOKUP(A253,ResultsIRT!B:J,5,FALSE)</f>
        <v>#N/A</v>
      </c>
      <c r="Q253" s="7" t="e">
        <f>VLOOKUP(A253,ResultsIRT!B:J,6,FALSE)</f>
        <v>#N/A</v>
      </c>
      <c r="R253" s="7" t="e">
        <f>VLOOKUP(A253,ResultsIRT!B:J,8,FALSE)</f>
        <v>#N/A</v>
      </c>
      <c r="S253" s="7" t="e">
        <f>VLOOKUP(A253,ResultsIRT!B:J,7,FALSE)</f>
        <v>#N/A</v>
      </c>
      <c r="T253" s="7" t="e">
        <f>VLOOKUP(A253,ResultsIRT!B:J,9,FALSE)</f>
        <v>#N/A</v>
      </c>
      <c r="U253" s="27" t="s">
        <v>476</v>
      </c>
      <c r="V253" s="8" t="str">
        <f>IFERROR(IF(VLOOKUP(U253, EnglishVocabulary!A:A, 1, FALSE) = U253, "yes", "no"), "no")</f>
        <v>no</v>
      </c>
      <c r="W253" s="8" t="str">
        <f>IFERROR(IF(VLOOKUP(A253, HighDiscrimIRT!A:A, 1, FALSE) = A253, "X", ""), "")</f>
        <v/>
      </c>
      <c r="X253" s="7"/>
    </row>
    <row r="254" spans="1:24">
      <c r="A254" s="14" t="s">
        <v>477</v>
      </c>
      <c r="B254" s="7">
        <f>LOG10(D254)+6</f>
        <v>2.1119876369049719</v>
      </c>
      <c r="C254" s="7">
        <f>IF(E254=0,-12,LOG10(E254)+6)</f>
        <v>1.3926442017384275</v>
      </c>
      <c r="D254" s="10">
        <v>1.294159E-4</v>
      </c>
      <c r="E254" s="10">
        <v>2.4697000000000001E-5</v>
      </c>
      <c r="F254" s="8">
        <v>5</v>
      </c>
      <c r="G254" s="8" t="str" cm="1">
        <f t="array" ref="G254">_xlfn.SWITCH(F254,0,"primary",1,"6-7th grade",2,"8-9th grade",3,"10th grade",4,"11-12th grade",5,"bachelor",6,"licence",7,"master",10,"hard to tell")</f>
        <v>bachelor</v>
      </c>
      <c r="H254" s="8"/>
      <c r="I254" s="8"/>
      <c r="J254" s="8" t="s">
        <v>214</v>
      </c>
      <c r="K254" s="8" t="str">
        <f>IFERROR(IF(VLOOKUP(A254, ResultsOnlineExpFrench!A:A, 1, FALSE) = A254, "yes", "no"), "no")</f>
        <v>no</v>
      </c>
      <c r="L254" s="8"/>
      <c r="M254" s="8" t="e">
        <f>VLOOKUP(A254,ResultsOnlineExpFrench!A:B,2,FALSE)</f>
        <v>#N/A</v>
      </c>
      <c r="N254" s="8" t="e">
        <f>VLOOKUP(A254,ResultsOnlineExpFrench!A:H,8,FALSE)</f>
        <v>#N/A</v>
      </c>
      <c r="O254" s="7" t="e">
        <f>VLOOKUP(A254,ResultsIRT!B:J,4,FALSE)</f>
        <v>#N/A</v>
      </c>
      <c r="P254" s="7" t="e">
        <f>VLOOKUP(A254,ResultsIRT!B:J,5,FALSE)</f>
        <v>#N/A</v>
      </c>
      <c r="Q254" s="7" t="e">
        <f>VLOOKUP(A254,ResultsIRT!B:J,6,FALSE)</f>
        <v>#N/A</v>
      </c>
      <c r="R254" s="7" t="e">
        <f>VLOOKUP(A254,ResultsIRT!B:J,8,FALSE)</f>
        <v>#N/A</v>
      </c>
      <c r="S254" s="7" t="e">
        <f>VLOOKUP(A254,ResultsIRT!B:J,7,FALSE)</f>
        <v>#N/A</v>
      </c>
      <c r="T254" s="7" t="e">
        <f>VLOOKUP(A254,ResultsIRT!B:J,9,FALSE)</f>
        <v>#N/A</v>
      </c>
      <c r="U254" s="27" t="s">
        <v>478</v>
      </c>
      <c r="V254" s="8" t="str">
        <f>IFERROR(IF(VLOOKUP(U254, EnglishVocabulary!A:A, 1, FALSE) = U254, "yes", "no"), "no")</f>
        <v>no</v>
      </c>
      <c r="W254" s="8" t="str">
        <f>IFERROR(IF(VLOOKUP(A254, HighDiscrimIRT!A:A, 1, FALSE) = A254, "X", ""), "")</f>
        <v/>
      </c>
      <c r="X254" s="7"/>
    </row>
    <row r="255" spans="1:24">
      <c r="A255" s="14" t="s">
        <v>479</v>
      </c>
      <c r="B255" s="7">
        <f>LOG10(D255)+6</f>
        <v>2.1099721692947604</v>
      </c>
      <c r="C255" s="7">
        <f>IF(E255=0,-12,LOG10(E255)+6)</f>
        <v>0.34188935571429901</v>
      </c>
      <c r="D255" s="10">
        <v>1.2881669999999999E-4</v>
      </c>
      <c r="E255" s="10">
        <v>2.1973000000000001E-6</v>
      </c>
      <c r="F255" s="11">
        <v>3</v>
      </c>
      <c r="G255" s="8" t="str" cm="1">
        <f t="array" ref="G255">_xlfn.SWITCH(F255,0,"primary",1,"6-7th grade",2,"8-9th grade",3,"10th grade",4,"11-12th grade",5,"bachelor",6,"licence",7,"master",10,"hard to tell")</f>
        <v>10th grade</v>
      </c>
      <c r="H255" s="8"/>
      <c r="I255" s="8"/>
      <c r="J255" s="8" t="s">
        <v>27</v>
      </c>
      <c r="K255" s="8" t="str">
        <f>IFERROR(IF(VLOOKUP(A255, ResultsOnlineExpFrench!A:A, 1, FALSE) = A255, "yes", "no"), "no")</f>
        <v>yes</v>
      </c>
      <c r="L255" s="8"/>
      <c r="M255" s="7">
        <f>VLOOKUP(A255,ResultsOnlineExpFrench!A:B,2,FALSE)</f>
        <v>5.5761589403973506</v>
      </c>
      <c r="N255" s="7">
        <f>VLOOKUP(A255,ResultsOnlineExpFrench!A:H,8,FALSE)</f>
        <v>1.940973627781835</v>
      </c>
      <c r="O255" s="7">
        <f>VLOOKUP(A255,ResultsIRT!B:J,4,FALSE)</f>
        <v>0.11241699716758299</v>
      </c>
      <c r="P255" s="7">
        <f>VLOOKUP(A255,ResultsIRT!B:J,5,FALSE)</f>
        <v>-51.628669380362503</v>
      </c>
      <c r="Q255" s="7">
        <f>VLOOKUP(A255,ResultsIRT!B:J,6,FALSE)</f>
        <v>1.8198574986724301</v>
      </c>
      <c r="R255" s="7">
        <f>VLOOKUP(A255,ResultsIRT!B:J,8,FALSE)</f>
        <v>-1.62646345352913</v>
      </c>
      <c r="S255" s="7">
        <f>VLOOKUP(A255,ResultsIRT!B:J,7,FALSE)</f>
        <v>0.43087829369900099</v>
      </c>
      <c r="T255" s="7">
        <f>VLOOKUP(A255,ResultsIRT!B:J,9,FALSE)</f>
        <v>0.48394514005366002</v>
      </c>
      <c r="U255" s="27" t="s">
        <v>480</v>
      </c>
      <c r="V255" s="8" t="str">
        <f>IFERROR(IF(VLOOKUP(U255, EnglishVocabulary!A:A, 1, FALSE) = U255, "yes", "no"), "no")</f>
        <v>yes</v>
      </c>
      <c r="W255" s="8" t="str">
        <f>IFERROR(IF(VLOOKUP(A255, HighDiscrimIRT!A:A, 1, FALSE) = A255, "X", ""), "")</f>
        <v/>
      </c>
      <c r="X255" s="7"/>
    </row>
    <row r="256" spans="1:24">
      <c r="A256" s="14" t="s">
        <v>481</v>
      </c>
      <c r="B256" s="7">
        <f>LOG10(D256)+6</f>
        <v>2.1071858792076861</v>
      </c>
      <c r="C256" s="7">
        <f>IF(E256=0,-12,LOG10(E256)+6)</f>
        <v>1.7961155148099186</v>
      </c>
      <c r="D256" s="10">
        <v>1.2799290000000001E-4</v>
      </c>
      <c r="E256" s="10">
        <v>6.2533900000000001E-5</v>
      </c>
      <c r="F256" s="8">
        <v>0</v>
      </c>
      <c r="G256" s="8" t="str" cm="1">
        <f t="array" ref="G256">_xlfn.SWITCH(F256,0,"primary",1,"6-7th grade",2,"8-9th grade",3,"10th grade",4,"11-12th grade",5,"bachelor",6,"licence",7,"master",10,"hard to tell")</f>
        <v>primary</v>
      </c>
      <c r="H256" s="8" t="s">
        <v>42</v>
      </c>
      <c r="I256" s="8"/>
      <c r="J256" s="8" t="s">
        <v>27</v>
      </c>
      <c r="K256" s="8" t="str">
        <f>IFERROR(IF(VLOOKUP(A256, ResultsOnlineExpFrench!A:A, 1, FALSE) = A256, "yes", "no"), "no")</f>
        <v>no</v>
      </c>
      <c r="L256" s="8"/>
      <c r="M256" s="8" t="e">
        <f>VLOOKUP(A256,ResultsOnlineExpFrench!A:B,2,FALSE)</f>
        <v>#N/A</v>
      </c>
      <c r="N256" s="8" t="e">
        <f>VLOOKUP(A256,ResultsOnlineExpFrench!A:H,8,FALSE)</f>
        <v>#N/A</v>
      </c>
      <c r="O256" s="7" t="e">
        <f>VLOOKUP(A256,ResultsIRT!B:J,4,FALSE)</f>
        <v>#N/A</v>
      </c>
      <c r="P256" s="7" t="e">
        <f>VLOOKUP(A256,ResultsIRT!B:J,5,FALSE)</f>
        <v>#N/A</v>
      </c>
      <c r="Q256" s="7" t="e">
        <f>VLOOKUP(A256,ResultsIRT!B:J,6,FALSE)</f>
        <v>#N/A</v>
      </c>
      <c r="R256" s="7" t="e">
        <f>VLOOKUP(A256,ResultsIRT!B:J,8,FALSE)</f>
        <v>#N/A</v>
      </c>
      <c r="S256" s="7" t="e">
        <f>VLOOKUP(A256,ResultsIRT!B:J,7,FALSE)</f>
        <v>#N/A</v>
      </c>
      <c r="T256" s="7" t="e">
        <f>VLOOKUP(A256,ResultsIRT!B:J,9,FALSE)</f>
        <v>#N/A</v>
      </c>
      <c r="U256" s="27" t="s">
        <v>481</v>
      </c>
      <c r="V256" s="8" t="str">
        <f>IFERROR(IF(VLOOKUP(U256, EnglishVocabulary!A:A, 1, FALSE) = U256, "yes", "no"), "no")</f>
        <v>no</v>
      </c>
      <c r="W256" s="8" t="str">
        <f>IFERROR(IF(VLOOKUP(A256, HighDiscrimIRT!A:A, 1, FALSE) = A256, "X", ""), "")</f>
        <v/>
      </c>
      <c r="X256" s="7"/>
    </row>
    <row r="257" spans="1:24">
      <c r="A257" s="14" t="s">
        <v>482</v>
      </c>
      <c r="B257" s="7">
        <f>LOG10(D257)+6</f>
        <v>2.1054032159369434</v>
      </c>
      <c r="C257" s="7">
        <f>IF(E257=0,-12,LOG10(E257)+6)</f>
        <v>1.6948183457292965</v>
      </c>
      <c r="D257" s="10">
        <v>1.2746860000000001E-4</v>
      </c>
      <c r="E257" s="10">
        <v>4.9524300000000003E-5</v>
      </c>
      <c r="F257" s="11">
        <v>1</v>
      </c>
      <c r="G257" s="8" t="str" cm="1">
        <f t="array" ref="G257">_xlfn.SWITCH(F257,0,"primary",1,"6-7th grade",2,"8-9th grade",3,"10th grade",4,"11-12th grade",5,"bachelor",6,"licence",7,"master",10,"hard to tell")</f>
        <v>6-7th grade</v>
      </c>
      <c r="H257" s="8"/>
      <c r="I257" s="8"/>
      <c r="J257" s="8" t="s">
        <v>36</v>
      </c>
      <c r="K257" s="8" t="str">
        <f>IFERROR(IF(VLOOKUP(A257, ResultsOnlineExpFrench!A:A, 1, FALSE) = A257, "yes", "no"), "no")</f>
        <v>yes</v>
      </c>
      <c r="L257" s="8"/>
      <c r="M257" s="7">
        <f>VLOOKUP(A257,ResultsOnlineExpFrench!A:B,2,FALSE)</f>
        <v>7.0866666666666669</v>
      </c>
      <c r="N257" s="7">
        <f>VLOOKUP(A257,ResultsOnlineExpFrench!A:H,8,FALSE)</f>
        <v>1.544610702482091</v>
      </c>
      <c r="O257" s="7">
        <f>VLOOKUP(A257,ResultsIRT!B:J,4,FALSE)</f>
        <v>0.49565332480414798</v>
      </c>
      <c r="P257" s="7">
        <f>VLOOKUP(A257,ResultsIRT!B:J,5,FALSE)</f>
        <v>-15.682237754140401</v>
      </c>
      <c r="Q257" s="7">
        <f>VLOOKUP(A257,ResultsIRT!B:J,6,FALSE)</f>
        <v>1.0721171363886499</v>
      </c>
      <c r="R257" s="7">
        <f>VLOOKUP(A257,ResultsIRT!B:J,8,FALSE)</f>
        <v>-3.7510671891862102</v>
      </c>
      <c r="S257" s="7">
        <f>VLOOKUP(A257,ResultsIRT!B:J,7,FALSE)</f>
        <v>0.26610823964164299</v>
      </c>
      <c r="T257" s="7">
        <f>VLOOKUP(A257,ResultsIRT!B:J,9,FALSE)</f>
        <v>-8.1694795545775403</v>
      </c>
      <c r="U257" s="27" t="s">
        <v>260</v>
      </c>
      <c r="V257" s="8" t="str">
        <f>IFERROR(IF(VLOOKUP(U257, EnglishVocabulary!A:A, 1, FALSE) = U257, "yes", "no"), "no")</f>
        <v>no</v>
      </c>
      <c r="W257" s="8" t="str">
        <f>IFERROR(IF(VLOOKUP(A257, HighDiscrimIRT!A:A, 1, FALSE) = A257, "X", ""), "")</f>
        <v>X</v>
      </c>
      <c r="X257" s="7"/>
    </row>
    <row r="258" spans="1:24">
      <c r="A258" s="14" t="s">
        <v>483</v>
      </c>
      <c r="B258" s="7">
        <f>LOG10(D258)+6</f>
        <v>2.1046369716780373</v>
      </c>
      <c r="C258" s="7">
        <f>IF(E258=0,-12,LOG10(E258)+6)</f>
        <v>-0.25414480482627066</v>
      </c>
      <c r="D258" s="10">
        <v>1.2724390000000001E-4</v>
      </c>
      <c r="E258" s="10">
        <v>5.5700000000000002E-7</v>
      </c>
      <c r="F258" s="11">
        <v>5</v>
      </c>
      <c r="G258" s="8" t="str" cm="1">
        <f t="array" ref="G258">_xlfn.SWITCH(F258,0,"primary",1,"6-7th grade",2,"8-9th grade",3,"10th grade",4,"11-12th grade",5,"bachelor",6,"licence",7,"master",10,"hard to tell")</f>
        <v>bachelor</v>
      </c>
      <c r="H258" s="8"/>
      <c r="I258" s="8"/>
      <c r="J258" s="8" t="s">
        <v>27</v>
      </c>
      <c r="K258" s="8" t="str">
        <f>IFERROR(IF(VLOOKUP(A258, ResultsOnlineExpFrench!A:A, 1, FALSE) = A258, "yes", "no"), "no")</f>
        <v>yes</v>
      </c>
      <c r="L258" s="8"/>
      <c r="M258" s="7">
        <f>VLOOKUP(A258,ResultsOnlineExpFrench!A:B,2,FALSE)</f>
        <v>5.6507936507936511</v>
      </c>
      <c r="N258" s="7">
        <f>VLOOKUP(A258,ResultsOnlineExpFrench!A:H,8,FALSE)</f>
        <v>2.6346815726318882</v>
      </c>
      <c r="O258" s="7">
        <f>VLOOKUP(A258,ResultsIRT!B:J,4,FALSE)</f>
        <v>1.8835271636311499</v>
      </c>
      <c r="P258" s="7">
        <f>VLOOKUP(A258,ResultsIRT!B:J,5,FALSE)</f>
        <v>-0.79221009164914302</v>
      </c>
      <c r="Q258" s="7">
        <f>VLOOKUP(A258,ResultsIRT!B:J,6,FALSE)</f>
        <v>3.2021547796696099</v>
      </c>
      <c r="R258" s="7">
        <f>VLOOKUP(A258,ResultsIRT!B:J,8,FALSE)</f>
        <v>-0.87605698936274201</v>
      </c>
      <c r="S258" s="7">
        <f>VLOOKUP(A258,ResultsIRT!B:J,7,FALSE)</f>
        <v>0.67700410562222202</v>
      </c>
      <c r="T258" s="7">
        <f>VLOOKUP(A258,ResultsIRT!B:J,9,FALSE)</f>
        <v>3.2645352206720801</v>
      </c>
      <c r="U258" s="27" t="s">
        <v>484</v>
      </c>
      <c r="V258" s="8" t="str">
        <f>IFERROR(IF(VLOOKUP(U258, EnglishVocabulary!A:A, 1, FALSE) = U258, "yes", "no"), "no")</f>
        <v>yes</v>
      </c>
      <c r="W258" s="8" t="str">
        <f>IFERROR(IF(VLOOKUP(A258, HighDiscrimIRT!A:A, 1, FALSE) = A258, "X", ""), "")</f>
        <v/>
      </c>
      <c r="X258" s="7"/>
    </row>
    <row r="259" spans="1:24">
      <c r="A259" s="14" t="s">
        <v>485</v>
      </c>
      <c r="B259" s="7">
        <f>LOG10(D259)+6</f>
        <v>2.101816129524658</v>
      </c>
      <c r="C259" s="7">
        <f>IF(E259=0,-12,LOG10(E259)+6)</f>
        <v>2.2564430387943908</v>
      </c>
      <c r="D259" s="10">
        <v>1.2642010000000001E-4</v>
      </c>
      <c r="E259" s="10">
        <v>1.8048580000000001E-4</v>
      </c>
      <c r="F259" s="8">
        <v>0</v>
      </c>
      <c r="G259" s="8" t="str" cm="1">
        <f t="array" ref="G259">_xlfn.SWITCH(F259,0,"primary",1,"6-7th grade",2,"8-9th grade",3,"10th grade",4,"11-12th grade",5,"bachelor",6,"licence",7,"master",10,"hard to tell")</f>
        <v>primary</v>
      </c>
      <c r="H259" s="8"/>
      <c r="I259" s="8"/>
      <c r="J259" s="8" t="s">
        <v>77</v>
      </c>
      <c r="K259" s="8" t="str">
        <f>IFERROR(IF(VLOOKUP(A259, ResultsOnlineExpFrench!A:A, 1, FALSE) = A259, "yes", "no"), "no")</f>
        <v>no</v>
      </c>
      <c r="L259" s="8"/>
      <c r="M259" s="8" t="e">
        <f>VLOOKUP(A259,ResultsOnlineExpFrench!A:B,2,FALSE)</f>
        <v>#N/A</v>
      </c>
      <c r="N259" s="8" t="e">
        <f>VLOOKUP(A259,ResultsOnlineExpFrench!A:H,8,FALSE)</f>
        <v>#N/A</v>
      </c>
      <c r="O259" s="7" t="e">
        <f>VLOOKUP(A259,ResultsIRT!B:J,4,FALSE)</f>
        <v>#N/A</v>
      </c>
      <c r="P259" s="7" t="e">
        <f>VLOOKUP(A259,ResultsIRT!B:J,5,FALSE)</f>
        <v>#N/A</v>
      </c>
      <c r="Q259" s="7" t="e">
        <f>VLOOKUP(A259,ResultsIRT!B:J,6,FALSE)</f>
        <v>#N/A</v>
      </c>
      <c r="R259" s="7" t="e">
        <f>VLOOKUP(A259,ResultsIRT!B:J,8,FALSE)</f>
        <v>#N/A</v>
      </c>
      <c r="S259" s="7" t="e">
        <f>VLOOKUP(A259,ResultsIRT!B:J,7,FALSE)</f>
        <v>#N/A</v>
      </c>
      <c r="T259" s="7" t="e">
        <f>VLOOKUP(A259,ResultsIRT!B:J,9,FALSE)</f>
        <v>#N/A</v>
      </c>
      <c r="U259" s="27" t="s">
        <v>485</v>
      </c>
      <c r="V259" s="8" t="str">
        <f>IFERROR(IF(VLOOKUP(U259, EnglishVocabulary!A:A, 1, FALSE) = U259, "yes", "no"), "no")</f>
        <v>yes</v>
      </c>
      <c r="W259" s="8" t="str">
        <f>IFERROR(IF(VLOOKUP(A259, HighDiscrimIRT!A:A, 1, FALSE) = A259, "X", ""), "")</f>
        <v/>
      </c>
      <c r="X259" s="7"/>
    </row>
    <row r="260" spans="1:24">
      <c r="A260" s="14" t="s">
        <v>486</v>
      </c>
      <c r="B260" s="7">
        <f>LOG10(D260)+6</f>
        <v>2.1010435245513261</v>
      </c>
      <c r="C260" s="7">
        <f>IF(E260=0,-12,LOG10(E260)+6)</f>
        <v>1.6825773498551362</v>
      </c>
      <c r="D260" s="10">
        <v>1.2619540000000001E-4</v>
      </c>
      <c r="E260" s="10">
        <v>4.81479E-5</v>
      </c>
      <c r="F260" s="8">
        <v>0</v>
      </c>
      <c r="G260" s="8" t="str" cm="1">
        <f t="array" ref="G260">_xlfn.SWITCH(F260,0,"primary",1,"6-7th grade",2,"8-9th grade",3,"10th grade",4,"11-12th grade",5,"bachelor",6,"licence",7,"master",10,"hard to tell")</f>
        <v>primary</v>
      </c>
      <c r="H260" s="8" t="s">
        <v>42</v>
      </c>
      <c r="I260" s="8"/>
      <c r="J260" s="8" t="s">
        <v>27</v>
      </c>
      <c r="K260" s="8" t="str">
        <f>IFERROR(IF(VLOOKUP(A260, ResultsOnlineExpFrench!A:A, 1, FALSE) = A260, "yes", "no"), "no")</f>
        <v>no</v>
      </c>
      <c r="L260" s="8"/>
      <c r="M260" s="8" t="e">
        <f>VLOOKUP(A260,ResultsOnlineExpFrench!A:B,2,FALSE)</f>
        <v>#N/A</v>
      </c>
      <c r="N260" s="8" t="e">
        <f>VLOOKUP(A260,ResultsOnlineExpFrench!A:H,8,FALSE)</f>
        <v>#N/A</v>
      </c>
      <c r="O260" s="7" t="e">
        <f>VLOOKUP(A260,ResultsIRT!B:J,4,FALSE)</f>
        <v>#N/A</v>
      </c>
      <c r="P260" s="7" t="e">
        <f>VLOOKUP(A260,ResultsIRT!B:J,5,FALSE)</f>
        <v>#N/A</v>
      </c>
      <c r="Q260" s="7" t="e">
        <f>VLOOKUP(A260,ResultsIRT!B:J,6,FALSE)</f>
        <v>#N/A</v>
      </c>
      <c r="R260" s="7" t="e">
        <f>VLOOKUP(A260,ResultsIRT!B:J,8,FALSE)</f>
        <v>#N/A</v>
      </c>
      <c r="S260" s="7" t="e">
        <f>VLOOKUP(A260,ResultsIRT!B:J,7,FALSE)</f>
        <v>#N/A</v>
      </c>
      <c r="T260" s="7" t="e">
        <f>VLOOKUP(A260,ResultsIRT!B:J,9,FALSE)</f>
        <v>#N/A</v>
      </c>
      <c r="U260" s="27" t="s">
        <v>486</v>
      </c>
      <c r="V260" s="8" t="str">
        <f>IFERROR(IF(VLOOKUP(U260, EnglishVocabulary!A:A, 1, FALSE) = U260, "yes", "no"), "no")</f>
        <v>no</v>
      </c>
      <c r="W260" s="8" t="str">
        <f>IFERROR(IF(VLOOKUP(A260, HighDiscrimIRT!A:A, 1, FALSE) = A260, "X", ""), "")</f>
        <v/>
      </c>
      <c r="X260" s="7"/>
    </row>
    <row r="261" spans="1:24">
      <c r="A261" s="14" t="s">
        <v>487</v>
      </c>
      <c r="B261" s="7">
        <f>LOG10(D261)+6</f>
        <v>2.1002698874308123</v>
      </c>
      <c r="C261" s="7">
        <f>IF(E261=0,-12,LOG10(E261)+6)</f>
        <v>1.4176377396522293</v>
      </c>
      <c r="D261" s="10">
        <v>1.2597079999999999E-4</v>
      </c>
      <c r="E261" s="10">
        <v>2.616E-5</v>
      </c>
      <c r="F261" s="8">
        <v>5</v>
      </c>
      <c r="G261" s="8" t="str" cm="1">
        <f t="array" ref="G261">_xlfn.SWITCH(F261,0,"primary",1,"6-7th grade",2,"8-9th grade",3,"10th grade",4,"11-12th grade",5,"bachelor",6,"licence",7,"master",10,"hard to tell")</f>
        <v>bachelor</v>
      </c>
      <c r="H261" s="8"/>
      <c r="I261" s="8"/>
      <c r="J261" s="8" t="s">
        <v>77</v>
      </c>
      <c r="K261" s="8" t="str">
        <f>IFERROR(IF(VLOOKUP(A261, ResultsOnlineExpFrench!A:A, 1, FALSE) = A261, "yes", "no"), "no")</f>
        <v>no</v>
      </c>
      <c r="L261" s="8"/>
      <c r="M261" s="8" t="e">
        <f>VLOOKUP(A261,ResultsOnlineExpFrench!A:B,2,FALSE)</f>
        <v>#N/A</v>
      </c>
      <c r="N261" s="8" t="e">
        <f>VLOOKUP(A261,ResultsOnlineExpFrench!A:H,8,FALSE)</f>
        <v>#N/A</v>
      </c>
      <c r="O261" s="7" t="e">
        <f>VLOOKUP(A261,ResultsIRT!B:J,4,FALSE)</f>
        <v>#N/A</v>
      </c>
      <c r="P261" s="7" t="e">
        <f>VLOOKUP(A261,ResultsIRT!B:J,5,FALSE)</f>
        <v>#N/A</v>
      </c>
      <c r="Q261" s="7" t="e">
        <f>VLOOKUP(A261,ResultsIRT!B:J,6,FALSE)</f>
        <v>#N/A</v>
      </c>
      <c r="R261" s="7" t="e">
        <f>VLOOKUP(A261,ResultsIRT!B:J,8,FALSE)</f>
        <v>#N/A</v>
      </c>
      <c r="S261" s="7" t="e">
        <f>VLOOKUP(A261,ResultsIRT!B:J,7,FALSE)</f>
        <v>#N/A</v>
      </c>
      <c r="T261" s="7" t="e">
        <f>VLOOKUP(A261,ResultsIRT!B:J,9,FALSE)</f>
        <v>#N/A</v>
      </c>
      <c r="U261" s="27" t="s">
        <v>488</v>
      </c>
      <c r="V261" s="8" t="str">
        <f>IFERROR(IF(VLOOKUP(U261, EnglishVocabulary!A:A, 1, FALSE) = U261, "yes", "no"), "no")</f>
        <v>no</v>
      </c>
      <c r="W261" s="8" t="str">
        <f>IFERROR(IF(VLOOKUP(A261, HighDiscrimIRT!A:A, 1, FALSE) = A261, "X", ""), "")</f>
        <v/>
      </c>
      <c r="X261" s="7"/>
    </row>
    <row r="262" spans="1:24">
      <c r="A262" s="14" t="s">
        <v>489</v>
      </c>
      <c r="B262" s="7">
        <f>LOG10(D262)+6</f>
        <v>2.0997531325478911</v>
      </c>
      <c r="C262" s="7">
        <f>IF(E262=0,-12,LOG10(E262)+6)</f>
        <v>0.53344157408482662</v>
      </c>
      <c r="D262" s="10">
        <v>1.25821E-4</v>
      </c>
      <c r="E262" s="10">
        <v>3.4153999999999999E-6</v>
      </c>
      <c r="F262" s="8">
        <v>0</v>
      </c>
      <c r="G262" s="8" t="str" cm="1">
        <f t="array" ref="G262">_xlfn.SWITCH(F262,0,"primary",1,"6-7th grade",2,"8-9th grade",3,"10th grade",4,"11-12th grade",5,"bachelor",6,"licence",7,"master",10,"hard to tell")</f>
        <v>primary</v>
      </c>
      <c r="H262" s="8" t="s">
        <v>42</v>
      </c>
      <c r="I262" s="8"/>
      <c r="J262" s="8" t="s">
        <v>27</v>
      </c>
      <c r="K262" s="8" t="str">
        <f>IFERROR(IF(VLOOKUP(A262, ResultsOnlineExpFrench!A:A, 1, FALSE) = A262, "yes", "no"), "no")</f>
        <v>no</v>
      </c>
      <c r="L262" s="8"/>
      <c r="M262" s="8" t="e">
        <f>VLOOKUP(A262,ResultsOnlineExpFrench!A:B,2,FALSE)</f>
        <v>#N/A</v>
      </c>
      <c r="N262" s="8" t="e">
        <f>VLOOKUP(A262,ResultsOnlineExpFrench!A:H,8,FALSE)</f>
        <v>#N/A</v>
      </c>
      <c r="O262" s="7" t="e">
        <f>VLOOKUP(A262,ResultsIRT!B:J,4,FALSE)</f>
        <v>#N/A</v>
      </c>
      <c r="P262" s="7" t="e">
        <f>VLOOKUP(A262,ResultsIRT!B:J,5,FALSE)</f>
        <v>#N/A</v>
      </c>
      <c r="Q262" s="7" t="e">
        <f>VLOOKUP(A262,ResultsIRT!B:J,6,FALSE)</f>
        <v>#N/A</v>
      </c>
      <c r="R262" s="7" t="e">
        <f>VLOOKUP(A262,ResultsIRT!B:J,8,FALSE)</f>
        <v>#N/A</v>
      </c>
      <c r="S262" s="7" t="e">
        <f>VLOOKUP(A262,ResultsIRT!B:J,7,FALSE)</f>
        <v>#N/A</v>
      </c>
      <c r="T262" s="7" t="e">
        <f>VLOOKUP(A262,ResultsIRT!B:J,9,FALSE)</f>
        <v>#N/A</v>
      </c>
      <c r="U262" s="27" t="s">
        <v>490</v>
      </c>
      <c r="V262" s="8" t="str">
        <f>IFERROR(IF(VLOOKUP(U262, EnglishVocabulary!A:A, 1, FALSE) = U262, "yes", "no"), "no")</f>
        <v>yes</v>
      </c>
      <c r="W262" s="8" t="str">
        <f>IFERROR(IF(VLOOKUP(A262, HighDiscrimIRT!A:A, 1, FALSE) = A262, "X", ""), "")</f>
        <v/>
      </c>
      <c r="X262" s="7"/>
    </row>
    <row r="263" spans="1:24">
      <c r="A263" s="14" t="s">
        <v>491</v>
      </c>
      <c r="B263" s="7">
        <f>LOG10(D263)+6</f>
        <v>2.0984585488559611</v>
      </c>
      <c r="C263" s="7">
        <f>IF(E263=0,-12,LOG10(E263)+6)</f>
        <v>1.7564801601645428</v>
      </c>
      <c r="D263" s="10">
        <v>1.2544650000000001E-4</v>
      </c>
      <c r="E263" s="10">
        <v>5.7079500000000001E-5</v>
      </c>
      <c r="F263" s="11">
        <v>5</v>
      </c>
      <c r="G263" s="8" t="str" cm="1">
        <f t="array" ref="G263">_xlfn.SWITCH(F263,0,"primary",1,"6-7th grade",2,"8-9th grade",3,"10th grade",4,"11-12th grade",5,"bachelor",6,"licence",7,"master",10,"hard to tell")</f>
        <v>bachelor</v>
      </c>
      <c r="H263" s="8"/>
      <c r="I263" s="8"/>
      <c r="J263" s="8" t="s">
        <v>27</v>
      </c>
      <c r="K263" s="8" t="str">
        <f>IFERROR(IF(VLOOKUP(A263, ResultsOnlineExpFrench!A:A, 1, FALSE) = A263, "yes", "no"), "no")</f>
        <v>yes</v>
      </c>
      <c r="L263" s="8"/>
      <c r="M263" s="7">
        <f>VLOOKUP(A263,ResultsOnlineExpFrench!A:B,2,FALSE)</f>
        <v>7</v>
      </c>
      <c r="N263" s="7">
        <f>VLOOKUP(A263,ResultsOnlineExpFrench!A:H,8,FALSE)</f>
        <v>1.777423885512347</v>
      </c>
      <c r="O263" s="7">
        <f>VLOOKUP(A263,ResultsIRT!B:J,4,FALSE)</f>
        <v>1.2825277756779201</v>
      </c>
      <c r="P263" s="7">
        <f>VLOOKUP(A263,ResultsIRT!B:J,5,FALSE)</f>
        <v>-1.8409648496180999</v>
      </c>
      <c r="Q263" s="7">
        <f>VLOOKUP(A263,ResultsIRT!B:J,6,FALSE)</f>
        <v>1.9582945754877299</v>
      </c>
      <c r="R263" s="7">
        <f>VLOOKUP(A263,ResultsIRT!B:J,8,FALSE)</f>
        <v>-1.93769692546483</v>
      </c>
      <c r="S263" s="7">
        <f>VLOOKUP(A263,ResultsIRT!B:J,7,FALSE)</f>
        <v>0.67597465368968102</v>
      </c>
      <c r="T263" s="7">
        <f>VLOOKUP(A263,ResultsIRT!B:J,9,FALSE)</f>
        <v>1.03398710426017</v>
      </c>
      <c r="U263" s="27" t="s">
        <v>491</v>
      </c>
      <c r="V263" s="8" t="str">
        <f>IFERROR(IF(VLOOKUP(U263, EnglishVocabulary!A:A, 1, FALSE) = U263, "yes", "no"), "no")</f>
        <v>yes</v>
      </c>
      <c r="W263" s="8" t="str">
        <f>IFERROR(IF(VLOOKUP(A263, HighDiscrimIRT!A:A, 1, FALSE) = A263, "X", ""), "")</f>
        <v/>
      </c>
      <c r="X263" s="7"/>
    </row>
    <row r="264" spans="1:24">
      <c r="A264" s="14" t="s">
        <v>492</v>
      </c>
      <c r="B264" s="7">
        <f>LOG10(D264)+6</f>
        <v>2.0935039831731515</v>
      </c>
      <c r="C264" s="7">
        <f>IF(E264=0,-12,LOG10(E264)+6)</f>
        <v>-0.14776406058811276</v>
      </c>
      <c r="D264" s="10">
        <v>1.240235E-4</v>
      </c>
      <c r="E264" s="10">
        <v>7.1159999999999999E-7</v>
      </c>
      <c r="F264" s="28">
        <v>4</v>
      </c>
      <c r="G264" s="8" t="str" cm="1">
        <f t="array" ref="G264">_xlfn.SWITCH(F264,0,"primary",1,"6-7th grade",2,"8-9th grade",3,"10th grade",4,"11-12th grade",5,"bachelor",6,"licence",7,"master",10,"hard to tell")</f>
        <v>11-12th grade</v>
      </c>
      <c r="H264" s="8"/>
      <c r="I264" s="8"/>
      <c r="J264" s="8" t="s">
        <v>77</v>
      </c>
      <c r="K264" s="8" t="str">
        <f>IFERROR(IF(VLOOKUP(A264, ResultsOnlineExpFrench!A:A, 1, FALSE) = A264, "yes", "no"), "no")</f>
        <v>no</v>
      </c>
      <c r="L264" s="8"/>
      <c r="M264" s="8" t="e">
        <f>VLOOKUP(A264,ResultsOnlineExpFrench!A:B,2,FALSE)</f>
        <v>#N/A</v>
      </c>
      <c r="N264" s="8" t="e">
        <f>VLOOKUP(A264,ResultsOnlineExpFrench!A:H,8,FALSE)</f>
        <v>#N/A</v>
      </c>
      <c r="O264" s="7" t="e">
        <f>VLOOKUP(A264,ResultsIRT!B:J,4,FALSE)</f>
        <v>#N/A</v>
      </c>
      <c r="P264" s="7" t="e">
        <f>VLOOKUP(A264,ResultsIRT!B:J,5,FALSE)</f>
        <v>#N/A</v>
      </c>
      <c r="Q264" s="7" t="e">
        <f>VLOOKUP(A264,ResultsIRT!B:J,6,FALSE)</f>
        <v>#N/A</v>
      </c>
      <c r="R264" s="7" t="e">
        <f>VLOOKUP(A264,ResultsIRT!B:J,8,FALSE)</f>
        <v>#N/A</v>
      </c>
      <c r="S264" s="7" t="e">
        <f>VLOOKUP(A264,ResultsIRT!B:J,7,FALSE)</f>
        <v>#N/A</v>
      </c>
      <c r="T264" s="7" t="e">
        <f>VLOOKUP(A264,ResultsIRT!B:J,9,FALSE)</f>
        <v>#N/A</v>
      </c>
      <c r="U264" s="27" t="s">
        <v>493</v>
      </c>
      <c r="V264" s="8" t="str">
        <f>IFERROR(IF(VLOOKUP(U264, EnglishVocabulary!A:A, 1, FALSE) = U264, "yes", "no"), "no")</f>
        <v>yes</v>
      </c>
      <c r="W264" s="8" t="str">
        <f>IFERROR(IF(VLOOKUP(A264, HighDiscrimIRT!A:A, 1, FALSE) = A264, "X", ""), "")</f>
        <v/>
      </c>
      <c r="X264" s="7"/>
    </row>
    <row r="265" spans="1:24">
      <c r="A265" s="14" t="s">
        <v>494</v>
      </c>
      <c r="B265" s="7">
        <f>LOG10(D265)+6</f>
        <v>2.0895522362585495</v>
      </c>
      <c r="C265" s="7">
        <f>IF(E265=0,-12,LOG10(E265)+6)</f>
        <v>0.18963065769215515</v>
      </c>
      <c r="D265" s="10">
        <v>1.2290010000000001E-4</v>
      </c>
      <c r="E265" s="10">
        <v>1.5475E-6</v>
      </c>
      <c r="F265" s="11">
        <v>5</v>
      </c>
      <c r="G265" s="8" t="str" cm="1">
        <f t="array" ref="G265">_xlfn.SWITCH(F265,0,"primary",1,"6-7th grade",2,"8-9th grade",3,"10th grade",4,"11-12th grade",5,"bachelor",6,"licence",7,"master",10,"hard to tell")</f>
        <v>bachelor</v>
      </c>
      <c r="H265" s="8"/>
      <c r="I265" s="8"/>
      <c r="J265" s="8" t="s">
        <v>36</v>
      </c>
      <c r="K265" s="8" t="str">
        <f>IFERROR(IF(VLOOKUP(A265, ResultsOnlineExpFrench!A:A, 1, FALSE) = A265, "yes", "no"), "no")</f>
        <v>yes</v>
      </c>
      <c r="L265" s="8"/>
      <c r="M265" s="7">
        <f>VLOOKUP(A265,ResultsOnlineExpFrench!A:B,2,FALSE)</f>
        <v>4.9069767441860463</v>
      </c>
      <c r="N265" s="7">
        <f>VLOOKUP(A265,ResultsOnlineExpFrench!A:H,8,FALSE)</f>
        <v>2.7743058646203602</v>
      </c>
      <c r="O265" s="7">
        <f>VLOOKUP(A265,ResultsIRT!B:J,4,FALSE)</f>
        <v>2.2741861928424498</v>
      </c>
      <c r="P265" s="7">
        <f>VLOOKUP(A265,ResultsIRT!B:J,5,FALSE)</f>
        <v>-0.43778326466205603</v>
      </c>
      <c r="Q265" s="7">
        <f>VLOOKUP(A265,ResultsIRT!B:J,6,FALSE)</f>
        <v>3.43671180516127</v>
      </c>
      <c r="R265" s="7">
        <f>VLOOKUP(A265,ResultsIRT!B:J,8,FALSE)</f>
        <v>-0.65248942125947695</v>
      </c>
      <c r="S265" s="7">
        <f>VLOOKUP(A265,ResultsIRT!B:J,7,FALSE)</f>
        <v>0.62077349406624704</v>
      </c>
      <c r="T265" s="7">
        <f>VLOOKUP(A265,ResultsIRT!B:J,9,FALSE)</f>
        <v>4.4016550857662997</v>
      </c>
      <c r="U265" s="27" t="s">
        <v>494</v>
      </c>
      <c r="V265" s="8" t="str">
        <f>IFERROR(IF(VLOOKUP(U265, EnglishVocabulary!A:A, 1, FALSE) = U265, "yes", "no"), "no")</f>
        <v>yes</v>
      </c>
      <c r="W265" s="8" t="str">
        <f>IFERROR(IF(VLOOKUP(A265, HighDiscrimIRT!A:A, 1, FALSE) = A265, "X", ""), "")</f>
        <v/>
      </c>
      <c r="X265" s="7"/>
    </row>
    <row r="266" spans="1:24">
      <c r="A266" s="14" t="s">
        <v>495</v>
      </c>
      <c r="B266" s="7">
        <f>LOG10(D266)+6</f>
        <v>2.0892874799823176</v>
      </c>
      <c r="C266" s="7">
        <f>IF(E266=0,-12,LOG10(E266)+6)</f>
        <v>1.5177077732529431</v>
      </c>
      <c r="D266" s="10">
        <v>1.228252E-4</v>
      </c>
      <c r="E266" s="10">
        <v>3.2938799999999997E-5</v>
      </c>
      <c r="F266" s="11">
        <v>1</v>
      </c>
      <c r="G266" s="8" t="str" cm="1">
        <f t="array" ref="G266">_xlfn.SWITCH(F266,0,"primary",1,"6-7th grade",2,"8-9th grade",3,"10th grade",4,"11-12th grade",5,"bachelor",6,"licence",7,"master",10,"hard to tell")</f>
        <v>6-7th grade</v>
      </c>
      <c r="H266" s="8"/>
      <c r="I266" s="8"/>
      <c r="J266" s="8" t="s">
        <v>36</v>
      </c>
      <c r="K266" s="8" t="str">
        <f>IFERROR(IF(VLOOKUP(A266, ResultsOnlineExpFrench!A:A, 1, FALSE) = A266, "yes", "no"), "no")</f>
        <v>yes</v>
      </c>
      <c r="L266" s="8"/>
      <c r="M266" s="7">
        <f>VLOOKUP(A266,ResultsOnlineExpFrench!A:B,2,FALSE)</f>
        <v>7.7230769230769232</v>
      </c>
      <c r="N266" s="7">
        <f>VLOOKUP(A266,ResultsOnlineExpFrench!A:H,8,FALSE)</f>
        <v>0.90311754593471816</v>
      </c>
      <c r="O266" s="7" t="e">
        <f>VLOOKUP(A266,ResultsIRT!B:J,4,FALSE)</f>
        <v>#N/A</v>
      </c>
      <c r="P266" s="7" t="e">
        <f>VLOOKUP(A266,ResultsIRT!B:J,5,FALSE)</f>
        <v>#N/A</v>
      </c>
      <c r="Q266" s="7" t="e">
        <f>VLOOKUP(A266,ResultsIRT!B:J,6,FALSE)</f>
        <v>#N/A</v>
      </c>
      <c r="R266" s="7" t="e">
        <f>VLOOKUP(A266,ResultsIRT!B:J,8,FALSE)</f>
        <v>#N/A</v>
      </c>
      <c r="S266" s="7" t="e">
        <f>VLOOKUP(A266,ResultsIRT!B:J,7,FALSE)</f>
        <v>#N/A</v>
      </c>
      <c r="T266" s="7" t="e">
        <f>VLOOKUP(A266,ResultsIRT!B:J,9,FALSE)</f>
        <v>#N/A</v>
      </c>
      <c r="U266" s="27" t="s">
        <v>495</v>
      </c>
      <c r="V266" s="8" t="str">
        <f>IFERROR(IF(VLOOKUP(U266, EnglishVocabulary!A:A, 1, FALSE) = U266, "yes", "no"), "no")</f>
        <v>no</v>
      </c>
      <c r="W266" s="8" t="str">
        <f>IFERROR(IF(VLOOKUP(A266, HighDiscrimIRT!A:A, 1, FALSE) = A266, "X", ""), "")</f>
        <v>X</v>
      </c>
      <c r="X266" s="7"/>
    </row>
    <row r="267" spans="1:24">
      <c r="A267" s="14" t="s">
        <v>496</v>
      </c>
      <c r="B267" s="7">
        <f>LOG10(D267)+6</f>
        <v>2.0874300080804913</v>
      </c>
      <c r="C267" s="7">
        <f>IF(E267=0,-12,LOG10(E267)+6)</f>
        <v>-1.1784864715952272</v>
      </c>
      <c r="D267" s="10">
        <v>1.2230100000000001E-4</v>
      </c>
      <c r="E267" s="10">
        <v>6.6300000000000005E-8</v>
      </c>
      <c r="F267" s="8">
        <v>5</v>
      </c>
      <c r="G267" s="8" t="str" cm="1">
        <f t="array" ref="G267">_xlfn.SWITCH(F267,0,"primary",1,"6-7th grade",2,"8-9th grade",3,"10th grade",4,"11-12th grade",5,"bachelor",6,"licence",7,"master",10,"hard to tell")</f>
        <v>bachelor</v>
      </c>
      <c r="H267" s="8"/>
      <c r="I267" s="8"/>
      <c r="J267" s="8" t="s">
        <v>77</v>
      </c>
      <c r="K267" s="8" t="str">
        <f>IFERROR(IF(VLOOKUP(A267, ResultsOnlineExpFrench!A:A, 1, FALSE) = A267, "yes", "no"), "no")</f>
        <v>no</v>
      </c>
      <c r="L267" s="8"/>
      <c r="M267" s="8" t="e">
        <f>VLOOKUP(A267,ResultsOnlineExpFrench!A:B,2,FALSE)</f>
        <v>#N/A</v>
      </c>
      <c r="N267" s="8" t="e">
        <f>VLOOKUP(A267,ResultsOnlineExpFrench!A:H,8,FALSE)</f>
        <v>#N/A</v>
      </c>
      <c r="O267" s="7" t="e">
        <f>VLOOKUP(A267,ResultsIRT!B:J,4,FALSE)</f>
        <v>#N/A</v>
      </c>
      <c r="P267" s="7" t="e">
        <f>VLOOKUP(A267,ResultsIRT!B:J,5,FALSE)</f>
        <v>#N/A</v>
      </c>
      <c r="Q267" s="7" t="e">
        <f>VLOOKUP(A267,ResultsIRT!B:J,6,FALSE)</f>
        <v>#N/A</v>
      </c>
      <c r="R267" s="7" t="e">
        <f>VLOOKUP(A267,ResultsIRT!B:J,8,FALSE)</f>
        <v>#N/A</v>
      </c>
      <c r="S267" s="7" t="e">
        <f>VLOOKUP(A267,ResultsIRT!B:J,7,FALSE)</f>
        <v>#N/A</v>
      </c>
      <c r="T267" s="7" t="e">
        <f>VLOOKUP(A267,ResultsIRT!B:J,9,FALSE)</f>
        <v>#N/A</v>
      </c>
      <c r="U267" s="27" t="s">
        <v>497</v>
      </c>
      <c r="V267" s="8" t="str">
        <f>IFERROR(IF(VLOOKUP(U267, EnglishVocabulary!A:A, 1, FALSE) = U267, "yes", "no"), "no")</f>
        <v>yes</v>
      </c>
      <c r="W267" s="8" t="str">
        <f>IFERROR(IF(VLOOKUP(A267, HighDiscrimIRT!A:A, 1, FALSE) = A267, "X", ""), "")</f>
        <v/>
      </c>
      <c r="X267" s="7"/>
    </row>
    <row r="268" spans="1:24">
      <c r="A268" s="14" t="s">
        <v>498</v>
      </c>
      <c r="B268" s="7">
        <f>LOG10(D268)+6</f>
        <v>2.0820780791164002</v>
      </c>
      <c r="C268" s="7">
        <f>IF(E268=0,-12,LOG10(E268)+6)</f>
        <v>0.91099238554904627</v>
      </c>
      <c r="D268" s="10">
        <v>1.208031E-4</v>
      </c>
      <c r="E268" s="10">
        <v>8.1468999999999999E-6</v>
      </c>
      <c r="F268" s="11">
        <v>0</v>
      </c>
      <c r="G268" s="8" t="str" cm="1">
        <f t="array" ref="G268">_xlfn.SWITCH(F268,0,"primary",1,"6-7th grade",2,"8-9th grade",3,"10th grade",4,"11-12th grade",5,"bachelor",6,"licence",7,"master",10,"hard to tell")</f>
        <v>primary</v>
      </c>
      <c r="H268" s="8"/>
      <c r="I268" s="8"/>
      <c r="J268" s="8" t="s">
        <v>27</v>
      </c>
      <c r="K268" s="8" t="str">
        <f>IFERROR(IF(VLOOKUP(A268, ResultsOnlineExpFrench!A:A, 1, FALSE) = A268, "yes", "no"), "no")</f>
        <v>yes</v>
      </c>
      <c r="L268" s="8"/>
      <c r="M268" s="7">
        <f>VLOOKUP(A268,ResultsOnlineExpFrench!A:B,2,FALSE)</f>
        <v>7.7755102040816331</v>
      </c>
      <c r="N268" s="7">
        <f>VLOOKUP(A268,ResultsOnlineExpFrench!A:H,8,FALSE)</f>
        <v>0.62592427838903009</v>
      </c>
      <c r="O268" s="7" t="e">
        <f>VLOOKUP(A268,ResultsIRT!B:J,4,FALSE)</f>
        <v>#N/A</v>
      </c>
      <c r="P268" s="7" t="e">
        <f>VLOOKUP(A268,ResultsIRT!B:J,5,FALSE)</f>
        <v>#N/A</v>
      </c>
      <c r="Q268" s="7" t="e">
        <f>VLOOKUP(A268,ResultsIRT!B:J,6,FALSE)</f>
        <v>#N/A</v>
      </c>
      <c r="R268" s="7" t="e">
        <f>VLOOKUP(A268,ResultsIRT!B:J,8,FALSE)</f>
        <v>#N/A</v>
      </c>
      <c r="S268" s="7" t="e">
        <f>VLOOKUP(A268,ResultsIRT!B:J,7,FALSE)</f>
        <v>#N/A</v>
      </c>
      <c r="T268" s="7" t="e">
        <f>VLOOKUP(A268,ResultsIRT!B:J,9,FALSE)</f>
        <v>#N/A</v>
      </c>
      <c r="U268" s="27" t="s">
        <v>498</v>
      </c>
      <c r="V268" s="8" t="str">
        <f>IFERROR(IF(VLOOKUP(U268, EnglishVocabulary!A:A, 1, FALSE) = U268, "yes", "no"), "no")</f>
        <v>yes</v>
      </c>
      <c r="W268" s="8" t="str">
        <f>IFERROR(IF(VLOOKUP(A268, HighDiscrimIRT!A:A, 1, FALSE) = A268, "X", ""), "")</f>
        <v/>
      </c>
      <c r="X268" s="7"/>
    </row>
    <row r="269" spans="1:24">
      <c r="A269" s="14" t="s">
        <v>499</v>
      </c>
      <c r="B269" s="7">
        <f>LOG10(D269)+6</f>
        <v>2.0815392048373509</v>
      </c>
      <c r="C269" s="7">
        <f>IF(E269=0,-12,LOG10(E269)+6)</f>
        <v>-0.14917004015146951</v>
      </c>
      <c r="D269" s="10">
        <v>1.2065330000000001E-4</v>
      </c>
      <c r="E269" s="10">
        <v>7.0930000000000003E-7</v>
      </c>
      <c r="F269" s="11">
        <v>4</v>
      </c>
      <c r="G269" s="8" t="str" cm="1">
        <f t="array" ref="G269">_xlfn.SWITCH(F269,0,"primary",1,"6-7th grade",2,"8-9th grade",3,"10th grade",4,"11-12th grade",5,"bachelor",6,"licence",7,"master",10,"hard to tell")</f>
        <v>11-12th grade</v>
      </c>
      <c r="H269" s="8"/>
      <c r="I269" s="8"/>
      <c r="J269" s="8" t="s">
        <v>27</v>
      </c>
      <c r="K269" s="8" t="str">
        <f>IFERROR(IF(VLOOKUP(A269, ResultsOnlineExpFrench!A:A, 1, FALSE) = A269, "yes", "no"), "no")</f>
        <v>yes</v>
      </c>
      <c r="L269" s="8"/>
      <c r="M269" s="7">
        <f>VLOOKUP(A269,ResultsOnlineExpFrench!A:B,2,FALSE)</f>
        <v>7.2129032258064516</v>
      </c>
      <c r="N269" s="7">
        <f>VLOOKUP(A269,ResultsOnlineExpFrench!A:H,8,FALSE)</f>
        <v>1.528174524631112</v>
      </c>
      <c r="O269" s="7">
        <f>VLOOKUP(A269,ResultsIRT!B:J,4,FALSE)</f>
        <v>4.8649397988032703</v>
      </c>
      <c r="P269" s="7">
        <f>VLOOKUP(A269,ResultsIRT!B:J,5,FALSE)</f>
        <v>-1.3117966062862201</v>
      </c>
      <c r="Q269" s="7">
        <f>VLOOKUP(A269,ResultsIRT!B:J,6,FALSE)</f>
        <v>4.9145567262306402</v>
      </c>
      <c r="R269" s="7">
        <f>VLOOKUP(A269,ResultsIRT!B:J,8,FALSE)</f>
        <v>-1.78967519000266</v>
      </c>
      <c r="S269" s="7">
        <f>VLOOKUP(A269,ResultsIRT!B:J,7,FALSE)</f>
        <v>0.81267846777805297</v>
      </c>
      <c r="T269" s="7">
        <f>VLOOKUP(A269,ResultsIRT!B:J,9,FALSE)</f>
        <v>0.50684011770602899</v>
      </c>
      <c r="U269" s="27" t="s">
        <v>500</v>
      </c>
      <c r="V269" s="8" t="str">
        <f>IFERROR(IF(VLOOKUP(U269, EnglishVocabulary!A:A, 1, FALSE) = U269, "yes", "no"), "no")</f>
        <v>yes</v>
      </c>
      <c r="W269" s="8" t="str">
        <f>IFERROR(IF(VLOOKUP(A269, HighDiscrimIRT!A:A, 1, FALSE) = A269, "X", ""), "")</f>
        <v/>
      </c>
      <c r="X269" s="7"/>
    </row>
    <row r="270" spans="1:24">
      <c r="A270" s="14" t="s">
        <v>501</v>
      </c>
      <c r="B270" s="7">
        <f>LOG10(D270)+6</f>
        <v>2.0796482233778666</v>
      </c>
      <c r="C270" s="7">
        <f>IF(E270=0,-12,LOG10(E270)+6)</f>
        <v>1.424799994656599</v>
      </c>
      <c r="D270" s="10">
        <v>1.2012909999999999E-4</v>
      </c>
      <c r="E270" s="10">
        <v>2.6594999999999999E-5</v>
      </c>
      <c r="F270" s="8">
        <v>0</v>
      </c>
      <c r="G270" s="8" t="str" cm="1">
        <f t="array" ref="G270">_xlfn.SWITCH(F270,0,"primary",1,"6-7th grade",2,"8-9th grade",3,"10th grade",4,"11-12th grade",5,"bachelor",6,"licence",7,"master",10,"hard to tell")</f>
        <v>primary</v>
      </c>
      <c r="H270" s="8"/>
      <c r="I270" s="8"/>
      <c r="J270" s="8" t="s">
        <v>214</v>
      </c>
      <c r="K270" s="8" t="str">
        <f>IFERROR(IF(VLOOKUP(A270, ResultsOnlineExpFrench!A:A, 1, FALSE) = A270, "yes", "no"), "no")</f>
        <v>no</v>
      </c>
      <c r="L270" s="8"/>
      <c r="M270" s="8" t="e">
        <f>VLOOKUP(A270,ResultsOnlineExpFrench!A:B,2,FALSE)</f>
        <v>#N/A</v>
      </c>
      <c r="N270" s="8" t="e">
        <f>VLOOKUP(A270,ResultsOnlineExpFrench!A:H,8,FALSE)</f>
        <v>#N/A</v>
      </c>
      <c r="O270" s="7" t="e">
        <f>VLOOKUP(A270,ResultsIRT!B:J,4,FALSE)</f>
        <v>#N/A</v>
      </c>
      <c r="P270" s="7" t="e">
        <f>VLOOKUP(A270,ResultsIRT!B:J,5,FALSE)</f>
        <v>#N/A</v>
      </c>
      <c r="Q270" s="7" t="e">
        <f>VLOOKUP(A270,ResultsIRT!B:J,6,FALSE)</f>
        <v>#N/A</v>
      </c>
      <c r="R270" s="7" t="e">
        <f>VLOOKUP(A270,ResultsIRT!B:J,8,FALSE)</f>
        <v>#N/A</v>
      </c>
      <c r="S270" s="7" t="e">
        <f>VLOOKUP(A270,ResultsIRT!B:J,7,FALSE)</f>
        <v>#N/A</v>
      </c>
      <c r="T270" s="7" t="e">
        <f>VLOOKUP(A270,ResultsIRT!B:J,9,FALSE)</f>
        <v>#N/A</v>
      </c>
      <c r="U270" s="27" t="s">
        <v>82</v>
      </c>
      <c r="V270" s="8" t="str">
        <f>IFERROR(IF(VLOOKUP(U270, EnglishVocabulary!A:A, 1, FALSE) = U270, "yes", "no"), "no")</f>
        <v>yes</v>
      </c>
      <c r="W270" s="8" t="str">
        <f>IFERROR(IF(VLOOKUP(A270, HighDiscrimIRT!A:A, 1, FALSE) = A270, "X", ""), "")</f>
        <v/>
      </c>
      <c r="X270" s="7"/>
    </row>
    <row r="271" spans="1:24">
      <c r="A271" s="14" t="s">
        <v>451</v>
      </c>
      <c r="B271" s="7">
        <f>LOG10(D271)+6</f>
        <v>2.0785637471858149</v>
      </c>
      <c r="C271" s="7">
        <f>IF(E271=0,-12,LOG10(E271)+6)</f>
        <v>1.4865523192673242</v>
      </c>
      <c r="D271" s="10">
        <v>1.198295E-4</v>
      </c>
      <c r="E271" s="10">
        <v>3.0658599999999998E-5</v>
      </c>
      <c r="F271" s="8">
        <v>10</v>
      </c>
      <c r="G271" s="8" t="str" cm="1">
        <f t="array" ref="G271">_xlfn.SWITCH(F271,0,"primary",1,"6-7th grade",2,"8-9th grade",3,"10th grade",4,"11-12th grade",5,"bachelor",6,"licence",7,"master",10,"hard to tell")</f>
        <v>hard to tell</v>
      </c>
      <c r="H271" s="8"/>
      <c r="I271" s="8"/>
      <c r="J271" s="8" t="s">
        <v>27</v>
      </c>
      <c r="K271" s="8" t="str">
        <f>IFERROR(IF(VLOOKUP(A271, ResultsOnlineExpFrench!A:A, 1, FALSE) = A271, "yes", "no"), "no")</f>
        <v>no</v>
      </c>
      <c r="L271" s="8"/>
      <c r="M271" s="8" t="e">
        <f>VLOOKUP(A271,ResultsOnlineExpFrench!A:B,2,FALSE)</f>
        <v>#N/A</v>
      </c>
      <c r="N271" s="8" t="e">
        <f>VLOOKUP(A271,ResultsOnlineExpFrench!A:H,8,FALSE)</f>
        <v>#N/A</v>
      </c>
      <c r="O271" s="7" t="e">
        <f>VLOOKUP(A271,ResultsIRT!B:J,4,FALSE)</f>
        <v>#N/A</v>
      </c>
      <c r="P271" s="7" t="e">
        <f>VLOOKUP(A271,ResultsIRT!B:J,5,FALSE)</f>
        <v>#N/A</v>
      </c>
      <c r="Q271" s="7" t="e">
        <f>VLOOKUP(A271,ResultsIRT!B:J,6,FALSE)</f>
        <v>#N/A</v>
      </c>
      <c r="R271" s="7" t="e">
        <f>VLOOKUP(A271,ResultsIRT!B:J,8,FALSE)</f>
        <v>#N/A</v>
      </c>
      <c r="S271" s="7" t="e">
        <f>VLOOKUP(A271,ResultsIRT!B:J,7,FALSE)</f>
        <v>#N/A</v>
      </c>
      <c r="T271" s="7" t="e">
        <f>VLOOKUP(A271,ResultsIRT!B:J,9,FALSE)</f>
        <v>#N/A</v>
      </c>
      <c r="U271" s="27" t="s">
        <v>451</v>
      </c>
      <c r="V271" s="8" t="str">
        <f>IFERROR(IF(VLOOKUP(U271, EnglishVocabulary!A:A, 1, FALSE) = U271, "yes", "no"), "no")</f>
        <v>yes</v>
      </c>
      <c r="W271" s="8" t="str">
        <f>IFERROR(IF(VLOOKUP(A271, HighDiscrimIRT!A:A, 1, FALSE) = A271, "X", ""), "")</f>
        <v/>
      </c>
      <c r="X271" s="7"/>
    </row>
    <row r="272" spans="1:24">
      <c r="A272" s="14" t="s">
        <v>502</v>
      </c>
      <c r="B272" s="7">
        <f>LOG10(D272)+6</f>
        <v>2.0785637471858149</v>
      </c>
      <c r="C272" s="7">
        <f>IF(E272=0,-12,LOG10(E272)+6)</f>
        <v>1.57077986927351</v>
      </c>
      <c r="D272" s="10">
        <v>1.198295E-4</v>
      </c>
      <c r="E272" s="10">
        <v>3.72203E-5</v>
      </c>
      <c r="F272" s="11">
        <v>3</v>
      </c>
      <c r="G272" s="8" t="str" cm="1">
        <f t="array" ref="G272">_xlfn.SWITCH(F272,0,"primary",1,"6-7th grade",2,"8-9th grade",3,"10th grade",4,"11-12th grade",5,"bachelor",6,"licence",7,"master",10,"hard to tell")</f>
        <v>10th grade</v>
      </c>
      <c r="H272" s="8"/>
      <c r="I272" s="8"/>
      <c r="J272" s="8" t="s">
        <v>27</v>
      </c>
      <c r="K272" s="8" t="str">
        <f>IFERROR(IF(VLOOKUP(A272, ResultsOnlineExpFrench!A:A, 1, FALSE) = A272, "yes", "no"), "no")</f>
        <v>yes</v>
      </c>
      <c r="L272" s="8"/>
      <c r="M272" s="7">
        <f>VLOOKUP(A272,ResultsOnlineExpFrench!A:B,2,FALSE)</f>
        <v>6.7342657342657342</v>
      </c>
      <c r="N272" s="7">
        <f>VLOOKUP(A272,ResultsOnlineExpFrench!A:H,8,FALSE)</f>
        <v>1.8011303713779301</v>
      </c>
      <c r="O272" s="7">
        <f>VLOOKUP(A272,ResultsIRT!B:J,4,FALSE)</f>
        <v>2.6669868556038302E-2</v>
      </c>
      <c r="P272" s="7">
        <f>VLOOKUP(A272,ResultsIRT!B:J,5,FALSE)</f>
        <v>-73.246322378886106</v>
      </c>
      <c r="Q272" s="7">
        <f>VLOOKUP(A272,ResultsIRT!B:J,6,FALSE)</f>
        <v>1.89915644905349</v>
      </c>
      <c r="R272" s="7">
        <f>VLOOKUP(A272,ResultsIRT!B:J,8,FALSE)</f>
        <v>-2.1290182940729898</v>
      </c>
      <c r="S272" s="7">
        <f>VLOOKUP(A272,ResultsIRT!B:J,7,FALSE)</f>
        <v>0.53120552968047097</v>
      </c>
      <c r="T272" s="7">
        <f>VLOOKUP(A272,ResultsIRT!B:J,9,FALSE)</f>
        <v>-0.37502342596584198</v>
      </c>
      <c r="U272" s="27" t="s">
        <v>502</v>
      </c>
      <c r="V272" s="8" t="str">
        <f>IFERROR(IF(VLOOKUP(U272, EnglishVocabulary!A:A, 1, FALSE) = U272, "yes", "no"), "no")</f>
        <v>yes</v>
      </c>
      <c r="W272" s="8" t="str">
        <f>IFERROR(IF(VLOOKUP(A272, HighDiscrimIRT!A:A, 1, FALSE) = A272, "X", ""), "")</f>
        <v/>
      </c>
      <c r="X272" s="7"/>
    </row>
    <row r="273" spans="1:24">
      <c r="A273" s="14" t="s">
        <v>453</v>
      </c>
      <c r="B273" s="7">
        <f>LOG10(D273)+6</f>
        <v>2.0777486091815103</v>
      </c>
      <c r="C273" s="7">
        <f>IF(E273=0,-12,LOG10(E273)+6)</f>
        <v>1.38184040558306</v>
      </c>
      <c r="D273" s="10">
        <v>1.196048E-4</v>
      </c>
      <c r="E273" s="10">
        <v>2.4090199999999998E-5</v>
      </c>
      <c r="F273" s="8">
        <v>0</v>
      </c>
      <c r="G273" s="8" t="str" cm="1">
        <f t="array" ref="G273">_xlfn.SWITCH(F273,0,"primary",1,"6-7th grade",2,"8-9th grade",3,"10th grade",4,"11-12th grade",5,"bachelor",6,"licence",7,"master",10,"hard to tell")</f>
        <v>primary</v>
      </c>
      <c r="H273" s="8"/>
      <c r="I273" s="8"/>
      <c r="J273" s="8" t="s">
        <v>77</v>
      </c>
      <c r="K273" s="8" t="str">
        <f>IFERROR(IF(VLOOKUP(A273, ResultsOnlineExpFrench!A:A, 1, FALSE) = A273, "yes", "no"), "no")</f>
        <v>no</v>
      </c>
      <c r="L273" s="8"/>
      <c r="M273" s="8" t="e">
        <f>VLOOKUP(A273,ResultsOnlineExpFrench!A:B,2,FALSE)</f>
        <v>#N/A</v>
      </c>
      <c r="N273" s="8" t="e">
        <f>VLOOKUP(A273,ResultsOnlineExpFrench!A:H,8,FALSE)</f>
        <v>#N/A</v>
      </c>
      <c r="O273" s="7" t="e">
        <f>VLOOKUP(A273,ResultsIRT!B:J,4,FALSE)</f>
        <v>#N/A</v>
      </c>
      <c r="P273" s="7" t="e">
        <f>VLOOKUP(A273,ResultsIRT!B:J,5,FALSE)</f>
        <v>#N/A</v>
      </c>
      <c r="Q273" s="7" t="e">
        <f>VLOOKUP(A273,ResultsIRT!B:J,6,FALSE)</f>
        <v>#N/A</v>
      </c>
      <c r="R273" s="7" t="e">
        <f>VLOOKUP(A273,ResultsIRT!B:J,8,FALSE)</f>
        <v>#N/A</v>
      </c>
      <c r="S273" s="7" t="e">
        <f>VLOOKUP(A273,ResultsIRT!B:J,7,FALSE)</f>
        <v>#N/A</v>
      </c>
      <c r="T273" s="7" t="e">
        <f>VLOOKUP(A273,ResultsIRT!B:J,9,FALSE)</f>
        <v>#N/A</v>
      </c>
      <c r="U273" s="27" t="s">
        <v>503</v>
      </c>
      <c r="V273" s="8" t="str">
        <f>IFERROR(IF(VLOOKUP(U273, EnglishVocabulary!A:A, 1, FALSE) = U273, "yes", "no"), "no")</f>
        <v>no</v>
      </c>
      <c r="W273" s="8" t="str">
        <f>IFERROR(IF(VLOOKUP(A273, HighDiscrimIRT!A:A, 1, FALSE) = A273, "X", ""), "")</f>
        <v/>
      </c>
      <c r="X273" s="7"/>
    </row>
    <row r="274" spans="1:24">
      <c r="A274" s="14" t="s">
        <v>504</v>
      </c>
      <c r="B274" s="7">
        <f>LOG10(D274)+6</f>
        <v>2.0777486091815103</v>
      </c>
      <c r="C274" s="7">
        <f>IF(E274=0,-12,LOG10(E274)+6)</f>
        <v>1.1094300447720107</v>
      </c>
      <c r="D274" s="10">
        <v>1.196048E-4</v>
      </c>
      <c r="E274" s="10">
        <v>1.2865599999999999E-5</v>
      </c>
      <c r="F274" s="8">
        <v>5</v>
      </c>
      <c r="G274" s="8" t="str" cm="1">
        <f t="array" ref="G274">_xlfn.SWITCH(F274,0,"primary",1,"6-7th grade",2,"8-9th grade",3,"10th grade",4,"11-12th grade",5,"bachelor",6,"licence",7,"master",10,"hard to tell")</f>
        <v>bachelor</v>
      </c>
      <c r="H274" s="8"/>
      <c r="I274" s="8" t="s">
        <v>42</v>
      </c>
      <c r="J274" s="8" t="s">
        <v>27</v>
      </c>
      <c r="K274" s="8" t="str">
        <f>IFERROR(IF(VLOOKUP(A274, ResultsOnlineExpFrench!A:A, 1, FALSE) = A274, "yes", "no"), "no")</f>
        <v>no</v>
      </c>
      <c r="L274" s="8"/>
      <c r="M274" s="8" t="e">
        <f>VLOOKUP(A274,ResultsOnlineExpFrench!A:B,2,FALSE)</f>
        <v>#N/A</v>
      </c>
      <c r="N274" s="8" t="e">
        <f>VLOOKUP(A274,ResultsOnlineExpFrench!A:H,8,FALSE)</f>
        <v>#N/A</v>
      </c>
      <c r="O274" s="7" t="e">
        <f>VLOOKUP(A274,ResultsIRT!B:J,4,FALSE)</f>
        <v>#N/A</v>
      </c>
      <c r="P274" s="7" t="e">
        <f>VLOOKUP(A274,ResultsIRT!B:J,5,FALSE)</f>
        <v>#N/A</v>
      </c>
      <c r="Q274" s="7" t="e">
        <f>VLOOKUP(A274,ResultsIRT!B:J,6,FALSE)</f>
        <v>#N/A</v>
      </c>
      <c r="R274" s="7" t="e">
        <f>VLOOKUP(A274,ResultsIRT!B:J,8,FALSE)</f>
        <v>#N/A</v>
      </c>
      <c r="S274" s="7" t="e">
        <f>VLOOKUP(A274,ResultsIRT!B:J,7,FALSE)</f>
        <v>#N/A</v>
      </c>
      <c r="T274" s="7" t="e">
        <f>VLOOKUP(A274,ResultsIRT!B:J,9,FALSE)</f>
        <v>#N/A</v>
      </c>
      <c r="U274" s="27" t="s">
        <v>504</v>
      </c>
      <c r="V274" s="8" t="str">
        <f>IFERROR(IF(VLOOKUP(U274, EnglishVocabulary!A:A, 1, FALSE) = U274, "yes", "no"), "no")</f>
        <v>yes</v>
      </c>
      <c r="W274" s="8" t="str">
        <f>IFERROR(IF(VLOOKUP(A274, HighDiscrimIRT!A:A, 1, FALSE) = A274, "X", ""), "")</f>
        <v/>
      </c>
      <c r="X274" s="7"/>
    </row>
    <row r="275" spans="1:24">
      <c r="A275" s="14" t="s">
        <v>505</v>
      </c>
      <c r="B275" s="7">
        <f>LOG10(D275)+6</f>
        <v>2.0772043326289147</v>
      </c>
      <c r="C275" s="7">
        <f>IF(E275=0,-12,LOG10(E275)+6)</f>
        <v>1.8480116668277793</v>
      </c>
      <c r="D275" s="10">
        <v>1.19455E-4</v>
      </c>
      <c r="E275" s="10">
        <v>7.0471199999999997E-5</v>
      </c>
      <c r="F275" s="8">
        <v>0</v>
      </c>
      <c r="G275" s="8" t="str" cm="1">
        <f t="array" ref="G275">_xlfn.SWITCH(F275,0,"primary",1,"6-7th grade",2,"8-9th grade",3,"10th grade",4,"11-12th grade",5,"bachelor",6,"licence",7,"master",10,"hard to tell")</f>
        <v>primary</v>
      </c>
      <c r="H275" s="8"/>
      <c r="I275" s="8"/>
      <c r="J275" s="8" t="s">
        <v>214</v>
      </c>
      <c r="K275" s="8" t="str">
        <f>IFERROR(IF(VLOOKUP(A275, ResultsOnlineExpFrench!A:A, 1, FALSE) = A275, "yes", "no"), "no")</f>
        <v>no</v>
      </c>
      <c r="L275" s="8"/>
      <c r="M275" s="8" t="e">
        <f>VLOOKUP(A275,ResultsOnlineExpFrench!A:B,2,FALSE)</f>
        <v>#N/A</v>
      </c>
      <c r="N275" s="8" t="e">
        <f>VLOOKUP(A275,ResultsOnlineExpFrench!A:H,8,FALSE)</f>
        <v>#N/A</v>
      </c>
      <c r="O275" s="7" t="e">
        <f>VLOOKUP(A275,ResultsIRT!B:J,4,FALSE)</f>
        <v>#N/A</v>
      </c>
      <c r="P275" s="7" t="e">
        <f>VLOOKUP(A275,ResultsIRT!B:J,5,FALSE)</f>
        <v>#N/A</v>
      </c>
      <c r="Q275" s="7" t="e">
        <f>VLOOKUP(A275,ResultsIRT!B:J,6,FALSE)</f>
        <v>#N/A</v>
      </c>
      <c r="R275" s="7" t="e">
        <f>VLOOKUP(A275,ResultsIRT!B:J,8,FALSE)</f>
        <v>#N/A</v>
      </c>
      <c r="S275" s="7" t="e">
        <f>VLOOKUP(A275,ResultsIRT!B:J,7,FALSE)</f>
        <v>#N/A</v>
      </c>
      <c r="T275" s="7" t="e">
        <f>VLOOKUP(A275,ResultsIRT!B:J,9,FALSE)</f>
        <v>#N/A</v>
      </c>
      <c r="U275" s="27" t="s">
        <v>506</v>
      </c>
      <c r="V275" s="8" t="str">
        <f>IFERROR(IF(VLOOKUP(U275, EnglishVocabulary!A:A, 1, FALSE) = U275, "yes", "no"), "no")</f>
        <v>yes</v>
      </c>
      <c r="W275" s="8" t="str">
        <f>IFERROR(IF(VLOOKUP(A275, HighDiscrimIRT!A:A, 1, FALSE) = A275, "X", ""), "")</f>
        <v/>
      </c>
      <c r="X275" s="7"/>
    </row>
    <row r="276" spans="1:24">
      <c r="A276" s="14" t="s">
        <v>507</v>
      </c>
      <c r="B276" s="7">
        <f>LOG10(D276)+6</f>
        <v>2.0700666954122466</v>
      </c>
      <c r="C276" s="7">
        <f>IF(E276=0,-12,LOG10(E276)+6)</f>
        <v>-0.26424146255626102</v>
      </c>
      <c r="D276" s="10">
        <v>1.175078E-4</v>
      </c>
      <c r="E276" s="10">
        <v>5.4420000000000002E-7</v>
      </c>
      <c r="F276" s="8">
        <v>4</v>
      </c>
      <c r="G276" s="8" t="str" cm="1">
        <f t="array" ref="G276">_xlfn.SWITCH(F276,0,"primary",1,"6-7th grade",2,"8-9th grade",3,"10th grade",4,"11-12th grade",5,"bachelor",6,"licence",7,"master",10,"hard to tell")</f>
        <v>11-12th grade</v>
      </c>
      <c r="H276" s="8"/>
      <c r="I276" s="8"/>
      <c r="J276" s="8" t="s">
        <v>331</v>
      </c>
      <c r="K276" s="8" t="str">
        <f>IFERROR(IF(VLOOKUP(A276, ResultsOnlineExpFrench!A:A, 1, FALSE) = A276, "yes", "no"), "no")</f>
        <v>no</v>
      </c>
      <c r="L276" s="8"/>
      <c r="M276" s="8" t="e">
        <f>VLOOKUP(A276,ResultsOnlineExpFrench!A:B,2,FALSE)</f>
        <v>#N/A</v>
      </c>
      <c r="N276" s="8" t="e">
        <f>VLOOKUP(A276,ResultsOnlineExpFrench!A:H,8,FALSE)</f>
        <v>#N/A</v>
      </c>
      <c r="O276" s="7" t="e">
        <f>VLOOKUP(A276,ResultsIRT!B:J,4,FALSE)</f>
        <v>#N/A</v>
      </c>
      <c r="P276" s="7" t="e">
        <f>VLOOKUP(A276,ResultsIRT!B:J,5,FALSE)</f>
        <v>#N/A</v>
      </c>
      <c r="Q276" s="7" t="e">
        <f>VLOOKUP(A276,ResultsIRT!B:J,6,FALSE)</f>
        <v>#N/A</v>
      </c>
      <c r="R276" s="7" t="e">
        <f>VLOOKUP(A276,ResultsIRT!B:J,8,FALSE)</f>
        <v>#N/A</v>
      </c>
      <c r="S276" s="7" t="e">
        <f>VLOOKUP(A276,ResultsIRT!B:J,7,FALSE)</f>
        <v>#N/A</v>
      </c>
      <c r="T276" s="7" t="e">
        <f>VLOOKUP(A276,ResultsIRT!B:J,9,FALSE)</f>
        <v>#N/A</v>
      </c>
      <c r="U276" s="27" t="s">
        <v>507</v>
      </c>
      <c r="V276" s="8" t="str">
        <f>IFERROR(IF(VLOOKUP(U276, EnglishVocabulary!A:A, 1, FALSE) = U276, "yes", "no"), "no")</f>
        <v>yes</v>
      </c>
      <c r="W276" s="8" t="str">
        <f>IFERROR(IF(VLOOKUP(A276, HighDiscrimIRT!A:A, 1, FALSE) = A276, "X", ""), "")</f>
        <v/>
      </c>
      <c r="X276" s="7"/>
    </row>
    <row r="277" spans="1:24">
      <c r="A277" s="14" t="s">
        <v>508</v>
      </c>
      <c r="B277" s="7">
        <f>LOG10(D277)+6</f>
        <v>2.0656151887532013</v>
      </c>
      <c r="C277" s="7">
        <f>IF(E277=0,-12,LOG10(E277)+6)</f>
        <v>1.0451233922242773</v>
      </c>
      <c r="D277" s="10">
        <v>1.1630949999999999E-4</v>
      </c>
      <c r="E277" s="10">
        <v>1.1094899999999999E-5</v>
      </c>
      <c r="F277" s="8">
        <v>5</v>
      </c>
      <c r="G277" s="8" t="str" cm="1">
        <f t="array" ref="G277">_xlfn.SWITCH(F277,0,"primary",1,"6-7th grade",2,"8-9th grade",3,"10th grade",4,"11-12th grade",5,"bachelor",6,"licence",7,"master",10,"hard to tell")</f>
        <v>bachelor</v>
      </c>
      <c r="H277" s="8"/>
      <c r="I277" s="8" t="s">
        <v>42</v>
      </c>
      <c r="J277" s="8" t="s">
        <v>77</v>
      </c>
      <c r="K277" s="8" t="str">
        <f>IFERROR(IF(VLOOKUP(A277, ResultsOnlineExpFrench!A:A, 1, FALSE) = A277, "yes", "no"), "no")</f>
        <v>no</v>
      </c>
      <c r="L277" s="8"/>
      <c r="M277" s="8" t="e">
        <f>VLOOKUP(A277,ResultsOnlineExpFrench!A:B,2,FALSE)</f>
        <v>#N/A</v>
      </c>
      <c r="N277" s="8" t="e">
        <f>VLOOKUP(A277,ResultsOnlineExpFrench!A:H,8,FALSE)</f>
        <v>#N/A</v>
      </c>
      <c r="O277" s="7" t="e">
        <f>VLOOKUP(A277,ResultsIRT!B:J,4,FALSE)</f>
        <v>#N/A</v>
      </c>
      <c r="P277" s="7" t="e">
        <f>VLOOKUP(A277,ResultsIRT!B:J,5,FALSE)</f>
        <v>#N/A</v>
      </c>
      <c r="Q277" s="7" t="e">
        <f>VLOOKUP(A277,ResultsIRT!B:J,6,FALSE)</f>
        <v>#N/A</v>
      </c>
      <c r="R277" s="7" t="e">
        <f>VLOOKUP(A277,ResultsIRT!B:J,8,FALSE)</f>
        <v>#N/A</v>
      </c>
      <c r="S277" s="7" t="e">
        <f>VLOOKUP(A277,ResultsIRT!B:J,7,FALSE)</f>
        <v>#N/A</v>
      </c>
      <c r="T277" s="7" t="e">
        <f>VLOOKUP(A277,ResultsIRT!B:J,9,FALSE)</f>
        <v>#N/A</v>
      </c>
      <c r="U277" s="27" t="s">
        <v>509</v>
      </c>
      <c r="V277" s="8" t="str">
        <f>IFERROR(IF(VLOOKUP(U277, EnglishVocabulary!A:A, 1, FALSE) = U277, "yes", "no"), "no")</f>
        <v>yes</v>
      </c>
      <c r="W277" s="8" t="str">
        <f>IFERROR(IF(VLOOKUP(A277, HighDiscrimIRT!A:A, 1, FALSE) = A277, "X", ""), "")</f>
        <v/>
      </c>
      <c r="X277" s="7"/>
    </row>
    <row r="278" spans="1:24">
      <c r="A278" s="14" t="s">
        <v>510</v>
      </c>
      <c r="B278" s="7">
        <f>LOG10(D278)+6</f>
        <v>2.0633723949035896</v>
      </c>
      <c r="C278" s="7">
        <f>IF(E278=0,-12,LOG10(E278)+6)</f>
        <v>2.2308337401230536</v>
      </c>
      <c r="D278" s="10">
        <v>1.157104E-4</v>
      </c>
      <c r="E278" s="10">
        <v>1.7015070000000001E-4</v>
      </c>
      <c r="F278" s="11">
        <v>0</v>
      </c>
      <c r="G278" s="8" t="str" cm="1">
        <f t="array" ref="G278">_xlfn.SWITCH(F278,0,"primary",1,"6-7th grade",2,"8-9th grade",3,"10th grade",4,"11-12th grade",5,"bachelor",6,"licence",7,"master",10,"hard to tell")</f>
        <v>primary</v>
      </c>
      <c r="H278" s="8"/>
      <c r="I278" s="8"/>
      <c r="J278" s="8" t="s">
        <v>27</v>
      </c>
      <c r="K278" s="8" t="str">
        <f>IFERROR(IF(VLOOKUP(A278, ResultsOnlineExpFrench!A:A, 1, FALSE) = A278, "yes", "no"), "no")</f>
        <v>yes</v>
      </c>
      <c r="L278" s="8"/>
      <c r="M278" s="7">
        <f>VLOOKUP(A278,ResultsOnlineExpFrench!A:B,2,FALSE)</f>
        <v>7.4722222222222223</v>
      </c>
      <c r="N278" s="7">
        <f>VLOOKUP(A278,ResultsOnlineExpFrench!A:H,8,FALSE)</f>
        <v>1.312040630957727</v>
      </c>
      <c r="O278" s="7">
        <f>VLOOKUP(A278,ResultsIRT!B:J,4,FALSE)</f>
        <v>31.520129828128699</v>
      </c>
      <c r="P278" s="7">
        <f>VLOOKUP(A278,ResultsIRT!B:J,5,FALSE)</f>
        <v>-0.56548581848742197</v>
      </c>
      <c r="Q278" s="7">
        <f>VLOOKUP(A278,ResultsIRT!B:J,6,FALSE)</f>
        <v>1.1897957409306701</v>
      </c>
      <c r="R278" s="7">
        <f>VLOOKUP(A278,ResultsIRT!B:J,8,FALSE)</f>
        <v>-4.1310281153977302</v>
      </c>
      <c r="S278" s="7">
        <f>VLOOKUP(A278,ResultsIRT!B:J,7,FALSE)</f>
        <v>0.105340988102493</v>
      </c>
      <c r="T278" s="7">
        <f>VLOOKUP(A278,ResultsIRT!B:J,9,FALSE)</f>
        <v>-34.680180112947902</v>
      </c>
      <c r="U278" s="27" t="s">
        <v>511</v>
      </c>
      <c r="V278" s="8" t="str">
        <f>IFERROR(IF(VLOOKUP(U278, EnglishVocabulary!A:A, 1, FALSE) = U278, "yes", "no"), "no")</f>
        <v>yes</v>
      </c>
      <c r="W278" s="8" t="str">
        <f>IFERROR(IF(VLOOKUP(A278, HighDiscrimIRT!A:A, 1, FALSE) = A278, "X", ""), "")</f>
        <v>X</v>
      </c>
      <c r="X278" s="7"/>
    </row>
    <row r="279" spans="1:24">
      <c r="A279" s="14" t="s">
        <v>512</v>
      </c>
      <c r="B279" s="7">
        <f>LOG10(D279)+6</f>
        <v>2.0633723949035896</v>
      </c>
      <c r="C279" s="7">
        <f>IF(E279=0,-12,LOG10(E279)+6)</f>
        <v>2.1571414350717917</v>
      </c>
      <c r="D279" s="10">
        <v>1.157104E-4</v>
      </c>
      <c r="E279" s="10">
        <v>1.4359569999999999E-4</v>
      </c>
      <c r="F279" s="11">
        <v>0</v>
      </c>
      <c r="G279" s="8" t="str" cm="1">
        <f t="array" ref="G279">_xlfn.SWITCH(F279,0,"primary",1,"6-7th grade",2,"8-9th grade",3,"10th grade",4,"11-12th grade",5,"bachelor",6,"licence",7,"master",10,"hard to tell")</f>
        <v>primary</v>
      </c>
      <c r="H279" s="8"/>
      <c r="I279" s="8"/>
      <c r="J279" s="8" t="s">
        <v>27</v>
      </c>
      <c r="K279" s="8" t="str">
        <f>IFERROR(IF(VLOOKUP(A279, ResultsOnlineExpFrench!A:A, 1, FALSE) = A279, "yes", "no"), "no")</f>
        <v>yes</v>
      </c>
      <c r="L279" s="8"/>
      <c r="M279" s="7">
        <f>VLOOKUP(A279,ResultsOnlineExpFrench!A:B,2,FALSE)</f>
        <v>6.1698113207547172</v>
      </c>
      <c r="N279" s="7">
        <f>VLOOKUP(A279,ResultsOnlineExpFrench!A:H,8,FALSE)</f>
        <v>2.3717614057189671</v>
      </c>
      <c r="O279" s="7">
        <f>VLOOKUP(A279,ResultsIRT!B:J,4,FALSE)</f>
        <v>1.0435488222060401</v>
      </c>
      <c r="P279" s="7">
        <f>VLOOKUP(A279,ResultsIRT!B:J,5,FALSE)</f>
        <v>-1.2323020927744801</v>
      </c>
      <c r="Q279" s="7">
        <f>VLOOKUP(A279,ResultsIRT!B:J,6,FALSE)</f>
        <v>2.2086901034450102</v>
      </c>
      <c r="R279" s="7">
        <f>VLOOKUP(A279,ResultsIRT!B:J,8,FALSE)</f>
        <v>-1.45225305114447</v>
      </c>
      <c r="S279" s="7">
        <f>VLOOKUP(A279,ResultsIRT!B:J,7,FALSE)</f>
        <v>0.50382463911977304</v>
      </c>
      <c r="T279" s="7">
        <f>VLOOKUP(A279,ResultsIRT!B:J,9,FALSE)</f>
        <v>1.2088131887965201</v>
      </c>
      <c r="U279" s="27" t="s">
        <v>513</v>
      </c>
      <c r="V279" s="8" t="str">
        <f>IFERROR(IF(VLOOKUP(U279, EnglishVocabulary!A:A, 1, FALSE) = U279, "yes", "no"), "no")</f>
        <v>yes</v>
      </c>
      <c r="W279" s="8" t="str">
        <f>IFERROR(IF(VLOOKUP(A279, HighDiscrimIRT!A:A, 1, FALSE) = A279, "X", ""), "")</f>
        <v/>
      </c>
      <c r="X279" s="7"/>
    </row>
    <row r="280" spans="1:24">
      <c r="A280" s="14" t="s">
        <v>514</v>
      </c>
      <c r="B280" s="7">
        <f>LOG10(D280)+6</f>
        <v>2.0622464514621539</v>
      </c>
      <c r="C280" s="7">
        <f>IF(E280=0,-12,LOG10(E280)+6)</f>
        <v>1.5769365131571478</v>
      </c>
      <c r="D280" s="10">
        <v>1.154108E-4</v>
      </c>
      <c r="E280" s="10">
        <v>3.77517E-5</v>
      </c>
      <c r="F280" s="8">
        <v>4</v>
      </c>
      <c r="G280" s="8" t="str" cm="1">
        <f t="array" ref="G280">_xlfn.SWITCH(F280,0,"primary",1,"6-7th grade",2,"8-9th grade",3,"10th grade",4,"11-12th grade",5,"bachelor",6,"licence",7,"master",10,"hard to tell")</f>
        <v>11-12th grade</v>
      </c>
      <c r="H280" s="8"/>
      <c r="I280" s="8"/>
      <c r="J280" s="8" t="s">
        <v>214</v>
      </c>
      <c r="K280" s="8" t="str">
        <f>IFERROR(IF(VLOOKUP(A280, ResultsOnlineExpFrench!A:A, 1, FALSE) = A280, "yes", "no"), "no")</f>
        <v>no</v>
      </c>
      <c r="L280" s="8"/>
      <c r="M280" s="8" t="e">
        <f>VLOOKUP(A280,ResultsOnlineExpFrench!A:B,2,FALSE)</f>
        <v>#N/A</v>
      </c>
      <c r="N280" s="8" t="e">
        <f>VLOOKUP(A280,ResultsOnlineExpFrench!A:H,8,FALSE)</f>
        <v>#N/A</v>
      </c>
      <c r="O280" s="7" t="e">
        <f>VLOOKUP(A280,ResultsIRT!B:J,4,FALSE)</f>
        <v>#N/A</v>
      </c>
      <c r="P280" s="7" t="e">
        <f>VLOOKUP(A280,ResultsIRT!B:J,5,FALSE)</f>
        <v>#N/A</v>
      </c>
      <c r="Q280" s="7" t="e">
        <f>VLOOKUP(A280,ResultsIRT!B:J,6,FALSE)</f>
        <v>#N/A</v>
      </c>
      <c r="R280" s="7" t="e">
        <f>VLOOKUP(A280,ResultsIRT!B:J,8,FALSE)</f>
        <v>#N/A</v>
      </c>
      <c r="S280" s="7" t="e">
        <f>VLOOKUP(A280,ResultsIRT!B:J,7,FALSE)</f>
        <v>#N/A</v>
      </c>
      <c r="T280" s="7" t="e">
        <f>VLOOKUP(A280,ResultsIRT!B:J,9,FALSE)</f>
        <v>#N/A</v>
      </c>
      <c r="U280" s="27" t="s">
        <v>515</v>
      </c>
      <c r="V280" s="8" t="str">
        <f>IFERROR(IF(VLOOKUP(U280, EnglishVocabulary!A:A, 1, FALSE) = U280, "yes", "no"), "no")</f>
        <v>yes</v>
      </c>
      <c r="W280" s="8" t="str">
        <f>IFERROR(IF(VLOOKUP(A280, HighDiscrimIRT!A:A, 1, FALSE) = A280, "X", ""), "")</f>
        <v/>
      </c>
      <c r="X280" s="7"/>
    </row>
    <row r="281" spans="1:24">
      <c r="A281" s="14" t="s">
        <v>516</v>
      </c>
      <c r="B281" s="7">
        <f>LOG10(D281)+6</f>
        <v>2.0602689989235912</v>
      </c>
      <c r="C281" s="7">
        <f>IF(E281=0,-12,LOG10(E281)+6)</f>
        <v>1.8534128461773314</v>
      </c>
      <c r="D281" s="10">
        <v>1.1488650000000001E-4</v>
      </c>
      <c r="E281" s="10">
        <v>7.13531E-5</v>
      </c>
      <c r="F281" s="8">
        <v>0</v>
      </c>
      <c r="G281" s="8" t="str" cm="1">
        <f t="array" ref="G281">_xlfn.SWITCH(F281,0,"primary",1,"6-7th grade",2,"8-9th grade",3,"10th grade",4,"11-12th grade",5,"bachelor",6,"licence",7,"master",10,"hard to tell")</f>
        <v>primary</v>
      </c>
      <c r="H281" s="8" t="s">
        <v>42</v>
      </c>
      <c r="I281" s="8" t="s">
        <v>42</v>
      </c>
      <c r="J281" s="8" t="s">
        <v>27</v>
      </c>
      <c r="K281" s="8" t="str">
        <f>IFERROR(IF(VLOOKUP(A281, ResultsOnlineExpFrench!A:A, 1, FALSE) = A281, "yes", "no"), "no")</f>
        <v>no</v>
      </c>
      <c r="L281" s="8"/>
      <c r="M281" s="8" t="e">
        <f>VLOOKUP(A281,ResultsOnlineExpFrench!A:B,2,FALSE)</f>
        <v>#N/A</v>
      </c>
      <c r="N281" s="8" t="e">
        <f>VLOOKUP(A281,ResultsOnlineExpFrench!A:H,8,FALSE)</f>
        <v>#N/A</v>
      </c>
      <c r="O281" s="7" t="e">
        <f>VLOOKUP(A281,ResultsIRT!B:J,4,FALSE)</f>
        <v>#N/A</v>
      </c>
      <c r="P281" s="7" t="e">
        <f>VLOOKUP(A281,ResultsIRT!B:J,5,FALSE)</f>
        <v>#N/A</v>
      </c>
      <c r="Q281" s="7" t="e">
        <f>VLOOKUP(A281,ResultsIRT!B:J,6,FALSE)</f>
        <v>#N/A</v>
      </c>
      <c r="R281" s="7" t="e">
        <f>VLOOKUP(A281,ResultsIRT!B:J,8,FALSE)</f>
        <v>#N/A</v>
      </c>
      <c r="S281" s="7" t="e">
        <f>VLOOKUP(A281,ResultsIRT!B:J,7,FALSE)</f>
        <v>#N/A</v>
      </c>
      <c r="T281" s="7" t="e">
        <f>VLOOKUP(A281,ResultsIRT!B:J,9,FALSE)</f>
        <v>#N/A</v>
      </c>
      <c r="U281" s="27" t="s">
        <v>517</v>
      </c>
      <c r="V281" s="8" t="str">
        <f>IFERROR(IF(VLOOKUP(U281, EnglishVocabulary!A:A, 1, FALSE) = U281, "yes", "no"), "no")</f>
        <v>no</v>
      </c>
      <c r="W281" s="8" t="str">
        <f>IFERROR(IF(VLOOKUP(A281, HighDiscrimIRT!A:A, 1, FALSE) = A281, "X", ""), "")</f>
        <v/>
      </c>
      <c r="X281" s="7"/>
    </row>
    <row r="282" spans="1:24">
      <c r="A282" s="14" t="s">
        <v>518</v>
      </c>
      <c r="B282" s="7">
        <f>LOG10(D282)+6</f>
        <v>2.0602689989235912</v>
      </c>
      <c r="C282" s="7">
        <f>IF(E282=0,-12,LOG10(E282)+6)</f>
        <v>0.74741957694898797</v>
      </c>
      <c r="D282" s="10">
        <v>1.1488650000000001E-4</v>
      </c>
      <c r="E282" s="10">
        <v>5.5901000000000001E-6</v>
      </c>
      <c r="F282" s="31">
        <v>4</v>
      </c>
      <c r="G282" s="8" t="str" cm="1">
        <f t="array" ref="G282">_xlfn.SWITCH(F282,0,"primary",1,"6-7th grade",2,"8-9th grade",3,"10th grade",4,"11-12th grade",5,"bachelor",6,"licence",7,"master",10,"hard to tell")</f>
        <v>11-12th grade</v>
      </c>
      <c r="H282" s="8"/>
      <c r="I282" s="8"/>
      <c r="J282" s="8" t="s">
        <v>27</v>
      </c>
      <c r="K282" s="8" t="str">
        <f>IFERROR(IF(VLOOKUP(A282, ResultsOnlineExpFrench!A:A, 1, FALSE) = A282, "yes", "no"), "no")</f>
        <v>yes</v>
      </c>
      <c r="L282" s="8"/>
      <c r="M282" s="7">
        <f>VLOOKUP(A282,ResultsOnlineExpFrench!A:B,2,FALSE)</f>
        <v>6.3384615384615381</v>
      </c>
      <c r="N282" s="7">
        <f>VLOOKUP(A282,ResultsOnlineExpFrench!A:H,8,FALSE)</f>
        <v>2.168139387208964</v>
      </c>
      <c r="O282" s="7">
        <f>VLOOKUP(A282,ResultsIRT!B:J,4,FALSE)</f>
        <v>2.28218465460492</v>
      </c>
      <c r="P282" s="7">
        <f>VLOOKUP(A282,ResultsIRT!B:J,5,FALSE)</f>
        <v>-0.88432042118274601</v>
      </c>
      <c r="Q282" s="7">
        <f>VLOOKUP(A282,ResultsIRT!B:J,6,FALSE)</f>
        <v>4.4117876735188704</v>
      </c>
      <c r="R282" s="7">
        <f>VLOOKUP(A282,ResultsIRT!B:J,8,FALSE)</f>
        <v>-1.28349291260785</v>
      </c>
      <c r="S282" s="7">
        <f>VLOOKUP(A282,ResultsIRT!B:J,7,FALSE)</f>
        <v>0.786743340999005</v>
      </c>
      <c r="T282" s="7">
        <f>VLOOKUP(A282,ResultsIRT!B:J,9,FALSE)</f>
        <v>2.2543024257928099</v>
      </c>
      <c r="U282" s="27" t="s">
        <v>517</v>
      </c>
      <c r="V282" s="8" t="str">
        <f>IFERROR(IF(VLOOKUP(U282, EnglishVocabulary!A:A, 1, FALSE) = U282, "yes", "no"), "no")</f>
        <v>no</v>
      </c>
      <c r="W282" s="8" t="str">
        <f>IFERROR(IF(VLOOKUP(A282, HighDiscrimIRT!A:A, 1, FALSE) = A282, "X", ""), "")</f>
        <v/>
      </c>
      <c r="X282" s="7"/>
    </row>
    <row r="283" spans="1:24">
      <c r="A283" s="14" t="s">
        <v>519</v>
      </c>
      <c r="B283" s="7">
        <f>LOG10(D283)+6</f>
        <v>2.0582828810971425</v>
      </c>
      <c r="C283" s="7">
        <f>IF(E283=0,-12,LOG10(E283)+6)</f>
        <v>3.438778358956629E-2</v>
      </c>
      <c r="D283" s="10">
        <v>1.1436229999999999E-4</v>
      </c>
      <c r="E283" s="10">
        <v>1.0824E-6</v>
      </c>
      <c r="F283" s="28">
        <v>1</v>
      </c>
      <c r="G283" s="8" t="str" cm="1">
        <f t="array" ref="G283">_xlfn.SWITCH(F283,0,"primary",1,"6-7th grade",2,"8-9th grade",3,"10th grade",4,"11-12th grade",5,"bachelor",6,"licence",7,"master",10,"hard to tell")</f>
        <v>6-7th grade</v>
      </c>
      <c r="H283" s="8"/>
      <c r="I283" s="8"/>
      <c r="J283" s="8" t="s">
        <v>77</v>
      </c>
      <c r="K283" s="8" t="str">
        <f>IFERROR(IF(VLOOKUP(A283, ResultsOnlineExpFrench!A:A, 1, FALSE) = A283, "yes", "no"), "no")</f>
        <v>no</v>
      </c>
      <c r="L283" s="8"/>
      <c r="M283" s="8" t="e">
        <f>VLOOKUP(A283,ResultsOnlineExpFrench!A:B,2,FALSE)</f>
        <v>#N/A</v>
      </c>
      <c r="N283" s="8" t="e">
        <f>VLOOKUP(A283,ResultsOnlineExpFrench!A:H,8,FALSE)</f>
        <v>#N/A</v>
      </c>
      <c r="O283" s="7" t="e">
        <f>VLOOKUP(A283,ResultsIRT!B:J,4,FALSE)</f>
        <v>#N/A</v>
      </c>
      <c r="P283" s="7" t="e">
        <f>VLOOKUP(A283,ResultsIRT!B:J,5,FALSE)</f>
        <v>#N/A</v>
      </c>
      <c r="Q283" s="7" t="e">
        <f>VLOOKUP(A283,ResultsIRT!B:J,6,FALSE)</f>
        <v>#N/A</v>
      </c>
      <c r="R283" s="7" t="e">
        <f>VLOOKUP(A283,ResultsIRT!B:J,8,FALSE)</f>
        <v>#N/A</v>
      </c>
      <c r="S283" s="7" t="e">
        <f>VLOOKUP(A283,ResultsIRT!B:J,7,FALSE)</f>
        <v>#N/A</v>
      </c>
      <c r="T283" s="7" t="e">
        <f>VLOOKUP(A283,ResultsIRT!B:J,9,FALSE)</f>
        <v>#N/A</v>
      </c>
      <c r="U283" s="27" t="s">
        <v>520</v>
      </c>
      <c r="V283" s="8" t="str">
        <f>IFERROR(IF(VLOOKUP(U283, EnglishVocabulary!A:A, 1, FALSE) = U283, "yes", "no"), "no")</f>
        <v>yes</v>
      </c>
      <c r="W283" s="8" t="str">
        <f>IFERROR(IF(VLOOKUP(A283, HighDiscrimIRT!A:A, 1, FALSE) = A283, "X", ""), "")</f>
        <v/>
      </c>
      <c r="X283" s="7"/>
    </row>
    <row r="284" spans="1:24">
      <c r="A284" s="14" t="s">
        <v>521</v>
      </c>
      <c r="B284" s="7">
        <f>LOG10(D284)+6</f>
        <v>2.0560014179017818</v>
      </c>
      <c r="C284" s="7">
        <f>IF(E284=0,-12,LOG10(E284)+6)</f>
        <v>1.1646888578035393</v>
      </c>
      <c r="D284" s="10">
        <v>1.137631E-4</v>
      </c>
      <c r="E284" s="10">
        <v>1.46113E-5</v>
      </c>
      <c r="F284" s="8">
        <v>1</v>
      </c>
      <c r="G284" s="8" t="str" cm="1">
        <f t="array" ref="G284">_xlfn.SWITCH(F284,0,"primary",1,"6-7th grade",2,"8-9th grade",3,"10th grade",4,"11-12th grade",5,"bachelor",6,"licence",7,"master",10,"hard to tell")</f>
        <v>6-7th grade</v>
      </c>
      <c r="H284" s="8" t="s">
        <v>42</v>
      </c>
      <c r="I284" s="8"/>
      <c r="J284" s="8" t="s">
        <v>27</v>
      </c>
      <c r="K284" s="8" t="str">
        <f>IFERROR(IF(VLOOKUP(A284, ResultsOnlineExpFrench!A:A, 1, FALSE) = A284, "yes", "no"), "no")</f>
        <v>no</v>
      </c>
      <c r="L284" s="8"/>
      <c r="M284" s="8" t="e">
        <f>VLOOKUP(A284,ResultsOnlineExpFrench!A:B,2,FALSE)</f>
        <v>#N/A</v>
      </c>
      <c r="N284" s="8" t="e">
        <f>VLOOKUP(A284,ResultsOnlineExpFrench!A:H,8,FALSE)</f>
        <v>#N/A</v>
      </c>
      <c r="O284" s="7" t="e">
        <f>VLOOKUP(A284,ResultsIRT!B:J,4,FALSE)</f>
        <v>#N/A</v>
      </c>
      <c r="P284" s="7" t="e">
        <f>VLOOKUP(A284,ResultsIRT!B:J,5,FALSE)</f>
        <v>#N/A</v>
      </c>
      <c r="Q284" s="7" t="e">
        <f>VLOOKUP(A284,ResultsIRT!B:J,6,FALSE)</f>
        <v>#N/A</v>
      </c>
      <c r="R284" s="7" t="e">
        <f>VLOOKUP(A284,ResultsIRT!B:J,8,FALSE)</f>
        <v>#N/A</v>
      </c>
      <c r="S284" s="7" t="e">
        <f>VLOOKUP(A284,ResultsIRT!B:J,7,FALSE)</f>
        <v>#N/A</v>
      </c>
      <c r="T284" s="7" t="e">
        <f>VLOOKUP(A284,ResultsIRT!B:J,9,FALSE)</f>
        <v>#N/A</v>
      </c>
      <c r="U284" s="27" t="s">
        <v>522</v>
      </c>
      <c r="V284" s="8" t="str">
        <f>IFERROR(IF(VLOOKUP(U284, EnglishVocabulary!A:A, 1, FALSE) = U284, "yes", "no"), "no")</f>
        <v>yes</v>
      </c>
      <c r="W284" s="8" t="str">
        <f>IFERROR(IF(VLOOKUP(A284, HighDiscrimIRT!A:A, 1, FALSE) = A284, "X", ""), "")</f>
        <v/>
      </c>
      <c r="X284" s="7"/>
    </row>
    <row r="285" spans="1:24">
      <c r="A285" s="14" t="s">
        <v>523</v>
      </c>
      <c r="B285" s="7">
        <f>LOG10(D285)+6</f>
        <v>2.0554291744956794</v>
      </c>
      <c r="C285" s="7">
        <f>IF(E285=0,-12,LOG10(E285)+6)</f>
        <v>-0.5316526695878423</v>
      </c>
      <c r="D285" s="10">
        <v>1.1361330000000001E-4</v>
      </c>
      <c r="E285" s="10">
        <v>2.9400000000000001E-7</v>
      </c>
      <c r="F285" s="8">
        <v>6</v>
      </c>
      <c r="G285" s="8" t="str" cm="1">
        <f t="array" ref="G285">_xlfn.SWITCH(F285,0,"primary",1,"6-7th grade",2,"8-9th grade",3,"10th grade",4,"11-12th grade",5,"bachelor",6,"licence",7,"master",10,"hard to tell")</f>
        <v>licence</v>
      </c>
      <c r="H285" s="8"/>
      <c r="I285" s="8" t="s">
        <v>42</v>
      </c>
      <c r="J285" s="8" t="s">
        <v>77</v>
      </c>
      <c r="K285" s="8" t="str">
        <f>IFERROR(IF(VLOOKUP(A285, ResultsOnlineExpFrench!A:A, 1, FALSE) = A285, "yes", "no"), "no")</f>
        <v>no</v>
      </c>
      <c r="L285" s="8"/>
      <c r="M285" s="8" t="e">
        <f>VLOOKUP(A285,ResultsOnlineExpFrench!A:B,2,FALSE)</f>
        <v>#N/A</v>
      </c>
      <c r="N285" s="8" t="e">
        <f>VLOOKUP(A285,ResultsOnlineExpFrench!A:H,8,FALSE)</f>
        <v>#N/A</v>
      </c>
      <c r="O285" s="7" t="e">
        <f>VLOOKUP(A285,ResultsIRT!B:J,4,FALSE)</f>
        <v>#N/A</v>
      </c>
      <c r="P285" s="7" t="e">
        <f>VLOOKUP(A285,ResultsIRT!B:J,5,FALSE)</f>
        <v>#N/A</v>
      </c>
      <c r="Q285" s="7" t="e">
        <f>VLOOKUP(A285,ResultsIRT!B:J,6,FALSE)</f>
        <v>#N/A</v>
      </c>
      <c r="R285" s="7" t="e">
        <f>VLOOKUP(A285,ResultsIRT!B:J,8,FALSE)</f>
        <v>#N/A</v>
      </c>
      <c r="S285" s="7" t="e">
        <f>VLOOKUP(A285,ResultsIRT!B:J,7,FALSE)</f>
        <v>#N/A</v>
      </c>
      <c r="T285" s="7" t="e">
        <f>VLOOKUP(A285,ResultsIRT!B:J,9,FALSE)</f>
        <v>#N/A</v>
      </c>
      <c r="U285" s="27" t="s">
        <v>524</v>
      </c>
      <c r="V285" s="8" t="str">
        <f>IFERROR(IF(VLOOKUP(U285, EnglishVocabulary!A:A, 1, FALSE) = U285, "yes", "no"), "no")</f>
        <v>yes</v>
      </c>
      <c r="W285" s="8" t="str">
        <f>IFERROR(IF(VLOOKUP(A285, HighDiscrimIRT!A:A, 1, FALSE) = A285, "X", ""), "")</f>
        <v/>
      </c>
      <c r="X285" s="7"/>
    </row>
    <row r="286" spans="1:24">
      <c r="A286" s="14" t="s">
        <v>525</v>
      </c>
      <c r="B286" s="7">
        <f>LOG10(D286)+6</f>
        <v>2.0548565588455676</v>
      </c>
      <c r="C286" s="7">
        <f>IF(E286=0,-12,LOG10(E286)+6)</f>
        <v>0.16414458247017816</v>
      </c>
      <c r="D286" s="10">
        <v>1.134636E-4</v>
      </c>
      <c r="E286" s="10">
        <v>1.4592999999999999E-6</v>
      </c>
      <c r="F286" s="11">
        <v>0</v>
      </c>
      <c r="G286" s="8" t="str" cm="1">
        <f t="array" ref="G286">_xlfn.SWITCH(F286,0,"primary",1,"6-7th grade",2,"8-9th grade",3,"10th grade",4,"11-12th grade",5,"bachelor",6,"licence",7,"master",10,"hard to tell")</f>
        <v>primary</v>
      </c>
      <c r="H286" s="8"/>
      <c r="I286" s="8"/>
      <c r="J286" s="8" t="s">
        <v>27</v>
      </c>
      <c r="K286" s="8" t="str">
        <f>IFERROR(IF(VLOOKUP(A286, ResultsOnlineExpFrench!A:A, 1, FALSE) = A286, "yes", "no"), "no")</f>
        <v>yes</v>
      </c>
      <c r="L286" s="8"/>
      <c r="M286" s="7">
        <f>VLOOKUP(A286,ResultsOnlineExpFrench!A:B,2,FALSE)</f>
        <v>7.6950354609929077</v>
      </c>
      <c r="N286" s="7">
        <f>VLOOKUP(A286,ResultsOnlineExpFrench!A:H,8,FALSE)</f>
        <v>0.79843164005999889</v>
      </c>
      <c r="O286" s="7" t="e">
        <f>VLOOKUP(A286,ResultsIRT!B:J,4,FALSE)</f>
        <v>#N/A</v>
      </c>
      <c r="P286" s="7" t="e">
        <f>VLOOKUP(A286,ResultsIRT!B:J,5,FALSE)</f>
        <v>#N/A</v>
      </c>
      <c r="Q286" s="7" t="e">
        <f>VLOOKUP(A286,ResultsIRT!B:J,6,FALSE)</f>
        <v>#N/A</v>
      </c>
      <c r="R286" s="7" t="e">
        <f>VLOOKUP(A286,ResultsIRT!B:J,8,FALSE)</f>
        <v>#N/A</v>
      </c>
      <c r="S286" s="7" t="e">
        <f>VLOOKUP(A286,ResultsIRT!B:J,7,FALSE)</f>
        <v>#N/A</v>
      </c>
      <c r="T286" s="7" t="e">
        <f>VLOOKUP(A286,ResultsIRT!B:J,9,FALSE)</f>
        <v>#N/A</v>
      </c>
      <c r="U286" s="27" t="s">
        <v>525</v>
      </c>
      <c r="V286" s="8" t="str">
        <f>IFERROR(IF(VLOOKUP(U286, EnglishVocabulary!A:A, 1, FALSE) = U286, "yes", "no"), "no")</f>
        <v>yes</v>
      </c>
      <c r="W286" s="8" t="str">
        <f>IFERROR(IF(VLOOKUP(A286, HighDiscrimIRT!A:A, 1, FALSE) = A286, "X", ""), "")</f>
        <v/>
      </c>
      <c r="X286" s="7"/>
    </row>
    <row r="287" spans="1:24">
      <c r="A287" s="14" t="s">
        <v>526</v>
      </c>
      <c r="B287" s="7">
        <f>LOG10(D287)+6</f>
        <v>2.0537082900329673</v>
      </c>
      <c r="C287" s="7">
        <f>IF(E287=0,-12,LOG10(E287)+6)</f>
        <v>0.89769305506272268</v>
      </c>
      <c r="D287" s="10">
        <v>1.13164E-4</v>
      </c>
      <c r="E287" s="10">
        <v>7.9011999999999998E-6</v>
      </c>
      <c r="F287" s="8">
        <v>3</v>
      </c>
      <c r="G287" s="8" t="str" cm="1">
        <f t="array" ref="G287">_xlfn.SWITCH(F287,0,"primary",1,"6-7th grade",2,"8-9th grade",3,"10th grade",4,"11-12th grade",5,"bachelor",6,"licence",7,"master",10,"hard to tell")</f>
        <v>10th grade</v>
      </c>
      <c r="H287" s="8"/>
      <c r="I287" s="8"/>
      <c r="J287" s="8" t="s">
        <v>331</v>
      </c>
      <c r="K287" s="8" t="str">
        <f>IFERROR(IF(VLOOKUP(A287, ResultsOnlineExpFrench!A:A, 1, FALSE) = A287, "yes", "no"), "no")</f>
        <v>no</v>
      </c>
      <c r="L287" s="8"/>
      <c r="M287" s="8" t="e">
        <f>VLOOKUP(A287,ResultsOnlineExpFrench!A:B,2,FALSE)</f>
        <v>#N/A</v>
      </c>
      <c r="N287" s="8" t="e">
        <f>VLOOKUP(A287,ResultsOnlineExpFrench!A:H,8,FALSE)</f>
        <v>#N/A</v>
      </c>
      <c r="O287" s="7" t="e">
        <f>VLOOKUP(A287,ResultsIRT!B:J,4,FALSE)</f>
        <v>#N/A</v>
      </c>
      <c r="P287" s="7" t="e">
        <f>VLOOKUP(A287,ResultsIRT!B:J,5,FALSE)</f>
        <v>#N/A</v>
      </c>
      <c r="Q287" s="7" t="e">
        <f>VLOOKUP(A287,ResultsIRT!B:J,6,FALSE)</f>
        <v>#N/A</v>
      </c>
      <c r="R287" s="7" t="e">
        <f>VLOOKUP(A287,ResultsIRT!B:J,8,FALSE)</f>
        <v>#N/A</v>
      </c>
      <c r="S287" s="7" t="e">
        <f>VLOOKUP(A287,ResultsIRT!B:J,7,FALSE)</f>
        <v>#N/A</v>
      </c>
      <c r="T287" s="7" t="e">
        <f>VLOOKUP(A287,ResultsIRT!B:J,9,FALSE)</f>
        <v>#N/A</v>
      </c>
      <c r="U287" s="27" t="s">
        <v>526</v>
      </c>
      <c r="V287" s="8" t="str">
        <f>IFERROR(IF(VLOOKUP(U287, EnglishVocabulary!A:A, 1, FALSE) = U287, "yes", "no"), "no")</f>
        <v>yes</v>
      </c>
      <c r="W287" s="8" t="str">
        <f>IFERROR(IF(VLOOKUP(A287, HighDiscrimIRT!A:A, 1, FALSE) = A287, "X", ""), "")</f>
        <v/>
      </c>
      <c r="X287" s="7"/>
    </row>
    <row r="288" spans="1:24">
      <c r="A288" s="14" t="s">
        <v>527</v>
      </c>
      <c r="B288" s="7">
        <f>LOG10(D288)+6</f>
        <v>2.0519801741540076</v>
      </c>
      <c r="C288" s="7">
        <f>IF(E288=0,-12,LOG10(E288)+6)</f>
        <v>2.1549586751416605</v>
      </c>
      <c r="D288" s="10">
        <v>1.1271460000000001E-4</v>
      </c>
      <c r="E288" s="10">
        <v>1.4287579999999999E-4</v>
      </c>
      <c r="F288" s="11">
        <v>0</v>
      </c>
      <c r="G288" s="8" t="str" cm="1">
        <f t="array" ref="G288">_xlfn.SWITCH(F288,0,"primary",1,"6-7th grade",2,"8-9th grade",3,"10th grade",4,"11-12th grade",5,"bachelor",6,"licence",7,"master",10,"hard to tell")</f>
        <v>primary</v>
      </c>
      <c r="H288" s="8"/>
      <c r="I288" s="8"/>
      <c r="J288" s="8" t="s">
        <v>25</v>
      </c>
      <c r="K288" s="8" t="str">
        <f>IFERROR(IF(VLOOKUP(A288, ResultsOnlineExpFrench!A:A, 1, FALSE) = A288, "yes", "no"), "no")</f>
        <v>yes</v>
      </c>
      <c r="L288" s="8"/>
      <c r="M288" s="7">
        <f>VLOOKUP(A288,ResultsOnlineExpFrench!A:B,2,FALSE)</f>
        <v>7.7625899280575537</v>
      </c>
      <c r="N288" s="7">
        <f>VLOOKUP(A288,ResultsOnlineExpFrench!A:H,8,FALSE)</f>
        <v>0.986110255578731</v>
      </c>
      <c r="O288" s="7">
        <f>VLOOKUP(A288,ResultsIRT!B:J,4,FALSE)</f>
        <v>2.0291815598080298E-2</v>
      </c>
      <c r="P288" s="7">
        <f>VLOOKUP(A288,ResultsIRT!B:J,5,FALSE)</f>
        <v>-85.682412519533798</v>
      </c>
      <c r="Q288" s="7">
        <f>VLOOKUP(A288,ResultsIRT!B:J,6,FALSE)</f>
        <v>0.43750252343236101</v>
      </c>
      <c r="R288" s="7">
        <f>VLOOKUP(A288,ResultsIRT!B:J,8,FALSE)</f>
        <v>-9.9531218945584996</v>
      </c>
      <c r="S288" s="7">
        <f>VLOOKUP(A288,ResultsIRT!B:J,7,FALSE)</f>
        <v>0.27730304620031898</v>
      </c>
      <c r="T288" s="7">
        <f>VLOOKUP(A288,ResultsIRT!B:J,9,FALSE)</f>
        <v>-10.0371674172615</v>
      </c>
      <c r="U288" s="27" t="s">
        <v>528</v>
      </c>
      <c r="V288" s="8" t="str">
        <f>IFERROR(IF(VLOOKUP(U288, EnglishVocabulary!A:A, 1, FALSE) = U288, "yes", "no"), "no")</f>
        <v>no</v>
      </c>
      <c r="W288" s="8" t="str">
        <f>IFERROR(IF(VLOOKUP(A288, HighDiscrimIRT!A:A, 1, FALSE) = A288, "X", ""), "")</f>
        <v/>
      </c>
      <c r="X288" s="7"/>
    </row>
    <row r="289" spans="1:24">
      <c r="A289" s="14" t="s">
        <v>529</v>
      </c>
      <c r="B289" s="7">
        <f>LOG10(D289)+6</f>
        <v>2.048794378990455</v>
      </c>
      <c r="C289" s="7">
        <f>IF(E289=0,-12,LOG10(E289)+6)</f>
        <v>1.0415387414667716</v>
      </c>
      <c r="D289" s="10">
        <v>1.118908E-4</v>
      </c>
      <c r="E289" s="10">
        <v>1.1003699999999999E-5</v>
      </c>
      <c r="F289" s="28">
        <v>4</v>
      </c>
      <c r="G289" s="8" t="str" cm="1">
        <f t="array" ref="G289">_xlfn.SWITCH(F289,0,"primary",1,"6-7th grade",2,"8-9th grade",3,"10th grade",4,"11-12th grade",5,"bachelor",6,"licence",7,"master",10,"hard to tell")</f>
        <v>11-12th grade</v>
      </c>
      <c r="H289" s="8"/>
      <c r="I289" s="8"/>
      <c r="J289" s="8" t="s">
        <v>326</v>
      </c>
      <c r="K289" s="8" t="str">
        <f>IFERROR(IF(VLOOKUP(A289, ResultsOnlineExpFrench!A:A, 1, FALSE) = A289, "yes", "no"), "no")</f>
        <v>no</v>
      </c>
      <c r="L289" s="8"/>
      <c r="M289" s="8" t="e">
        <f>VLOOKUP(A289,ResultsOnlineExpFrench!A:B,2,FALSE)</f>
        <v>#N/A</v>
      </c>
      <c r="N289" s="8" t="e">
        <f>VLOOKUP(A289,ResultsOnlineExpFrench!A:H,8,FALSE)</f>
        <v>#N/A</v>
      </c>
      <c r="O289" s="7" t="e">
        <f>VLOOKUP(A289,ResultsIRT!B:J,4,FALSE)</f>
        <v>#N/A</v>
      </c>
      <c r="P289" s="7" t="e">
        <f>VLOOKUP(A289,ResultsIRT!B:J,5,FALSE)</f>
        <v>#N/A</v>
      </c>
      <c r="Q289" s="7" t="e">
        <f>VLOOKUP(A289,ResultsIRT!B:J,6,FALSE)</f>
        <v>#N/A</v>
      </c>
      <c r="R289" s="7" t="e">
        <f>VLOOKUP(A289,ResultsIRT!B:J,8,FALSE)</f>
        <v>#N/A</v>
      </c>
      <c r="S289" s="7" t="e">
        <f>VLOOKUP(A289,ResultsIRT!B:J,7,FALSE)</f>
        <v>#N/A</v>
      </c>
      <c r="T289" s="7" t="e">
        <f>VLOOKUP(A289,ResultsIRT!B:J,9,FALSE)</f>
        <v>#N/A</v>
      </c>
      <c r="U289" s="27" t="s">
        <v>530</v>
      </c>
      <c r="V289" s="8" t="str">
        <f>IFERROR(IF(VLOOKUP(U289, EnglishVocabulary!A:A, 1, FALSE) = U289, "yes", "no"), "no")</f>
        <v>yes</v>
      </c>
      <c r="W289" s="8" t="str">
        <f>IFERROR(IF(VLOOKUP(A289, HighDiscrimIRT!A:A, 1, FALSE) = A289, "X", ""), "")</f>
        <v/>
      </c>
      <c r="X289" s="7"/>
    </row>
    <row r="290" spans="1:24">
      <c r="A290" s="14" t="s">
        <v>531</v>
      </c>
      <c r="B290" s="7">
        <f>LOG10(D290)+6</f>
        <v>2.0479213484291452</v>
      </c>
      <c r="C290" s="7">
        <f>IF(E290=0,-12,LOG10(E290)+6)</f>
        <v>1.0701191737077691</v>
      </c>
      <c r="D290" s="10">
        <v>1.116661E-4</v>
      </c>
      <c r="E290" s="10">
        <v>1.1752200000000001E-5</v>
      </c>
      <c r="F290" s="11">
        <v>4</v>
      </c>
      <c r="G290" s="8" t="str" cm="1">
        <f t="array" ref="G290">_xlfn.SWITCH(F290,0,"primary",1,"6-7th grade",2,"8-9th grade",3,"10th grade",4,"11-12th grade",5,"bachelor",6,"licence",7,"master",10,"hard to tell")</f>
        <v>11-12th grade</v>
      </c>
      <c r="H290" s="8"/>
      <c r="I290" s="8"/>
      <c r="J290" s="8" t="s">
        <v>27</v>
      </c>
      <c r="K290" s="8" t="str">
        <f>IFERROR(IF(VLOOKUP(A290, ResultsOnlineExpFrench!A:A, 1, FALSE) = A290, "yes", "no"), "no")</f>
        <v>yes</v>
      </c>
      <c r="L290" s="8"/>
      <c r="M290" s="7">
        <f>VLOOKUP(A290,ResultsOnlineExpFrench!A:B,2,FALSE)</f>
        <v>7.1446540880503147</v>
      </c>
      <c r="N290" s="7">
        <f>VLOOKUP(A290,ResultsOnlineExpFrench!A:H,8,FALSE)</f>
        <v>1.4829703236996541</v>
      </c>
      <c r="O290" s="7">
        <f>VLOOKUP(A290,ResultsIRT!B:J,4,FALSE)</f>
        <v>4.2498952299020398E-2</v>
      </c>
      <c r="P290" s="7">
        <f>VLOOKUP(A290,ResultsIRT!B:J,5,FALSE)</f>
        <v>-88.412620875810305</v>
      </c>
      <c r="Q290" s="7">
        <f>VLOOKUP(A290,ResultsIRT!B:J,6,FALSE)</f>
        <v>2.1490274974122698</v>
      </c>
      <c r="R290" s="7">
        <f>VLOOKUP(A290,ResultsIRT!B:J,8,FALSE)</f>
        <v>-2.4919902712910602</v>
      </c>
      <c r="S290" s="7">
        <f>VLOOKUP(A290,ResultsIRT!B:J,7,FALSE)</f>
        <v>0.68224359305870197</v>
      </c>
      <c r="T290" s="7">
        <f>VLOOKUP(A290,ResultsIRT!B:J,9,FALSE)</f>
        <v>-0.77504616339541299</v>
      </c>
      <c r="U290" s="27" t="s">
        <v>532</v>
      </c>
      <c r="V290" s="8" t="str">
        <f>IFERROR(IF(VLOOKUP(U290, EnglishVocabulary!A:A, 1, FALSE) = U290, "yes", "no"), "no")</f>
        <v>yes</v>
      </c>
      <c r="W290" s="8" t="str">
        <f>IFERROR(IF(VLOOKUP(A290, HighDiscrimIRT!A:A, 1, FALSE) = A290, "X", ""), "")</f>
        <v/>
      </c>
      <c r="X290" s="7"/>
    </row>
    <row r="291" spans="1:24">
      <c r="A291" s="14" t="s">
        <v>533</v>
      </c>
      <c r="B291" s="7">
        <f>LOG10(D291)+6</f>
        <v>2.0461703951255679</v>
      </c>
      <c r="C291" s="7">
        <f>IF(E291=0,-12,LOG10(E291)+6)</f>
        <v>1.1293224551236065</v>
      </c>
      <c r="D291" s="10">
        <v>1.112168E-4</v>
      </c>
      <c r="E291" s="10">
        <v>1.34686E-5</v>
      </c>
      <c r="F291" s="28">
        <v>0</v>
      </c>
      <c r="G291" s="8" t="str" cm="1">
        <f t="array" ref="G291">_xlfn.SWITCH(F291,0,"primary",1,"6-7th grade",2,"8-9th grade",3,"10th grade",4,"11-12th grade",5,"bachelor",6,"licence",7,"master",10,"hard to tell")</f>
        <v>primary</v>
      </c>
      <c r="H291" s="8"/>
      <c r="I291" s="8"/>
      <c r="J291" s="8" t="s">
        <v>77</v>
      </c>
      <c r="K291" s="8" t="str">
        <f>IFERROR(IF(VLOOKUP(A291, ResultsOnlineExpFrench!A:A, 1, FALSE) = A291, "yes", "no"), "no")</f>
        <v>no</v>
      </c>
      <c r="L291" s="8"/>
      <c r="M291" s="8" t="e">
        <f>VLOOKUP(A291,ResultsOnlineExpFrench!A:B,2,FALSE)</f>
        <v>#N/A</v>
      </c>
      <c r="N291" s="8" t="e">
        <f>VLOOKUP(A291,ResultsOnlineExpFrench!A:H,8,FALSE)</f>
        <v>#N/A</v>
      </c>
      <c r="O291" s="7" t="e">
        <f>VLOOKUP(A291,ResultsIRT!B:J,4,FALSE)</f>
        <v>#N/A</v>
      </c>
      <c r="P291" s="7" t="e">
        <f>VLOOKUP(A291,ResultsIRT!B:J,5,FALSE)</f>
        <v>#N/A</v>
      </c>
      <c r="Q291" s="7" t="e">
        <f>VLOOKUP(A291,ResultsIRT!B:J,6,FALSE)</f>
        <v>#N/A</v>
      </c>
      <c r="R291" s="7" t="e">
        <f>VLOOKUP(A291,ResultsIRT!B:J,8,FALSE)</f>
        <v>#N/A</v>
      </c>
      <c r="S291" s="7" t="e">
        <f>VLOOKUP(A291,ResultsIRT!B:J,7,FALSE)</f>
        <v>#N/A</v>
      </c>
      <c r="T291" s="7" t="e">
        <f>VLOOKUP(A291,ResultsIRT!B:J,9,FALSE)</f>
        <v>#N/A</v>
      </c>
      <c r="U291" s="27" t="s">
        <v>533</v>
      </c>
      <c r="V291" s="8" t="str">
        <f>IFERROR(IF(VLOOKUP(U291, EnglishVocabulary!A:A, 1, FALSE) = U291, "yes", "no"), "no")</f>
        <v>yes</v>
      </c>
      <c r="W291" s="8" t="str">
        <f>IFERROR(IF(VLOOKUP(A291, HighDiscrimIRT!A:A, 1, FALSE) = A291, "X", ""), "")</f>
        <v/>
      </c>
      <c r="X291" s="7"/>
    </row>
    <row r="292" spans="1:24">
      <c r="A292" s="14" t="s">
        <v>534</v>
      </c>
      <c r="B292" s="7">
        <f>LOG10(D292)+6</f>
        <v>2.0444119618064076</v>
      </c>
      <c r="C292" s="7">
        <f>IF(E292=0,-12,LOG10(E292)+6)</f>
        <v>2.2783314444648508</v>
      </c>
      <c r="D292" s="10">
        <v>1.1076740000000001E-4</v>
      </c>
      <c r="E292" s="10">
        <v>1.898154E-4</v>
      </c>
      <c r="F292" s="11">
        <v>0</v>
      </c>
      <c r="G292" s="8" t="str" cm="1">
        <f t="array" ref="G292">_xlfn.SWITCH(F292,0,"primary",1,"6-7th grade",2,"8-9th grade",3,"10th grade",4,"11-12th grade",5,"bachelor",6,"licence",7,"master",10,"hard to tell")</f>
        <v>primary</v>
      </c>
      <c r="H292" s="8"/>
      <c r="I292" s="8"/>
      <c r="J292" s="8" t="s">
        <v>25</v>
      </c>
      <c r="K292" s="8" t="str">
        <f>IFERROR(IF(VLOOKUP(A292, ResultsOnlineExpFrench!A:A, 1, FALSE) = A292, "yes", "no"), "no")</f>
        <v>yes</v>
      </c>
      <c r="L292" s="8"/>
      <c r="M292" s="7">
        <f>VLOOKUP(A292,ResultsOnlineExpFrench!A:B,2,FALSE)</f>
        <v>7.964788732394366</v>
      </c>
      <c r="N292" s="7">
        <f>VLOOKUP(A292,ResultsOnlineExpFrench!A:H,8,FALSE)</f>
        <v>0.276088673012855</v>
      </c>
      <c r="O292" s="7" t="e">
        <f>VLOOKUP(A292,ResultsIRT!B:J,4,FALSE)</f>
        <v>#N/A</v>
      </c>
      <c r="P292" s="7" t="e">
        <f>VLOOKUP(A292,ResultsIRT!B:J,5,FALSE)</f>
        <v>#N/A</v>
      </c>
      <c r="Q292" s="7" t="e">
        <f>VLOOKUP(A292,ResultsIRT!B:J,6,FALSE)</f>
        <v>#N/A</v>
      </c>
      <c r="R292" s="7" t="e">
        <f>VLOOKUP(A292,ResultsIRT!B:J,8,FALSE)</f>
        <v>#N/A</v>
      </c>
      <c r="S292" s="7" t="e">
        <f>VLOOKUP(A292,ResultsIRT!B:J,7,FALSE)</f>
        <v>#N/A</v>
      </c>
      <c r="T292" s="7" t="e">
        <f>VLOOKUP(A292,ResultsIRT!B:J,9,FALSE)</f>
        <v>#N/A</v>
      </c>
      <c r="U292" s="27" t="s">
        <v>534</v>
      </c>
      <c r="V292" s="8" t="str">
        <f>IFERROR(IF(VLOOKUP(U292, EnglishVocabulary!A:A, 1, FALSE) = U292, "yes", "no"), "no")</f>
        <v>yes</v>
      </c>
      <c r="W292" s="8" t="str">
        <f>IFERROR(IF(VLOOKUP(A292, HighDiscrimIRT!A:A, 1, FALSE) = A292, "X", ""), "")</f>
        <v/>
      </c>
      <c r="X292" s="7"/>
    </row>
    <row r="293" spans="1:24">
      <c r="A293" s="14" t="s">
        <v>535</v>
      </c>
      <c r="B293" s="7">
        <f>LOG10(D293)+6</f>
        <v>2.0405778164181534</v>
      </c>
      <c r="C293" s="7">
        <f>IF(E293=0,-12,LOG10(E293)+6)</f>
        <v>0.71039664601360641</v>
      </c>
      <c r="D293" s="10">
        <v>1.097938E-4</v>
      </c>
      <c r="E293" s="10">
        <v>5.1332999999999996E-6</v>
      </c>
      <c r="F293" s="8">
        <v>0</v>
      </c>
      <c r="G293" s="8" t="str" cm="1">
        <f t="array" ref="G293">_xlfn.SWITCH(F293,0,"primary",1,"6-7th grade",2,"8-9th grade",3,"10th grade",4,"11-12th grade",5,"bachelor",6,"licence",7,"master",10,"hard to tell")</f>
        <v>primary</v>
      </c>
      <c r="H293" s="8"/>
      <c r="I293" s="8"/>
      <c r="J293" s="8" t="s">
        <v>77</v>
      </c>
      <c r="K293" s="8" t="str">
        <f>IFERROR(IF(VLOOKUP(A293, ResultsOnlineExpFrench!A:A, 1, FALSE) = A293, "yes", "no"), "no")</f>
        <v>no</v>
      </c>
      <c r="L293" s="8"/>
      <c r="M293" s="8" t="e">
        <f>VLOOKUP(A293,ResultsOnlineExpFrench!A:B,2,FALSE)</f>
        <v>#N/A</v>
      </c>
      <c r="N293" s="8" t="e">
        <f>VLOOKUP(A293,ResultsOnlineExpFrench!A:H,8,FALSE)</f>
        <v>#N/A</v>
      </c>
      <c r="O293" s="7" t="e">
        <f>VLOOKUP(A293,ResultsIRT!B:J,4,FALSE)</f>
        <v>#N/A</v>
      </c>
      <c r="P293" s="7" t="e">
        <f>VLOOKUP(A293,ResultsIRT!B:J,5,FALSE)</f>
        <v>#N/A</v>
      </c>
      <c r="Q293" s="7" t="e">
        <f>VLOOKUP(A293,ResultsIRT!B:J,6,FALSE)</f>
        <v>#N/A</v>
      </c>
      <c r="R293" s="7" t="e">
        <f>VLOOKUP(A293,ResultsIRT!B:J,8,FALSE)</f>
        <v>#N/A</v>
      </c>
      <c r="S293" s="7" t="e">
        <f>VLOOKUP(A293,ResultsIRT!B:J,7,FALSE)</f>
        <v>#N/A</v>
      </c>
      <c r="T293" s="7" t="e">
        <f>VLOOKUP(A293,ResultsIRT!B:J,9,FALSE)</f>
        <v>#N/A</v>
      </c>
      <c r="U293" s="27" t="s">
        <v>536</v>
      </c>
      <c r="V293" s="8" t="str">
        <f>IFERROR(IF(VLOOKUP(U293, EnglishVocabulary!A:A, 1, FALSE) = U293, "yes", "no"), "no")</f>
        <v>yes</v>
      </c>
      <c r="W293" s="8" t="str">
        <f>IFERROR(IF(VLOOKUP(A293, HighDiscrimIRT!A:A, 1, FALSE) = A293, "X", ""), "")</f>
        <v/>
      </c>
      <c r="X293" s="7"/>
    </row>
    <row r="294" spans="1:24">
      <c r="A294" s="14" t="s">
        <v>537</v>
      </c>
      <c r="B294" s="7">
        <f>LOG10(D294)+6</f>
        <v>2.0390939320909682</v>
      </c>
      <c r="C294" s="7">
        <f>IF(E294=0,-12,LOG10(E294)+6)</f>
        <v>0.35869609957381066</v>
      </c>
      <c r="D294" s="10">
        <v>1.094193E-4</v>
      </c>
      <c r="E294" s="10">
        <v>2.2840000000000001E-6</v>
      </c>
      <c r="F294" s="11">
        <v>5</v>
      </c>
      <c r="G294" s="8" t="str" cm="1">
        <f t="array" ref="G294">_xlfn.SWITCH(F294,0,"primary",1,"6-7th grade",2,"8-9th grade",3,"10th grade",4,"11-12th grade",5,"bachelor",6,"licence",7,"master",10,"hard to tell")</f>
        <v>bachelor</v>
      </c>
      <c r="H294" s="8"/>
      <c r="I294" s="8"/>
      <c r="J294" s="8" t="s">
        <v>27</v>
      </c>
      <c r="K294" s="8" t="str">
        <f>IFERROR(IF(VLOOKUP(A294, ResultsOnlineExpFrench!A:A, 1, FALSE) = A294, "yes", "no"), "no")</f>
        <v>yes</v>
      </c>
      <c r="L294" s="8"/>
      <c r="M294" s="7">
        <f>VLOOKUP(A294,ResultsOnlineExpFrench!A:B,2,FALSE)</f>
        <v>7.1746987951807233</v>
      </c>
      <c r="N294" s="7">
        <f>VLOOKUP(A294,ResultsOnlineExpFrench!A:H,8,FALSE)</f>
        <v>1.35311718416955</v>
      </c>
      <c r="O294" s="7">
        <f>VLOOKUP(A294,ResultsIRT!B:J,4,FALSE)</f>
        <v>1.01750925650854</v>
      </c>
      <c r="P294" s="7">
        <f>VLOOKUP(A294,ResultsIRT!B:J,5,FALSE)</f>
        <v>-13.4454553772606</v>
      </c>
      <c r="Q294" s="7">
        <f>VLOOKUP(A294,ResultsIRT!B:J,6,FALSE)</f>
        <v>5.9611448043079402</v>
      </c>
      <c r="R294" s="7">
        <f>VLOOKUP(A294,ResultsIRT!B:J,8,FALSE)</f>
        <v>-2.0939262025259202</v>
      </c>
      <c r="S294" s="7">
        <f>VLOOKUP(A294,ResultsIRT!B:J,7,FALSE)</f>
        <v>0.49297217377741798</v>
      </c>
      <c r="T294" s="7">
        <f>VLOOKUP(A294,ResultsIRT!B:J,9,FALSE)</f>
        <v>-2.92325142517439</v>
      </c>
      <c r="U294" s="27" t="s">
        <v>538</v>
      </c>
      <c r="V294" s="8" t="str">
        <f>IFERROR(IF(VLOOKUP(U294, EnglishVocabulary!A:A, 1, FALSE) = U294, "yes", "no"), "no")</f>
        <v>yes</v>
      </c>
      <c r="W294" s="8" t="str">
        <f>IFERROR(IF(VLOOKUP(A294, HighDiscrimIRT!A:A, 1, FALSE) = A294, "X", ""), "")</f>
        <v>X</v>
      </c>
      <c r="X294" s="7"/>
    </row>
    <row r="295" spans="1:24">
      <c r="A295" s="14" t="s">
        <v>539</v>
      </c>
      <c r="B295" s="7">
        <f>LOG10(D295)+6</f>
        <v>2.0328060552767506</v>
      </c>
      <c r="C295" s="7">
        <f>IF(E295=0,-12,LOG10(E295)+6)</f>
        <v>-0.27335427975908821</v>
      </c>
      <c r="D295" s="10">
        <v>1.078465E-4</v>
      </c>
      <c r="E295" s="10">
        <v>5.3290000000000001E-7</v>
      </c>
      <c r="F295" s="8">
        <v>5</v>
      </c>
      <c r="G295" s="8" t="str" cm="1">
        <f t="array" ref="G295">_xlfn.SWITCH(F295,0,"primary",1,"6-7th grade",2,"8-9th grade",3,"10th grade",4,"11-12th grade",5,"bachelor",6,"licence",7,"master",10,"hard to tell")</f>
        <v>bachelor</v>
      </c>
      <c r="H295" s="8"/>
      <c r="I295" s="8"/>
      <c r="J295" s="8" t="s">
        <v>331</v>
      </c>
      <c r="K295" s="8" t="str">
        <f>IFERROR(IF(VLOOKUP(A295, ResultsOnlineExpFrench!A:A, 1, FALSE) = A295, "yes", "no"), "no")</f>
        <v>no</v>
      </c>
      <c r="L295" s="8"/>
      <c r="M295" s="8" t="e">
        <f>VLOOKUP(A295,ResultsOnlineExpFrench!A:B,2,FALSE)</f>
        <v>#N/A</v>
      </c>
      <c r="N295" s="8" t="e">
        <f>VLOOKUP(A295,ResultsOnlineExpFrench!A:H,8,FALSE)</f>
        <v>#N/A</v>
      </c>
      <c r="O295" s="7" t="e">
        <f>VLOOKUP(A295,ResultsIRT!B:J,4,FALSE)</f>
        <v>#N/A</v>
      </c>
      <c r="P295" s="7" t="e">
        <f>VLOOKUP(A295,ResultsIRT!B:J,5,FALSE)</f>
        <v>#N/A</v>
      </c>
      <c r="Q295" s="7" t="e">
        <f>VLOOKUP(A295,ResultsIRT!B:J,6,FALSE)</f>
        <v>#N/A</v>
      </c>
      <c r="R295" s="7" t="e">
        <f>VLOOKUP(A295,ResultsIRT!B:J,8,FALSE)</f>
        <v>#N/A</v>
      </c>
      <c r="S295" s="7" t="e">
        <f>VLOOKUP(A295,ResultsIRT!B:J,7,FALSE)</f>
        <v>#N/A</v>
      </c>
      <c r="T295" s="7" t="e">
        <f>VLOOKUP(A295,ResultsIRT!B:J,9,FALSE)</f>
        <v>#N/A</v>
      </c>
      <c r="U295" s="27" t="s">
        <v>539</v>
      </c>
      <c r="V295" s="8" t="str">
        <f>IFERROR(IF(VLOOKUP(U295, EnglishVocabulary!A:A, 1, FALSE) = U295, "yes", "no"), "no")</f>
        <v>yes</v>
      </c>
      <c r="W295" s="8" t="str">
        <f>IFERROR(IF(VLOOKUP(A295, HighDiscrimIRT!A:A, 1, FALSE) = A295, "X", ""), "")</f>
        <v/>
      </c>
      <c r="X295" s="7"/>
    </row>
    <row r="296" spans="1:24">
      <c r="A296" s="14" t="s">
        <v>540</v>
      </c>
      <c r="B296" s="7">
        <f>LOG10(D296)+6</f>
        <v>2.0315983003430316</v>
      </c>
      <c r="C296" s="7">
        <f>IF(E296=0,-12,LOG10(E296)+6)</f>
        <v>1.8275237044938724</v>
      </c>
      <c r="D296" s="10">
        <v>1.0754700000000001E-4</v>
      </c>
      <c r="E296" s="10">
        <v>6.7223899999999999E-5</v>
      </c>
      <c r="F296" s="8">
        <v>1</v>
      </c>
      <c r="G296" s="8" t="str" cm="1">
        <f t="array" ref="G296">_xlfn.SWITCH(F296,0,"primary",1,"6-7th grade",2,"8-9th grade",3,"10th grade",4,"11-12th grade",5,"bachelor",6,"licence",7,"master",10,"hard to tell")</f>
        <v>6-7th grade</v>
      </c>
      <c r="H296" s="8"/>
      <c r="I296" s="8" t="s">
        <v>42</v>
      </c>
      <c r="J296" s="8" t="s">
        <v>27</v>
      </c>
      <c r="K296" s="8" t="str">
        <f>IFERROR(IF(VLOOKUP(A296, ResultsOnlineExpFrench!A:A, 1, FALSE) = A296, "yes", "no"), "no")</f>
        <v>no</v>
      </c>
      <c r="L296" s="8"/>
      <c r="M296" s="8" t="e">
        <f>VLOOKUP(A296,ResultsOnlineExpFrench!A:B,2,FALSE)</f>
        <v>#N/A</v>
      </c>
      <c r="N296" s="8" t="e">
        <f>VLOOKUP(A296,ResultsOnlineExpFrench!A:H,8,FALSE)</f>
        <v>#N/A</v>
      </c>
      <c r="O296" s="7" t="e">
        <f>VLOOKUP(A296,ResultsIRT!B:J,4,FALSE)</f>
        <v>#N/A</v>
      </c>
      <c r="P296" s="7" t="e">
        <f>VLOOKUP(A296,ResultsIRT!B:J,5,FALSE)</f>
        <v>#N/A</v>
      </c>
      <c r="Q296" s="7" t="e">
        <f>VLOOKUP(A296,ResultsIRT!B:J,6,FALSE)</f>
        <v>#N/A</v>
      </c>
      <c r="R296" s="7" t="e">
        <f>VLOOKUP(A296,ResultsIRT!B:J,8,FALSE)</f>
        <v>#N/A</v>
      </c>
      <c r="S296" s="7" t="e">
        <f>VLOOKUP(A296,ResultsIRT!B:J,7,FALSE)</f>
        <v>#N/A</v>
      </c>
      <c r="T296" s="7" t="e">
        <f>VLOOKUP(A296,ResultsIRT!B:J,9,FALSE)</f>
        <v>#N/A</v>
      </c>
      <c r="U296" s="27" t="s">
        <v>541</v>
      </c>
      <c r="V296" s="8" t="str">
        <f>IFERROR(IF(VLOOKUP(U296, EnglishVocabulary!A:A, 1, FALSE) = U296, "yes", "no"), "no")</f>
        <v>yes</v>
      </c>
      <c r="W296" s="8" t="str">
        <f>IFERROR(IF(VLOOKUP(A296, HighDiscrimIRT!A:A, 1, FALSE) = A296, "X", ""), "")</f>
        <v/>
      </c>
      <c r="X296" s="7"/>
    </row>
    <row r="297" spans="1:24">
      <c r="A297" s="14" t="s">
        <v>542</v>
      </c>
      <c r="B297" s="7">
        <f>LOG10(D297)+6</f>
        <v>2.0303867723780669</v>
      </c>
      <c r="C297" s="7">
        <f>IF(E297=0,-12,LOG10(E297)+6)</f>
        <v>0.41140082026007807</v>
      </c>
      <c r="D297" s="10">
        <v>1.072474E-4</v>
      </c>
      <c r="E297" s="10">
        <v>2.5787E-6</v>
      </c>
      <c r="F297" s="11">
        <v>0</v>
      </c>
      <c r="G297" s="8" t="str" cm="1">
        <f t="array" ref="G297">_xlfn.SWITCH(F297,0,"primary",1,"6-7th grade",2,"8-9th grade",3,"10th grade",4,"11-12th grade",5,"bachelor",6,"licence",7,"master",10,"hard to tell")</f>
        <v>primary</v>
      </c>
      <c r="H297" s="8"/>
      <c r="I297" s="8"/>
      <c r="J297" s="8" t="s">
        <v>27</v>
      </c>
      <c r="K297" s="8" t="str">
        <f>IFERROR(IF(VLOOKUP(A297, ResultsOnlineExpFrench!A:A, 1, FALSE) = A297, "yes", "no"), "no")</f>
        <v>yes</v>
      </c>
      <c r="L297" s="8"/>
      <c r="M297" s="7">
        <f>VLOOKUP(A297,ResultsOnlineExpFrench!A:B,2,FALSE)</f>
        <v>7.8278145695364234</v>
      </c>
      <c r="N297" s="7">
        <f>VLOOKUP(A297,ResultsOnlineExpFrench!A:H,8,FALSE)</f>
        <v>0.52439292436633611</v>
      </c>
      <c r="O297" s="7" t="e">
        <f>VLOOKUP(A297,ResultsIRT!B:J,4,FALSE)</f>
        <v>#N/A</v>
      </c>
      <c r="P297" s="7" t="e">
        <f>VLOOKUP(A297,ResultsIRT!B:J,5,FALSE)</f>
        <v>#N/A</v>
      </c>
      <c r="Q297" s="7" t="e">
        <f>VLOOKUP(A297,ResultsIRT!B:J,6,FALSE)</f>
        <v>#N/A</v>
      </c>
      <c r="R297" s="7" t="e">
        <f>VLOOKUP(A297,ResultsIRT!B:J,8,FALSE)</f>
        <v>#N/A</v>
      </c>
      <c r="S297" s="7" t="e">
        <f>VLOOKUP(A297,ResultsIRT!B:J,7,FALSE)</f>
        <v>#N/A</v>
      </c>
      <c r="T297" s="7" t="e">
        <f>VLOOKUP(A297,ResultsIRT!B:J,9,FALSE)</f>
        <v>#N/A</v>
      </c>
      <c r="U297" s="27" t="s">
        <v>542</v>
      </c>
      <c r="V297" s="8" t="str">
        <f>IFERROR(IF(VLOOKUP(U297, EnglishVocabulary!A:A, 1, FALSE) = U297, "yes", "no"), "no")</f>
        <v>yes</v>
      </c>
      <c r="W297" s="8" t="str">
        <f>IFERROR(IF(VLOOKUP(A297, HighDiscrimIRT!A:A, 1, FALSE) = A297, "X", ""), "")</f>
        <v/>
      </c>
      <c r="X297" s="7"/>
    </row>
    <row r="298" spans="1:24">
      <c r="A298" s="14" t="s">
        <v>543</v>
      </c>
      <c r="B298" s="7">
        <f>LOG10(D298)+6</f>
        <v>2.0297797386335805</v>
      </c>
      <c r="C298" s="7">
        <f>IF(E298=0,-12,LOG10(E298)+6)</f>
        <v>-0.35115229162710637</v>
      </c>
      <c r="D298" s="10">
        <v>1.070976E-4</v>
      </c>
      <c r="E298" s="10">
        <v>4.4550000000000001E-7</v>
      </c>
      <c r="F298" s="28">
        <v>10</v>
      </c>
      <c r="G298" s="8" t="str" cm="1">
        <f t="array" ref="G298">_xlfn.SWITCH(F298,0,"primary",1,"6-7th grade",2,"8-9th grade",3,"10th grade",4,"11-12th grade",5,"bachelor",6,"licence",7,"master",10,"hard to tell")</f>
        <v>hard to tell</v>
      </c>
      <c r="H298" s="8"/>
      <c r="I298" s="8" t="s">
        <v>42</v>
      </c>
      <c r="J298" s="8" t="s">
        <v>27</v>
      </c>
      <c r="K298" s="8" t="str">
        <f>IFERROR(IF(VLOOKUP(A298, ResultsOnlineExpFrench!A:A, 1, FALSE) = A298, "yes", "no"), "no")</f>
        <v>no</v>
      </c>
      <c r="L298" s="8"/>
      <c r="M298" s="8" t="e">
        <f>VLOOKUP(A298,ResultsOnlineExpFrench!A:B,2,FALSE)</f>
        <v>#N/A</v>
      </c>
      <c r="N298" s="8" t="e">
        <f>VLOOKUP(A298,ResultsOnlineExpFrench!A:H,8,FALSE)</f>
        <v>#N/A</v>
      </c>
      <c r="O298" s="7" t="e">
        <f>VLOOKUP(A298,ResultsIRT!B:J,4,FALSE)</f>
        <v>#N/A</v>
      </c>
      <c r="P298" s="7" t="e">
        <f>VLOOKUP(A298,ResultsIRT!B:J,5,FALSE)</f>
        <v>#N/A</v>
      </c>
      <c r="Q298" s="7" t="e">
        <f>VLOOKUP(A298,ResultsIRT!B:J,6,FALSE)</f>
        <v>#N/A</v>
      </c>
      <c r="R298" s="7" t="e">
        <f>VLOOKUP(A298,ResultsIRT!B:J,8,FALSE)</f>
        <v>#N/A</v>
      </c>
      <c r="S298" s="7" t="e">
        <f>VLOOKUP(A298,ResultsIRT!B:J,7,FALSE)</f>
        <v>#N/A</v>
      </c>
      <c r="T298" s="7" t="e">
        <f>VLOOKUP(A298,ResultsIRT!B:J,9,FALSE)</f>
        <v>#N/A</v>
      </c>
      <c r="U298" s="27" t="s">
        <v>543</v>
      </c>
      <c r="V298" s="8" t="str">
        <f>IFERROR(IF(VLOOKUP(U298, EnglishVocabulary!A:A, 1, FALSE) = U298, "yes", "no"), "no")</f>
        <v>yes</v>
      </c>
      <c r="W298" s="8" t="str">
        <f>IFERROR(IF(VLOOKUP(A298, HighDiscrimIRT!A:A, 1, FALSE) = A298, "X", ""), "")</f>
        <v/>
      </c>
      <c r="X298" s="7"/>
    </row>
    <row r="299" spans="1:24">
      <c r="A299" s="14" t="s">
        <v>544</v>
      </c>
      <c r="B299" s="7">
        <f>LOG10(D299)+6</f>
        <v>2.0270379457528729</v>
      </c>
      <c r="C299" s="7">
        <f>IF(E299=0,-12,LOG10(E299)+6)</f>
        <v>1.1353807487739269</v>
      </c>
      <c r="D299" s="10">
        <v>1.064236E-4</v>
      </c>
      <c r="E299" s="10">
        <v>1.36578E-5</v>
      </c>
      <c r="F299" s="11">
        <v>1</v>
      </c>
      <c r="G299" s="8" t="str" cm="1">
        <f t="array" ref="G299">_xlfn.SWITCH(F299,0,"primary",1,"6-7th grade",2,"8-9th grade",3,"10th grade",4,"11-12th grade",5,"bachelor",6,"licence",7,"master",10,"hard to tell")</f>
        <v>6-7th grade</v>
      </c>
      <c r="H299" s="8"/>
      <c r="I299" s="8"/>
      <c r="J299" s="8" t="s">
        <v>27</v>
      </c>
      <c r="K299" s="8" t="str">
        <f>IFERROR(IF(VLOOKUP(A299, ResultsOnlineExpFrench!A:A, 1, FALSE) = A299, "yes", "no"), "no")</f>
        <v>yes</v>
      </c>
      <c r="L299" s="8"/>
      <c r="M299" s="7">
        <f>VLOOKUP(A299,ResultsOnlineExpFrench!A:B,2,FALSE)</f>
        <v>6.7557251908396942</v>
      </c>
      <c r="N299" s="7">
        <f>VLOOKUP(A299,ResultsOnlineExpFrench!A:H,8,FALSE)</f>
        <v>1.5387692268953881</v>
      </c>
      <c r="O299" s="7">
        <f>VLOOKUP(A299,ResultsIRT!B:J,4,FALSE)</f>
        <v>1.5254814334323101E-2</v>
      </c>
      <c r="P299" s="7">
        <f>VLOOKUP(A299,ResultsIRT!B:J,5,FALSE)</f>
        <v>-5.4831956145982099</v>
      </c>
      <c r="Q299" s="7">
        <f>VLOOKUP(A299,ResultsIRT!B:J,6,FALSE)</f>
        <v>0.109982582806552</v>
      </c>
      <c r="R299" s="7">
        <f>VLOOKUP(A299,ResultsIRT!B:J,8,FALSE)</f>
        <v>-34.265807386406898</v>
      </c>
      <c r="S299" s="7">
        <f>VLOOKUP(A299,ResultsIRT!B:J,7,FALSE)</f>
        <v>-1.43696264896499E-2</v>
      </c>
      <c r="T299" s="7">
        <f>VLOOKUP(A299,ResultsIRT!B:J,9,FALSE)</f>
        <v>266.83524151278402</v>
      </c>
      <c r="U299" s="27" t="s">
        <v>545</v>
      </c>
      <c r="V299" s="8" t="str">
        <f>IFERROR(IF(VLOOKUP(U299, EnglishVocabulary!A:A, 1, FALSE) = U299, "yes", "no"), "no")</f>
        <v>yes</v>
      </c>
      <c r="W299" s="8" t="str">
        <f>IFERROR(IF(VLOOKUP(A299, HighDiscrimIRT!A:A, 1, FALSE) = A299, "X", ""), "")</f>
        <v/>
      </c>
      <c r="X299" s="7"/>
    </row>
    <row r="300" spans="1:24">
      <c r="A300" s="14" t="s">
        <v>546</v>
      </c>
      <c r="B300" s="7">
        <f>LOG10(D300)+6</f>
        <v>2.0258136109407907</v>
      </c>
      <c r="C300" s="7">
        <f>IF(E300=0,-12,LOG10(E300)+6)</f>
        <v>0.54961623951908578</v>
      </c>
      <c r="D300" s="10">
        <v>1.06124E-4</v>
      </c>
      <c r="E300" s="10">
        <v>3.5449999999999999E-6</v>
      </c>
      <c r="F300" s="11">
        <v>2</v>
      </c>
      <c r="G300" s="8" t="str" cm="1">
        <f t="array" ref="G300">_xlfn.SWITCH(F300,0,"primary",1,"6-7th grade",2,"8-9th grade",3,"10th grade",4,"11-12th grade",5,"bachelor",6,"licence",7,"master",10,"hard to tell")</f>
        <v>8-9th grade</v>
      </c>
      <c r="H300" s="8"/>
      <c r="I300" s="8"/>
      <c r="J300" s="8" t="s">
        <v>36</v>
      </c>
      <c r="K300" s="8" t="str">
        <f>IFERROR(IF(VLOOKUP(A300, ResultsOnlineExpFrench!A:A, 1, FALSE) = A300, "yes", "no"), "no")</f>
        <v>yes</v>
      </c>
      <c r="L300" s="8"/>
      <c r="M300" s="7">
        <f>VLOOKUP(A300,ResultsOnlineExpFrench!A:B,2,FALSE)</f>
        <v>7.333333333333333</v>
      </c>
      <c r="N300" s="7">
        <f>VLOOKUP(A300,ResultsOnlineExpFrench!A:H,8,FALSE)</f>
        <v>1.374368541872556</v>
      </c>
      <c r="O300" s="7">
        <f>VLOOKUP(A300,ResultsIRT!B:J,4,FALSE)</f>
        <v>74.775389842707298</v>
      </c>
      <c r="P300" s="7">
        <f>VLOOKUP(A300,ResultsIRT!B:J,5,FALSE)</f>
        <v>-0.883852529077361</v>
      </c>
      <c r="Q300" s="7">
        <f>VLOOKUP(A300,ResultsIRT!B:J,6,FALSE)</f>
        <v>3.0942033456182898</v>
      </c>
      <c r="R300" s="7">
        <f>VLOOKUP(A300,ResultsIRT!B:J,8,FALSE)</f>
        <v>-2.0957718891228598</v>
      </c>
      <c r="S300" s="7">
        <f>VLOOKUP(A300,ResultsIRT!B:J,7,FALSE)</f>
        <v>0.41721659476866801</v>
      </c>
      <c r="T300" s="7">
        <f>VLOOKUP(A300,ResultsIRT!B:J,9,FALSE)</f>
        <v>-4.3542551160922702</v>
      </c>
      <c r="U300" s="27" t="s">
        <v>547</v>
      </c>
      <c r="V300" s="8" t="str">
        <f>IFERROR(IF(VLOOKUP(U300, EnglishVocabulary!A:A, 1, FALSE) = U300, "yes", "no"), "no")</f>
        <v>yes</v>
      </c>
      <c r="W300" s="8" t="str">
        <f>IFERROR(IF(VLOOKUP(A300, HighDiscrimIRT!A:A, 1, FALSE) = A300, "X", ""), "")</f>
        <v/>
      </c>
      <c r="X300" s="7"/>
    </row>
    <row r="301" spans="1:24">
      <c r="A301" s="14" t="s">
        <v>548</v>
      </c>
      <c r="B301" s="7">
        <f>LOG10(D301)+6</f>
        <v>2.0202614000079575</v>
      </c>
      <c r="C301" s="7">
        <f>IF(E301=0,-12,LOG10(E301)+6)</f>
        <v>1.3134559216704931</v>
      </c>
      <c r="D301" s="10">
        <v>1.0477589999999999E-4</v>
      </c>
      <c r="E301" s="10">
        <v>2.0580500000000001E-5</v>
      </c>
      <c r="F301" s="11">
        <v>0</v>
      </c>
      <c r="G301" s="8" t="str" cm="1">
        <f t="array" ref="G301">_xlfn.SWITCH(F301,0,"primary",1,"6-7th grade",2,"8-9th grade",3,"10th grade",4,"11-12th grade",5,"bachelor",6,"licence",7,"master",10,"hard to tell")</f>
        <v>primary</v>
      </c>
      <c r="H301" s="8"/>
      <c r="I301" s="8"/>
      <c r="J301" s="8" t="s">
        <v>27</v>
      </c>
      <c r="K301" s="8" t="str">
        <f>IFERROR(IF(VLOOKUP(A301, ResultsOnlineExpFrench!A:A, 1, FALSE) = A301, "yes", "no"), "no")</f>
        <v>yes</v>
      </c>
      <c r="L301" s="8"/>
      <c r="M301" s="7">
        <f>VLOOKUP(A301,ResultsOnlineExpFrench!A:B,2,FALSE)</f>
        <v>7.5395683453237412</v>
      </c>
      <c r="N301" s="7">
        <f>VLOOKUP(A301,ResultsOnlineExpFrench!A:H,8,FALSE)</f>
        <v>1.218952180354417</v>
      </c>
      <c r="O301" s="7">
        <f>VLOOKUP(A301,ResultsIRT!B:J,4,FALSE)</f>
        <v>8.1515180342860497E-3</v>
      </c>
      <c r="P301" s="7">
        <f>VLOOKUP(A301,ResultsIRT!B:J,5,FALSE)</f>
        <v>-75.897560591649594</v>
      </c>
      <c r="Q301" s="7">
        <f>VLOOKUP(A301,ResultsIRT!B:J,6,FALSE)</f>
        <v>3.4513143193121301</v>
      </c>
      <c r="R301" s="7">
        <f>VLOOKUP(A301,ResultsIRT!B:J,8,FALSE)</f>
        <v>-2.2157896565797999</v>
      </c>
      <c r="S301" s="7">
        <f>VLOOKUP(A301,ResultsIRT!B:J,7,FALSE)</f>
        <v>1.3442937523818099</v>
      </c>
      <c r="T301" s="7">
        <f>VLOOKUP(A301,ResultsIRT!B:J,9,FALSE)</f>
        <v>0.93937388625023499</v>
      </c>
      <c r="U301" s="27" t="s">
        <v>548</v>
      </c>
      <c r="V301" s="8" t="str">
        <f>IFERROR(IF(VLOOKUP(U301, EnglishVocabulary!A:A, 1, FALSE) = U301, "yes", "no"), "no")</f>
        <v>yes</v>
      </c>
      <c r="W301" s="8" t="str">
        <f>IFERROR(IF(VLOOKUP(A301, HighDiscrimIRT!A:A, 1, FALSE) = A301, "X", ""), "")</f>
        <v/>
      </c>
      <c r="X301" s="7"/>
    </row>
    <row r="302" spans="1:24">
      <c r="A302" s="14" t="s">
        <v>549</v>
      </c>
      <c r="B302" s="7">
        <f>LOG10(D302)+6</f>
        <v>2.0165202347487736</v>
      </c>
      <c r="C302" s="7">
        <f>IF(E302=0,-12,LOG10(E302)+6)</f>
        <v>0.99841192513811094</v>
      </c>
      <c r="D302" s="10">
        <v>1.038772E-4</v>
      </c>
      <c r="E302" s="10">
        <v>9.9635000000000004E-6</v>
      </c>
      <c r="F302" s="8">
        <v>1</v>
      </c>
      <c r="G302" s="8" t="str" cm="1">
        <f t="array" ref="G302">_xlfn.SWITCH(F302,0,"primary",1,"6-7th grade",2,"8-9th grade",3,"10th grade",4,"11-12th grade",5,"bachelor",6,"licence",7,"master",10,"hard to tell")</f>
        <v>6-7th grade</v>
      </c>
      <c r="H302" s="8" t="s">
        <v>42</v>
      </c>
      <c r="I302" s="8" t="s">
        <v>42</v>
      </c>
      <c r="J302" s="8" t="s">
        <v>214</v>
      </c>
      <c r="K302" s="8" t="str">
        <f>IFERROR(IF(VLOOKUP(A302, ResultsOnlineExpFrench!A:A, 1, FALSE) = A302, "yes", "no"), "no")</f>
        <v>no</v>
      </c>
      <c r="L302" s="8"/>
      <c r="M302" s="8" t="e">
        <f>VLOOKUP(A302,ResultsOnlineExpFrench!A:B,2,FALSE)</f>
        <v>#N/A</v>
      </c>
      <c r="N302" s="8" t="e">
        <f>VLOOKUP(A302,ResultsOnlineExpFrench!A:H,8,FALSE)</f>
        <v>#N/A</v>
      </c>
      <c r="O302" s="7" t="e">
        <f>VLOOKUP(A302,ResultsIRT!B:J,4,FALSE)</f>
        <v>#N/A</v>
      </c>
      <c r="P302" s="7" t="e">
        <f>VLOOKUP(A302,ResultsIRT!B:J,5,FALSE)</f>
        <v>#N/A</v>
      </c>
      <c r="Q302" s="7" t="e">
        <f>VLOOKUP(A302,ResultsIRT!B:J,6,FALSE)</f>
        <v>#N/A</v>
      </c>
      <c r="R302" s="7" t="e">
        <f>VLOOKUP(A302,ResultsIRT!B:J,8,FALSE)</f>
        <v>#N/A</v>
      </c>
      <c r="S302" s="7" t="e">
        <f>VLOOKUP(A302,ResultsIRT!B:J,7,FALSE)</f>
        <v>#N/A</v>
      </c>
      <c r="T302" s="7" t="e">
        <f>VLOOKUP(A302,ResultsIRT!B:J,9,FALSE)</f>
        <v>#N/A</v>
      </c>
      <c r="U302" s="27" t="s">
        <v>550</v>
      </c>
      <c r="V302" s="8" t="str">
        <f>IFERROR(IF(VLOOKUP(U302, EnglishVocabulary!A:A, 1, FALSE) = U302, "yes", "no"), "no")</f>
        <v>no</v>
      </c>
      <c r="W302" s="8" t="str">
        <f>IFERROR(IF(VLOOKUP(A302, HighDiscrimIRT!A:A, 1, FALSE) = A302, "X", ""), "")</f>
        <v/>
      </c>
      <c r="X302" s="7"/>
    </row>
    <row r="303" spans="1:24">
      <c r="A303" s="14" t="s">
        <v>551</v>
      </c>
      <c r="B303" s="7">
        <f>LOG10(D303)+6</f>
        <v>2.0165202347487736</v>
      </c>
      <c r="C303" s="7">
        <f>IF(E303=0,-12,LOG10(E303)+6)</f>
        <v>1.1616554399920256</v>
      </c>
      <c r="D303" s="10">
        <v>1.038772E-4</v>
      </c>
      <c r="E303" s="10">
        <v>1.4509600000000001E-5</v>
      </c>
      <c r="F303" s="8">
        <v>5</v>
      </c>
      <c r="G303" s="8" t="str" cm="1">
        <f t="array" ref="G303">_xlfn.SWITCH(F303,0,"primary",1,"6-7th grade",2,"8-9th grade",3,"10th grade",4,"11-12th grade",5,"bachelor",6,"licence",7,"master",10,"hard to tell")</f>
        <v>bachelor</v>
      </c>
      <c r="H303" s="8"/>
      <c r="I303" s="8" t="s">
        <v>42</v>
      </c>
      <c r="J303" s="8" t="s">
        <v>77</v>
      </c>
      <c r="K303" s="8" t="str">
        <f>IFERROR(IF(VLOOKUP(A303, ResultsOnlineExpFrench!A:A, 1, FALSE) = A303, "yes", "no"), "no")</f>
        <v>no</v>
      </c>
      <c r="L303" s="8"/>
      <c r="M303" s="8" t="e">
        <f>VLOOKUP(A303,ResultsOnlineExpFrench!A:B,2,FALSE)</f>
        <v>#N/A</v>
      </c>
      <c r="N303" s="8" t="e">
        <f>VLOOKUP(A303,ResultsOnlineExpFrench!A:H,8,FALSE)</f>
        <v>#N/A</v>
      </c>
      <c r="O303" s="7" t="e">
        <f>VLOOKUP(A303,ResultsIRT!B:J,4,FALSE)</f>
        <v>#N/A</v>
      </c>
      <c r="P303" s="7" t="e">
        <f>VLOOKUP(A303,ResultsIRT!B:J,5,FALSE)</f>
        <v>#N/A</v>
      </c>
      <c r="Q303" s="7" t="e">
        <f>VLOOKUP(A303,ResultsIRT!B:J,6,FALSE)</f>
        <v>#N/A</v>
      </c>
      <c r="R303" s="7" t="e">
        <f>VLOOKUP(A303,ResultsIRT!B:J,8,FALSE)</f>
        <v>#N/A</v>
      </c>
      <c r="S303" s="7" t="e">
        <f>VLOOKUP(A303,ResultsIRT!B:J,7,FALSE)</f>
        <v>#N/A</v>
      </c>
      <c r="T303" s="7" t="e">
        <f>VLOOKUP(A303,ResultsIRT!B:J,9,FALSE)</f>
        <v>#N/A</v>
      </c>
      <c r="U303" s="27" t="s">
        <v>551</v>
      </c>
      <c r="V303" s="8" t="str">
        <f>IFERROR(IF(VLOOKUP(U303, EnglishVocabulary!A:A, 1, FALSE) = U303, "yes", "no"), "no")</f>
        <v>yes</v>
      </c>
      <c r="W303" s="8" t="str">
        <f>IFERROR(IF(VLOOKUP(A303, HighDiscrimIRT!A:A, 1, FALSE) = A303, "X", ""), "")</f>
        <v/>
      </c>
      <c r="X303" s="7"/>
    </row>
    <row r="304" spans="1:24">
      <c r="A304" s="14" t="s">
        <v>552</v>
      </c>
      <c r="B304" s="7">
        <f>LOG10(D304)+6</f>
        <v>2.0143226670912964</v>
      </c>
      <c r="C304" s="7">
        <f>IF(E304=0,-12,LOG10(E304)+6)</f>
        <v>-0.28516748756666743</v>
      </c>
      <c r="D304" s="10">
        <v>1.033529E-4</v>
      </c>
      <c r="E304" s="10">
        <v>5.186E-7</v>
      </c>
      <c r="F304" s="31">
        <v>1</v>
      </c>
      <c r="G304" s="8" t="str" cm="1">
        <f t="array" ref="G304">_xlfn.SWITCH(F304,0,"primary",1,"6-7th grade",2,"8-9th grade",3,"10th grade",4,"11-12th grade",5,"bachelor",6,"licence",7,"master",10,"hard to tell")</f>
        <v>6-7th grade</v>
      </c>
      <c r="H304" s="8"/>
      <c r="I304" s="8"/>
      <c r="J304" s="8" t="s">
        <v>36</v>
      </c>
      <c r="K304" s="8" t="str">
        <f>IFERROR(IF(VLOOKUP(A304, ResultsOnlineExpFrench!A:A, 1, FALSE) = A304, "yes", "no"), "no")</f>
        <v>yes</v>
      </c>
      <c r="L304" s="8"/>
      <c r="M304" s="7">
        <f>VLOOKUP(A304,ResultsOnlineExpFrench!A:B,2,FALSE)</f>
        <v>7.1079136690647484</v>
      </c>
      <c r="N304" s="7">
        <f>VLOOKUP(A304,ResultsOnlineExpFrench!A:H,8,FALSE)</f>
        <v>1.3660353149738109</v>
      </c>
      <c r="O304" s="7">
        <f>VLOOKUP(A304,ResultsIRT!B:J,4,FALSE)</f>
        <v>4.2633570309633599</v>
      </c>
      <c r="P304" s="7">
        <f>VLOOKUP(A304,ResultsIRT!B:J,5,FALSE)</f>
        <v>-1.3517438389066301</v>
      </c>
      <c r="Q304" s="7">
        <f>VLOOKUP(A304,ResultsIRT!B:J,6,FALSE)</f>
        <v>3.0487038768777599</v>
      </c>
      <c r="R304" s="7">
        <f>VLOOKUP(A304,ResultsIRT!B:J,8,FALSE)</f>
        <v>-2.4270864391074798</v>
      </c>
      <c r="S304" s="7">
        <f>VLOOKUP(A304,ResultsIRT!B:J,7,FALSE)</f>
        <v>0.60536040408481195</v>
      </c>
      <c r="T304" s="7">
        <f>VLOOKUP(A304,ResultsIRT!B:J,9,FALSE)</f>
        <v>-2.6316196268389702</v>
      </c>
      <c r="U304" s="27" t="s">
        <v>553</v>
      </c>
      <c r="V304" s="8" t="str">
        <f>IFERROR(IF(VLOOKUP(U304, EnglishVocabulary!A:A, 1, FALSE) = U304, "yes", "no"), "no")</f>
        <v>yes</v>
      </c>
      <c r="W304" s="8" t="str">
        <f>IFERROR(IF(VLOOKUP(A304, HighDiscrimIRT!A:A, 1, FALSE) = A304, "X", ""), "")</f>
        <v>X</v>
      </c>
      <c r="X304" s="7"/>
    </row>
    <row r="305" spans="1:24">
      <c r="A305" s="14" t="s">
        <v>554</v>
      </c>
      <c r="B305" s="7">
        <f>LOG10(D305)+6</f>
        <v>2.0089398104858112</v>
      </c>
      <c r="C305" s="7">
        <f>IF(E305=0,-12,LOG10(E305)+6)</f>
        <v>-0.92118081690115172</v>
      </c>
      <c r="D305" s="10">
        <v>1.020798E-4</v>
      </c>
      <c r="E305" s="10">
        <v>1.1990000000000001E-7</v>
      </c>
      <c r="F305" s="11">
        <v>7</v>
      </c>
      <c r="G305" s="8" t="str" cm="1">
        <f t="array" ref="G305">_xlfn.SWITCH(F305,0,"primary",1,"6-7th grade",2,"8-9th grade",3,"10th grade",4,"11-12th grade",5,"bachelor",6,"licence",7,"master",10,"hard to tell")</f>
        <v>master</v>
      </c>
      <c r="H305" s="8"/>
      <c r="I305" s="8"/>
      <c r="J305" s="8" t="s">
        <v>36</v>
      </c>
      <c r="K305" s="8" t="str">
        <f>IFERROR(IF(VLOOKUP(A305, ResultsOnlineExpFrench!A:A, 1, FALSE) = A305, "yes", "no"), "no")</f>
        <v>yes</v>
      </c>
      <c r="L305" s="8"/>
      <c r="M305" s="7">
        <f>VLOOKUP(A305,ResultsOnlineExpFrench!A:B,2,FALSE)</f>
        <v>2.270588235294118</v>
      </c>
      <c r="N305" s="7">
        <f>VLOOKUP(A305,ResultsOnlineExpFrench!A:H,8,FALSE)</f>
        <v>2.5478398476500339</v>
      </c>
      <c r="O305" s="7">
        <f>VLOOKUP(A305,ResultsIRT!B:J,4,FALSE)</f>
        <v>4.3264160154573696</v>
      </c>
      <c r="P305" s="7">
        <f>VLOOKUP(A305,ResultsIRT!B:J,5,FALSE)</f>
        <v>0.63231494811628097</v>
      </c>
      <c r="Q305" s="7">
        <f>VLOOKUP(A305,ResultsIRT!B:J,6,FALSE)</f>
        <v>2.4111865154220999</v>
      </c>
      <c r="R305" s="7">
        <f>VLOOKUP(A305,ResultsIRT!B:J,8,FALSE)</f>
        <v>0.54053419645547296</v>
      </c>
      <c r="S305" s="7">
        <f>VLOOKUP(A305,ResultsIRT!B:J,7,FALSE)</f>
        <v>0.42467220732176397</v>
      </c>
      <c r="T305" s="7">
        <f>VLOOKUP(A305,ResultsIRT!B:J,9,FALSE)</f>
        <v>7.6611940583095199</v>
      </c>
      <c r="U305" s="27" t="s">
        <v>555</v>
      </c>
      <c r="V305" s="8" t="str">
        <f>IFERROR(IF(VLOOKUP(U305, EnglishVocabulary!A:A, 1, FALSE) = U305, "yes", "no"), "no")</f>
        <v>yes</v>
      </c>
      <c r="W305" s="8" t="str">
        <f>IFERROR(IF(VLOOKUP(A305, HighDiscrimIRT!A:A, 1, FALSE) = A305, "X", ""), "")</f>
        <v>X</v>
      </c>
      <c r="X305" s="7"/>
    </row>
    <row r="306" spans="1:24">
      <c r="A306" s="14" t="s">
        <v>556</v>
      </c>
      <c r="B306" s="7">
        <f>LOG10(D306)+6</f>
        <v>2.0089398104858112</v>
      </c>
      <c r="C306" s="7">
        <f>IF(E306=0,-12,LOG10(E306)+6)</f>
        <v>1.5576178667310581</v>
      </c>
      <c r="D306" s="10">
        <v>1.020798E-4</v>
      </c>
      <c r="E306" s="10">
        <v>3.6109200000000003E-5</v>
      </c>
      <c r="F306" s="8">
        <v>7</v>
      </c>
      <c r="G306" s="8" t="str" cm="1">
        <f t="array" ref="G306">_xlfn.SWITCH(F306,0,"primary",1,"6-7th grade",2,"8-9th grade",3,"10th grade",4,"11-12th grade",5,"bachelor",6,"licence",7,"master",10,"hard to tell")</f>
        <v>master</v>
      </c>
      <c r="H306" s="8"/>
      <c r="I306" s="8" t="s">
        <v>42</v>
      </c>
      <c r="J306" s="8" t="s">
        <v>77</v>
      </c>
      <c r="K306" s="8" t="str">
        <f>IFERROR(IF(VLOOKUP(A306, ResultsOnlineExpFrench!A:A, 1, FALSE) = A306, "yes", "no"), "no")</f>
        <v>no</v>
      </c>
      <c r="L306" s="8"/>
      <c r="M306" s="8" t="e">
        <f>VLOOKUP(A306,ResultsOnlineExpFrench!A:B,2,FALSE)</f>
        <v>#N/A</v>
      </c>
      <c r="N306" s="8" t="e">
        <f>VLOOKUP(A306,ResultsOnlineExpFrench!A:H,8,FALSE)</f>
        <v>#N/A</v>
      </c>
      <c r="O306" s="7" t="e">
        <f>VLOOKUP(A306,ResultsIRT!B:J,4,FALSE)</f>
        <v>#N/A</v>
      </c>
      <c r="P306" s="7" t="e">
        <f>VLOOKUP(A306,ResultsIRT!B:J,5,FALSE)</f>
        <v>#N/A</v>
      </c>
      <c r="Q306" s="7" t="e">
        <f>VLOOKUP(A306,ResultsIRT!B:J,6,FALSE)</f>
        <v>#N/A</v>
      </c>
      <c r="R306" s="7" t="e">
        <f>VLOOKUP(A306,ResultsIRT!B:J,8,FALSE)</f>
        <v>#N/A</v>
      </c>
      <c r="S306" s="7" t="e">
        <f>VLOOKUP(A306,ResultsIRT!B:J,7,FALSE)</f>
        <v>#N/A</v>
      </c>
      <c r="T306" s="7" t="e">
        <f>VLOOKUP(A306,ResultsIRT!B:J,9,FALSE)</f>
        <v>#N/A</v>
      </c>
      <c r="U306" s="27" t="s">
        <v>557</v>
      </c>
      <c r="V306" s="8" t="str">
        <f>IFERROR(IF(VLOOKUP(U306, EnglishVocabulary!A:A, 1, FALSE) = U306, "yes", "no"), "no")</f>
        <v>no</v>
      </c>
      <c r="W306" s="8" t="str">
        <f>IFERROR(IF(VLOOKUP(A306, HighDiscrimIRT!A:A, 1, FALSE) = A306, "X", ""), "")</f>
        <v/>
      </c>
      <c r="X306" s="7"/>
    </row>
    <row r="307" spans="1:24">
      <c r="A307" s="14" t="s">
        <v>558</v>
      </c>
      <c r="B307" s="7">
        <f>LOG10(D307)+6</f>
        <v>2.0073435851821264</v>
      </c>
      <c r="C307" s="7">
        <f>IF(E307=0,-12,LOG10(E307)+6)</f>
        <v>2.257301943072247</v>
      </c>
      <c r="D307" s="10">
        <v>1.017053E-4</v>
      </c>
      <c r="E307" s="10">
        <v>1.8084310000000001E-4</v>
      </c>
      <c r="F307" s="11">
        <v>3</v>
      </c>
      <c r="G307" s="8" t="str" cm="1">
        <f t="array" ref="G307">_xlfn.SWITCH(F307,0,"primary",1,"6-7th grade",2,"8-9th grade",3,"10th grade",4,"11-12th grade",5,"bachelor",6,"licence",7,"master",10,"hard to tell")</f>
        <v>10th grade</v>
      </c>
      <c r="H307" s="8"/>
      <c r="I307" s="8"/>
      <c r="J307" s="8" t="s">
        <v>27</v>
      </c>
      <c r="K307" s="8" t="str">
        <f>IFERROR(IF(VLOOKUP(A307, ResultsOnlineExpFrench!A:A, 1, FALSE) = A307, "yes", "no"), "no")</f>
        <v>yes</v>
      </c>
      <c r="L307" s="8"/>
      <c r="M307" s="7">
        <f>VLOOKUP(A307,ResultsOnlineExpFrench!A:B,2,FALSE)</f>
        <v>7.2721518987341769</v>
      </c>
      <c r="N307" s="7">
        <f>VLOOKUP(A307,ResultsOnlineExpFrench!A:H,8,FALSE)</f>
        <v>1.565646767221645</v>
      </c>
      <c r="O307" s="7">
        <f>VLOOKUP(A307,ResultsIRT!B:J,4,FALSE)</f>
        <v>1.82146044276153</v>
      </c>
      <c r="P307" s="7">
        <f>VLOOKUP(A307,ResultsIRT!B:J,5,FALSE)</f>
        <v>-2.1844823560065301</v>
      </c>
      <c r="Q307" s="7">
        <f>VLOOKUP(A307,ResultsIRT!B:J,6,FALSE)</f>
        <v>4.1940229233390296</v>
      </c>
      <c r="R307" s="7">
        <f>VLOOKUP(A307,ResultsIRT!B:J,8,FALSE)</f>
        <v>-1.6801662995725699</v>
      </c>
      <c r="S307" s="7">
        <f>VLOOKUP(A307,ResultsIRT!B:J,7,FALSE)</f>
        <v>0.81566978232343101</v>
      </c>
      <c r="T307" s="7">
        <f>VLOOKUP(A307,ResultsIRT!B:J,9,FALSE)</f>
        <v>0.68423241656348999</v>
      </c>
      <c r="U307" s="27" t="s">
        <v>558</v>
      </c>
      <c r="V307" s="8" t="str">
        <f>IFERROR(IF(VLOOKUP(U307, EnglishVocabulary!A:A, 1, FALSE) = U307, "yes", "no"), "no")</f>
        <v>yes</v>
      </c>
      <c r="W307" s="8" t="str">
        <f>IFERROR(IF(VLOOKUP(A307, HighDiscrimIRT!A:A, 1, FALSE) = A307, "X", ""), "")</f>
        <v>X</v>
      </c>
      <c r="X307" s="7"/>
    </row>
    <row r="308" spans="1:24">
      <c r="A308" s="14" t="s">
        <v>559</v>
      </c>
      <c r="B308" s="7">
        <f>LOG10(D308)+6</f>
        <v>2.0067034487154034</v>
      </c>
      <c r="C308" s="7">
        <f>IF(E308=0,-12,LOG10(E308)+6)</f>
        <v>0.60364228026307476</v>
      </c>
      <c r="D308" s="10">
        <v>1.0155549999999999E-4</v>
      </c>
      <c r="E308" s="10">
        <v>4.0145999999999996E-6</v>
      </c>
      <c r="F308" s="11">
        <v>0</v>
      </c>
      <c r="G308" s="8" t="str" cm="1">
        <f t="array" ref="G308">_xlfn.SWITCH(F308,0,"primary",1,"6-7th grade",2,"8-9th grade",3,"10th grade",4,"11-12th grade",5,"bachelor",6,"licence",7,"master",10,"hard to tell")</f>
        <v>primary</v>
      </c>
      <c r="H308" s="8"/>
      <c r="I308" s="8"/>
      <c r="J308" s="8" t="s">
        <v>27</v>
      </c>
      <c r="K308" s="8" t="str">
        <f>IFERROR(IF(VLOOKUP(A308, ResultsOnlineExpFrench!A:A, 1, FALSE) = A308, "yes", "no"), "no")</f>
        <v>yes</v>
      </c>
      <c r="L308" s="8"/>
      <c r="M308" s="7">
        <f>VLOOKUP(A308,ResultsOnlineExpFrench!A:B,2,FALSE)</f>
        <v>6.9013157894736841</v>
      </c>
      <c r="N308" s="7">
        <f>VLOOKUP(A308,ResultsOnlineExpFrench!A:H,8,FALSE)</f>
        <v>1.6692255863638501</v>
      </c>
      <c r="O308" s="7">
        <f>VLOOKUP(A308,ResultsIRT!B:J,4,FALSE)</f>
        <v>388.30740610917798</v>
      </c>
      <c r="P308" s="7">
        <f>VLOOKUP(A308,ResultsIRT!B:J,5,FALSE)</f>
        <v>-2.42886617098062E-2</v>
      </c>
      <c r="Q308" s="7">
        <f>VLOOKUP(A308,ResultsIRT!B:J,6,FALSE)</f>
        <v>0.91807945577430505</v>
      </c>
      <c r="R308" s="7">
        <f>VLOOKUP(A308,ResultsIRT!B:J,8,FALSE)</f>
        <v>-3.5805659501161</v>
      </c>
      <c r="S308" s="7">
        <f>VLOOKUP(A308,ResultsIRT!B:J,7,FALSE)</f>
        <v>0.18816142011874601</v>
      </c>
      <c r="T308" s="7">
        <f>VLOOKUP(A308,ResultsIRT!B:J,9,FALSE)</f>
        <v>-10.5027797060823</v>
      </c>
      <c r="U308" s="27" t="s">
        <v>560</v>
      </c>
      <c r="V308" s="8" t="str">
        <f>IFERROR(IF(VLOOKUP(U308, EnglishVocabulary!A:A, 1, FALSE) = U308, "yes", "no"), "no")</f>
        <v>yes</v>
      </c>
      <c r="W308" s="8" t="str">
        <f>IFERROR(IF(VLOOKUP(A308, HighDiscrimIRT!A:A, 1, FALSE) = A308, "X", ""), "")</f>
        <v/>
      </c>
      <c r="X308" s="7"/>
    </row>
    <row r="309" spans="1:24">
      <c r="A309" s="14" t="s">
        <v>561</v>
      </c>
      <c r="B309" s="7">
        <f>LOG10(D309)+6</f>
        <v>2.0060623673145992</v>
      </c>
      <c r="C309" s="7">
        <f>IF(E309=0,-12,LOG10(E309)+6)</f>
        <v>2.0266349829264456</v>
      </c>
      <c r="D309" s="10">
        <v>1.014057E-4</v>
      </c>
      <c r="E309" s="10">
        <v>1.063249E-4</v>
      </c>
      <c r="F309" s="11">
        <v>2</v>
      </c>
      <c r="G309" s="8" t="str" cm="1">
        <f t="array" ref="G309">_xlfn.SWITCH(F309,0,"primary",1,"6-7th grade",2,"8-9th grade",3,"10th grade",4,"11-12th grade",5,"bachelor",6,"licence",7,"master",10,"hard to tell")</f>
        <v>8-9th grade</v>
      </c>
      <c r="H309" s="8"/>
      <c r="I309" s="8"/>
      <c r="J309" s="8" t="s">
        <v>27</v>
      </c>
      <c r="K309" s="8" t="str">
        <f>IFERROR(IF(VLOOKUP(A309, ResultsOnlineExpFrench!A:A, 1, FALSE) = A309, "yes", "no"), "no")</f>
        <v>yes</v>
      </c>
      <c r="L309" s="8"/>
      <c r="M309" s="7">
        <f>VLOOKUP(A309,ResultsOnlineExpFrench!A:B,2,FALSE)</f>
        <v>6.3030303030303028</v>
      </c>
      <c r="N309" s="7">
        <f>VLOOKUP(A309,ResultsOnlineExpFrench!A:H,8,FALSE)</f>
        <v>2.3222879064176869</v>
      </c>
      <c r="O309" s="7">
        <f>VLOOKUP(A309,ResultsIRT!B:J,4,FALSE)</f>
        <v>1.9403107071797401</v>
      </c>
      <c r="P309" s="7">
        <f>VLOOKUP(A309,ResultsIRT!B:J,5,FALSE)</f>
        <v>-1.24980254689751</v>
      </c>
      <c r="Q309" s="7">
        <f>VLOOKUP(A309,ResultsIRT!B:J,6,FALSE)</f>
        <v>1.7528251951871401</v>
      </c>
      <c r="R309" s="7">
        <f>VLOOKUP(A309,ResultsIRT!B:J,8,FALSE)</f>
        <v>-1.67364876495781</v>
      </c>
      <c r="S309" s="7">
        <f>VLOOKUP(A309,ResultsIRT!B:J,7,FALSE)</f>
        <v>0.296073027136246</v>
      </c>
      <c r="T309" s="7">
        <f>VLOOKUP(A309,ResultsIRT!B:J,9,FALSE)</f>
        <v>-0.82906142014928197</v>
      </c>
      <c r="U309" s="27" t="s">
        <v>562</v>
      </c>
      <c r="V309" s="8" t="str">
        <f>IFERROR(IF(VLOOKUP(U309, EnglishVocabulary!A:A, 1, FALSE) = U309, "yes", "no"), "no")</f>
        <v>no</v>
      </c>
      <c r="W309" s="8" t="str">
        <f>IFERROR(IF(VLOOKUP(A309, HighDiscrimIRT!A:A, 1, FALSE) = A309, "X", ""), "")</f>
        <v/>
      </c>
      <c r="X309" s="7"/>
    </row>
    <row r="310" spans="1:24">
      <c r="A310" s="14" t="s">
        <v>563</v>
      </c>
      <c r="B310" s="7">
        <f>LOG10(D310)+6</f>
        <v>1.9976419050607426</v>
      </c>
      <c r="C310" s="7">
        <f>IF(E310=0,-12,LOG10(E310)+6)</f>
        <v>7.8102735349538932E-4</v>
      </c>
      <c r="D310" s="10">
        <v>9.9458500000000003E-5</v>
      </c>
      <c r="E310" s="10">
        <v>1.0018000000000001E-6</v>
      </c>
      <c r="F310" s="8">
        <v>3</v>
      </c>
      <c r="G310" s="8" t="str" cm="1">
        <f t="array" ref="G310">_xlfn.SWITCH(F310,0,"primary",1,"6-7th grade",2,"8-9th grade",3,"10th grade",4,"11-12th grade",5,"bachelor",6,"licence",7,"master",10,"hard to tell")</f>
        <v>10th grade</v>
      </c>
      <c r="H310" s="8"/>
      <c r="I310" s="8"/>
      <c r="J310" s="8" t="s">
        <v>331</v>
      </c>
      <c r="K310" s="8" t="str">
        <f>IFERROR(IF(VLOOKUP(A310, ResultsOnlineExpFrench!A:A, 1, FALSE) = A310, "yes", "no"), "no")</f>
        <v>no</v>
      </c>
      <c r="L310" s="8"/>
      <c r="M310" s="8" t="e">
        <f>VLOOKUP(A310,ResultsOnlineExpFrench!A:B,2,FALSE)</f>
        <v>#N/A</v>
      </c>
      <c r="N310" s="8" t="e">
        <f>VLOOKUP(A310,ResultsOnlineExpFrench!A:H,8,FALSE)</f>
        <v>#N/A</v>
      </c>
      <c r="O310" s="7" t="e">
        <f>VLOOKUP(A310,ResultsIRT!B:J,4,FALSE)</f>
        <v>#N/A</v>
      </c>
      <c r="P310" s="7" t="e">
        <f>VLOOKUP(A310,ResultsIRT!B:J,5,FALSE)</f>
        <v>#N/A</v>
      </c>
      <c r="Q310" s="7" t="e">
        <f>VLOOKUP(A310,ResultsIRT!B:J,6,FALSE)</f>
        <v>#N/A</v>
      </c>
      <c r="R310" s="7" t="e">
        <f>VLOOKUP(A310,ResultsIRT!B:J,8,FALSE)</f>
        <v>#N/A</v>
      </c>
      <c r="S310" s="7" t="e">
        <f>VLOOKUP(A310,ResultsIRT!B:J,7,FALSE)</f>
        <v>#N/A</v>
      </c>
      <c r="T310" s="7" t="e">
        <f>VLOOKUP(A310,ResultsIRT!B:J,9,FALSE)</f>
        <v>#N/A</v>
      </c>
      <c r="U310" s="27" t="s">
        <v>563</v>
      </c>
      <c r="V310" s="8" t="str">
        <f>IFERROR(IF(VLOOKUP(U310, EnglishVocabulary!A:A, 1, FALSE) = U310, "yes", "no"), "no")</f>
        <v>no</v>
      </c>
      <c r="W310" s="8" t="str">
        <f>IFERROR(IF(VLOOKUP(A310, HighDiscrimIRT!A:A, 1, FALSE) = A310, "X", ""), "")</f>
        <v/>
      </c>
      <c r="X310" s="7"/>
    </row>
    <row r="311" spans="1:24">
      <c r="A311" s="14" t="s">
        <v>564</v>
      </c>
      <c r="B311" s="7">
        <f>LOG10(D311)+6</f>
        <v>1.9893879618961359</v>
      </c>
      <c r="C311" s="7">
        <f>IF(E311=0,-12,LOG10(E311)+6)</f>
        <v>0.70305911897431894</v>
      </c>
      <c r="D311" s="10">
        <v>9.7586100000000004E-5</v>
      </c>
      <c r="E311" s="10">
        <v>5.0472999999999999E-6</v>
      </c>
      <c r="F311" s="11">
        <v>0</v>
      </c>
      <c r="G311" s="8" t="str" cm="1">
        <f t="array" ref="G311">_xlfn.SWITCH(F311,0,"primary",1,"6-7th grade",2,"8-9th grade",3,"10th grade",4,"11-12th grade",5,"bachelor",6,"licence",7,"master",10,"hard to tell")</f>
        <v>primary</v>
      </c>
      <c r="H311" s="8"/>
      <c r="I311" s="8"/>
      <c r="J311" s="8" t="s">
        <v>27</v>
      </c>
      <c r="K311" s="8" t="str">
        <f>IFERROR(IF(VLOOKUP(A311, ResultsOnlineExpFrench!A:A, 1, FALSE) = A311, "yes", "no"), "no")</f>
        <v>yes</v>
      </c>
      <c r="L311" s="8"/>
      <c r="M311" s="7">
        <f>VLOOKUP(A311,ResultsOnlineExpFrench!A:B,2,FALSE)</f>
        <v>7.9178082191780819</v>
      </c>
      <c r="N311" s="7">
        <f>VLOOKUP(A311,ResultsOnlineExpFrench!A:H,8,FALSE)</f>
        <v>0.36087506499505417</v>
      </c>
      <c r="O311" s="7" t="e">
        <f>VLOOKUP(A311,ResultsIRT!B:J,4,FALSE)</f>
        <v>#N/A</v>
      </c>
      <c r="P311" s="7" t="e">
        <f>VLOOKUP(A311,ResultsIRT!B:J,5,FALSE)</f>
        <v>#N/A</v>
      </c>
      <c r="Q311" s="7" t="e">
        <f>VLOOKUP(A311,ResultsIRT!B:J,6,FALSE)</f>
        <v>#N/A</v>
      </c>
      <c r="R311" s="7" t="e">
        <f>VLOOKUP(A311,ResultsIRT!B:J,8,FALSE)</f>
        <v>#N/A</v>
      </c>
      <c r="S311" s="7" t="e">
        <f>VLOOKUP(A311,ResultsIRT!B:J,7,FALSE)</f>
        <v>#N/A</v>
      </c>
      <c r="T311" s="7" t="e">
        <f>VLOOKUP(A311,ResultsIRT!B:J,9,FALSE)</f>
        <v>#N/A</v>
      </c>
      <c r="U311" s="27" t="s">
        <v>564</v>
      </c>
      <c r="V311" s="8" t="str">
        <f>IFERROR(IF(VLOOKUP(U311, EnglishVocabulary!A:A, 1, FALSE) = U311, "yes", "no"), "no")</f>
        <v>yes</v>
      </c>
      <c r="W311" s="8" t="str">
        <f>IFERROR(IF(VLOOKUP(A311, HighDiscrimIRT!A:A, 1, FALSE) = A311, "X", ""), "")</f>
        <v/>
      </c>
      <c r="X311" s="7"/>
    </row>
    <row r="312" spans="1:24">
      <c r="A312" s="14" t="s">
        <v>565</v>
      </c>
      <c r="B312" s="7">
        <f>LOG10(D312)+6</f>
        <v>1.9877185379679112</v>
      </c>
      <c r="C312" s="7">
        <f>IF(E312=0,-12,LOG10(E312)+6)</f>
        <v>1.5127497488845867</v>
      </c>
      <c r="D312" s="10">
        <v>9.7211699999999996E-5</v>
      </c>
      <c r="E312" s="10">
        <v>3.2564899999999997E-5</v>
      </c>
      <c r="F312" s="8">
        <v>0</v>
      </c>
      <c r="G312" s="8" t="str" cm="1">
        <f t="array" ref="G312">_xlfn.SWITCH(F312,0,"primary",1,"6-7th grade",2,"8-9th grade",3,"10th grade",4,"11-12th grade",5,"bachelor",6,"licence",7,"master",10,"hard to tell")</f>
        <v>primary</v>
      </c>
      <c r="H312" s="8" t="s">
        <v>42</v>
      </c>
      <c r="I312" s="8" t="s">
        <v>42</v>
      </c>
      <c r="J312" s="8" t="s">
        <v>27</v>
      </c>
      <c r="K312" s="8" t="str">
        <f>IFERROR(IF(VLOOKUP(A312, ResultsOnlineExpFrench!A:A, 1, FALSE) = A312, "yes", "no"), "no")</f>
        <v>no</v>
      </c>
      <c r="L312" s="8"/>
      <c r="M312" s="8" t="e">
        <f>VLOOKUP(A312,ResultsOnlineExpFrench!A:B,2,FALSE)</f>
        <v>#N/A</v>
      </c>
      <c r="N312" s="8" t="e">
        <f>VLOOKUP(A312,ResultsOnlineExpFrench!A:H,8,FALSE)</f>
        <v>#N/A</v>
      </c>
      <c r="O312" s="7" t="e">
        <f>VLOOKUP(A312,ResultsIRT!B:J,4,FALSE)</f>
        <v>#N/A</v>
      </c>
      <c r="P312" s="7" t="e">
        <f>VLOOKUP(A312,ResultsIRT!B:J,5,FALSE)</f>
        <v>#N/A</v>
      </c>
      <c r="Q312" s="7" t="e">
        <f>VLOOKUP(A312,ResultsIRT!B:J,6,FALSE)</f>
        <v>#N/A</v>
      </c>
      <c r="R312" s="7" t="e">
        <f>VLOOKUP(A312,ResultsIRT!B:J,8,FALSE)</f>
        <v>#N/A</v>
      </c>
      <c r="S312" s="7" t="e">
        <f>VLOOKUP(A312,ResultsIRT!B:J,7,FALSE)</f>
        <v>#N/A</v>
      </c>
      <c r="T312" s="7" t="e">
        <f>VLOOKUP(A312,ResultsIRT!B:J,9,FALSE)</f>
        <v>#N/A</v>
      </c>
      <c r="U312" s="27" t="s">
        <v>566</v>
      </c>
      <c r="V312" s="8" t="str">
        <f>IFERROR(IF(VLOOKUP(U312, EnglishVocabulary!A:A, 1, FALSE) = U312, "yes", "no"), "no")</f>
        <v>yes</v>
      </c>
      <c r="W312" s="8" t="str">
        <f>IFERROR(IF(VLOOKUP(A312, HighDiscrimIRT!A:A, 1, FALSE) = A312, "X", ""), "")</f>
        <v/>
      </c>
      <c r="X312" s="7"/>
    </row>
    <row r="313" spans="1:24">
      <c r="A313" s="14" t="s">
        <v>567</v>
      </c>
      <c r="B313" s="7">
        <f>LOG10(D313)+6</f>
        <v>1.9873837923094166</v>
      </c>
      <c r="C313" s="7">
        <f>IF(E313=0,-12,LOG10(E313)+6)</f>
        <v>0.66314474783710864</v>
      </c>
      <c r="D313" s="10">
        <v>9.7136800000000001E-5</v>
      </c>
      <c r="E313" s="10">
        <v>4.6040999999999997E-6</v>
      </c>
      <c r="F313" s="28">
        <v>10</v>
      </c>
      <c r="G313" s="8" t="str" cm="1">
        <f t="array" ref="G313">_xlfn.SWITCH(F313,0,"primary",1,"6-7th grade",2,"8-9th grade",3,"10th grade",4,"11-12th grade",5,"bachelor",6,"licence",7,"master",10,"hard to tell")</f>
        <v>hard to tell</v>
      </c>
      <c r="H313" s="8"/>
      <c r="I313" s="8" t="s">
        <v>42</v>
      </c>
      <c r="J313" s="8" t="s">
        <v>77</v>
      </c>
      <c r="K313" s="8" t="str">
        <f>IFERROR(IF(VLOOKUP(A313, ResultsOnlineExpFrench!A:A, 1, FALSE) = A313, "yes", "no"), "no")</f>
        <v>no</v>
      </c>
      <c r="L313" s="8"/>
      <c r="M313" s="8" t="e">
        <f>VLOOKUP(A313,ResultsOnlineExpFrench!A:B,2,FALSE)</f>
        <v>#N/A</v>
      </c>
      <c r="N313" s="8" t="e">
        <f>VLOOKUP(A313,ResultsOnlineExpFrench!A:H,8,FALSE)</f>
        <v>#N/A</v>
      </c>
      <c r="O313" s="7" t="e">
        <f>VLOOKUP(A313,ResultsIRT!B:J,4,FALSE)</f>
        <v>#N/A</v>
      </c>
      <c r="P313" s="7" t="e">
        <f>VLOOKUP(A313,ResultsIRT!B:J,5,FALSE)</f>
        <v>#N/A</v>
      </c>
      <c r="Q313" s="7" t="e">
        <f>VLOOKUP(A313,ResultsIRT!B:J,6,FALSE)</f>
        <v>#N/A</v>
      </c>
      <c r="R313" s="7" t="e">
        <f>VLOOKUP(A313,ResultsIRT!B:J,8,FALSE)</f>
        <v>#N/A</v>
      </c>
      <c r="S313" s="7" t="e">
        <f>VLOOKUP(A313,ResultsIRT!B:J,7,FALSE)</f>
        <v>#N/A</v>
      </c>
      <c r="T313" s="7" t="e">
        <f>VLOOKUP(A313,ResultsIRT!B:J,9,FALSE)</f>
        <v>#N/A</v>
      </c>
      <c r="U313" s="27" t="s">
        <v>567</v>
      </c>
      <c r="V313" s="8" t="str">
        <f>IFERROR(IF(VLOOKUP(U313, EnglishVocabulary!A:A, 1, FALSE) = U313, "yes", "no"), "no")</f>
        <v>yes</v>
      </c>
      <c r="W313" s="8" t="str">
        <f>IFERROR(IF(VLOOKUP(A313, HighDiscrimIRT!A:A, 1, FALSE) = A313, "X", ""), "")</f>
        <v/>
      </c>
      <c r="X313" s="7"/>
    </row>
    <row r="314" spans="1:24">
      <c r="A314" s="14" t="s">
        <v>568</v>
      </c>
      <c r="B314" s="7">
        <f>LOG10(D314)+6</f>
        <v>1.9853698818698611</v>
      </c>
      <c r="C314" s="7">
        <f>IF(E314=0,-12,LOG10(E314)+6)</f>
        <v>-0.33743103306674005</v>
      </c>
      <c r="D314" s="10">
        <v>9.6687400000000005E-5</v>
      </c>
      <c r="E314" s="10">
        <v>4.5979999999999997E-7</v>
      </c>
      <c r="F314" s="11">
        <v>4</v>
      </c>
      <c r="G314" s="8" t="str" cm="1">
        <f t="array" ref="G314">_xlfn.SWITCH(F314,0,"primary",1,"6-7th grade",2,"8-9th grade",3,"10th grade",4,"11-12th grade",5,"bachelor",6,"licence",7,"master",10,"hard to tell")</f>
        <v>11-12th grade</v>
      </c>
      <c r="H314" s="8"/>
      <c r="I314" s="8"/>
      <c r="J314" s="8" t="s">
        <v>27</v>
      </c>
      <c r="K314" s="8" t="str">
        <f>IFERROR(IF(VLOOKUP(A314, ResultsOnlineExpFrench!A:A, 1, FALSE) = A314, "yes", "no"), "no")</f>
        <v>yes</v>
      </c>
      <c r="L314" s="8"/>
      <c r="M314" s="7">
        <f>VLOOKUP(A314,ResultsOnlineExpFrench!A:B,2,FALSE)</f>
        <v>5.8534482758620694</v>
      </c>
      <c r="N314" s="7">
        <f>VLOOKUP(A314,ResultsOnlineExpFrench!A:H,8,FALSE)</f>
        <v>2.4468639687991178</v>
      </c>
      <c r="O314" s="7">
        <f>VLOOKUP(A314,ResultsIRT!B:J,4,FALSE)</f>
        <v>1.538422651898</v>
      </c>
      <c r="P314" s="7">
        <f>VLOOKUP(A314,ResultsIRT!B:J,5,FALSE)</f>
        <v>-1.7772843662547999</v>
      </c>
      <c r="Q314" s="7">
        <f>VLOOKUP(A314,ResultsIRT!B:J,6,FALSE)</f>
        <v>2.7005105063985599</v>
      </c>
      <c r="R314" s="7">
        <f>VLOOKUP(A314,ResultsIRT!B:J,8,FALSE)</f>
        <v>-1.49137022343655</v>
      </c>
      <c r="S314" s="7">
        <f>VLOOKUP(A314,ResultsIRT!B:J,7,FALSE)</f>
        <v>0.63659558875225197</v>
      </c>
      <c r="T314" s="7">
        <f>VLOOKUP(A314,ResultsIRT!B:J,9,FALSE)</f>
        <v>1.83158188327771</v>
      </c>
      <c r="U314" s="27" t="s">
        <v>568</v>
      </c>
      <c r="V314" s="8" t="str">
        <f>IFERROR(IF(VLOOKUP(U314, EnglishVocabulary!A:A, 1, FALSE) = U314, "yes", "no"), "no")</f>
        <v>yes</v>
      </c>
      <c r="W314" s="8" t="str">
        <f>IFERROR(IF(VLOOKUP(A314, HighDiscrimIRT!A:A, 1, FALSE) = A314, "X", ""), "")</f>
        <v/>
      </c>
      <c r="X314" s="7"/>
    </row>
    <row r="315" spans="1:24">
      <c r="A315" s="14" t="s">
        <v>569</v>
      </c>
      <c r="B315" s="7">
        <f>LOG10(D315)+6</f>
        <v>1.9840225184146911</v>
      </c>
      <c r="C315" s="7">
        <f>IF(E315=0,-12,LOG10(E315)+6)</f>
        <v>-2.3741750742955148E-2</v>
      </c>
      <c r="D315" s="10">
        <v>9.6387900000000006E-5</v>
      </c>
      <c r="E315" s="10">
        <v>9.4679999999999998E-7</v>
      </c>
      <c r="F315" s="11">
        <v>5</v>
      </c>
      <c r="G315" s="8" t="str" cm="1">
        <f t="array" ref="G315">_xlfn.SWITCH(F315,0,"primary",1,"6-7th grade",2,"8-9th grade",3,"10th grade",4,"11-12th grade",5,"bachelor",6,"licence",7,"master",10,"hard to tell")</f>
        <v>bachelor</v>
      </c>
      <c r="H315" s="8"/>
      <c r="I315" s="8"/>
      <c r="J315" s="8" t="s">
        <v>27</v>
      </c>
      <c r="K315" s="8" t="str">
        <f>IFERROR(IF(VLOOKUP(A315, ResultsOnlineExpFrench!A:A, 1, FALSE) = A315, "yes", "no"), "no")</f>
        <v>yes</v>
      </c>
      <c r="L315" s="8"/>
      <c r="M315" s="7">
        <f>VLOOKUP(A315,ResultsOnlineExpFrench!A:B,2,FALSE)</f>
        <v>7.057553956834532</v>
      </c>
      <c r="N315" s="7">
        <f>VLOOKUP(A315,ResultsOnlineExpFrench!A:H,8,FALSE)</f>
        <v>1.5066747615250999</v>
      </c>
      <c r="O315" s="7" t="e">
        <f>VLOOKUP(A315,ResultsIRT!B:J,4,FALSE)</f>
        <v>#N/A</v>
      </c>
      <c r="P315" s="7" t="e">
        <f>VLOOKUP(A315,ResultsIRT!B:J,5,FALSE)</f>
        <v>#N/A</v>
      </c>
      <c r="Q315" s="7" t="e">
        <f>VLOOKUP(A315,ResultsIRT!B:J,6,FALSE)</f>
        <v>#N/A</v>
      </c>
      <c r="R315" s="7" t="e">
        <f>VLOOKUP(A315,ResultsIRT!B:J,8,FALSE)</f>
        <v>#N/A</v>
      </c>
      <c r="S315" s="7" t="e">
        <f>VLOOKUP(A315,ResultsIRT!B:J,7,FALSE)</f>
        <v>#N/A</v>
      </c>
      <c r="T315" s="7" t="e">
        <f>VLOOKUP(A315,ResultsIRT!B:J,9,FALSE)</f>
        <v>#N/A</v>
      </c>
      <c r="U315" s="27" t="s">
        <v>569</v>
      </c>
      <c r="V315" s="8" t="str">
        <f>IFERROR(IF(VLOOKUP(U315, EnglishVocabulary!A:A, 1, FALSE) = U315, "yes", "no"), "no")</f>
        <v>yes</v>
      </c>
      <c r="W315" s="8" t="str">
        <f>IFERROR(IF(VLOOKUP(A315, HighDiscrimIRT!A:A, 1, FALSE) = A315, "X", ""), "")</f>
        <v>X</v>
      </c>
      <c r="X315" s="7"/>
    </row>
    <row r="316" spans="1:24">
      <c r="A316" s="14" t="s">
        <v>570</v>
      </c>
      <c r="B316" s="7">
        <f>LOG10(D316)+6</f>
        <v>1.981992923981708</v>
      </c>
      <c r="C316" s="7">
        <f>IF(E316=0,-12,LOG10(E316)+6)</f>
        <v>1.8996295677989874</v>
      </c>
      <c r="D316" s="10">
        <v>9.5938499999999996E-5</v>
      </c>
      <c r="E316" s="10">
        <v>7.9365100000000004E-5</v>
      </c>
      <c r="F316" s="11">
        <v>0</v>
      </c>
      <c r="G316" s="8" t="str" cm="1">
        <f t="array" ref="G316">_xlfn.SWITCH(F316,0,"primary",1,"6-7th grade",2,"8-9th grade",3,"10th grade",4,"11-12th grade",5,"bachelor",6,"licence",7,"master",10,"hard to tell")</f>
        <v>primary</v>
      </c>
      <c r="H316" s="8"/>
      <c r="I316" s="8"/>
      <c r="J316" s="8" t="s">
        <v>27</v>
      </c>
      <c r="K316" s="8" t="str">
        <f>IFERROR(IF(VLOOKUP(A316, ResultsOnlineExpFrench!A:A, 1, FALSE) = A316, "yes", "no"), "no")</f>
        <v>yes</v>
      </c>
      <c r="L316" s="8"/>
      <c r="M316" s="7">
        <f>VLOOKUP(A316,ResultsOnlineExpFrench!A:B,2,FALSE)</f>
        <v>7.5</v>
      </c>
      <c r="N316" s="7">
        <f>VLOOKUP(A316,ResultsOnlineExpFrench!A:H,8,FALSE)</f>
        <v>1.124591429076774</v>
      </c>
      <c r="O316" s="7">
        <f>VLOOKUP(A316,ResultsIRT!B:J,4,FALSE)</f>
        <v>2.5239632718153802</v>
      </c>
      <c r="P316" s="7">
        <f>VLOOKUP(A316,ResultsIRT!B:J,5,FALSE)</f>
        <v>-0.60871509983677097</v>
      </c>
      <c r="Q316" s="7">
        <f>VLOOKUP(A316,ResultsIRT!B:J,6,FALSE)</f>
        <v>1.62643435794978</v>
      </c>
      <c r="R316" s="7">
        <f>VLOOKUP(A316,ResultsIRT!B:J,8,FALSE)</f>
        <v>-3.5410123687949402</v>
      </c>
      <c r="S316" s="7">
        <f>VLOOKUP(A316,ResultsIRT!B:J,7,FALSE)</f>
        <v>1.7860766109389099</v>
      </c>
      <c r="T316" s="7">
        <f>VLOOKUP(A316,ResultsIRT!B:J,9,FALSE)</f>
        <v>0.59813345435728504</v>
      </c>
      <c r="U316" s="27" t="s">
        <v>571</v>
      </c>
      <c r="V316" s="8" t="str">
        <f>IFERROR(IF(VLOOKUP(U316, EnglishVocabulary!A:A, 1, FALSE) = U316, "yes", "no"), "no")</f>
        <v>no</v>
      </c>
      <c r="W316" s="8" t="str">
        <f>IFERROR(IF(VLOOKUP(A316, HighDiscrimIRT!A:A, 1, FALSE) = A316, "X", ""), "")</f>
        <v/>
      </c>
      <c r="X316" s="7"/>
    </row>
    <row r="317" spans="1:24">
      <c r="A317" s="14" t="s">
        <v>572</v>
      </c>
      <c r="B317" s="7">
        <f>LOG10(D317)+6</f>
        <v>1.9816537341777583</v>
      </c>
      <c r="C317" s="7">
        <f>IF(E317=0,-12,LOG10(E317)+6)</f>
        <v>3.104471658370489E-2</v>
      </c>
      <c r="D317" s="10">
        <v>9.5863600000000002E-5</v>
      </c>
      <c r="E317" s="10">
        <v>1.0741E-6</v>
      </c>
      <c r="F317" s="11">
        <v>6</v>
      </c>
      <c r="G317" s="8" t="str" cm="1">
        <f t="array" ref="G317">_xlfn.SWITCH(F317,0,"primary",1,"6-7th grade",2,"8-9th grade",3,"10th grade",4,"11-12th grade",5,"bachelor",6,"licence",7,"master",10,"hard to tell")</f>
        <v>licence</v>
      </c>
      <c r="H317" s="8"/>
      <c r="I317" s="8"/>
      <c r="J317" s="8" t="s">
        <v>27</v>
      </c>
      <c r="K317" s="8" t="str">
        <f>IFERROR(IF(VLOOKUP(A317, ResultsOnlineExpFrench!A:A, 1, FALSE) = A317, "yes", "no"), "no")</f>
        <v>yes</v>
      </c>
      <c r="L317" s="8"/>
      <c r="M317" s="7">
        <f>VLOOKUP(A317,ResultsOnlineExpFrench!A:B,2,FALSE)</f>
        <v>3.7686567164179099</v>
      </c>
      <c r="N317" s="7">
        <f>VLOOKUP(A317,ResultsOnlineExpFrench!A:H,8,FALSE)</f>
        <v>2.673569303843625</v>
      </c>
      <c r="O317" s="7">
        <f>VLOOKUP(A317,ResultsIRT!B:J,4,FALSE)</f>
        <v>0.14138087284676301</v>
      </c>
      <c r="P317" s="7">
        <f>VLOOKUP(A317,ResultsIRT!B:J,5,FALSE)</f>
        <v>-36.0006054755344</v>
      </c>
      <c r="Q317" s="7">
        <f>VLOOKUP(A317,ResultsIRT!B:J,6,FALSE)</f>
        <v>1.3622486019647799</v>
      </c>
      <c r="R317" s="7">
        <f>VLOOKUP(A317,ResultsIRT!B:J,8,FALSE)</f>
        <v>-0.288091536994936</v>
      </c>
      <c r="S317" s="7">
        <f>VLOOKUP(A317,ResultsIRT!B:J,7,FALSE)</f>
        <v>0.29360511467756001</v>
      </c>
      <c r="T317" s="7">
        <f>VLOOKUP(A317,ResultsIRT!B:J,9,FALSE)</f>
        <v>4.97452544536457</v>
      </c>
      <c r="U317" s="27" t="s">
        <v>573</v>
      </c>
      <c r="V317" s="8" t="str">
        <f>IFERROR(IF(VLOOKUP(U317, EnglishVocabulary!A:A, 1, FALSE) = U317, "yes", "no"), "no")</f>
        <v>yes</v>
      </c>
      <c r="W317" s="8" t="str">
        <f>IFERROR(IF(VLOOKUP(A317, HighDiscrimIRT!A:A, 1, FALSE) = A317, "X", ""), "")</f>
        <v/>
      </c>
      <c r="X317" s="7"/>
    </row>
    <row r="318" spans="1:24">
      <c r="A318" s="14" t="s">
        <v>574</v>
      </c>
      <c r="B318" s="7">
        <f>LOG10(D318)+6</f>
        <v>1.9758470619981248</v>
      </c>
      <c r="C318" s="7">
        <f>IF(E318=0,-12,LOG10(E318)+6)</f>
        <v>-0.47729500726525043</v>
      </c>
      <c r="D318" s="10">
        <v>9.4590400000000002E-5</v>
      </c>
      <c r="E318" s="10">
        <v>3.3319999999999999E-7</v>
      </c>
      <c r="F318" s="8">
        <v>4</v>
      </c>
      <c r="G318" s="8" t="str" cm="1">
        <f t="array" ref="G318">_xlfn.SWITCH(F318,0,"primary",1,"6-7th grade",2,"8-9th grade",3,"10th grade",4,"11-12th grade",5,"bachelor",6,"licence",7,"master",10,"hard to tell")</f>
        <v>11-12th grade</v>
      </c>
      <c r="H318" s="8"/>
      <c r="I318" s="8"/>
      <c r="J318" s="8" t="s">
        <v>77</v>
      </c>
      <c r="K318" s="8" t="str">
        <f>IFERROR(IF(VLOOKUP(A318, ResultsOnlineExpFrench!A:A, 1, FALSE) = A318, "yes", "no"), "no")</f>
        <v>no</v>
      </c>
      <c r="L318" s="8"/>
      <c r="M318" s="8" t="e">
        <f>VLOOKUP(A318,ResultsOnlineExpFrench!A:B,2,FALSE)</f>
        <v>#N/A</v>
      </c>
      <c r="N318" s="8" t="e">
        <f>VLOOKUP(A318,ResultsOnlineExpFrench!A:H,8,FALSE)</f>
        <v>#N/A</v>
      </c>
      <c r="O318" s="7" t="e">
        <f>VLOOKUP(A318,ResultsIRT!B:J,4,FALSE)</f>
        <v>#N/A</v>
      </c>
      <c r="P318" s="7" t="e">
        <f>VLOOKUP(A318,ResultsIRT!B:J,5,FALSE)</f>
        <v>#N/A</v>
      </c>
      <c r="Q318" s="7" t="e">
        <f>VLOOKUP(A318,ResultsIRT!B:J,6,FALSE)</f>
        <v>#N/A</v>
      </c>
      <c r="R318" s="7" t="e">
        <f>VLOOKUP(A318,ResultsIRT!B:J,8,FALSE)</f>
        <v>#N/A</v>
      </c>
      <c r="S318" s="7" t="e">
        <f>VLOOKUP(A318,ResultsIRT!B:J,7,FALSE)</f>
        <v>#N/A</v>
      </c>
      <c r="T318" s="7" t="e">
        <f>VLOOKUP(A318,ResultsIRT!B:J,9,FALSE)</f>
        <v>#N/A</v>
      </c>
      <c r="U318" s="27" t="s">
        <v>575</v>
      </c>
      <c r="V318" s="8" t="str">
        <f>IFERROR(IF(VLOOKUP(U318, EnglishVocabulary!A:A, 1, FALSE) = U318, "yes", "no"), "no")</f>
        <v>yes</v>
      </c>
      <c r="W318" s="8" t="str">
        <f>IFERROR(IF(VLOOKUP(A318, HighDiscrimIRT!A:A, 1, FALSE) = A318, "X", ""), "")</f>
        <v/>
      </c>
      <c r="X318" s="7"/>
    </row>
    <row r="319" spans="1:24">
      <c r="A319" s="14" t="s">
        <v>576</v>
      </c>
      <c r="B319" s="7">
        <f>LOG10(D319)+6</f>
        <v>1.9741242010896629</v>
      </c>
      <c r="C319" s="7">
        <f>IF(E319=0,-12,LOG10(E319)+6)</f>
        <v>0.61332374097293041</v>
      </c>
      <c r="D319" s="10">
        <v>9.42159E-5</v>
      </c>
      <c r="E319" s="10">
        <v>4.1050999999999999E-6</v>
      </c>
      <c r="F319" s="11">
        <v>1</v>
      </c>
      <c r="G319" s="8" t="str" cm="1">
        <f t="array" ref="G319">_xlfn.SWITCH(F319,0,"primary",1,"6-7th grade",2,"8-9th grade",3,"10th grade",4,"11-12th grade",5,"bachelor",6,"licence",7,"master",10,"hard to tell")</f>
        <v>6-7th grade</v>
      </c>
      <c r="H319" s="8"/>
      <c r="I319" s="8"/>
      <c r="J319" s="8" t="s">
        <v>27</v>
      </c>
      <c r="K319" s="8" t="str">
        <f>IFERROR(IF(VLOOKUP(A319, ResultsOnlineExpFrench!A:A, 1, FALSE) = A319, "yes", "no"), "no")</f>
        <v>yes</v>
      </c>
      <c r="L319" s="8"/>
      <c r="M319" s="7">
        <f>VLOOKUP(A319,ResultsOnlineExpFrench!A:B,2,FALSE)</f>
        <v>7.0134228187919474</v>
      </c>
      <c r="N319" s="7">
        <f>VLOOKUP(A319,ResultsOnlineExpFrench!A:H,8,FALSE)</f>
        <v>1.7455084341553579</v>
      </c>
      <c r="O319" s="7">
        <f>VLOOKUP(A319,ResultsIRT!B:J,4,FALSE)</f>
        <v>4.9523452701368704</v>
      </c>
      <c r="P319" s="7">
        <f>VLOOKUP(A319,ResultsIRT!B:J,5,FALSE)</f>
        <v>-0.72875520673156702</v>
      </c>
      <c r="Q319" s="7">
        <f>VLOOKUP(A319,ResultsIRT!B:J,6,FALSE)</f>
        <v>2.8093976110165002</v>
      </c>
      <c r="R319" s="7">
        <f>VLOOKUP(A319,ResultsIRT!B:J,8,FALSE)</f>
        <v>-1.8378034536850001</v>
      </c>
      <c r="S319" s="7">
        <f>VLOOKUP(A319,ResultsIRT!B:J,7,FALSE)</f>
        <v>1.08381476961026</v>
      </c>
      <c r="T319" s="7">
        <f>VLOOKUP(A319,ResultsIRT!B:J,9,FALSE)</f>
        <v>1.5277284741832899</v>
      </c>
      <c r="U319" s="27" t="s">
        <v>577</v>
      </c>
      <c r="V319" s="8" t="str">
        <f>IFERROR(IF(VLOOKUP(U319, EnglishVocabulary!A:A, 1, FALSE) = U319, "yes", "no"), "no")</f>
        <v>yes</v>
      </c>
      <c r="W319" s="8" t="str">
        <f>IFERROR(IF(VLOOKUP(A319, HighDiscrimIRT!A:A, 1, FALSE) = A319, "X", ""), "")</f>
        <v/>
      </c>
      <c r="X319" s="7"/>
    </row>
    <row r="320" spans="1:24">
      <c r="A320" s="14" t="s">
        <v>578</v>
      </c>
      <c r="B320" s="7">
        <f>LOG10(D320)+6</f>
        <v>1.9734336001494714</v>
      </c>
      <c r="C320" s="7">
        <f>IF(E320=0,-12,LOG10(E320)+6)</f>
        <v>0.64736340685950289</v>
      </c>
      <c r="D320" s="10">
        <v>9.4066200000000004E-5</v>
      </c>
      <c r="E320" s="10">
        <v>4.4398000000000002E-6</v>
      </c>
      <c r="F320" s="8">
        <v>5</v>
      </c>
      <c r="G320" s="8" t="str" cm="1">
        <f t="array" ref="G320">_xlfn.SWITCH(F320,0,"primary",1,"6-7th grade",2,"8-9th grade",3,"10th grade",4,"11-12th grade",5,"bachelor",6,"licence",7,"master",10,"hard to tell")</f>
        <v>bachelor</v>
      </c>
      <c r="H320" s="8"/>
      <c r="I320" s="8"/>
      <c r="J320" s="8" t="s">
        <v>77</v>
      </c>
      <c r="K320" s="8" t="str">
        <f>IFERROR(IF(VLOOKUP(A320, ResultsOnlineExpFrench!A:A, 1, FALSE) = A320, "yes", "no"), "no")</f>
        <v>no</v>
      </c>
      <c r="L320" s="8"/>
      <c r="M320" s="8" t="e">
        <f>VLOOKUP(A320,ResultsOnlineExpFrench!A:B,2,FALSE)</f>
        <v>#N/A</v>
      </c>
      <c r="N320" s="8" t="e">
        <f>VLOOKUP(A320,ResultsOnlineExpFrench!A:H,8,FALSE)</f>
        <v>#N/A</v>
      </c>
      <c r="O320" s="7" t="e">
        <f>VLOOKUP(A320,ResultsIRT!B:J,4,FALSE)</f>
        <v>#N/A</v>
      </c>
      <c r="P320" s="7" t="e">
        <f>VLOOKUP(A320,ResultsIRT!B:J,5,FALSE)</f>
        <v>#N/A</v>
      </c>
      <c r="Q320" s="7" t="e">
        <f>VLOOKUP(A320,ResultsIRT!B:J,6,FALSE)</f>
        <v>#N/A</v>
      </c>
      <c r="R320" s="7" t="e">
        <f>VLOOKUP(A320,ResultsIRT!B:J,8,FALSE)</f>
        <v>#N/A</v>
      </c>
      <c r="S320" s="7" t="e">
        <f>VLOOKUP(A320,ResultsIRT!B:J,7,FALSE)</f>
        <v>#N/A</v>
      </c>
      <c r="T320" s="7" t="e">
        <f>VLOOKUP(A320,ResultsIRT!B:J,9,FALSE)</f>
        <v>#N/A</v>
      </c>
      <c r="U320" s="27" t="s">
        <v>579</v>
      </c>
      <c r="V320" s="8" t="str">
        <f>IFERROR(IF(VLOOKUP(U320, EnglishVocabulary!A:A, 1, FALSE) = U320, "yes", "no"), "no")</f>
        <v>yes</v>
      </c>
      <c r="W320" s="8" t="str">
        <f>IFERROR(IF(VLOOKUP(A320, HighDiscrimIRT!A:A, 1, FALSE) = A320, "X", ""), "")</f>
        <v/>
      </c>
      <c r="X320" s="7"/>
    </row>
    <row r="321" spans="1:24">
      <c r="A321" s="14" t="s">
        <v>580</v>
      </c>
      <c r="B321" s="7">
        <f>LOG10(D321)+6</f>
        <v>1.9727414368624432</v>
      </c>
      <c r="C321" s="7">
        <f>IF(E321=0,-12,LOG10(E321)+6)</f>
        <v>1.5832123808932748</v>
      </c>
      <c r="D321" s="10">
        <v>9.3916400000000001E-5</v>
      </c>
      <c r="E321" s="10">
        <v>3.8301199999999998E-5</v>
      </c>
      <c r="F321" s="8">
        <v>0</v>
      </c>
      <c r="G321" s="8" t="str" cm="1">
        <f t="array" ref="G321">_xlfn.SWITCH(F321,0,"primary",1,"6-7th grade",2,"8-9th grade",3,"10th grade",4,"11-12th grade",5,"bachelor",6,"licence",7,"master",10,"hard to tell")</f>
        <v>primary</v>
      </c>
      <c r="H321" s="8"/>
      <c r="I321" s="8"/>
      <c r="J321" s="8" t="s">
        <v>214</v>
      </c>
      <c r="K321" s="8" t="str">
        <f>IFERROR(IF(VLOOKUP(A321, ResultsOnlineExpFrench!A:A, 1, FALSE) = A321, "yes", "no"), "no")</f>
        <v>no</v>
      </c>
      <c r="L321" s="8"/>
      <c r="M321" s="8" t="e">
        <f>VLOOKUP(A321,ResultsOnlineExpFrench!A:B,2,FALSE)</f>
        <v>#N/A</v>
      </c>
      <c r="N321" s="8" t="e">
        <f>VLOOKUP(A321,ResultsOnlineExpFrench!A:H,8,FALSE)</f>
        <v>#N/A</v>
      </c>
      <c r="O321" s="7" t="e">
        <f>VLOOKUP(A321,ResultsIRT!B:J,4,FALSE)</f>
        <v>#N/A</v>
      </c>
      <c r="P321" s="7" t="e">
        <f>VLOOKUP(A321,ResultsIRT!B:J,5,FALSE)</f>
        <v>#N/A</v>
      </c>
      <c r="Q321" s="7" t="e">
        <f>VLOOKUP(A321,ResultsIRT!B:J,6,FALSE)</f>
        <v>#N/A</v>
      </c>
      <c r="R321" s="7" t="e">
        <f>VLOOKUP(A321,ResultsIRT!B:J,8,FALSE)</f>
        <v>#N/A</v>
      </c>
      <c r="S321" s="7" t="e">
        <f>VLOOKUP(A321,ResultsIRT!B:J,7,FALSE)</f>
        <v>#N/A</v>
      </c>
      <c r="T321" s="7" t="e">
        <f>VLOOKUP(A321,ResultsIRT!B:J,9,FALSE)</f>
        <v>#N/A</v>
      </c>
      <c r="U321" s="27" t="s">
        <v>126</v>
      </c>
      <c r="V321" s="8" t="str">
        <f>IFERROR(IF(VLOOKUP(U321, EnglishVocabulary!A:A, 1, FALSE) = U321, "yes", "no"), "no")</f>
        <v>yes</v>
      </c>
      <c r="W321" s="8" t="str">
        <f>IFERROR(IF(VLOOKUP(A321, HighDiscrimIRT!A:A, 1, FALSE) = A321, "X", ""), "")</f>
        <v/>
      </c>
      <c r="X321" s="7"/>
    </row>
    <row r="322" spans="1:24">
      <c r="A322" s="14" t="s">
        <v>581</v>
      </c>
      <c r="B322" s="7">
        <f>LOG10(D322)+6</f>
        <v>1.9713537920350266</v>
      </c>
      <c r="C322" s="7">
        <f>IF(E322=0,-12,LOG10(E322)+6)</f>
        <v>1.7742081053965357</v>
      </c>
      <c r="D322" s="10">
        <v>9.3616799999999994E-5</v>
      </c>
      <c r="E322" s="10">
        <v>5.9457699999999998E-5</v>
      </c>
      <c r="F322" s="11">
        <v>5</v>
      </c>
      <c r="G322" s="8" t="str" cm="1">
        <f t="array" ref="G322">_xlfn.SWITCH(F322,0,"primary",1,"6-7th grade",2,"8-9th grade",3,"10th grade",4,"11-12th grade",5,"bachelor",6,"licence",7,"master",10,"hard to tell")</f>
        <v>bachelor</v>
      </c>
      <c r="H322" s="8"/>
      <c r="I322" s="8"/>
      <c r="J322" s="8" t="s">
        <v>27</v>
      </c>
      <c r="K322" s="8" t="str">
        <f>IFERROR(IF(VLOOKUP(A322, ResultsOnlineExpFrench!A:A, 1, FALSE) = A322, "yes", "no"), "no")</f>
        <v>yes</v>
      </c>
      <c r="L322" s="8"/>
      <c r="M322" s="7">
        <f>VLOOKUP(A322,ResultsOnlineExpFrench!A:B,2,FALSE)</f>
        <v>6.8027210884353737</v>
      </c>
      <c r="N322" s="7">
        <f>VLOOKUP(A322,ResultsOnlineExpFrench!A:H,8,FALSE)</f>
        <v>1.4551782076728239</v>
      </c>
      <c r="O322" s="7">
        <f>VLOOKUP(A322,ResultsIRT!B:J,4,FALSE)</f>
        <v>0.35904230226878198</v>
      </c>
      <c r="P322" s="7">
        <f>VLOOKUP(A322,ResultsIRT!B:J,5,FALSE)</f>
        <v>-18.303776054255799</v>
      </c>
      <c r="Q322" s="7">
        <f>VLOOKUP(A322,ResultsIRT!B:J,6,FALSE)</f>
        <v>2.2312281590888898</v>
      </c>
      <c r="R322" s="7">
        <f>VLOOKUP(A322,ResultsIRT!B:J,8,FALSE)</f>
        <v>-2.72248890418728</v>
      </c>
      <c r="S322" s="7">
        <f>VLOOKUP(A322,ResultsIRT!B:J,7,FALSE)</f>
        <v>0.31441559123719898</v>
      </c>
      <c r="T322" s="7">
        <f>VLOOKUP(A322,ResultsIRT!B:J,9,FALSE)</f>
        <v>-8.3352697205529402</v>
      </c>
      <c r="U322" s="27" t="s">
        <v>582</v>
      </c>
      <c r="V322" s="8" t="str">
        <f>IFERROR(IF(VLOOKUP(U322, EnglishVocabulary!A:A, 1, FALSE) = U322, "yes", "no"), "no")</f>
        <v>yes</v>
      </c>
      <c r="W322" s="8" t="str">
        <f>IFERROR(IF(VLOOKUP(A322, HighDiscrimIRT!A:A, 1, FALSE) = A322, "X", ""), "")</f>
        <v/>
      </c>
      <c r="X322" s="7"/>
    </row>
    <row r="323" spans="1:24">
      <c r="A323" s="14" t="s">
        <v>583</v>
      </c>
      <c r="B323" s="7">
        <f>LOG10(D323)+6</f>
        <v>1.9629344505129849</v>
      </c>
      <c r="C323" s="7">
        <f>IF(E323=0,-12,LOG10(E323)+6)</f>
        <v>0.23499787968603059</v>
      </c>
      <c r="D323" s="10">
        <v>9.1819399999999997E-5</v>
      </c>
      <c r="E323" s="10">
        <v>1.7179000000000001E-6</v>
      </c>
      <c r="F323" s="8">
        <v>4</v>
      </c>
      <c r="G323" s="8" t="str" cm="1">
        <f t="array" ref="G323">_xlfn.SWITCH(F323,0,"primary",1,"6-7th grade",2,"8-9th grade",3,"10th grade",4,"11-12th grade",5,"bachelor",6,"licence",7,"master",10,"hard to tell")</f>
        <v>11-12th grade</v>
      </c>
      <c r="H323" s="8"/>
      <c r="I323" s="8"/>
      <c r="J323" s="8" t="s">
        <v>331</v>
      </c>
      <c r="K323" s="8" t="str">
        <f>IFERROR(IF(VLOOKUP(A323, ResultsOnlineExpFrench!A:A, 1, FALSE) = A323, "yes", "no"), "no")</f>
        <v>no</v>
      </c>
      <c r="L323" s="8"/>
      <c r="M323" s="8" t="e">
        <f>VLOOKUP(A323,ResultsOnlineExpFrench!A:B,2,FALSE)</f>
        <v>#N/A</v>
      </c>
      <c r="N323" s="8" t="e">
        <f>VLOOKUP(A323,ResultsOnlineExpFrench!A:H,8,FALSE)</f>
        <v>#N/A</v>
      </c>
      <c r="O323" s="7" t="e">
        <f>VLOOKUP(A323,ResultsIRT!B:J,4,FALSE)</f>
        <v>#N/A</v>
      </c>
      <c r="P323" s="7" t="e">
        <f>VLOOKUP(A323,ResultsIRT!B:J,5,FALSE)</f>
        <v>#N/A</v>
      </c>
      <c r="Q323" s="7" t="e">
        <f>VLOOKUP(A323,ResultsIRT!B:J,6,FALSE)</f>
        <v>#N/A</v>
      </c>
      <c r="R323" s="7" t="e">
        <f>VLOOKUP(A323,ResultsIRT!B:J,8,FALSE)</f>
        <v>#N/A</v>
      </c>
      <c r="S323" s="7" t="e">
        <f>VLOOKUP(A323,ResultsIRT!B:J,7,FALSE)</f>
        <v>#N/A</v>
      </c>
      <c r="T323" s="7" t="e">
        <f>VLOOKUP(A323,ResultsIRT!B:J,9,FALSE)</f>
        <v>#N/A</v>
      </c>
      <c r="U323" s="27" t="s">
        <v>583</v>
      </c>
      <c r="V323" s="8" t="str">
        <f>IFERROR(IF(VLOOKUP(U323, EnglishVocabulary!A:A, 1, FALSE) = U323, "yes", "no"), "no")</f>
        <v>yes</v>
      </c>
      <c r="W323" s="8" t="str">
        <f>IFERROR(IF(VLOOKUP(A323, HighDiscrimIRT!A:A, 1, FALSE) = A323, "X", ""), "")</f>
        <v/>
      </c>
      <c r="X323" s="7"/>
    </row>
    <row r="324" spans="1:24">
      <c r="A324" s="14" t="s">
        <v>584</v>
      </c>
      <c r="B324" s="7">
        <f>LOG10(D324)+6</f>
        <v>1.9625800381421454</v>
      </c>
      <c r="C324" s="7">
        <f>IF(E324=0,-12,LOG10(E324)+6)</f>
        <v>1.0016515178285914</v>
      </c>
      <c r="D324" s="10">
        <v>9.1744500000000002E-5</v>
      </c>
      <c r="E324" s="10">
        <v>1.00381E-5</v>
      </c>
      <c r="F324" s="11">
        <v>0</v>
      </c>
      <c r="G324" s="8" t="str" cm="1">
        <f t="array" ref="G324">_xlfn.SWITCH(F324,0,"primary",1,"6-7th grade",2,"8-9th grade",3,"10th grade",4,"11-12th grade",5,"bachelor",6,"licence",7,"master",10,"hard to tell")</f>
        <v>primary</v>
      </c>
      <c r="H324" s="8"/>
      <c r="I324" s="8"/>
      <c r="J324" s="8" t="s">
        <v>27</v>
      </c>
      <c r="K324" s="8" t="str">
        <f>IFERROR(IF(VLOOKUP(A324, ResultsOnlineExpFrench!A:A, 1, FALSE) = A324, "yes", "no"), "no")</f>
        <v>yes</v>
      </c>
      <c r="L324" s="8"/>
      <c r="M324" s="7">
        <f>VLOOKUP(A324,ResultsOnlineExpFrench!A:B,2,FALSE)</f>
        <v>6.6260162601626016</v>
      </c>
      <c r="N324" s="7">
        <f>VLOOKUP(A324,ResultsOnlineExpFrench!A:H,8,FALSE)</f>
        <v>2.092955175246058</v>
      </c>
      <c r="O324" s="7">
        <f>VLOOKUP(A324,ResultsIRT!B:J,4,FALSE)</f>
        <v>139.39005448585399</v>
      </c>
      <c r="P324" s="7">
        <f>VLOOKUP(A324,ResultsIRT!B:J,5,FALSE)</f>
        <v>-0.23508594573899999</v>
      </c>
      <c r="Q324" s="7">
        <f>VLOOKUP(A324,ResultsIRT!B:J,6,FALSE)</f>
        <v>1.09004325070576</v>
      </c>
      <c r="R324" s="7">
        <f>VLOOKUP(A324,ResultsIRT!B:J,8,FALSE)</f>
        <v>-2.5206133213280801</v>
      </c>
      <c r="S324" s="7">
        <f>VLOOKUP(A324,ResultsIRT!B:J,7,FALSE)</f>
        <v>0.37866183862497099</v>
      </c>
      <c r="T324" s="7">
        <f>VLOOKUP(A324,ResultsIRT!B:J,9,FALSE)</f>
        <v>-0.81138847311959805</v>
      </c>
      <c r="U324" s="27" t="s">
        <v>585</v>
      </c>
      <c r="V324" s="8" t="str">
        <f>IFERROR(IF(VLOOKUP(U324, EnglishVocabulary!A:A, 1, FALSE) = U324, "yes", "no"), "no")</f>
        <v>yes</v>
      </c>
      <c r="W324" s="8" t="str">
        <f>IFERROR(IF(VLOOKUP(A324, HighDiscrimIRT!A:A, 1, FALSE) = A324, "X", ""), "")</f>
        <v/>
      </c>
      <c r="X324" s="7"/>
    </row>
    <row r="325" spans="1:24">
      <c r="A325" s="14" t="s">
        <v>586</v>
      </c>
      <c r="B325" s="7">
        <f>LOG10(D325)+6</f>
        <v>1.9622253363116666</v>
      </c>
      <c r="C325" s="7">
        <f>IF(E325=0,-12,LOG10(E325)+6)</f>
        <v>1.7532328779311204</v>
      </c>
      <c r="D325" s="10">
        <v>9.1669599999999994E-5</v>
      </c>
      <c r="E325" s="10">
        <v>5.6654299999999997E-5</v>
      </c>
      <c r="F325" s="8">
        <v>2</v>
      </c>
      <c r="G325" s="8" t="str" cm="1">
        <f t="array" ref="G325">_xlfn.SWITCH(F325,0,"primary",1,"6-7th grade",2,"8-9th grade",3,"10th grade",4,"11-12th grade",5,"bachelor",6,"licence",7,"master",10,"hard to tell")</f>
        <v>8-9th grade</v>
      </c>
      <c r="H325" s="8"/>
      <c r="I325" s="8" t="s">
        <v>42</v>
      </c>
      <c r="J325" s="8" t="s">
        <v>27</v>
      </c>
      <c r="K325" s="8" t="str">
        <f>IFERROR(IF(VLOOKUP(A325, ResultsOnlineExpFrench!A:A, 1, FALSE) = A325, "yes", "no"), "no")</f>
        <v>no</v>
      </c>
      <c r="L325" s="8"/>
      <c r="M325" s="8" t="e">
        <f>VLOOKUP(A325,ResultsOnlineExpFrench!A:B,2,FALSE)</f>
        <v>#N/A</v>
      </c>
      <c r="N325" s="8" t="e">
        <f>VLOOKUP(A325,ResultsOnlineExpFrench!A:H,8,FALSE)</f>
        <v>#N/A</v>
      </c>
      <c r="O325" s="7" t="e">
        <f>VLOOKUP(A325,ResultsIRT!B:J,4,FALSE)</f>
        <v>#N/A</v>
      </c>
      <c r="P325" s="7" t="e">
        <f>VLOOKUP(A325,ResultsIRT!B:J,5,FALSE)</f>
        <v>#N/A</v>
      </c>
      <c r="Q325" s="7" t="e">
        <f>VLOOKUP(A325,ResultsIRT!B:J,6,FALSE)</f>
        <v>#N/A</v>
      </c>
      <c r="R325" s="7" t="e">
        <f>VLOOKUP(A325,ResultsIRT!B:J,8,FALSE)</f>
        <v>#N/A</v>
      </c>
      <c r="S325" s="7" t="e">
        <f>VLOOKUP(A325,ResultsIRT!B:J,7,FALSE)</f>
        <v>#N/A</v>
      </c>
      <c r="T325" s="7" t="e">
        <f>VLOOKUP(A325,ResultsIRT!B:J,9,FALSE)</f>
        <v>#N/A</v>
      </c>
      <c r="U325" s="27" t="s">
        <v>587</v>
      </c>
      <c r="V325" s="8" t="str">
        <f>IFERROR(IF(VLOOKUP(U325, EnglishVocabulary!A:A, 1, FALSE) = U325, "yes", "no"), "no")</f>
        <v>yes</v>
      </c>
      <c r="W325" s="8" t="str">
        <f>IFERROR(IF(VLOOKUP(A325, HighDiscrimIRT!A:A, 1, FALSE) = A325, "X", ""), "")</f>
        <v/>
      </c>
      <c r="X325" s="7"/>
    </row>
    <row r="326" spans="1:24">
      <c r="A326" s="14" t="s">
        <v>588</v>
      </c>
      <c r="B326" s="7">
        <f>LOG10(D326)+6</f>
        <v>1.9615150623778028</v>
      </c>
      <c r="C326" s="7">
        <f>IF(E326=0,-12,LOG10(E326)+6)</f>
        <v>1.1467139378337761</v>
      </c>
      <c r="D326" s="10">
        <v>9.1519800000000004E-5</v>
      </c>
      <c r="E326" s="10">
        <v>1.4018900000000001E-5</v>
      </c>
      <c r="F326" s="11">
        <v>5</v>
      </c>
      <c r="G326" s="8" t="str" cm="1">
        <f t="array" ref="G326">_xlfn.SWITCH(F326,0,"primary",1,"6-7th grade",2,"8-9th grade",3,"10th grade",4,"11-12th grade",5,"bachelor",6,"licence",7,"master",10,"hard to tell")</f>
        <v>bachelor</v>
      </c>
      <c r="H326" s="8"/>
      <c r="I326" s="8"/>
      <c r="J326" s="8" t="s">
        <v>27</v>
      </c>
      <c r="K326" s="8" t="str">
        <f>IFERROR(IF(VLOOKUP(A326, ResultsOnlineExpFrench!A:A, 1, FALSE) = A326, "yes", "no"), "no")</f>
        <v>yes</v>
      </c>
      <c r="L326" s="8"/>
      <c r="M326" s="7">
        <f>VLOOKUP(A326,ResultsOnlineExpFrench!A:B,2,FALSE)</f>
        <v>6.3092105263157894</v>
      </c>
      <c r="N326" s="7">
        <f>VLOOKUP(A326,ResultsOnlineExpFrench!A:H,8,FALSE)</f>
        <v>2.3034115220448981</v>
      </c>
      <c r="O326" s="7">
        <f>VLOOKUP(A326,ResultsIRT!B:J,4,FALSE)</f>
        <v>2.3667311683221999</v>
      </c>
      <c r="P326" s="7">
        <f>VLOOKUP(A326,ResultsIRT!B:J,5,FALSE)</f>
        <v>-0.776835479535254</v>
      </c>
      <c r="Q326" s="7">
        <f>VLOOKUP(A326,ResultsIRT!B:J,6,FALSE)</f>
        <v>2.53397747296391</v>
      </c>
      <c r="R326" s="7">
        <f>VLOOKUP(A326,ResultsIRT!B:J,8,FALSE)</f>
        <v>-1.2152070837167599</v>
      </c>
      <c r="S326" s="7">
        <f>VLOOKUP(A326,ResultsIRT!B:J,7,FALSE)</f>
        <v>0.68372686820427098</v>
      </c>
      <c r="T326" s="7">
        <f>VLOOKUP(A326,ResultsIRT!B:J,9,FALSE)</f>
        <v>2.4869388223318798</v>
      </c>
      <c r="U326" s="27" t="s">
        <v>588</v>
      </c>
      <c r="V326" s="8" t="str">
        <f>IFERROR(IF(VLOOKUP(U326, EnglishVocabulary!A:A, 1, FALSE) = U326, "yes", "no"), "no")</f>
        <v>yes</v>
      </c>
      <c r="W326" s="8" t="str">
        <f>IFERROR(IF(VLOOKUP(A326, HighDiscrimIRT!A:A, 1, FALSE) = A326, "X", ""), "")</f>
        <v/>
      </c>
      <c r="X326" s="7"/>
    </row>
    <row r="327" spans="1:24">
      <c r="A327" s="14" t="s">
        <v>589</v>
      </c>
      <c r="B327" s="7">
        <f>LOG10(D327)+6</f>
        <v>1.9593772440910646</v>
      </c>
      <c r="C327" s="7">
        <f>IF(E327=0,-12,LOG10(E327)+6)</f>
        <v>1.0282783711605408</v>
      </c>
      <c r="D327" s="10">
        <v>9.1070399999999995E-5</v>
      </c>
      <c r="E327" s="10">
        <v>1.0672800000000001E-5</v>
      </c>
      <c r="F327" s="11">
        <v>0</v>
      </c>
      <c r="G327" s="8" t="str" cm="1">
        <f t="array" ref="G327">_xlfn.SWITCH(F327,0,"primary",1,"6-7th grade",2,"8-9th grade",3,"10th grade",4,"11-12th grade",5,"bachelor",6,"licence",7,"master",10,"hard to tell")</f>
        <v>primary</v>
      </c>
      <c r="H327" s="8"/>
      <c r="I327" s="8"/>
      <c r="J327" s="8" t="s">
        <v>36</v>
      </c>
      <c r="K327" s="8" t="str">
        <f>IFERROR(IF(VLOOKUP(A327, ResultsOnlineExpFrench!A:A, 1, FALSE) = A327, "yes", "no"), "no")</f>
        <v>yes</v>
      </c>
      <c r="L327" s="8"/>
      <c r="M327" s="7">
        <f>VLOOKUP(A327,ResultsOnlineExpFrench!A:B,2,FALSE)</f>
        <v>6.5298507462686564</v>
      </c>
      <c r="N327" s="7">
        <f>VLOOKUP(A327,ResultsOnlineExpFrench!A:H,8,FALSE)</f>
        <v>1.9343335406232389</v>
      </c>
      <c r="O327" s="7">
        <f>VLOOKUP(A327,ResultsIRT!B:J,4,FALSE)</f>
        <v>2.13419137340968</v>
      </c>
      <c r="P327" s="7">
        <f>VLOOKUP(A327,ResultsIRT!B:J,5,FALSE)</f>
        <v>-1.09472638994162</v>
      </c>
      <c r="Q327" s="7">
        <f>VLOOKUP(A327,ResultsIRT!B:J,6,FALSE)</f>
        <v>3.3486280355179998</v>
      </c>
      <c r="R327" s="7">
        <f>VLOOKUP(A327,ResultsIRT!B:J,8,FALSE)</f>
        <v>-1.696845952756</v>
      </c>
      <c r="S327" s="7">
        <f>VLOOKUP(A327,ResultsIRT!B:J,7,FALSE)</f>
        <v>0.89275742286543402</v>
      </c>
      <c r="T327" s="7">
        <f>VLOOKUP(A327,ResultsIRT!B:J,9,FALSE)</f>
        <v>1.4549381269761501</v>
      </c>
      <c r="U327" s="27" t="s">
        <v>590</v>
      </c>
      <c r="V327" s="8" t="str">
        <f>IFERROR(IF(VLOOKUP(U327, EnglishVocabulary!A:A, 1, FALSE) = U327, "yes", "no"), "no")</f>
        <v>yes</v>
      </c>
      <c r="W327" s="8" t="str">
        <f>IFERROR(IF(VLOOKUP(A327, HighDiscrimIRT!A:A, 1, FALSE) = A327, "X", ""), "")</f>
        <v/>
      </c>
      <c r="X327" s="7"/>
    </row>
    <row r="328" spans="1:24">
      <c r="A328" s="14" t="s">
        <v>591</v>
      </c>
      <c r="B328" s="7">
        <f>LOG10(D328)+6</f>
        <v>1.9521746956954606</v>
      </c>
      <c r="C328" s="7">
        <f>IF(E328=0,-12,LOG10(E328)+6)</f>
        <v>-0.14321071124668361</v>
      </c>
      <c r="D328" s="10">
        <v>8.9572499999999997E-5</v>
      </c>
      <c r="E328" s="10">
        <v>7.1910000000000003E-7</v>
      </c>
      <c r="F328" s="11">
        <v>4</v>
      </c>
      <c r="G328" s="8" t="str" cm="1">
        <f t="array" ref="G328">_xlfn.SWITCH(F328,0,"primary",1,"6-7th grade",2,"8-9th grade",3,"10th grade",4,"11-12th grade",5,"bachelor",6,"licence",7,"master",10,"hard to tell")</f>
        <v>11-12th grade</v>
      </c>
      <c r="H328" s="8"/>
      <c r="I328" s="8"/>
      <c r="J328" s="8" t="s">
        <v>36</v>
      </c>
      <c r="K328" s="8" t="str">
        <f>IFERROR(IF(VLOOKUP(A328, ResultsOnlineExpFrench!A:A, 1, FALSE) = A328, "yes", "no"), "no")</f>
        <v>yes</v>
      </c>
      <c r="L328" s="8"/>
      <c r="M328" s="7">
        <f>VLOOKUP(A328,ResultsOnlineExpFrench!A:B,2,FALSE)</f>
        <v>6.2481203007518804</v>
      </c>
      <c r="N328" s="7">
        <f>VLOOKUP(A328,ResultsOnlineExpFrench!A:H,8,FALSE)</f>
        <v>1.982654160301871</v>
      </c>
      <c r="O328" s="7">
        <f>VLOOKUP(A328,ResultsIRT!B:J,4,FALSE)</f>
        <v>1.3034915563671601</v>
      </c>
      <c r="P328" s="7">
        <f>VLOOKUP(A328,ResultsIRT!B:J,5,FALSE)</f>
        <v>-1.5317883066979701</v>
      </c>
      <c r="Q328" s="7">
        <f>VLOOKUP(A328,ResultsIRT!B:J,6,FALSE)</f>
        <v>2.5432712032039202</v>
      </c>
      <c r="R328" s="7">
        <f>VLOOKUP(A328,ResultsIRT!B:J,8,FALSE)</f>
        <v>-1.72092367546734</v>
      </c>
      <c r="S328" s="7">
        <f>VLOOKUP(A328,ResultsIRT!B:J,7,FALSE)</f>
        <v>0.65017365564014096</v>
      </c>
      <c r="T328" s="7">
        <f>VLOOKUP(A328,ResultsIRT!B:J,9,FALSE)</f>
        <v>1.1083873574694101</v>
      </c>
      <c r="U328" s="27" t="s">
        <v>591</v>
      </c>
      <c r="V328" s="8" t="str">
        <f>IFERROR(IF(VLOOKUP(U328, EnglishVocabulary!A:A, 1, FALSE) = U328, "yes", "no"), "no")</f>
        <v>yes</v>
      </c>
      <c r="W328" s="8" t="str">
        <f>IFERROR(IF(VLOOKUP(A328, HighDiscrimIRT!A:A, 1, FALSE) = A328, "X", ""), "")</f>
        <v/>
      </c>
      <c r="X328" s="7"/>
    </row>
    <row r="329" spans="1:24">
      <c r="A329" s="14" t="s">
        <v>592</v>
      </c>
      <c r="B329" s="7">
        <f>LOG10(D329)+6</f>
        <v>1.9488944331049858</v>
      </c>
      <c r="C329" s="7">
        <f>IF(E329=0,-12,LOG10(E329)+6)</f>
        <v>1.6962768627446074</v>
      </c>
      <c r="D329" s="10">
        <v>8.8898499999999996E-5</v>
      </c>
      <c r="E329" s="10">
        <v>4.9690900000000002E-5</v>
      </c>
      <c r="F329" s="8">
        <v>0</v>
      </c>
      <c r="G329" s="8" t="str" cm="1">
        <f t="array" ref="G329">_xlfn.SWITCH(F329,0,"primary",1,"6-7th grade",2,"8-9th grade",3,"10th grade",4,"11-12th grade",5,"bachelor",6,"licence",7,"master",10,"hard to tell")</f>
        <v>primary</v>
      </c>
      <c r="H329" s="8"/>
      <c r="I329" s="8"/>
      <c r="J329" s="8" t="s">
        <v>214</v>
      </c>
      <c r="K329" s="8" t="str">
        <f>IFERROR(IF(VLOOKUP(A329, ResultsOnlineExpFrench!A:A, 1, FALSE) = A329, "yes", "no"), "no")</f>
        <v>no</v>
      </c>
      <c r="L329" s="8"/>
      <c r="M329" s="8" t="e">
        <f>VLOOKUP(A329,ResultsOnlineExpFrench!A:B,2,FALSE)</f>
        <v>#N/A</v>
      </c>
      <c r="N329" s="8" t="e">
        <f>VLOOKUP(A329,ResultsOnlineExpFrench!A:H,8,FALSE)</f>
        <v>#N/A</v>
      </c>
      <c r="O329" s="7" t="e">
        <f>VLOOKUP(A329,ResultsIRT!B:J,4,FALSE)</f>
        <v>#N/A</v>
      </c>
      <c r="P329" s="7" t="e">
        <f>VLOOKUP(A329,ResultsIRT!B:J,5,FALSE)</f>
        <v>#N/A</v>
      </c>
      <c r="Q329" s="7" t="e">
        <f>VLOOKUP(A329,ResultsIRT!B:J,6,FALSE)</f>
        <v>#N/A</v>
      </c>
      <c r="R329" s="7" t="e">
        <f>VLOOKUP(A329,ResultsIRT!B:J,8,FALSE)</f>
        <v>#N/A</v>
      </c>
      <c r="S329" s="7" t="e">
        <f>VLOOKUP(A329,ResultsIRT!B:J,7,FALSE)</f>
        <v>#N/A</v>
      </c>
      <c r="T329" s="7" t="e">
        <f>VLOOKUP(A329,ResultsIRT!B:J,9,FALSE)</f>
        <v>#N/A</v>
      </c>
      <c r="U329" s="27" t="s">
        <v>593</v>
      </c>
      <c r="V329" s="8" t="str">
        <f>IFERROR(IF(VLOOKUP(U329, EnglishVocabulary!A:A, 1, FALSE) = U329, "yes", "no"), "no")</f>
        <v>yes</v>
      </c>
      <c r="W329" s="8" t="str">
        <f>IFERROR(IF(VLOOKUP(A329, HighDiscrimIRT!A:A, 1, FALSE) = A329, "X", ""), "")</f>
        <v/>
      </c>
      <c r="X329" s="7"/>
    </row>
    <row r="330" spans="1:24">
      <c r="A330" s="14" t="s">
        <v>594</v>
      </c>
      <c r="B330" s="7">
        <f>LOG10(D330)+6</f>
        <v>1.9433713329186304</v>
      </c>
      <c r="C330" s="7">
        <f>IF(E330=0,-12,LOG10(E330)+6)</f>
        <v>-0.31722335368556642</v>
      </c>
      <c r="D330" s="10">
        <v>8.7775099999999999E-5</v>
      </c>
      <c r="E330" s="10">
        <v>4.8169999999999998E-7</v>
      </c>
      <c r="F330" s="11">
        <v>1</v>
      </c>
      <c r="G330" s="8" t="str" cm="1">
        <f t="array" ref="G330">_xlfn.SWITCH(F330,0,"primary",1,"6-7th grade",2,"8-9th grade",3,"10th grade",4,"11-12th grade",5,"bachelor",6,"licence",7,"master",10,"hard to tell")</f>
        <v>6-7th grade</v>
      </c>
      <c r="H330" s="8"/>
      <c r="I330" s="8"/>
      <c r="J330" s="8" t="s">
        <v>27</v>
      </c>
      <c r="K330" s="8" t="str">
        <f>IFERROR(IF(VLOOKUP(A330, ResultsOnlineExpFrench!A:A, 1, FALSE) = A330, "yes", "no"), "no")</f>
        <v>yes</v>
      </c>
      <c r="L330" s="8"/>
      <c r="M330" s="7">
        <f>VLOOKUP(A330,ResultsOnlineExpFrench!A:B,2,FALSE)</f>
        <v>7.7876106194690262</v>
      </c>
      <c r="N330" s="7">
        <f>VLOOKUP(A330,ResultsOnlineExpFrench!A:H,8,FALSE)</f>
        <v>0.61617328090368928</v>
      </c>
      <c r="O330" s="7" t="e">
        <f>VLOOKUP(A330,ResultsIRT!B:J,4,FALSE)</f>
        <v>#N/A</v>
      </c>
      <c r="P330" s="7" t="e">
        <f>VLOOKUP(A330,ResultsIRT!B:J,5,FALSE)</f>
        <v>#N/A</v>
      </c>
      <c r="Q330" s="7" t="e">
        <f>VLOOKUP(A330,ResultsIRT!B:J,6,FALSE)</f>
        <v>#N/A</v>
      </c>
      <c r="R330" s="7" t="e">
        <f>VLOOKUP(A330,ResultsIRT!B:J,8,FALSE)</f>
        <v>#N/A</v>
      </c>
      <c r="S330" s="7" t="e">
        <f>VLOOKUP(A330,ResultsIRT!B:J,7,FALSE)</f>
        <v>#N/A</v>
      </c>
      <c r="T330" s="7" t="e">
        <f>VLOOKUP(A330,ResultsIRT!B:J,9,FALSE)</f>
        <v>#N/A</v>
      </c>
      <c r="U330" s="27" t="s">
        <v>595</v>
      </c>
      <c r="V330" s="8" t="str">
        <f>IFERROR(IF(VLOOKUP(U330, EnglishVocabulary!A:A, 1, FALSE) = U330, "yes", "no"), "no")</f>
        <v>yes</v>
      </c>
      <c r="W330" s="8" t="str">
        <f>IFERROR(IF(VLOOKUP(A330, HighDiscrimIRT!A:A, 1, FALSE) = A330, "X", ""), "")</f>
        <v/>
      </c>
      <c r="X330" s="7"/>
    </row>
    <row r="331" spans="1:24">
      <c r="A331" s="14" t="s">
        <v>596</v>
      </c>
      <c r="B331" s="7">
        <f>LOG10(D331)+6</f>
        <v>1.9426295178577</v>
      </c>
      <c r="C331" s="7">
        <f>IF(E331=0,-12,LOG10(E331)+6)</f>
        <v>-1.2652001704111528</v>
      </c>
      <c r="D331" s="10">
        <v>8.7625299999999996E-5</v>
      </c>
      <c r="E331" s="10">
        <v>5.4300000000000003E-8</v>
      </c>
      <c r="F331" s="8">
        <v>5</v>
      </c>
      <c r="G331" s="8" t="str" cm="1">
        <f t="array" ref="G331">_xlfn.SWITCH(F331,0,"primary",1,"6-7th grade",2,"8-9th grade",3,"10th grade",4,"11-12th grade",5,"bachelor",6,"licence",7,"master",10,"hard to tell")</f>
        <v>bachelor</v>
      </c>
      <c r="H331" s="8"/>
      <c r="I331" s="8"/>
      <c r="J331" s="8" t="s">
        <v>331</v>
      </c>
      <c r="K331" s="8" t="str">
        <f>IFERROR(IF(VLOOKUP(A331, ResultsOnlineExpFrench!A:A, 1, FALSE) = A331, "yes", "no"), "no")</f>
        <v>no</v>
      </c>
      <c r="L331" s="8"/>
      <c r="M331" s="8" t="e">
        <f>VLOOKUP(A331,ResultsOnlineExpFrench!A:B,2,FALSE)</f>
        <v>#N/A</v>
      </c>
      <c r="N331" s="8" t="e">
        <f>VLOOKUP(A331,ResultsOnlineExpFrench!A:H,8,FALSE)</f>
        <v>#N/A</v>
      </c>
      <c r="O331" s="7" t="e">
        <f>VLOOKUP(A331,ResultsIRT!B:J,4,FALSE)</f>
        <v>#N/A</v>
      </c>
      <c r="P331" s="7" t="e">
        <f>VLOOKUP(A331,ResultsIRT!B:J,5,FALSE)</f>
        <v>#N/A</v>
      </c>
      <c r="Q331" s="7" t="e">
        <f>VLOOKUP(A331,ResultsIRT!B:J,6,FALSE)</f>
        <v>#N/A</v>
      </c>
      <c r="R331" s="7" t="e">
        <f>VLOOKUP(A331,ResultsIRT!B:J,8,FALSE)</f>
        <v>#N/A</v>
      </c>
      <c r="S331" s="7" t="e">
        <f>VLOOKUP(A331,ResultsIRT!B:J,7,FALSE)</f>
        <v>#N/A</v>
      </c>
      <c r="T331" s="7" t="e">
        <f>VLOOKUP(A331,ResultsIRT!B:J,9,FALSE)</f>
        <v>#N/A</v>
      </c>
      <c r="U331" s="27" t="s">
        <v>596</v>
      </c>
      <c r="V331" s="8" t="str">
        <f>IFERROR(IF(VLOOKUP(U331, EnglishVocabulary!A:A, 1, FALSE) = U331, "yes", "no"), "no")</f>
        <v>yes</v>
      </c>
      <c r="W331" s="8" t="str">
        <f>IFERROR(IF(VLOOKUP(A331, HighDiscrimIRT!A:A, 1, FALSE) = A331, "X", ""), "")</f>
        <v/>
      </c>
      <c r="X331" s="7"/>
    </row>
    <row r="332" spans="1:24">
      <c r="A332" s="14" t="s">
        <v>597</v>
      </c>
      <c r="B332" s="7">
        <f>LOG10(D332)+6</f>
        <v>1.9407699154365794</v>
      </c>
      <c r="C332" s="7">
        <f>IF(E332=0,-12,LOG10(E332)+6)</f>
        <v>-0.46092390120722371</v>
      </c>
      <c r="D332" s="10">
        <v>8.7250900000000002E-5</v>
      </c>
      <c r="E332" s="10">
        <v>3.46E-7</v>
      </c>
      <c r="F332" s="11">
        <v>4</v>
      </c>
      <c r="G332" s="8" t="str" cm="1">
        <f t="array" ref="G332">_xlfn.SWITCH(F332,0,"primary",1,"6-7th grade",2,"8-9th grade",3,"10th grade",4,"11-12th grade",5,"bachelor",6,"licence",7,"master",10,"hard to tell")</f>
        <v>11-12th grade</v>
      </c>
      <c r="H332" s="8"/>
      <c r="I332" s="8"/>
      <c r="J332" s="8" t="s">
        <v>27</v>
      </c>
      <c r="K332" s="8" t="str">
        <f>IFERROR(IF(VLOOKUP(A332, ResultsOnlineExpFrench!A:A, 1, FALSE) = A332, "yes", "no"), "no")</f>
        <v>yes</v>
      </c>
      <c r="L332" s="8"/>
      <c r="M332" s="7">
        <f>VLOOKUP(A332,ResultsOnlineExpFrench!A:B,2,FALSE)</f>
        <v>7.3093525179856114</v>
      </c>
      <c r="N332" s="7">
        <f>VLOOKUP(A332,ResultsOnlineExpFrench!A:H,8,FALSE)</f>
        <v>1.433659707289916</v>
      </c>
      <c r="O332" s="7">
        <f>VLOOKUP(A332,ResultsIRT!B:J,4,FALSE)</f>
        <v>2.1186714862434002E-2</v>
      </c>
      <c r="P332" s="7">
        <f>VLOOKUP(A332,ResultsIRT!B:J,5,FALSE)</f>
        <v>-57.531110666099998</v>
      </c>
      <c r="Q332" s="7">
        <f>VLOOKUP(A332,ResultsIRT!B:J,6,FALSE)</f>
        <v>6.0322039572994601</v>
      </c>
      <c r="R332" s="7">
        <f>VLOOKUP(A332,ResultsIRT!B:J,8,FALSE)</f>
        <v>-1.6275601530921799</v>
      </c>
      <c r="S332" s="7">
        <f>VLOOKUP(A332,ResultsIRT!B:J,7,FALSE)</f>
        <v>1.05680070686285</v>
      </c>
      <c r="T332" s="7">
        <f>VLOOKUP(A332,ResultsIRT!B:J,9,FALSE)</f>
        <v>0.99676668112002698</v>
      </c>
      <c r="U332" s="27" t="s">
        <v>598</v>
      </c>
      <c r="V332" s="8" t="str">
        <f>IFERROR(IF(VLOOKUP(U332, EnglishVocabulary!A:A, 1, FALSE) = U332, "yes", "no"), "no")</f>
        <v>yes</v>
      </c>
      <c r="W332" s="8" t="str">
        <f>IFERROR(IF(VLOOKUP(A332, HighDiscrimIRT!A:A, 1, FALSE) = A332, "X", ""), "")</f>
        <v>X</v>
      </c>
      <c r="X332" s="7"/>
    </row>
    <row r="333" spans="1:24">
      <c r="A333" s="14" t="s">
        <v>599</v>
      </c>
      <c r="B333" s="7">
        <f>LOG10(D333)+6</f>
        <v>1.9403969378890347</v>
      </c>
      <c r="C333" s="7">
        <f>IF(E333=0,-12,LOG10(E333)+6)</f>
        <v>1.7942579420851157</v>
      </c>
      <c r="D333" s="10">
        <v>8.7175999999999993E-5</v>
      </c>
      <c r="E333" s="10">
        <v>6.2267000000000005E-5</v>
      </c>
      <c r="F333" s="11">
        <v>0</v>
      </c>
      <c r="G333" s="8" t="str" cm="1">
        <f t="array" ref="G333">_xlfn.SWITCH(F333,0,"primary",1,"6-7th grade",2,"8-9th grade",3,"10th grade",4,"11-12th grade",5,"bachelor",6,"licence",7,"master",10,"hard to tell")</f>
        <v>primary</v>
      </c>
      <c r="H333" s="8"/>
      <c r="I333" s="8"/>
      <c r="J333" s="8" t="s">
        <v>25</v>
      </c>
      <c r="K333" s="8" t="str">
        <f>IFERROR(IF(VLOOKUP(A333, ResultsOnlineExpFrench!A:A, 1, FALSE) = A333, "yes", "no"), "no")</f>
        <v>yes</v>
      </c>
      <c r="L333" s="8"/>
      <c r="M333" s="7">
        <f>VLOOKUP(A333,ResultsOnlineExpFrench!A:B,2,FALSE)</f>
        <v>7.7346938775510203</v>
      </c>
      <c r="N333" s="7">
        <f>VLOOKUP(A333,ResultsOnlineExpFrench!A:H,8,FALSE)</f>
        <v>0.89081885904058933</v>
      </c>
      <c r="O333" s="7">
        <f>VLOOKUP(A333,ResultsIRT!B:J,4,FALSE)</f>
        <v>7.0872148832392706E-2</v>
      </c>
      <c r="P333" s="7">
        <f>VLOOKUP(A333,ResultsIRT!B:J,5,FALSE)</f>
        <v>-82.078962850570704</v>
      </c>
      <c r="Q333" s="7">
        <f>VLOOKUP(A333,ResultsIRT!B:J,6,FALSE)</f>
        <v>0.26209801017126599</v>
      </c>
      <c r="R333" s="7">
        <f>VLOOKUP(A333,ResultsIRT!B:J,8,FALSE)</f>
        <v>-19.262264118086499</v>
      </c>
      <c r="S333" s="7">
        <f>VLOOKUP(A333,ResultsIRT!B:J,7,FALSE)</f>
        <v>0.148994173275765</v>
      </c>
      <c r="T333" s="7">
        <f>VLOOKUP(A333,ResultsIRT!B:J,9,FALSE)</f>
        <v>-28.019471074670399</v>
      </c>
      <c r="U333" s="27" t="s">
        <v>600</v>
      </c>
      <c r="V333" s="8" t="str">
        <f>IFERROR(IF(VLOOKUP(U333, EnglishVocabulary!A:A, 1, FALSE) = U333, "yes", "no"), "no")</f>
        <v>no</v>
      </c>
      <c r="W333" s="8" t="str">
        <f>IFERROR(IF(VLOOKUP(A333, HighDiscrimIRT!A:A, 1, FALSE) = A333, "X", ""), "")</f>
        <v/>
      </c>
      <c r="X333" s="7"/>
    </row>
    <row r="334" spans="1:24">
      <c r="A334" s="14" t="s">
        <v>601</v>
      </c>
      <c r="B334" s="7">
        <f>LOG10(D334)+6</f>
        <v>1.9385272302006173</v>
      </c>
      <c r="C334" s="7">
        <f>IF(E334=0,-12,LOG10(E334)+6)</f>
        <v>1.9005484565428317</v>
      </c>
      <c r="D334" s="10">
        <v>8.6801500000000006E-5</v>
      </c>
      <c r="E334" s="10">
        <v>7.9533199999999999E-5</v>
      </c>
      <c r="F334" s="8">
        <v>1</v>
      </c>
      <c r="G334" s="8" t="str" cm="1">
        <f t="array" ref="G334">_xlfn.SWITCH(F334,0,"primary",1,"6-7th grade",2,"8-9th grade",3,"10th grade",4,"11-12th grade",5,"bachelor",6,"licence",7,"master",10,"hard to tell")</f>
        <v>6-7th grade</v>
      </c>
      <c r="H334" s="8" t="s">
        <v>42</v>
      </c>
      <c r="I334" s="8"/>
      <c r="J334" s="8" t="s">
        <v>214</v>
      </c>
      <c r="K334" s="8" t="str">
        <f>IFERROR(IF(VLOOKUP(A334, ResultsOnlineExpFrench!A:A, 1, FALSE) = A334, "yes", "no"), "no")</f>
        <v>no</v>
      </c>
      <c r="L334" s="8"/>
      <c r="M334" s="8" t="e">
        <f>VLOOKUP(A334,ResultsOnlineExpFrench!A:B,2,FALSE)</f>
        <v>#N/A</v>
      </c>
      <c r="N334" s="8" t="e">
        <f>VLOOKUP(A334,ResultsOnlineExpFrench!A:H,8,FALSE)</f>
        <v>#N/A</v>
      </c>
      <c r="O334" s="7" t="e">
        <f>VLOOKUP(A334,ResultsIRT!B:J,4,FALSE)</f>
        <v>#N/A</v>
      </c>
      <c r="P334" s="7" t="e">
        <f>VLOOKUP(A334,ResultsIRT!B:J,5,FALSE)</f>
        <v>#N/A</v>
      </c>
      <c r="Q334" s="7" t="e">
        <f>VLOOKUP(A334,ResultsIRT!B:J,6,FALSE)</f>
        <v>#N/A</v>
      </c>
      <c r="R334" s="7" t="e">
        <f>VLOOKUP(A334,ResultsIRT!B:J,8,FALSE)</f>
        <v>#N/A</v>
      </c>
      <c r="S334" s="7" t="e">
        <f>VLOOKUP(A334,ResultsIRT!B:J,7,FALSE)</f>
        <v>#N/A</v>
      </c>
      <c r="T334" s="7" t="e">
        <f>VLOOKUP(A334,ResultsIRT!B:J,9,FALSE)</f>
        <v>#N/A</v>
      </c>
      <c r="U334" s="27" t="s">
        <v>522</v>
      </c>
      <c r="V334" s="8" t="str">
        <f>IFERROR(IF(VLOOKUP(U334, EnglishVocabulary!A:A, 1, FALSE) = U334, "yes", "no"), "no")</f>
        <v>yes</v>
      </c>
      <c r="W334" s="8" t="str">
        <f>IFERROR(IF(VLOOKUP(A334, HighDiscrimIRT!A:A, 1, FALSE) = A334, "X", ""), "")</f>
        <v/>
      </c>
      <c r="X334" s="7"/>
    </row>
    <row r="335" spans="1:24">
      <c r="A335" s="14" t="s">
        <v>602</v>
      </c>
      <c r="B335" s="7">
        <f>LOG10(D335)+6</f>
        <v>1.9385272302006173</v>
      </c>
      <c r="C335" s="7">
        <f>IF(E335=0,-12,LOG10(E335)+6)</f>
        <v>4.4578954876612897E-2</v>
      </c>
      <c r="D335" s="10">
        <v>8.6801500000000006E-5</v>
      </c>
      <c r="E335" s="10">
        <v>1.1081E-6</v>
      </c>
      <c r="F335" s="11">
        <v>0</v>
      </c>
      <c r="G335" s="8" t="str" cm="1">
        <f t="array" ref="G335">_xlfn.SWITCH(F335,0,"primary",1,"6-7th grade",2,"8-9th grade",3,"10th grade",4,"11-12th grade",5,"bachelor",6,"licence",7,"master",10,"hard to tell")</f>
        <v>primary</v>
      </c>
      <c r="H335" s="8"/>
      <c r="I335" s="8"/>
      <c r="J335" s="8" t="s">
        <v>36</v>
      </c>
      <c r="K335" s="8" t="str">
        <f>IFERROR(IF(VLOOKUP(A335, ResultsOnlineExpFrench!A:A, 1, FALSE) = A335, "yes", "no"), "no")</f>
        <v>yes</v>
      </c>
      <c r="L335" s="8"/>
      <c r="M335" s="7">
        <f>VLOOKUP(A335,ResultsOnlineExpFrench!A:B,2,FALSE)</f>
        <v>7.6739130434782608</v>
      </c>
      <c r="N335" s="7">
        <f>VLOOKUP(A335,ResultsOnlineExpFrench!A:H,8,FALSE)</f>
        <v>0.68273791816650353</v>
      </c>
      <c r="O335" s="7" t="e">
        <f>VLOOKUP(A335,ResultsIRT!B:J,4,FALSE)</f>
        <v>#N/A</v>
      </c>
      <c r="P335" s="7" t="e">
        <f>VLOOKUP(A335,ResultsIRT!B:J,5,FALSE)</f>
        <v>#N/A</v>
      </c>
      <c r="Q335" s="7" t="e">
        <f>VLOOKUP(A335,ResultsIRT!B:J,6,FALSE)</f>
        <v>#N/A</v>
      </c>
      <c r="R335" s="7" t="e">
        <f>VLOOKUP(A335,ResultsIRT!B:J,8,FALSE)</f>
        <v>#N/A</v>
      </c>
      <c r="S335" s="7" t="e">
        <f>VLOOKUP(A335,ResultsIRT!B:J,7,FALSE)</f>
        <v>#N/A</v>
      </c>
      <c r="T335" s="7" t="e">
        <f>VLOOKUP(A335,ResultsIRT!B:J,9,FALSE)</f>
        <v>#N/A</v>
      </c>
      <c r="U335" s="27" t="s">
        <v>603</v>
      </c>
      <c r="V335" s="8" t="str">
        <f>IFERROR(IF(VLOOKUP(U335, EnglishVocabulary!A:A, 1, FALSE) = U335, "yes", "no"), "no")</f>
        <v>yes</v>
      </c>
      <c r="W335" s="8" t="str">
        <f>IFERROR(IF(VLOOKUP(A335, HighDiscrimIRT!A:A, 1, FALSE) = A335, "X", ""), "")</f>
        <v/>
      </c>
      <c r="X335" s="7"/>
    </row>
    <row r="336" spans="1:24">
      <c r="A336" s="14" t="s">
        <v>604</v>
      </c>
      <c r="B336" s="7">
        <f>LOG10(D336)+6</f>
        <v>1.9385272302006173</v>
      </c>
      <c r="C336" s="7">
        <f>IF(E336=0,-12,LOG10(E336)+6)</f>
        <v>1.0438846891769318</v>
      </c>
      <c r="D336" s="10">
        <v>8.6801500000000006E-5</v>
      </c>
      <c r="E336" s="10">
        <v>1.10633E-5</v>
      </c>
      <c r="F336" s="11">
        <v>4</v>
      </c>
      <c r="G336" s="8" t="str" cm="1">
        <f t="array" ref="G336">_xlfn.SWITCH(F336,0,"primary",1,"6-7th grade",2,"8-9th grade",3,"10th grade",4,"11-12th grade",5,"bachelor",6,"licence",7,"master",10,"hard to tell")</f>
        <v>11-12th grade</v>
      </c>
      <c r="H336" s="8"/>
      <c r="I336" s="8"/>
      <c r="J336" s="8" t="s">
        <v>27</v>
      </c>
      <c r="K336" s="8" t="str">
        <f>IFERROR(IF(VLOOKUP(A336, ResultsOnlineExpFrench!A:A, 1, FALSE) = A336, "yes", "no"), "no")</f>
        <v>yes</v>
      </c>
      <c r="L336" s="8"/>
      <c r="M336" s="7">
        <f>VLOOKUP(A336,ResultsOnlineExpFrench!A:B,2,FALSE)</f>
        <v>6.584507042253521</v>
      </c>
      <c r="N336" s="7">
        <f>VLOOKUP(A336,ResultsOnlineExpFrench!A:H,8,FALSE)</f>
        <v>2.1697113384512541</v>
      </c>
      <c r="O336" s="7" t="e">
        <f>VLOOKUP(A336,ResultsIRT!B:J,4,FALSE)</f>
        <v>#N/A</v>
      </c>
      <c r="P336" s="7" t="e">
        <f>VLOOKUP(A336,ResultsIRT!B:J,5,FALSE)</f>
        <v>#N/A</v>
      </c>
      <c r="Q336" s="7" t="e">
        <f>VLOOKUP(A336,ResultsIRT!B:J,6,FALSE)</f>
        <v>#N/A</v>
      </c>
      <c r="R336" s="7" t="e">
        <f>VLOOKUP(A336,ResultsIRT!B:J,8,FALSE)</f>
        <v>#N/A</v>
      </c>
      <c r="S336" s="7" t="e">
        <f>VLOOKUP(A336,ResultsIRT!B:J,7,FALSE)</f>
        <v>#N/A</v>
      </c>
      <c r="T336" s="7" t="e">
        <f>VLOOKUP(A336,ResultsIRT!B:J,9,FALSE)</f>
        <v>#N/A</v>
      </c>
      <c r="U336" s="27" t="s">
        <v>605</v>
      </c>
      <c r="V336" s="8" t="str">
        <f>IFERROR(IF(VLOOKUP(U336, EnglishVocabulary!A:A, 1, FALSE) = U336, "yes", "no"), "no")</f>
        <v>yes</v>
      </c>
      <c r="W336" s="8" t="str">
        <f>IFERROR(IF(VLOOKUP(A336, HighDiscrimIRT!A:A, 1, FALSE) = A336, "X", ""), "")</f>
        <v/>
      </c>
      <c r="X336" s="7"/>
    </row>
    <row r="337" spans="1:24">
      <c r="A337" s="14" t="s">
        <v>606</v>
      </c>
      <c r="B337" s="7">
        <f>LOG10(D337)+6</f>
        <v>1.9366494383031201</v>
      </c>
      <c r="C337" s="7">
        <f>IF(E337=0,-12,LOG10(E337)+6)</f>
        <v>1.0607997931771083</v>
      </c>
      <c r="D337" s="10">
        <v>8.6427000000000004E-5</v>
      </c>
      <c r="E337" s="10">
        <v>1.1502700000000001E-5</v>
      </c>
      <c r="F337" s="8">
        <v>3</v>
      </c>
      <c r="G337" s="8" t="str" cm="1">
        <f t="array" ref="G337">_xlfn.SWITCH(F337,0,"primary",1,"6-7th grade",2,"8-9th grade",3,"10th grade",4,"11-12th grade",5,"bachelor",6,"licence",7,"master",10,"hard to tell")</f>
        <v>10th grade</v>
      </c>
      <c r="H337" s="8"/>
      <c r="I337" s="8"/>
      <c r="J337" s="8" t="s">
        <v>77</v>
      </c>
      <c r="K337" s="8" t="str">
        <f>IFERROR(IF(VLOOKUP(A337, ResultsOnlineExpFrench!A:A, 1, FALSE) = A337, "yes", "no"), "no")</f>
        <v>no</v>
      </c>
      <c r="L337" s="8"/>
      <c r="M337" s="8" t="e">
        <f>VLOOKUP(A337,ResultsOnlineExpFrench!A:B,2,FALSE)</f>
        <v>#N/A</v>
      </c>
      <c r="N337" s="8" t="e">
        <f>VLOOKUP(A337,ResultsOnlineExpFrench!A:H,8,FALSE)</f>
        <v>#N/A</v>
      </c>
      <c r="O337" s="7" t="e">
        <f>VLOOKUP(A337,ResultsIRT!B:J,4,FALSE)</f>
        <v>#N/A</v>
      </c>
      <c r="P337" s="7" t="e">
        <f>VLOOKUP(A337,ResultsIRT!B:J,5,FALSE)</f>
        <v>#N/A</v>
      </c>
      <c r="Q337" s="7" t="e">
        <f>VLOOKUP(A337,ResultsIRT!B:J,6,FALSE)</f>
        <v>#N/A</v>
      </c>
      <c r="R337" s="7" t="e">
        <f>VLOOKUP(A337,ResultsIRT!B:J,8,FALSE)</f>
        <v>#N/A</v>
      </c>
      <c r="S337" s="7" t="e">
        <f>VLOOKUP(A337,ResultsIRT!B:J,7,FALSE)</f>
        <v>#N/A</v>
      </c>
      <c r="T337" s="7" t="e">
        <f>VLOOKUP(A337,ResultsIRT!B:J,9,FALSE)</f>
        <v>#N/A</v>
      </c>
      <c r="U337" s="27" t="s">
        <v>607</v>
      </c>
      <c r="V337" s="8" t="str">
        <f>IFERROR(IF(VLOOKUP(U337, EnglishVocabulary!A:A, 1, FALSE) = U337, "yes", "no"), "no")</f>
        <v>yes</v>
      </c>
      <c r="W337" s="8" t="str">
        <f>IFERROR(IF(VLOOKUP(A337, HighDiscrimIRT!A:A, 1, FALSE) = A337, "X", ""), "")</f>
        <v/>
      </c>
      <c r="X337" s="7"/>
    </row>
    <row r="338" spans="1:24">
      <c r="A338" s="14" t="s">
        <v>608</v>
      </c>
      <c r="B338" s="7">
        <f>LOG10(D338)+6</f>
        <v>1.9358960422686939</v>
      </c>
      <c r="C338" s="7">
        <f>IF(E338=0,-12,LOG10(E338)+6)</f>
        <v>0.64127575723191299</v>
      </c>
      <c r="D338" s="10">
        <v>8.6277200000000001E-5</v>
      </c>
      <c r="E338" s="10">
        <v>4.3780000000000003E-6</v>
      </c>
      <c r="F338" s="8">
        <v>4</v>
      </c>
      <c r="G338" s="8" t="str" cm="1">
        <f t="array" ref="G338">_xlfn.SWITCH(F338,0,"primary",1,"6-7th grade",2,"8-9th grade",3,"10th grade",4,"11-12th grade",5,"bachelor",6,"licence",7,"master",10,"hard to tell")</f>
        <v>11-12th grade</v>
      </c>
      <c r="H338" s="8"/>
      <c r="I338" s="8"/>
      <c r="J338" s="8" t="s">
        <v>77</v>
      </c>
      <c r="K338" s="8" t="str">
        <f>IFERROR(IF(VLOOKUP(A338, ResultsOnlineExpFrench!A:A, 1, FALSE) = A338, "yes", "no"), "no")</f>
        <v>no</v>
      </c>
      <c r="L338" s="8"/>
      <c r="M338" s="8" t="e">
        <f>VLOOKUP(A338,ResultsOnlineExpFrench!A:B,2,FALSE)</f>
        <v>#N/A</v>
      </c>
      <c r="N338" s="8" t="e">
        <f>VLOOKUP(A338,ResultsOnlineExpFrench!A:H,8,FALSE)</f>
        <v>#N/A</v>
      </c>
      <c r="O338" s="7" t="e">
        <f>VLOOKUP(A338,ResultsIRT!B:J,4,FALSE)</f>
        <v>#N/A</v>
      </c>
      <c r="P338" s="7" t="e">
        <f>VLOOKUP(A338,ResultsIRT!B:J,5,FALSE)</f>
        <v>#N/A</v>
      </c>
      <c r="Q338" s="7" t="e">
        <f>VLOOKUP(A338,ResultsIRT!B:J,6,FALSE)</f>
        <v>#N/A</v>
      </c>
      <c r="R338" s="7" t="e">
        <f>VLOOKUP(A338,ResultsIRT!B:J,8,FALSE)</f>
        <v>#N/A</v>
      </c>
      <c r="S338" s="7" t="e">
        <f>VLOOKUP(A338,ResultsIRT!B:J,7,FALSE)</f>
        <v>#N/A</v>
      </c>
      <c r="T338" s="7" t="e">
        <f>VLOOKUP(A338,ResultsIRT!B:J,9,FALSE)</f>
        <v>#N/A</v>
      </c>
      <c r="U338" s="27" t="s">
        <v>609</v>
      </c>
      <c r="V338" s="8" t="str">
        <f>IFERROR(IF(VLOOKUP(U338, EnglishVocabulary!A:A, 1, FALSE) = U338, "yes", "no"), "no")</f>
        <v>yes</v>
      </c>
      <c r="W338" s="8" t="str">
        <f>IFERROR(IF(VLOOKUP(A338, HighDiscrimIRT!A:A, 1, FALSE) = A338, "X", ""), "")</f>
        <v/>
      </c>
      <c r="X338" s="7"/>
    </row>
    <row r="339" spans="1:24">
      <c r="A339" s="14" t="s">
        <v>610</v>
      </c>
      <c r="B339" s="7">
        <f>LOG10(D339)+6</f>
        <v>1.9336284865250493</v>
      </c>
      <c r="C339" s="7">
        <f>IF(E339=0,-12,LOG10(E339)+6)</f>
        <v>-9.2965047516583077E-2</v>
      </c>
      <c r="D339" s="10">
        <v>8.5827899999999999E-5</v>
      </c>
      <c r="E339" s="10">
        <v>8.0729999999999998E-7</v>
      </c>
      <c r="F339" s="8">
        <v>4</v>
      </c>
      <c r="G339" s="8" t="str" cm="1">
        <f t="array" ref="G339">_xlfn.SWITCH(F339,0,"primary",1,"6-7th grade",2,"8-9th grade",3,"10th grade",4,"11-12th grade",5,"bachelor",6,"licence",7,"master",10,"hard to tell")</f>
        <v>11-12th grade</v>
      </c>
      <c r="H339" s="8"/>
      <c r="I339" s="8"/>
      <c r="J339" s="8" t="s">
        <v>77</v>
      </c>
      <c r="K339" s="8" t="str">
        <f>IFERROR(IF(VLOOKUP(A339, ResultsOnlineExpFrench!A:A, 1, FALSE) = A339, "yes", "no"), "no")</f>
        <v>no</v>
      </c>
      <c r="L339" s="8"/>
      <c r="M339" s="8" t="e">
        <f>VLOOKUP(A339,ResultsOnlineExpFrench!A:B,2,FALSE)</f>
        <v>#N/A</v>
      </c>
      <c r="N339" s="8" t="e">
        <f>VLOOKUP(A339,ResultsOnlineExpFrench!A:H,8,FALSE)</f>
        <v>#N/A</v>
      </c>
      <c r="O339" s="7" t="e">
        <f>VLOOKUP(A339,ResultsIRT!B:J,4,FALSE)</f>
        <v>#N/A</v>
      </c>
      <c r="P339" s="7" t="e">
        <f>VLOOKUP(A339,ResultsIRT!B:J,5,FALSE)</f>
        <v>#N/A</v>
      </c>
      <c r="Q339" s="7" t="e">
        <f>VLOOKUP(A339,ResultsIRT!B:J,6,FALSE)</f>
        <v>#N/A</v>
      </c>
      <c r="R339" s="7" t="e">
        <f>VLOOKUP(A339,ResultsIRT!B:J,8,FALSE)</f>
        <v>#N/A</v>
      </c>
      <c r="S339" s="7" t="e">
        <f>VLOOKUP(A339,ResultsIRT!B:J,7,FALSE)</f>
        <v>#N/A</v>
      </c>
      <c r="T339" s="7" t="e">
        <f>VLOOKUP(A339,ResultsIRT!B:J,9,FALSE)</f>
        <v>#N/A</v>
      </c>
      <c r="U339" s="27" t="s">
        <v>611</v>
      </c>
      <c r="V339" s="8" t="str">
        <f>IFERROR(IF(VLOOKUP(U339, EnglishVocabulary!A:A, 1, FALSE) = U339, "yes", "no"), "no")</f>
        <v>yes</v>
      </c>
      <c r="W339" s="8" t="str">
        <f>IFERROR(IF(VLOOKUP(A339, HighDiscrimIRT!A:A, 1, FALSE) = A339, "X", ""), "")</f>
        <v/>
      </c>
      <c r="X339" s="7"/>
    </row>
    <row r="340" spans="1:24">
      <c r="A340" s="14" t="s">
        <v>612</v>
      </c>
      <c r="B340" s="7">
        <f>LOG10(D340)+6</f>
        <v>1.9328698270037137</v>
      </c>
      <c r="C340" s="7">
        <f>IF(E340=0,-12,LOG10(E340)+6)</f>
        <v>2.0370151179306042</v>
      </c>
      <c r="D340" s="10">
        <v>8.5678099999999995E-5</v>
      </c>
      <c r="E340" s="10">
        <v>1.088968E-4</v>
      </c>
      <c r="F340" s="8">
        <v>4</v>
      </c>
      <c r="G340" s="8" t="str" cm="1">
        <f t="array" ref="G340">_xlfn.SWITCH(F340,0,"primary",1,"6-7th grade",2,"8-9th grade",3,"10th grade",4,"11-12th grade",5,"bachelor",6,"licence",7,"master",10,"hard to tell")</f>
        <v>11-12th grade</v>
      </c>
      <c r="H340" s="8"/>
      <c r="I340" s="8"/>
      <c r="J340" s="8" t="s">
        <v>214</v>
      </c>
      <c r="K340" s="8" t="str">
        <f>IFERROR(IF(VLOOKUP(A340, ResultsOnlineExpFrench!A:A, 1, FALSE) = A340, "yes", "no"), "no")</f>
        <v>no</v>
      </c>
      <c r="L340" s="8"/>
      <c r="M340" s="8" t="e">
        <f>VLOOKUP(A340,ResultsOnlineExpFrench!A:B,2,FALSE)</f>
        <v>#N/A</v>
      </c>
      <c r="N340" s="8" t="e">
        <f>VLOOKUP(A340,ResultsOnlineExpFrench!A:H,8,FALSE)</f>
        <v>#N/A</v>
      </c>
      <c r="O340" s="7" t="e">
        <f>VLOOKUP(A340,ResultsIRT!B:J,4,FALSE)</f>
        <v>#N/A</v>
      </c>
      <c r="P340" s="7" t="e">
        <f>VLOOKUP(A340,ResultsIRT!B:J,5,FALSE)</f>
        <v>#N/A</v>
      </c>
      <c r="Q340" s="7" t="e">
        <f>VLOOKUP(A340,ResultsIRT!B:J,6,FALSE)</f>
        <v>#N/A</v>
      </c>
      <c r="R340" s="7" t="e">
        <f>VLOOKUP(A340,ResultsIRT!B:J,8,FALSE)</f>
        <v>#N/A</v>
      </c>
      <c r="S340" s="7" t="e">
        <f>VLOOKUP(A340,ResultsIRT!B:J,7,FALSE)</f>
        <v>#N/A</v>
      </c>
      <c r="T340" s="7" t="e">
        <f>VLOOKUP(A340,ResultsIRT!B:J,9,FALSE)</f>
        <v>#N/A</v>
      </c>
      <c r="U340" s="27" t="s">
        <v>613</v>
      </c>
      <c r="V340" s="8" t="str">
        <f>IFERROR(IF(VLOOKUP(U340, EnglishVocabulary!A:A, 1, FALSE) = U340, "yes", "no"), "no")</f>
        <v>yes</v>
      </c>
      <c r="W340" s="8" t="str">
        <f>IFERROR(IF(VLOOKUP(A340, HighDiscrimIRT!A:A, 1, FALSE) = A340, "X", ""), "")</f>
        <v/>
      </c>
      <c r="X340" s="7"/>
    </row>
    <row r="341" spans="1:24">
      <c r="A341" s="14" t="s">
        <v>614</v>
      </c>
      <c r="B341" s="7">
        <f>LOG10(D341)+6</f>
        <v>1.9298218661975657</v>
      </c>
      <c r="C341" s="7">
        <f>IF(E341=0,-12,LOG10(E341)+6)</f>
        <v>1.9435499121246114</v>
      </c>
      <c r="D341" s="10">
        <v>8.5078899999999996E-5</v>
      </c>
      <c r="E341" s="10">
        <v>8.7811200000000004E-5</v>
      </c>
      <c r="F341" s="11">
        <v>0</v>
      </c>
      <c r="G341" s="8" t="str" cm="1">
        <f t="array" ref="G341">_xlfn.SWITCH(F341,0,"primary",1,"6-7th grade",2,"8-9th grade",3,"10th grade",4,"11-12th grade",5,"bachelor",6,"licence",7,"master",10,"hard to tell")</f>
        <v>primary</v>
      </c>
      <c r="H341" s="8"/>
      <c r="I341" s="8"/>
      <c r="J341" s="8" t="s">
        <v>36</v>
      </c>
      <c r="K341" s="8" t="str">
        <f>IFERROR(IF(VLOOKUP(A341, ResultsOnlineExpFrench!A:A, 1, FALSE) = A341, "yes", "no"), "no")</f>
        <v>yes</v>
      </c>
      <c r="L341" s="8"/>
      <c r="M341" s="7">
        <f>VLOOKUP(A341,ResultsOnlineExpFrench!A:B,2,FALSE)</f>
        <v>5.9837398373983737</v>
      </c>
      <c r="N341" s="7">
        <f>VLOOKUP(A341,ResultsOnlineExpFrench!A:H,8,FALSE)</f>
        <v>2.4092765835189311</v>
      </c>
      <c r="O341" s="7">
        <f>VLOOKUP(A341,ResultsIRT!B:J,4,FALSE)</f>
        <v>1.16817168691705</v>
      </c>
      <c r="P341" s="7">
        <f>VLOOKUP(A341,ResultsIRT!B:J,5,FALSE)</f>
        <v>-1.07002983098196</v>
      </c>
      <c r="Q341" s="7">
        <f>VLOOKUP(A341,ResultsIRT!B:J,6,FALSE)</f>
        <v>1.73837618996816</v>
      </c>
      <c r="R341" s="7">
        <f>VLOOKUP(A341,ResultsIRT!B:J,8,FALSE)</f>
        <v>-1.5575946996949801</v>
      </c>
      <c r="S341" s="7">
        <f>VLOOKUP(A341,ResultsIRT!B:J,7,FALSE)</f>
        <v>0.53248276630984503</v>
      </c>
      <c r="T341" s="7">
        <f>VLOOKUP(A341,ResultsIRT!B:J,9,FALSE)</f>
        <v>1.7981251700315199</v>
      </c>
      <c r="U341" s="27" t="s">
        <v>615</v>
      </c>
      <c r="V341" s="8" t="str">
        <f>IFERROR(IF(VLOOKUP(U341, EnglishVocabulary!A:A, 1, FALSE) = U341, "yes", "no"), "no")</f>
        <v>yes</v>
      </c>
      <c r="W341" s="8" t="str">
        <f>IFERROR(IF(VLOOKUP(A341, HighDiscrimIRT!A:A, 1, FALSE) = A341, "X", ""), "")</f>
        <v/>
      </c>
      <c r="X341" s="7"/>
    </row>
    <row r="342" spans="1:24">
      <c r="A342" s="14" t="s">
        <v>616</v>
      </c>
      <c r="B342" s="7">
        <f>LOG10(D342)+6</f>
        <v>1.9294393626208119</v>
      </c>
      <c r="C342" s="7">
        <f>IF(E342=0,-12,LOG10(E342)+6)</f>
        <v>1.870307905053501</v>
      </c>
      <c r="D342" s="10">
        <v>8.5004000000000001E-5</v>
      </c>
      <c r="E342" s="10">
        <v>7.4183600000000006E-5</v>
      </c>
      <c r="F342" s="8">
        <v>0</v>
      </c>
      <c r="G342" s="8" t="str" cm="1">
        <f t="array" ref="G342">_xlfn.SWITCH(F342,0,"primary",1,"6-7th grade",2,"8-9th grade",3,"10th grade",4,"11-12th grade",5,"bachelor",6,"licence",7,"master",10,"hard to tell")</f>
        <v>primary</v>
      </c>
      <c r="H342" s="8"/>
      <c r="I342" s="8"/>
      <c r="J342" s="8" t="s">
        <v>77</v>
      </c>
      <c r="K342" s="8" t="str">
        <f>IFERROR(IF(VLOOKUP(A342, ResultsOnlineExpFrench!A:A, 1, FALSE) = A342, "yes", "no"), "no")</f>
        <v>no</v>
      </c>
      <c r="L342" s="8"/>
      <c r="M342" s="8" t="e">
        <f>VLOOKUP(A342,ResultsOnlineExpFrench!A:B,2,FALSE)</f>
        <v>#N/A</v>
      </c>
      <c r="N342" s="8" t="e">
        <f>VLOOKUP(A342,ResultsOnlineExpFrench!A:H,8,FALSE)</f>
        <v>#N/A</v>
      </c>
      <c r="O342" s="7" t="e">
        <f>VLOOKUP(A342,ResultsIRT!B:J,4,FALSE)</f>
        <v>#N/A</v>
      </c>
      <c r="P342" s="7" t="e">
        <f>VLOOKUP(A342,ResultsIRT!B:J,5,FALSE)</f>
        <v>#N/A</v>
      </c>
      <c r="Q342" s="7" t="e">
        <f>VLOOKUP(A342,ResultsIRT!B:J,6,FALSE)</f>
        <v>#N/A</v>
      </c>
      <c r="R342" s="7" t="e">
        <f>VLOOKUP(A342,ResultsIRT!B:J,8,FALSE)</f>
        <v>#N/A</v>
      </c>
      <c r="S342" s="7" t="e">
        <f>VLOOKUP(A342,ResultsIRT!B:J,7,FALSE)</f>
        <v>#N/A</v>
      </c>
      <c r="T342" s="7" t="e">
        <f>VLOOKUP(A342,ResultsIRT!B:J,9,FALSE)</f>
        <v>#N/A</v>
      </c>
      <c r="U342" s="27" t="s">
        <v>617</v>
      </c>
      <c r="V342" s="8" t="str">
        <f>IFERROR(IF(VLOOKUP(U342, EnglishVocabulary!A:A, 1, FALSE) = U342, "yes", "no"), "no")</f>
        <v>yes</v>
      </c>
      <c r="W342" s="8" t="str">
        <f>IFERROR(IF(VLOOKUP(A342, HighDiscrimIRT!A:A, 1, FALSE) = A342, "X", ""), "")</f>
        <v/>
      </c>
      <c r="X342" s="7"/>
    </row>
    <row r="343" spans="1:24">
      <c r="A343" s="14" t="s">
        <v>618</v>
      </c>
      <c r="B343" s="7">
        <f>LOG10(D343)+6</f>
        <v>1.9271377530021692</v>
      </c>
      <c r="C343" s="7">
        <f>IF(E343=0,-12,LOG10(E343)+6)</f>
        <v>1.5517402439034216</v>
      </c>
      <c r="D343" s="10">
        <v>8.4554699999999999E-5</v>
      </c>
      <c r="E343" s="10">
        <v>3.5623800000000003E-5</v>
      </c>
      <c r="F343" s="8">
        <v>4</v>
      </c>
      <c r="G343" s="8" t="str" cm="1">
        <f t="array" ref="G343">_xlfn.SWITCH(F343,0,"primary",1,"6-7th grade",2,"8-9th grade",3,"10th grade",4,"11-12th grade",5,"bachelor",6,"licence",7,"master",10,"hard to tell")</f>
        <v>11-12th grade</v>
      </c>
      <c r="H343" s="8"/>
      <c r="I343" s="8" t="s">
        <v>42</v>
      </c>
      <c r="J343" s="8" t="s">
        <v>77</v>
      </c>
      <c r="K343" s="8" t="str">
        <f>IFERROR(IF(VLOOKUP(A343, ResultsOnlineExpFrench!A:A, 1, FALSE) = A343, "yes", "no"), "no")</f>
        <v>no</v>
      </c>
      <c r="L343" s="8"/>
      <c r="M343" s="8" t="e">
        <f>VLOOKUP(A343,ResultsOnlineExpFrench!A:B,2,FALSE)</f>
        <v>#N/A</v>
      </c>
      <c r="N343" s="8" t="e">
        <f>VLOOKUP(A343,ResultsOnlineExpFrench!A:H,8,FALSE)</f>
        <v>#N/A</v>
      </c>
      <c r="O343" s="7" t="e">
        <f>VLOOKUP(A343,ResultsIRT!B:J,4,FALSE)</f>
        <v>#N/A</v>
      </c>
      <c r="P343" s="7" t="e">
        <f>VLOOKUP(A343,ResultsIRT!B:J,5,FALSE)</f>
        <v>#N/A</v>
      </c>
      <c r="Q343" s="7" t="e">
        <f>VLOOKUP(A343,ResultsIRT!B:J,6,FALSE)</f>
        <v>#N/A</v>
      </c>
      <c r="R343" s="7" t="e">
        <f>VLOOKUP(A343,ResultsIRT!B:J,8,FALSE)</f>
        <v>#N/A</v>
      </c>
      <c r="S343" s="7" t="e">
        <f>VLOOKUP(A343,ResultsIRT!B:J,7,FALSE)</f>
        <v>#N/A</v>
      </c>
      <c r="T343" s="7" t="e">
        <f>VLOOKUP(A343,ResultsIRT!B:J,9,FALSE)</f>
        <v>#N/A</v>
      </c>
      <c r="U343" s="27" t="s">
        <v>619</v>
      </c>
      <c r="V343" s="8" t="str">
        <f>IFERROR(IF(VLOOKUP(U343, EnglishVocabulary!A:A, 1, FALSE) = U343, "yes", "no"), "no")</f>
        <v>yes</v>
      </c>
      <c r="W343" s="8" t="str">
        <f>IFERROR(IF(VLOOKUP(A343, HighDiscrimIRT!A:A, 1, FALSE) = A343, "X", ""), "")</f>
        <v/>
      </c>
      <c r="X343" s="7"/>
    </row>
    <row r="344" spans="1:24">
      <c r="A344" s="14" t="s">
        <v>620</v>
      </c>
      <c r="B344" s="7">
        <f>LOG10(D344)+6</f>
        <v>1.9193751946631723</v>
      </c>
      <c r="C344" s="7">
        <f>IF(E344=0,-12,LOG10(E344)+6)</f>
        <v>-0.51641270303110609</v>
      </c>
      <c r="D344" s="10">
        <v>8.3056800000000001E-5</v>
      </c>
      <c r="E344" s="10">
        <v>3.0450000000000001E-7</v>
      </c>
      <c r="F344" s="8">
        <v>4</v>
      </c>
      <c r="G344" s="8" t="str" cm="1">
        <f t="array" ref="G344">_xlfn.SWITCH(F344,0,"primary",1,"6-7th grade",2,"8-9th grade",3,"10th grade",4,"11-12th grade",5,"bachelor",6,"licence",7,"master",10,"hard to tell")</f>
        <v>11-12th grade</v>
      </c>
      <c r="H344" s="8"/>
      <c r="I344" s="8"/>
      <c r="J344" s="8" t="s">
        <v>214</v>
      </c>
      <c r="K344" s="8" t="str">
        <f>IFERROR(IF(VLOOKUP(A344, ResultsOnlineExpFrench!A:A, 1, FALSE) = A344, "yes", "no"), "no")</f>
        <v>no</v>
      </c>
      <c r="L344" s="8"/>
      <c r="M344" s="8" t="e">
        <f>VLOOKUP(A344,ResultsOnlineExpFrench!A:B,2,FALSE)</f>
        <v>#N/A</v>
      </c>
      <c r="N344" s="8" t="e">
        <f>VLOOKUP(A344,ResultsOnlineExpFrench!A:H,8,FALSE)</f>
        <v>#N/A</v>
      </c>
      <c r="O344" s="7" t="e">
        <f>VLOOKUP(A344,ResultsIRT!B:J,4,FALSE)</f>
        <v>#N/A</v>
      </c>
      <c r="P344" s="7" t="e">
        <f>VLOOKUP(A344,ResultsIRT!B:J,5,FALSE)</f>
        <v>#N/A</v>
      </c>
      <c r="Q344" s="7" t="e">
        <f>VLOOKUP(A344,ResultsIRT!B:J,6,FALSE)</f>
        <v>#N/A</v>
      </c>
      <c r="R344" s="7" t="e">
        <f>VLOOKUP(A344,ResultsIRT!B:J,8,FALSE)</f>
        <v>#N/A</v>
      </c>
      <c r="S344" s="7" t="e">
        <f>VLOOKUP(A344,ResultsIRT!B:J,7,FALSE)</f>
        <v>#N/A</v>
      </c>
      <c r="T344" s="7" t="e">
        <f>VLOOKUP(A344,ResultsIRT!B:J,9,FALSE)</f>
        <v>#N/A</v>
      </c>
      <c r="U344" s="27" t="s">
        <v>620</v>
      </c>
      <c r="V344" s="8" t="str">
        <f>IFERROR(IF(VLOOKUP(U344, EnglishVocabulary!A:A, 1, FALSE) = U344, "yes", "no"), "no")</f>
        <v>yes</v>
      </c>
      <c r="W344" s="8" t="str">
        <f>IFERROR(IF(VLOOKUP(A344, HighDiscrimIRT!A:A, 1, FALSE) = A344, "X", ""), "")</f>
        <v/>
      </c>
      <c r="X344" s="7"/>
    </row>
    <row r="345" spans="1:24">
      <c r="A345" s="14" t="s">
        <v>621</v>
      </c>
      <c r="B345" s="7">
        <f>LOG10(D345)+6</f>
        <v>1.915441521260262</v>
      </c>
      <c r="C345" s="7">
        <f>IF(E345=0,-12,LOG10(E345)+6)</f>
        <v>0.80579300811461341</v>
      </c>
      <c r="D345" s="10">
        <v>8.2307900000000005E-5</v>
      </c>
      <c r="E345" s="10">
        <v>6.3942999999999999E-6</v>
      </c>
      <c r="F345" s="8">
        <v>5</v>
      </c>
      <c r="G345" s="8" t="str" cm="1">
        <f t="array" ref="G345">_xlfn.SWITCH(F345,0,"primary",1,"6-7th grade",2,"8-9th grade",3,"10th grade",4,"11-12th grade",5,"bachelor",6,"licence",7,"master",10,"hard to tell")</f>
        <v>bachelor</v>
      </c>
      <c r="H345" s="8"/>
      <c r="I345" s="8"/>
      <c r="J345" s="8" t="s">
        <v>77</v>
      </c>
      <c r="K345" s="8" t="str">
        <f>IFERROR(IF(VLOOKUP(A345, ResultsOnlineExpFrench!A:A, 1, FALSE) = A345, "yes", "no"), "no")</f>
        <v>no</v>
      </c>
      <c r="L345" s="8"/>
      <c r="M345" s="8" t="e">
        <f>VLOOKUP(A345,ResultsOnlineExpFrench!A:B,2,FALSE)</f>
        <v>#N/A</v>
      </c>
      <c r="N345" s="8" t="e">
        <f>VLOOKUP(A345,ResultsOnlineExpFrench!A:H,8,FALSE)</f>
        <v>#N/A</v>
      </c>
      <c r="O345" s="7" t="e">
        <f>VLOOKUP(A345,ResultsIRT!B:J,4,FALSE)</f>
        <v>#N/A</v>
      </c>
      <c r="P345" s="7" t="e">
        <f>VLOOKUP(A345,ResultsIRT!B:J,5,FALSE)</f>
        <v>#N/A</v>
      </c>
      <c r="Q345" s="7" t="e">
        <f>VLOOKUP(A345,ResultsIRT!B:J,6,FALSE)</f>
        <v>#N/A</v>
      </c>
      <c r="R345" s="7" t="e">
        <f>VLOOKUP(A345,ResultsIRT!B:J,8,FALSE)</f>
        <v>#N/A</v>
      </c>
      <c r="S345" s="7" t="e">
        <f>VLOOKUP(A345,ResultsIRT!B:J,7,FALSE)</f>
        <v>#N/A</v>
      </c>
      <c r="T345" s="7" t="e">
        <f>VLOOKUP(A345,ResultsIRT!B:J,9,FALSE)</f>
        <v>#N/A</v>
      </c>
      <c r="U345" s="27" t="s">
        <v>622</v>
      </c>
      <c r="V345" s="8" t="str">
        <f>IFERROR(IF(VLOOKUP(U345, EnglishVocabulary!A:A, 1, FALSE) = U345, "yes", "no"), "no")</f>
        <v>yes</v>
      </c>
      <c r="W345" s="8" t="str">
        <f>IFERROR(IF(VLOOKUP(A345, HighDiscrimIRT!A:A, 1, FALSE) = A345, "X", ""), "")</f>
        <v/>
      </c>
      <c r="X345" s="7"/>
    </row>
    <row r="346" spans="1:24">
      <c r="A346" s="14" t="s">
        <v>623</v>
      </c>
      <c r="B346" s="7">
        <f>LOG10(D346)+6</f>
        <v>1.9126662236764203</v>
      </c>
      <c r="C346" s="7">
        <f>IF(E346=0,-12,LOG10(E346)+6)</f>
        <v>1.2308753424261978</v>
      </c>
      <c r="D346" s="10">
        <v>8.1783600000000001E-5</v>
      </c>
      <c r="E346" s="10">
        <v>1.7016699999999999E-5</v>
      </c>
      <c r="F346" s="8">
        <v>0</v>
      </c>
      <c r="G346" s="8" t="str" cm="1">
        <f t="array" ref="G346">_xlfn.SWITCH(F346,0,"primary",1,"6-7th grade",2,"8-9th grade",3,"10th grade",4,"11-12th grade",5,"bachelor",6,"licence",7,"master",10,"hard to tell")</f>
        <v>primary</v>
      </c>
      <c r="H346" s="8"/>
      <c r="I346" s="8"/>
      <c r="J346" s="8" t="s">
        <v>214</v>
      </c>
      <c r="K346" s="8" t="str">
        <f>IFERROR(IF(VLOOKUP(A346, ResultsOnlineExpFrench!A:A, 1, FALSE) = A346, "yes", "no"), "no")</f>
        <v>no</v>
      </c>
      <c r="L346" s="8"/>
      <c r="M346" s="8" t="e">
        <f>VLOOKUP(A346,ResultsOnlineExpFrench!A:B,2,FALSE)</f>
        <v>#N/A</v>
      </c>
      <c r="N346" s="8" t="e">
        <f>VLOOKUP(A346,ResultsOnlineExpFrench!A:H,8,FALSE)</f>
        <v>#N/A</v>
      </c>
      <c r="O346" s="7" t="e">
        <f>VLOOKUP(A346,ResultsIRT!B:J,4,FALSE)</f>
        <v>#N/A</v>
      </c>
      <c r="P346" s="7" t="e">
        <f>VLOOKUP(A346,ResultsIRT!B:J,5,FALSE)</f>
        <v>#N/A</v>
      </c>
      <c r="Q346" s="7" t="e">
        <f>VLOOKUP(A346,ResultsIRT!B:J,6,FALSE)</f>
        <v>#N/A</v>
      </c>
      <c r="R346" s="7" t="e">
        <f>VLOOKUP(A346,ResultsIRT!B:J,8,FALSE)</f>
        <v>#N/A</v>
      </c>
      <c r="S346" s="7" t="e">
        <f>VLOOKUP(A346,ResultsIRT!B:J,7,FALSE)</f>
        <v>#N/A</v>
      </c>
      <c r="T346" s="7" t="e">
        <f>VLOOKUP(A346,ResultsIRT!B:J,9,FALSE)</f>
        <v>#N/A</v>
      </c>
      <c r="U346" s="27" t="s">
        <v>624</v>
      </c>
      <c r="V346" s="8" t="str">
        <f>IFERROR(IF(VLOOKUP(U346, EnglishVocabulary!A:A, 1, FALSE) = U346, "yes", "no"), "no")</f>
        <v>yes</v>
      </c>
      <c r="W346" s="8" t="str">
        <f>IFERROR(IF(VLOOKUP(A346, HighDiscrimIRT!A:A, 1, FALSE) = A346, "X", ""), "")</f>
        <v/>
      </c>
      <c r="X346" s="7"/>
    </row>
    <row r="347" spans="1:24">
      <c r="A347" s="14" t="s">
        <v>625</v>
      </c>
      <c r="B347" s="7">
        <f>LOG10(D347)+6</f>
        <v>1.9122683008510615</v>
      </c>
      <c r="C347" s="7">
        <f>IF(E347=0,-12,LOG10(E347)+6)</f>
        <v>1.5076535134649882</v>
      </c>
      <c r="D347" s="10">
        <v>8.1708700000000006E-5</v>
      </c>
      <c r="E347" s="10">
        <v>3.2184999999999998E-5</v>
      </c>
      <c r="F347" s="8">
        <v>4</v>
      </c>
      <c r="G347" s="8" t="str" cm="1">
        <f t="array" ref="G347">_xlfn.SWITCH(F347,0,"primary",1,"6-7th grade",2,"8-9th grade",3,"10th grade",4,"11-12th grade",5,"bachelor",6,"licence",7,"master",10,"hard to tell")</f>
        <v>11-12th grade</v>
      </c>
      <c r="H347" s="8"/>
      <c r="I347" s="8" t="s">
        <v>42</v>
      </c>
      <c r="J347" s="8" t="s">
        <v>77</v>
      </c>
      <c r="K347" s="8" t="str">
        <f>IFERROR(IF(VLOOKUP(A347, ResultsOnlineExpFrench!A:A, 1, FALSE) = A347, "yes", "no"), "no")</f>
        <v>no</v>
      </c>
      <c r="L347" s="8"/>
      <c r="M347" s="8" t="e">
        <f>VLOOKUP(A347,ResultsOnlineExpFrench!A:B,2,FALSE)</f>
        <v>#N/A</v>
      </c>
      <c r="N347" s="8" t="e">
        <f>VLOOKUP(A347,ResultsOnlineExpFrench!A:H,8,FALSE)</f>
        <v>#N/A</v>
      </c>
      <c r="O347" s="7" t="e">
        <f>VLOOKUP(A347,ResultsIRT!B:J,4,FALSE)</f>
        <v>#N/A</v>
      </c>
      <c r="P347" s="7" t="e">
        <f>VLOOKUP(A347,ResultsIRT!B:J,5,FALSE)</f>
        <v>#N/A</v>
      </c>
      <c r="Q347" s="7" t="e">
        <f>VLOOKUP(A347,ResultsIRT!B:J,6,FALSE)</f>
        <v>#N/A</v>
      </c>
      <c r="R347" s="7" t="e">
        <f>VLOOKUP(A347,ResultsIRT!B:J,8,FALSE)</f>
        <v>#N/A</v>
      </c>
      <c r="S347" s="7" t="e">
        <f>VLOOKUP(A347,ResultsIRT!B:J,7,FALSE)</f>
        <v>#N/A</v>
      </c>
      <c r="T347" s="7" t="e">
        <f>VLOOKUP(A347,ResultsIRT!B:J,9,FALSE)</f>
        <v>#N/A</v>
      </c>
      <c r="U347" s="27" t="s">
        <v>625</v>
      </c>
      <c r="V347" s="8" t="str">
        <f>IFERROR(IF(VLOOKUP(U347, EnglishVocabulary!A:A, 1, FALSE) = U347, "yes", "no"), "no")</f>
        <v>yes</v>
      </c>
      <c r="W347" s="8" t="str">
        <f>IFERROR(IF(VLOOKUP(A347, HighDiscrimIRT!A:A, 1, FALSE) = A347, "X", ""), "")</f>
        <v/>
      </c>
      <c r="X347" s="7"/>
    </row>
    <row r="348" spans="1:24">
      <c r="A348" s="14" t="s">
        <v>626</v>
      </c>
      <c r="B348" s="7">
        <f>LOG10(D348)+6</f>
        <v>1.9122683008510615</v>
      </c>
      <c r="C348" s="7">
        <f>IF(E348=0,-12,LOG10(E348)+6)</f>
        <v>-0.4600461583436033</v>
      </c>
      <c r="D348" s="10">
        <v>8.1708700000000006E-5</v>
      </c>
      <c r="E348" s="10">
        <v>3.467E-7</v>
      </c>
      <c r="F348" s="11">
        <v>4</v>
      </c>
      <c r="G348" s="8" t="str" cm="1">
        <f t="array" ref="G348">_xlfn.SWITCH(F348,0,"primary",1,"6-7th grade",2,"8-9th grade",3,"10th grade",4,"11-12th grade",5,"bachelor",6,"licence",7,"master",10,"hard to tell")</f>
        <v>11-12th grade</v>
      </c>
      <c r="H348" s="8"/>
      <c r="I348" s="8"/>
      <c r="J348" s="8" t="s">
        <v>27</v>
      </c>
      <c r="K348" s="8" t="str">
        <f>IFERROR(IF(VLOOKUP(A348, ResultsOnlineExpFrench!A:A, 1, FALSE) = A348, "yes", "no"), "no")</f>
        <v>yes</v>
      </c>
      <c r="L348" s="8"/>
      <c r="M348" s="7">
        <f>VLOOKUP(A348,ResultsOnlineExpFrench!A:B,2,FALSE)</f>
        <v>6.9007092198581557</v>
      </c>
      <c r="N348" s="7">
        <f>VLOOKUP(A348,ResultsOnlineExpFrench!A:H,8,FALSE)</f>
        <v>2.2794330654450179</v>
      </c>
      <c r="O348" s="7">
        <f>VLOOKUP(A348,ResultsIRT!B:J,4,FALSE)</f>
        <v>3.5020697780186998</v>
      </c>
      <c r="P348" s="7">
        <f>VLOOKUP(A348,ResultsIRT!B:J,5,FALSE)</f>
        <v>-1.1841742335771801</v>
      </c>
      <c r="Q348" s="7">
        <f>VLOOKUP(A348,ResultsIRT!B:J,6,FALSE)</f>
        <v>3.5954695995108401</v>
      </c>
      <c r="R348" s="7">
        <f>VLOOKUP(A348,ResultsIRT!B:J,8,FALSE)</f>
        <v>-1.24316111831384</v>
      </c>
      <c r="S348" s="7">
        <f>VLOOKUP(A348,ResultsIRT!B:J,7,FALSE)</f>
        <v>0.53070084188330902</v>
      </c>
      <c r="T348" s="7">
        <f>VLOOKUP(A348,ResultsIRT!B:J,9,FALSE)</f>
        <v>0.73606434668166598</v>
      </c>
      <c r="U348" s="27" t="s">
        <v>626</v>
      </c>
      <c r="V348" s="8" t="str">
        <f>IFERROR(IF(VLOOKUP(U348, EnglishVocabulary!A:A, 1, FALSE) = U348, "yes", "no"), "no")</f>
        <v>yes</v>
      </c>
      <c r="W348" s="8" t="str">
        <f>IFERROR(IF(VLOOKUP(A348, HighDiscrimIRT!A:A, 1, FALSE) = A348, "X", ""), "")</f>
        <v>X</v>
      </c>
      <c r="X348" s="7"/>
    </row>
    <row r="349" spans="1:24">
      <c r="A349" s="14" t="s">
        <v>627</v>
      </c>
      <c r="B349" s="7">
        <f>LOG10(D349)+6</f>
        <v>1.9106734869955906</v>
      </c>
      <c r="C349" s="7">
        <f>IF(E349=0,-12,LOG10(E349)+6)</f>
        <v>4.3643711077514524E-3</v>
      </c>
      <c r="D349" s="10">
        <v>8.1409200000000007E-5</v>
      </c>
      <c r="E349" s="10">
        <v>1.0101000000000001E-6</v>
      </c>
      <c r="F349" s="8">
        <v>5</v>
      </c>
      <c r="G349" s="8" t="str" cm="1">
        <f t="array" ref="G349">_xlfn.SWITCH(F349,0,"primary",1,"6-7th grade",2,"8-9th grade",3,"10th grade",4,"11-12th grade",5,"bachelor",6,"licence",7,"master",10,"hard to tell")</f>
        <v>bachelor</v>
      </c>
      <c r="H349" s="8" t="s">
        <v>42</v>
      </c>
      <c r="I349" s="8"/>
      <c r="J349" s="8" t="s">
        <v>77</v>
      </c>
      <c r="K349" s="8" t="str">
        <f>IFERROR(IF(VLOOKUP(A349, ResultsOnlineExpFrench!A:A, 1, FALSE) = A349, "yes", "no"), "no")</f>
        <v>no</v>
      </c>
      <c r="L349" s="8"/>
      <c r="M349" s="8" t="e">
        <f>VLOOKUP(A349,ResultsOnlineExpFrench!A:B,2,FALSE)</f>
        <v>#N/A</v>
      </c>
      <c r="N349" s="8" t="e">
        <f>VLOOKUP(A349,ResultsOnlineExpFrench!A:H,8,FALSE)</f>
        <v>#N/A</v>
      </c>
      <c r="O349" s="7" t="e">
        <f>VLOOKUP(A349,ResultsIRT!B:J,4,FALSE)</f>
        <v>#N/A</v>
      </c>
      <c r="P349" s="7" t="e">
        <f>VLOOKUP(A349,ResultsIRT!B:J,5,FALSE)</f>
        <v>#N/A</v>
      </c>
      <c r="Q349" s="7" t="e">
        <f>VLOOKUP(A349,ResultsIRT!B:J,6,FALSE)</f>
        <v>#N/A</v>
      </c>
      <c r="R349" s="7" t="e">
        <f>VLOOKUP(A349,ResultsIRT!B:J,8,FALSE)</f>
        <v>#N/A</v>
      </c>
      <c r="S349" s="7" t="e">
        <f>VLOOKUP(A349,ResultsIRT!B:J,7,FALSE)</f>
        <v>#N/A</v>
      </c>
      <c r="T349" s="7" t="e">
        <f>VLOOKUP(A349,ResultsIRT!B:J,9,FALSE)</f>
        <v>#N/A</v>
      </c>
      <c r="U349" s="27" t="s">
        <v>627</v>
      </c>
      <c r="V349" s="8" t="str">
        <f>IFERROR(IF(VLOOKUP(U349, EnglishVocabulary!A:A, 1, FALSE) = U349, "yes", "no"), "no")</f>
        <v>yes</v>
      </c>
      <c r="W349" s="8" t="str">
        <f>IFERROR(IF(VLOOKUP(A349, HighDiscrimIRT!A:A, 1, FALSE) = A349, "X", ""), "")</f>
        <v/>
      </c>
      <c r="X349" s="7"/>
    </row>
    <row r="350" spans="1:24">
      <c r="A350" s="14" t="s">
        <v>628</v>
      </c>
      <c r="B350" s="7">
        <f>LOG10(D350)+6</f>
        <v>1.90786745290072</v>
      </c>
      <c r="C350" s="7">
        <f>IF(E350=0,-12,LOG10(E350)+6)</f>
        <v>-0.33245366048848357</v>
      </c>
      <c r="D350" s="10">
        <v>8.0884900000000002E-5</v>
      </c>
      <c r="E350" s="10">
        <v>4.651E-7</v>
      </c>
      <c r="F350" s="8">
        <v>5</v>
      </c>
      <c r="G350" s="8" t="str" cm="1">
        <f t="array" ref="G350">_xlfn.SWITCH(F350,0,"primary",1,"6-7th grade",2,"8-9th grade",3,"10th grade",4,"11-12th grade",5,"bachelor",6,"licence",7,"master",10,"hard to tell")</f>
        <v>bachelor</v>
      </c>
      <c r="H350" s="8"/>
      <c r="I350" s="8"/>
      <c r="J350" s="8" t="s">
        <v>77</v>
      </c>
      <c r="K350" s="8" t="str">
        <f>IFERROR(IF(VLOOKUP(A350, ResultsOnlineExpFrench!A:A, 1, FALSE) = A350, "yes", "no"), "no")</f>
        <v>no</v>
      </c>
      <c r="L350" s="8"/>
      <c r="M350" s="8" t="e">
        <f>VLOOKUP(A350,ResultsOnlineExpFrench!A:B,2,FALSE)</f>
        <v>#N/A</v>
      </c>
      <c r="N350" s="8" t="e">
        <f>VLOOKUP(A350,ResultsOnlineExpFrench!A:H,8,FALSE)</f>
        <v>#N/A</v>
      </c>
      <c r="O350" s="7" t="e">
        <f>VLOOKUP(A350,ResultsIRT!B:J,4,FALSE)</f>
        <v>#N/A</v>
      </c>
      <c r="P350" s="7" t="e">
        <f>VLOOKUP(A350,ResultsIRT!B:J,5,FALSE)</f>
        <v>#N/A</v>
      </c>
      <c r="Q350" s="7" t="e">
        <f>VLOOKUP(A350,ResultsIRT!B:J,6,FALSE)</f>
        <v>#N/A</v>
      </c>
      <c r="R350" s="7" t="e">
        <f>VLOOKUP(A350,ResultsIRT!B:J,8,FALSE)</f>
        <v>#N/A</v>
      </c>
      <c r="S350" s="7" t="e">
        <f>VLOOKUP(A350,ResultsIRT!B:J,7,FALSE)</f>
        <v>#N/A</v>
      </c>
      <c r="T350" s="7" t="e">
        <f>VLOOKUP(A350,ResultsIRT!B:J,9,FALSE)</f>
        <v>#N/A</v>
      </c>
      <c r="U350" s="27" t="s">
        <v>629</v>
      </c>
      <c r="V350" s="8" t="str">
        <f>IFERROR(IF(VLOOKUP(U350, EnglishVocabulary!A:A, 1, FALSE) = U350, "yes", "no"), "no")</f>
        <v>yes</v>
      </c>
      <c r="W350" s="8" t="str">
        <f>IFERROR(IF(VLOOKUP(A350, HighDiscrimIRT!A:A, 1, FALSE) = A350, "X", ""), "")</f>
        <v/>
      </c>
      <c r="X350" s="7"/>
    </row>
    <row r="351" spans="1:24">
      <c r="A351" s="14" t="s">
        <v>630</v>
      </c>
      <c r="B351" s="7">
        <f>LOG10(D351)+6</f>
        <v>1.9050437111127136</v>
      </c>
      <c r="C351" s="7">
        <f>IF(E351=0,-12,LOG10(E351)+6)</f>
        <v>-0.29149411904476352</v>
      </c>
      <c r="D351" s="10">
        <v>8.0360700000000005E-5</v>
      </c>
      <c r="E351" s="10">
        <v>5.1109999999999996E-7</v>
      </c>
      <c r="F351" s="8">
        <v>4</v>
      </c>
      <c r="G351" s="8" t="str" cm="1">
        <f t="array" ref="G351">_xlfn.SWITCH(F351,0,"primary",1,"6-7th grade",2,"8-9th grade",3,"10th grade",4,"11-12th grade",5,"bachelor",6,"licence",7,"master",10,"hard to tell")</f>
        <v>11-12th grade</v>
      </c>
      <c r="H351" s="8"/>
      <c r="I351" s="8"/>
      <c r="J351" s="8" t="s">
        <v>331</v>
      </c>
      <c r="K351" s="8" t="str">
        <f>IFERROR(IF(VLOOKUP(A351, ResultsOnlineExpFrench!A:A, 1, FALSE) = A351, "yes", "no"), "no")</f>
        <v>no</v>
      </c>
      <c r="L351" s="8"/>
      <c r="M351" s="8" t="e">
        <f>VLOOKUP(A351,ResultsOnlineExpFrench!A:B,2,FALSE)</f>
        <v>#N/A</v>
      </c>
      <c r="N351" s="8" t="e">
        <f>VLOOKUP(A351,ResultsOnlineExpFrench!A:H,8,FALSE)</f>
        <v>#N/A</v>
      </c>
      <c r="O351" s="7" t="e">
        <f>VLOOKUP(A351,ResultsIRT!B:J,4,FALSE)</f>
        <v>#N/A</v>
      </c>
      <c r="P351" s="7" t="e">
        <f>VLOOKUP(A351,ResultsIRT!B:J,5,FALSE)</f>
        <v>#N/A</v>
      </c>
      <c r="Q351" s="7" t="e">
        <f>VLOOKUP(A351,ResultsIRT!B:J,6,FALSE)</f>
        <v>#N/A</v>
      </c>
      <c r="R351" s="7" t="e">
        <f>VLOOKUP(A351,ResultsIRT!B:J,8,FALSE)</f>
        <v>#N/A</v>
      </c>
      <c r="S351" s="7" t="e">
        <f>VLOOKUP(A351,ResultsIRT!B:J,7,FALSE)</f>
        <v>#N/A</v>
      </c>
      <c r="T351" s="7" t="e">
        <f>VLOOKUP(A351,ResultsIRT!B:J,9,FALSE)</f>
        <v>#N/A</v>
      </c>
      <c r="U351" s="27" t="s">
        <v>630</v>
      </c>
      <c r="V351" s="8" t="str">
        <f>IFERROR(IF(VLOOKUP(U351, EnglishVocabulary!A:A, 1, FALSE) = U351, "yes", "no"), "no")</f>
        <v>yes</v>
      </c>
      <c r="W351" s="8" t="str">
        <f>IFERROR(IF(VLOOKUP(A351, HighDiscrimIRT!A:A, 1, FALSE) = A351, "X", ""), "")</f>
        <v/>
      </c>
      <c r="X351" s="7"/>
    </row>
    <row r="352" spans="1:24">
      <c r="A352" s="14" t="s">
        <v>631</v>
      </c>
      <c r="B352" s="7">
        <f>LOG10(D352)+6</f>
        <v>1.9046387392141462</v>
      </c>
      <c r="C352" s="7">
        <f>IF(E352=0,-12,LOG10(E352)+6)</f>
        <v>-0.19334527600813978</v>
      </c>
      <c r="D352" s="10">
        <v>8.0285799999999996E-5</v>
      </c>
      <c r="E352" s="10">
        <v>6.4069999999999996E-7</v>
      </c>
      <c r="F352" s="8">
        <v>4</v>
      </c>
      <c r="G352" s="8" t="str" cm="1">
        <f t="array" ref="G352">_xlfn.SWITCH(F352,0,"primary",1,"6-7th grade",2,"8-9th grade",3,"10th grade",4,"11-12th grade",5,"bachelor",6,"licence",7,"master",10,"hard to tell")</f>
        <v>11-12th grade</v>
      </c>
      <c r="H352" s="8"/>
      <c r="I352" s="8"/>
      <c r="J352" s="8" t="s">
        <v>77</v>
      </c>
      <c r="K352" s="8" t="str">
        <f>IFERROR(IF(VLOOKUP(A352, ResultsOnlineExpFrench!A:A, 1, FALSE) = A352, "yes", "no"), "no")</f>
        <v>no</v>
      </c>
      <c r="L352" s="8"/>
      <c r="M352" s="8" t="e">
        <f>VLOOKUP(A352,ResultsOnlineExpFrench!A:B,2,FALSE)</f>
        <v>#N/A</v>
      </c>
      <c r="N352" s="8" t="e">
        <f>VLOOKUP(A352,ResultsOnlineExpFrench!A:H,8,FALSE)</f>
        <v>#N/A</v>
      </c>
      <c r="O352" s="7" t="e">
        <f>VLOOKUP(A352,ResultsIRT!B:J,4,FALSE)</f>
        <v>#N/A</v>
      </c>
      <c r="P352" s="7" t="e">
        <f>VLOOKUP(A352,ResultsIRT!B:J,5,FALSE)</f>
        <v>#N/A</v>
      </c>
      <c r="Q352" s="7" t="e">
        <f>VLOOKUP(A352,ResultsIRT!B:J,6,FALSE)</f>
        <v>#N/A</v>
      </c>
      <c r="R352" s="7" t="e">
        <f>VLOOKUP(A352,ResultsIRT!B:J,8,FALSE)</f>
        <v>#N/A</v>
      </c>
      <c r="S352" s="7" t="e">
        <f>VLOOKUP(A352,ResultsIRT!B:J,7,FALSE)</f>
        <v>#N/A</v>
      </c>
      <c r="T352" s="7" t="e">
        <f>VLOOKUP(A352,ResultsIRT!B:J,9,FALSE)</f>
        <v>#N/A</v>
      </c>
      <c r="U352" s="27" t="s">
        <v>632</v>
      </c>
      <c r="V352" s="8" t="str">
        <f>IFERROR(IF(VLOOKUP(U352, EnglishVocabulary!A:A, 1, FALSE) = U352, "yes", "no"), "no")</f>
        <v>no</v>
      </c>
      <c r="W352" s="8" t="str">
        <f>IFERROR(IF(VLOOKUP(A352, HighDiscrimIRT!A:A, 1, FALSE) = A352, "X", ""), "")</f>
        <v/>
      </c>
      <c r="X352" s="7"/>
    </row>
    <row r="353" spans="1:24">
      <c r="A353" s="14" t="s">
        <v>633</v>
      </c>
      <c r="B353" s="7">
        <f>LOG10(D353)+6</f>
        <v>1.9042333893339807</v>
      </c>
      <c r="C353" s="7">
        <f>IF(E353=0,-12,LOG10(E353)+6)</f>
        <v>1.5975383290395158</v>
      </c>
      <c r="D353" s="10">
        <v>8.0210900000000001E-5</v>
      </c>
      <c r="E353" s="10">
        <v>3.9585700000000003E-5</v>
      </c>
      <c r="F353" s="8">
        <v>10</v>
      </c>
      <c r="G353" s="8" t="str" cm="1">
        <f t="array" ref="G353">_xlfn.SWITCH(F353,0,"primary",1,"6-7th grade",2,"8-9th grade",3,"10th grade",4,"11-12th grade",5,"bachelor",6,"licence",7,"master",10,"hard to tell")</f>
        <v>hard to tell</v>
      </c>
      <c r="H353" s="8"/>
      <c r="I353" s="8"/>
      <c r="J353" s="8" t="s">
        <v>77</v>
      </c>
      <c r="K353" s="8" t="str">
        <f>IFERROR(IF(VLOOKUP(A353, ResultsOnlineExpFrench!A:A, 1, FALSE) = A353, "yes", "no"), "no")</f>
        <v>no</v>
      </c>
      <c r="L353" s="8"/>
      <c r="M353" s="8" t="e">
        <f>VLOOKUP(A353,ResultsOnlineExpFrench!A:B,2,FALSE)</f>
        <v>#N/A</v>
      </c>
      <c r="N353" s="8" t="e">
        <f>VLOOKUP(A353,ResultsOnlineExpFrench!A:H,8,FALSE)</f>
        <v>#N/A</v>
      </c>
      <c r="O353" s="7" t="e">
        <f>VLOOKUP(A353,ResultsIRT!B:J,4,FALSE)</f>
        <v>#N/A</v>
      </c>
      <c r="P353" s="7" t="e">
        <f>VLOOKUP(A353,ResultsIRT!B:J,5,FALSE)</f>
        <v>#N/A</v>
      </c>
      <c r="Q353" s="7" t="e">
        <f>VLOOKUP(A353,ResultsIRT!B:J,6,FALSE)</f>
        <v>#N/A</v>
      </c>
      <c r="R353" s="7" t="e">
        <f>VLOOKUP(A353,ResultsIRT!B:J,8,FALSE)</f>
        <v>#N/A</v>
      </c>
      <c r="S353" s="7" t="e">
        <f>VLOOKUP(A353,ResultsIRT!B:J,7,FALSE)</f>
        <v>#N/A</v>
      </c>
      <c r="T353" s="7" t="e">
        <f>VLOOKUP(A353,ResultsIRT!B:J,9,FALSE)</f>
        <v>#N/A</v>
      </c>
      <c r="U353" s="27" t="s">
        <v>634</v>
      </c>
      <c r="V353" s="8" t="str">
        <f>IFERROR(IF(VLOOKUP(U353, EnglishVocabulary!A:A, 1, FALSE) = U353, "yes", "no"), "no")</f>
        <v>no</v>
      </c>
      <c r="W353" s="8" t="str">
        <f>IFERROR(IF(VLOOKUP(A353, HighDiscrimIRT!A:A, 1, FALSE) = A353, "X", ""), "")</f>
        <v/>
      </c>
      <c r="X353" s="7"/>
    </row>
    <row r="354" spans="1:24">
      <c r="A354" s="14" t="s">
        <v>635</v>
      </c>
      <c r="B354" s="7">
        <f>LOG10(D354)+6</f>
        <v>1.9030150647315844</v>
      </c>
      <c r="C354" s="7">
        <f>IF(E354=0,-12,LOG10(E354)+6)</f>
        <v>1.9053986294991887</v>
      </c>
      <c r="D354" s="10">
        <v>7.9986200000000003E-5</v>
      </c>
      <c r="E354" s="10">
        <v>8.0426400000000006E-5</v>
      </c>
      <c r="F354" s="11">
        <v>1</v>
      </c>
      <c r="G354" s="8" t="str" cm="1">
        <f t="array" ref="G354">_xlfn.SWITCH(F354,0,"primary",1,"6-7th grade",2,"8-9th grade",3,"10th grade",4,"11-12th grade",5,"bachelor",6,"licence",7,"master",10,"hard to tell")</f>
        <v>6-7th grade</v>
      </c>
      <c r="H354" s="8"/>
      <c r="I354" s="8"/>
      <c r="J354" s="8" t="s">
        <v>27</v>
      </c>
      <c r="K354" s="8" t="str">
        <f>IFERROR(IF(VLOOKUP(A354, ResultsOnlineExpFrench!A:A, 1, FALSE) = A354, "yes", "no"), "no")</f>
        <v>yes</v>
      </c>
      <c r="L354" s="8"/>
      <c r="M354" s="7">
        <f>VLOOKUP(A354,ResultsOnlineExpFrench!A:B,2,FALSE)</f>
        <v>7.8282208588957056</v>
      </c>
      <c r="N354" s="7">
        <f>VLOOKUP(A354,ResultsOnlineExpFrench!A:H,8,FALSE)</f>
        <v>0.67008919857242322</v>
      </c>
      <c r="O354" s="7">
        <f>VLOOKUP(A354,ResultsIRT!B:J,4,FALSE)</f>
        <v>2.3841300064285802E-2</v>
      </c>
      <c r="P354" s="7">
        <f>VLOOKUP(A354,ResultsIRT!B:J,5,FALSE)</f>
        <v>13.0222832400204</v>
      </c>
      <c r="Q354" s="7">
        <f>VLOOKUP(A354,ResultsIRT!B:J,6,FALSE)</f>
        <v>8.7880317417237494E-2</v>
      </c>
      <c r="R354" s="7">
        <f>VLOOKUP(A354,ResultsIRT!B:J,8,FALSE)</f>
        <v>-57.796050887272798</v>
      </c>
      <c r="S354" s="7">
        <f>VLOOKUP(A354,ResultsIRT!B:J,7,FALSE)</f>
        <v>6.23218082757553E-2</v>
      </c>
      <c r="T354" s="7">
        <f>VLOOKUP(A354,ResultsIRT!B:J,9,FALSE)</f>
        <v>-75.493907107758403</v>
      </c>
      <c r="U354" s="27" t="s">
        <v>636</v>
      </c>
      <c r="V354" s="8" t="str">
        <f>IFERROR(IF(VLOOKUP(U354, EnglishVocabulary!A:A, 1, FALSE) = U354, "yes", "no"), "no")</f>
        <v>no</v>
      </c>
      <c r="W354" s="8" t="str">
        <f>IFERROR(IF(VLOOKUP(A354, HighDiscrimIRT!A:A, 1, FALSE) = A354, "X", ""), "")</f>
        <v/>
      </c>
      <c r="X354" s="7"/>
    </row>
    <row r="355" spans="1:24">
      <c r="A355" s="14" t="s">
        <v>637</v>
      </c>
      <c r="B355" s="7">
        <f>LOG10(D355)+6</f>
        <v>1.902608195842781</v>
      </c>
      <c r="C355" s="7">
        <f>IF(E355=0,-12,LOG10(E355)+6)</f>
        <v>1.623211029436785</v>
      </c>
      <c r="D355" s="10">
        <v>7.9911299999999995E-5</v>
      </c>
      <c r="E355" s="10">
        <v>4.1996300000000003E-5</v>
      </c>
      <c r="F355" s="11">
        <v>5</v>
      </c>
      <c r="G355" s="8" t="str" cm="1">
        <f t="array" ref="G355">_xlfn.SWITCH(F355,0,"primary",1,"6-7th grade",2,"8-9th grade",3,"10th grade",4,"11-12th grade",5,"bachelor",6,"licence",7,"master",10,"hard to tell")</f>
        <v>bachelor</v>
      </c>
      <c r="H355" s="8"/>
      <c r="I355" s="8"/>
      <c r="J355" s="8" t="s">
        <v>36</v>
      </c>
      <c r="K355" s="8" t="str">
        <f>IFERROR(IF(VLOOKUP(A355, ResultsOnlineExpFrench!A:A, 1, FALSE) = A355, "yes", "no"), "no")</f>
        <v>yes</v>
      </c>
      <c r="L355" s="8"/>
      <c r="M355" s="7">
        <f>VLOOKUP(A355,ResultsOnlineExpFrench!A:B,2,FALSE)</f>
        <v>6.2295081967213113</v>
      </c>
      <c r="N355" s="7">
        <f>VLOOKUP(A355,ResultsOnlineExpFrench!A:H,8,FALSE)</f>
        <v>2.346210356472338</v>
      </c>
      <c r="O355" s="7">
        <f>VLOOKUP(A355,ResultsIRT!B:J,4,FALSE)</f>
        <v>0.78953726882609898</v>
      </c>
      <c r="P355" s="7">
        <f>VLOOKUP(A355,ResultsIRT!B:J,5,FALSE)</f>
        <v>-2.2412960820182399</v>
      </c>
      <c r="Q355" s="7">
        <f>VLOOKUP(A355,ResultsIRT!B:J,6,FALSE)</f>
        <v>1.8224273691122299</v>
      </c>
      <c r="R355" s="7">
        <f>VLOOKUP(A355,ResultsIRT!B:J,8,FALSE)</f>
        <v>-1.45061527401222</v>
      </c>
      <c r="S355" s="7">
        <f>VLOOKUP(A355,ResultsIRT!B:J,7,FALSE)</f>
        <v>0.43459277277769598</v>
      </c>
      <c r="T355" s="7">
        <f>VLOOKUP(A355,ResultsIRT!B:J,9,FALSE)</f>
        <v>1.3901545605585299</v>
      </c>
      <c r="U355" s="27" t="s">
        <v>638</v>
      </c>
      <c r="V355" s="8" t="str">
        <f>IFERROR(IF(VLOOKUP(U355, EnglishVocabulary!A:A, 1, FALSE) = U355, "yes", "no"), "no")</f>
        <v>yes</v>
      </c>
      <c r="W355" s="8" t="str">
        <f>IFERROR(IF(VLOOKUP(A355, HighDiscrimIRT!A:A, 1, FALSE) = A355, "X", ""), "")</f>
        <v/>
      </c>
      <c r="X355" s="7"/>
    </row>
    <row r="356" spans="1:24">
      <c r="A356" s="14" t="s">
        <v>639</v>
      </c>
      <c r="B356" s="7">
        <f>LOG10(D356)+6</f>
        <v>1.9017933127509075</v>
      </c>
      <c r="C356" s="7">
        <f>IF(E356=0,-12,LOG10(E356)+6)</f>
        <v>1.5468978500431723</v>
      </c>
      <c r="D356" s="10">
        <v>7.9761500000000005E-5</v>
      </c>
      <c r="E356" s="10">
        <v>3.5228799999999997E-5</v>
      </c>
      <c r="F356" s="8">
        <v>4</v>
      </c>
      <c r="G356" s="8" t="str" cm="1">
        <f t="array" ref="G356">_xlfn.SWITCH(F356,0,"primary",1,"6-7th grade",2,"8-9th grade",3,"10th grade",4,"11-12th grade",5,"bachelor",6,"licence",7,"master",10,"hard to tell")</f>
        <v>11-12th grade</v>
      </c>
      <c r="H356" s="8"/>
      <c r="I356" s="8"/>
      <c r="J356" s="8" t="s">
        <v>331</v>
      </c>
      <c r="K356" s="8" t="str">
        <f>IFERROR(IF(VLOOKUP(A356, ResultsOnlineExpFrench!A:A, 1, FALSE) = A356, "yes", "no"), "no")</f>
        <v>no</v>
      </c>
      <c r="L356" s="8"/>
      <c r="M356" s="8" t="e">
        <f>VLOOKUP(A356,ResultsOnlineExpFrench!A:B,2,FALSE)</f>
        <v>#N/A</v>
      </c>
      <c r="N356" s="8" t="e">
        <f>VLOOKUP(A356,ResultsOnlineExpFrench!A:H,8,FALSE)</f>
        <v>#N/A</v>
      </c>
      <c r="O356" s="7" t="e">
        <f>VLOOKUP(A356,ResultsIRT!B:J,4,FALSE)</f>
        <v>#N/A</v>
      </c>
      <c r="P356" s="7" t="e">
        <f>VLOOKUP(A356,ResultsIRT!B:J,5,FALSE)</f>
        <v>#N/A</v>
      </c>
      <c r="Q356" s="7" t="e">
        <f>VLOOKUP(A356,ResultsIRT!B:J,6,FALSE)</f>
        <v>#N/A</v>
      </c>
      <c r="R356" s="7" t="e">
        <f>VLOOKUP(A356,ResultsIRT!B:J,8,FALSE)</f>
        <v>#N/A</v>
      </c>
      <c r="S356" s="7" t="e">
        <f>VLOOKUP(A356,ResultsIRT!B:J,7,FALSE)</f>
        <v>#N/A</v>
      </c>
      <c r="T356" s="7" t="e">
        <f>VLOOKUP(A356,ResultsIRT!B:J,9,FALSE)</f>
        <v>#N/A</v>
      </c>
      <c r="U356" s="27" t="s">
        <v>639</v>
      </c>
      <c r="V356" s="8" t="str">
        <f>IFERROR(IF(VLOOKUP(U356, EnglishVocabulary!A:A, 1, FALSE) = U356, "yes", "no"), "no")</f>
        <v>yes</v>
      </c>
      <c r="W356" s="8" t="str">
        <f>IFERROR(IF(VLOOKUP(A356, HighDiscrimIRT!A:A, 1, FALSE) = A356, "X", ""), "")</f>
        <v/>
      </c>
      <c r="X356" s="7"/>
    </row>
    <row r="357" spans="1:24">
      <c r="A357" s="14" t="s">
        <v>640</v>
      </c>
      <c r="B357" s="7">
        <f>LOG10(D357)+6</f>
        <v>1.9005681140538035</v>
      </c>
      <c r="C357" s="7">
        <f>IF(E357=0,-12,LOG10(E357)+6)</f>
        <v>0.17193112335596705</v>
      </c>
      <c r="D357" s="10">
        <v>7.9536799999999994E-5</v>
      </c>
      <c r="E357" s="10">
        <v>1.4857E-6</v>
      </c>
      <c r="F357" s="8">
        <v>5</v>
      </c>
      <c r="G357" s="8" t="str" cm="1">
        <f t="array" ref="G357">_xlfn.SWITCH(F357,0,"primary",1,"6-7th grade",2,"8-9th grade",3,"10th grade",4,"11-12th grade",5,"bachelor",6,"licence",7,"master",10,"hard to tell")</f>
        <v>bachelor</v>
      </c>
      <c r="H357" s="8"/>
      <c r="I357" s="8"/>
      <c r="J357" s="8" t="s">
        <v>331</v>
      </c>
      <c r="K357" s="8" t="str">
        <f>IFERROR(IF(VLOOKUP(A357, ResultsOnlineExpFrench!A:A, 1, FALSE) = A357, "yes", "no"), "no")</f>
        <v>no</v>
      </c>
      <c r="L357" s="8"/>
      <c r="M357" s="8" t="e">
        <f>VLOOKUP(A357,ResultsOnlineExpFrench!A:B,2,FALSE)</f>
        <v>#N/A</v>
      </c>
      <c r="N357" s="8" t="e">
        <f>VLOOKUP(A357,ResultsOnlineExpFrench!A:H,8,FALSE)</f>
        <v>#N/A</v>
      </c>
      <c r="O357" s="7" t="e">
        <f>VLOOKUP(A357,ResultsIRT!B:J,4,FALSE)</f>
        <v>#N/A</v>
      </c>
      <c r="P357" s="7" t="e">
        <f>VLOOKUP(A357,ResultsIRT!B:J,5,FALSE)</f>
        <v>#N/A</v>
      </c>
      <c r="Q357" s="7" t="e">
        <f>VLOOKUP(A357,ResultsIRT!B:J,6,FALSE)</f>
        <v>#N/A</v>
      </c>
      <c r="R357" s="7" t="e">
        <f>VLOOKUP(A357,ResultsIRT!B:J,8,FALSE)</f>
        <v>#N/A</v>
      </c>
      <c r="S357" s="7" t="e">
        <f>VLOOKUP(A357,ResultsIRT!B:J,7,FALSE)</f>
        <v>#N/A</v>
      </c>
      <c r="T357" s="7" t="e">
        <f>VLOOKUP(A357,ResultsIRT!B:J,9,FALSE)</f>
        <v>#N/A</v>
      </c>
      <c r="U357" s="27" t="s">
        <v>640</v>
      </c>
      <c r="V357" s="8" t="str">
        <f>IFERROR(IF(VLOOKUP(U357, EnglishVocabulary!A:A, 1, FALSE) = U357, "yes", "no"), "no")</f>
        <v>yes</v>
      </c>
      <c r="W357" s="8" t="str">
        <f>IFERROR(IF(VLOOKUP(A357, HighDiscrimIRT!A:A, 1, FALSE) = A357, "X", ""), "")</f>
        <v/>
      </c>
      <c r="X357" s="7"/>
    </row>
    <row r="358" spans="1:24">
      <c r="A358" s="14" t="s">
        <v>641</v>
      </c>
      <c r="B358" s="7">
        <f>LOG10(D358)+6</f>
        <v>1.8981078474672053</v>
      </c>
      <c r="C358" s="7">
        <f>IF(E358=0,-12,LOG10(E358)+6)</f>
        <v>1.6882515893057928</v>
      </c>
      <c r="D358" s="10">
        <v>7.9087500000000005E-5</v>
      </c>
      <c r="E358" s="10">
        <v>4.87811E-5</v>
      </c>
      <c r="F358" s="11">
        <v>3</v>
      </c>
      <c r="G358" s="8" t="str" cm="1">
        <f t="array" ref="G358">_xlfn.SWITCH(F358,0,"primary",1,"6-7th grade",2,"8-9th grade",3,"10th grade",4,"11-12th grade",5,"bachelor",6,"licence",7,"master",10,"hard to tell")</f>
        <v>10th grade</v>
      </c>
      <c r="H358" s="8"/>
      <c r="I358" s="8"/>
      <c r="J358" s="8" t="s">
        <v>27</v>
      </c>
      <c r="K358" s="8" t="str">
        <f>IFERROR(IF(VLOOKUP(A358, ResultsOnlineExpFrench!A:A, 1, FALSE) = A358, "yes", "no"), "no")</f>
        <v>yes</v>
      </c>
      <c r="L358" s="8"/>
      <c r="M358" s="7">
        <f>VLOOKUP(A358,ResultsOnlineExpFrench!A:B,2,FALSE)</f>
        <v>6.0536912751677852</v>
      </c>
      <c r="N358" s="7">
        <f>VLOOKUP(A358,ResultsOnlineExpFrench!A:H,8,FALSE)</f>
        <v>2.3136166374223341</v>
      </c>
      <c r="O358" s="7">
        <f>VLOOKUP(A358,ResultsIRT!B:J,4,FALSE)</f>
        <v>3.06349541138769E-2</v>
      </c>
      <c r="P358" s="7">
        <f>VLOOKUP(A358,ResultsIRT!B:J,5,FALSE)</f>
        <v>-40.6126847380756</v>
      </c>
      <c r="Q358" s="7">
        <f>VLOOKUP(A358,ResultsIRT!B:J,6,FALSE)</f>
        <v>0.97692757002892705</v>
      </c>
      <c r="R358" s="7">
        <f>VLOOKUP(A358,ResultsIRT!B:J,8,FALSE)</f>
        <v>-2.2110107817501801</v>
      </c>
      <c r="S358" s="7">
        <f>VLOOKUP(A358,ResultsIRT!B:J,7,FALSE)</f>
        <v>0.19413346571578</v>
      </c>
      <c r="T358" s="7">
        <f>VLOOKUP(A358,ResultsIRT!B:J,9,FALSE)</f>
        <v>-3.90073008434705</v>
      </c>
      <c r="U358" s="27" t="s">
        <v>642</v>
      </c>
      <c r="V358" s="8" t="str">
        <f>IFERROR(IF(VLOOKUP(U358, EnglishVocabulary!A:A, 1, FALSE) = U358, "yes", "no"), "no")</f>
        <v>yes</v>
      </c>
      <c r="W358" s="8" t="str">
        <f>IFERROR(IF(VLOOKUP(A358, HighDiscrimIRT!A:A, 1, FALSE) = A358, "X", ""), "")</f>
        <v/>
      </c>
      <c r="X358" s="7"/>
    </row>
    <row r="359" spans="1:24">
      <c r="A359" s="14" t="s">
        <v>643</v>
      </c>
      <c r="B359" s="7">
        <f>LOG10(D359)+6</f>
        <v>1.8976963529883513</v>
      </c>
      <c r="C359" s="7">
        <f>IF(E359=0,-12,LOG10(E359)+6)</f>
        <v>2.6165408839252002E-2</v>
      </c>
      <c r="D359" s="10">
        <v>7.9012599999999996E-5</v>
      </c>
      <c r="E359" s="10">
        <v>1.0621E-6</v>
      </c>
      <c r="F359" s="8">
        <v>3</v>
      </c>
      <c r="G359" s="8" t="str" cm="1">
        <f t="array" ref="G359">_xlfn.SWITCH(F359,0,"primary",1,"6-7th grade",2,"8-9th grade",3,"10th grade",4,"11-12th grade",5,"bachelor",6,"licence",7,"master",10,"hard to tell")</f>
        <v>10th grade</v>
      </c>
      <c r="H359" s="8"/>
      <c r="I359" s="8"/>
      <c r="J359" s="8" t="s">
        <v>77</v>
      </c>
      <c r="K359" s="8" t="str">
        <f>IFERROR(IF(VLOOKUP(A359, ResultsOnlineExpFrench!A:A, 1, FALSE) = A359, "yes", "no"), "no")</f>
        <v>no</v>
      </c>
      <c r="L359" s="8"/>
      <c r="M359" s="8" t="e">
        <f>VLOOKUP(A359,ResultsOnlineExpFrench!A:B,2,FALSE)</f>
        <v>#N/A</v>
      </c>
      <c r="N359" s="8" t="e">
        <f>VLOOKUP(A359,ResultsOnlineExpFrench!A:H,8,FALSE)</f>
        <v>#N/A</v>
      </c>
      <c r="O359" s="7" t="e">
        <f>VLOOKUP(A359,ResultsIRT!B:J,4,FALSE)</f>
        <v>#N/A</v>
      </c>
      <c r="P359" s="7" t="e">
        <f>VLOOKUP(A359,ResultsIRT!B:J,5,FALSE)</f>
        <v>#N/A</v>
      </c>
      <c r="Q359" s="7" t="e">
        <f>VLOOKUP(A359,ResultsIRT!B:J,6,FALSE)</f>
        <v>#N/A</v>
      </c>
      <c r="R359" s="7" t="e">
        <f>VLOOKUP(A359,ResultsIRT!B:J,8,FALSE)</f>
        <v>#N/A</v>
      </c>
      <c r="S359" s="7" t="e">
        <f>VLOOKUP(A359,ResultsIRT!B:J,7,FALSE)</f>
        <v>#N/A</v>
      </c>
      <c r="T359" s="7" t="e">
        <f>VLOOKUP(A359,ResultsIRT!B:J,9,FALSE)</f>
        <v>#N/A</v>
      </c>
      <c r="U359" s="27" t="s">
        <v>644</v>
      </c>
      <c r="V359" s="8" t="str">
        <f>IFERROR(IF(VLOOKUP(U359, EnglishVocabulary!A:A, 1, FALSE) = U359, "yes", "no"), "no")</f>
        <v>yes</v>
      </c>
      <c r="W359" s="8" t="str">
        <f>IFERROR(IF(VLOOKUP(A359, HighDiscrimIRT!A:A, 1, FALSE) = A359, "X", ""), "")</f>
        <v/>
      </c>
      <c r="X359" s="7"/>
    </row>
    <row r="360" spans="1:24">
      <c r="A360" s="14" t="s">
        <v>645</v>
      </c>
      <c r="B360" s="7">
        <f>LOG10(D360)+6</f>
        <v>1.8935598208733246</v>
      </c>
      <c r="C360" s="7">
        <f>IF(E360=0,-12,LOG10(E360)+6)</f>
        <v>2.1416936623845726</v>
      </c>
      <c r="D360" s="10">
        <v>7.8263599999999994E-5</v>
      </c>
      <c r="E360" s="10">
        <v>1.385778E-4</v>
      </c>
      <c r="F360" s="11">
        <v>0</v>
      </c>
      <c r="G360" s="8" t="str" cm="1">
        <f t="array" ref="G360">_xlfn.SWITCH(F360,0,"primary",1,"6-7th grade",2,"8-9th grade",3,"10th grade",4,"11-12th grade",5,"bachelor",6,"licence",7,"master",10,"hard to tell")</f>
        <v>primary</v>
      </c>
      <c r="H360" s="8"/>
      <c r="I360" s="8"/>
      <c r="J360" s="8" t="s">
        <v>25</v>
      </c>
      <c r="K360" s="8" t="str">
        <f>IFERROR(IF(VLOOKUP(A360, ResultsOnlineExpFrench!A:A, 1, FALSE) = A360, "yes", "no"), "no")</f>
        <v>yes</v>
      </c>
      <c r="L360" s="8"/>
      <c r="M360" s="7">
        <f>VLOOKUP(A360,ResultsOnlineExpFrench!A:B,2,FALSE)</f>
        <v>7.7133757961783438</v>
      </c>
      <c r="N360" s="7">
        <f>VLOOKUP(A360,ResultsOnlineExpFrench!A:H,8,FALSE)</f>
        <v>1.145753474523348</v>
      </c>
      <c r="O360" s="7">
        <f>VLOOKUP(A360,ResultsIRT!B:J,4,FALSE)</f>
        <v>2.32425938476431E-2</v>
      </c>
      <c r="P360" s="7">
        <f>VLOOKUP(A360,ResultsIRT!B:J,5,FALSE)</f>
        <v>-45.617121323927698</v>
      </c>
      <c r="Q360" s="7">
        <f>VLOOKUP(A360,ResultsIRT!B:J,6,FALSE)</f>
        <v>1.3622625808072399</v>
      </c>
      <c r="R360" s="7">
        <f>VLOOKUP(A360,ResultsIRT!B:J,8,FALSE)</f>
        <v>-3.3677503421041899</v>
      </c>
      <c r="S360" s="7">
        <f>VLOOKUP(A360,ResultsIRT!B:J,7,FALSE)</f>
        <v>0.78854915460217001</v>
      </c>
      <c r="T360" s="7">
        <f>VLOOKUP(A360,ResultsIRT!B:J,9,FALSE)</f>
        <v>-0.25396232894473297</v>
      </c>
      <c r="U360" s="27" t="s">
        <v>646</v>
      </c>
      <c r="V360" s="8" t="str">
        <f>IFERROR(IF(VLOOKUP(U360, EnglishVocabulary!A:A, 1, FALSE) = U360, "yes", "no"), "no")</f>
        <v>yes</v>
      </c>
      <c r="W360" s="8" t="str">
        <f>IFERROR(IF(VLOOKUP(A360, HighDiscrimIRT!A:A, 1, FALSE) = A360, "X", ""), "")</f>
        <v/>
      </c>
      <c r="X360" s="7"/>
    </row>
    <row r="361" spans="1:24">
      <c r="A361" s="14" t="s">
        <v>647</v>
      </c>
      <c r="B361" s="7">
        <f>LOG10(D361)+6</f>
        <v>1.8923116956627108</v>
      </c>
      <c r="C361" s="7">
        <f>IF(E361=0,-12,LOG10(E361)+6)</f>
        <v>1.3240003810408254</v>
      </c>
      <c r="D361" s="10">
        <v>7.8039000000000003E-5</v>
      </c>
      <c r="E361" s="10">
        <v>2.1086299999999998E-5</v>
      </c>
      <c r="F361" s="11">
        <v>5</v>
      </c>
      <c r="G361" s="8" t="str" cm="1">
        <f t="array" ref="G361">_xlfn.SWITCH(F361,0,"primary",1,"6-7th grade",2,"8-9th grade",3,"10th grade",4,"11-12th grade",5,"bachelor",6,"licence",7,"master",10,"hard to tell")</f>
        <v>bachelor</v>
      </c>
      <c r="H361" s="8"/>
      <c r="I361" s="8"/>
      <c r="J361" s="8" t="s">
        <v>27</v>
      </c>
      <c r="K361" s="8" t="str">
        <f>IFERROR(IF(VLOOKUP(A361, ResultsOnlineExpFrench!A:A, 1, FALSE) = A361, "yes", "no"), "no")</f>
        <v>yes</v>
      </c>
      <c r="L361" s="8"/>
      <c r="M361" s="7">
        <f>VLOOKUP(A361,ResultsOnlineExpFrench!A:B,2,FALSE)</f>
        <v>5.8461538461538458</v>
      </c>
      <c r="N361" s="7">
        <f>VLOOKUP(A361,ResultsOnlineExpFrench!A:H,8,FALSE)</f>
        <v>2.4417914216739991</v>
      </c>
      <c r="O361" s="7">
        <f>VLOOKUP(A361,ResultsIRT!B:J,4,FALSE)</f>
        <v>3.07505914619869</v>
      </c>
      <c r="P361" s="7">
        <f>VLOOKUP(A361,ResultsIRT!B:J,5,FALSE)</f>
        <v>-0.66319416589215496</v>
      </c>
      <c r="Q361" s="7">
        <f>VLOOKUP(A361,ResultsIRT!B:J,6,FALSE)</f>
        <v>3.5296323339428901</v>
      </c>
      <c r="R361" s="7">
        <f>VLOOKUP(A361,ResultsIRT!B:J,8,FALSE)</f>
        <v>-1.1371067474319201</v>
      </c>
      <c r="S361" s="7">
        <f>VLOOKUP(A361,ResultsIRT!B:J,7,FALSE)</f>
        <v>0.491460898359108</v>
      </c>
      <c r="T361" s="7">
        <f>VLOOKUP(A361,ResultsIRT!B:J,9,FALSE)</f>
        <v>1.8096583233871799</v>
      </c>
      <c r="U361" s="27" t="s">
        <v>648</v>
      </c>
      <c r="V361" s="8" t="str">
        <f>IFERROR(IF(VLOOKUP(U361, EnglishVocabulary!A:A, 1, FALSE) = U361, "yes", "no"), "no")</f>
        <v>yes</v>
      </c>
      <c r="W361" s="8" t="str">
        <f>IFERROR(IF(VLOOKUP(A361, HighDiscrimIRT!A:A, 1, FALSE) = A361, "X", ""), "")</f>
        <v>X</v>
      </c>
      <c r="X361" s="7"/>
    </row>
    <row r="362" spans="1:24">
      <c r="A362" s="14" t="s">
        <v>649</v>
      </c>
      <c r="B362" s="7">
        <f>LOG10(D362)+6</f>
        <v>1.8889642226705785</v>
      </c>
      <c r="C362" s="7">
        <f>IF(E362=0,-12,LOG10(E362)+6)</f>
        <v>0.745597816985895</v>
      </c>
      <c r="D362" s="10">
        <v>7.7439800000000004E-5</v>
      </c>
      <c r="E362" s="10">
        <v>5.5667000000000004E-6</v>
      </c>
      <c r="F362" s="8">
        <v>5</v>
      </c>
      <c r="G362" s="8" t="str" cm="1">
        <f t="array" ref="G362">_xlfn.SWITCH(F362,0,"primary",1,"6-7th grade",2,"8-9th grade",3,"10th grade",4,"11-12th grade",5,"bachelor",6,"licence",7,"master",10,"hard to tell")</f>
        <v>bachelor</v>
      </c>
      <c r="H362" s="8" t="s">
        <v>42</v>
      </c>
      <c r="I362" s="8"/>
      <c r="J362" s="8" t="s">
        <v>77</v>
      </c>
      <c r="K362" s="8" t="str">
        <f>IFERROR(IF(VLOOKUP(A362, ResultsOnlineExpFrench!A:A, 1, FALSE) = A362, "yes", "no"), "no")</f>
        <v>no</v>
      </c>
      <c r="L362" s="8"/>
      <c r="M362" s="8" t="e">
        <f>VLOOKUP(A362,ResultsOnlineExpFrench!A:B,2,FALSE)</f>
        <v>#N/A</v>
      </c>
      <c r="N362" s="8" t="e">
        <f>VLOOKUP(A362,ResultsOnlineExpFrench!A:H,8,FALSE)</f>
        <v>#N/A</v>
      </c>
      <c r="O362" s="7" t="e">
        <f>VLOOKUP(A362,ResultsIRT!B:J,4,FALSE)</f>
        <v>#N/A</v>
      </c>
      <c r="P362" s="7" t="e">
        <f>VLOOKUP(A362,ResultsIRT!B:J,5,FALSE)</f>
        <v>#N/A</v>
      </c>
      <c r="Q362" s="7" t="e">
        <f>VLOOKUP(A362,ResultsIRT!B:J,6,FALSE)</f>
        <v>#N/A</v>
      </c>
      <c r="R362" s="7" t="e">
        <f>VLOOKUP(A362,ResultsIRT!B:J,8,FALSE)</f>
        <v>#N/A</v>
      </c>
      <c r="S362" s="7" t="e">
        <f>VLOOKUP(A362,ResultsIRT!B:J,7,FALSE)</f>
        <v>#N/A</v>
      </c>
      <c r="T362" s="7" t="e">
        <f>VLOOKUP(A362,ResultsIRT!B:J,9,FALSE)</f>
        <v>#N/A</v>
      </c>
      <c r="U362" s="27" t="s">
        <v>650</v>
      </c>
      <c r="V362" s="8" t="str">
        <f>IFERROR(IF(VLOOKUP(U362, EnglishVocabulary!A:A, 1, FALSE) = U362, "yes", "no"), "no")</f>
        <v>yes</v>
      </c>
      <c r="W362" s="8" t="str">
        <f>IFERROR(IF(VLOOKUP(A362, HighDiscrimIRT!A:A, 1, FALSE) = A362, "X", ""), "")</f>
        <v/>
      </c>
      <c r="X362" s="7"/>
    </row>
    <row r="363" spans="1:24">
      <c r="A363" s="14" t="s">
        <v>651</v>
      </c>
      <c r="B363" s="7">
        <f>LOG10(D363)+6</f>
        <v>1.8889642226705785</v>
      </c>
      <c r="C363" s="7">
        <f>IF(E363=0,-12,LOG10(E363)+6)</f>
        <v>-0.31722335368556642</v>
      </c>
      <c r="D363" s="10">
        <v>7.7439800000000004E-5</v>
      </c>
      <c r="E363" s="10">
        <v>4.8169999999999998E-7</v>
      </c>
      <c r="F363" s="8">
        <v>5</v>
      </c>
      <c r="G363" s="8" t="str" cm="1">
        <f t="array" ref="G363">_xlfn.SWITCH(F363,0,"primary",1,"6-7th grade",2,"8-9th grade",3,"10th grade",4,"11-12th grade",5,"bachelor",6,"licence",7,"master",10,"hard to tell")</f>
        <v>bachelor</v>
      </c>
      <c r="H363" s="8"/>
      <c r="I363" s="8"/>
      <c r="J363" s="8" t="s">
        <v>77</v>
      </c>
      <c r="K363" s="8" t="str">
        <f>IFERROR(IF(VLOOKUP(A363, ResultsOnlineExpFrench!A:A, 1, FALSE) = A363, "yes", "no"), "no")</f>
        <v>no</v>
      </c>
      <c r="L363" s="8"/>
      <c r="M363" s="8" t="e">
        <f>VLOOKUP(A363,ResultsOnlineExpFrench!A:B,2,FALSE)</f>
        <v>#N/A</v>
      </c>
      <c r="N363" s="8" t="e">
        <f>VLOOKUP(A363,ResultsOnlineExpFrench!A:H,8,FALSE)</f>
        <v>#N/A</v>
      </c>
      <c r="O363" s="7" t="e">
        <f>VLOOKUP(A363,ResultsIRT!B:J,4,FALSE)</f>
        <v>#N/A</v>
      </c>
      <c r="P363" s="7" t="e">
        <f>VLOOKUP(A363,ResultsIRT!B:J,5,FALSE)</f>
        <v>#N/A</v>
      </c>
      <c r="Q363" s="7" t="e">
        <f>VLOOKUP(A363,ResultsIRT!B:J,6,FALSE)</f>
        <v>#N/A</v>
      </c>
      <c r="R363" s="7" t="e">
        <f>VLOOKUP(A363,ResultsIRT!B:J,8,FALSE)</f>
        <v>#N/A</v>
      </c>
      <c r="S363" s="7" t="e">
        <f>VLOOKUP(A363,ResultsIRT!B:J,7,FALSE)</f>
        <v>#N/A</v>
      </c>
      <c r="T363" s="7" t="e">
        <f>VLOOKUP(A363,ResultsIRT!B:J,9,FALSE)</f>
        <v>#N/A</v>
      </c>
      <c r="U363" s="27" t="s">
        <v>652</v>
      </c>
      <c r="V363" s="8" t="str">
        <f>IFERROR(IF(VLOOKUP(U363, EnglishVocabulary!A:A, 1, FALSE) = U363, "yes", "no"), "no")</f>
        <v>yes</v>
      </c>
      <c r="W363" s="8" t="str">
        <f>IFERROR(IF(VLOOKUP(A363, HighDiscrimIRT!A:A, 1, FALSE) = A363, "X", ""), "")</f>
        <v/>
      </c>
      <c r="X363" s="7"/>
    </row>
    <row r="364" spans="1:24">
      <c r="A364" s="14" t="s">
        <v>653</v>
      </c>
      <c r="B364" s="7">
        <f>LOG10(D364)+6</f>
        <v>1.8868588733715441</v>
      </c>
      <c r="C364" s="7">
        <f>IF(E364=0,-12,LOG10(E364)+6)</f>
        <v>1.2753781639384361</v>
      </c>
      <c r="D364" s="10">
        <v>7.7065300000000002E-5</v>
      </c>
      <c r="E364" s="10">
        <v>1.88529E-5</v>
      </c>
      <c r="F364" s="11">
        <v>4</v>
      </c>
      <c r="G364" s="8" t="str" cm="1">
        <f t="array" ref="G364">_xlfn.SWITCH(F364,0,"primary",1,"6-7th grade",2,"8-9th grade",3,"10th grade",4,"11-12th grade",5,"bachelor",6,"licence",7,"master",10,"hard to tell")</f>
        <v>11-12th grade</v>
      </c>
      <c r="H364" s="8"/>
      <c r="I364" s="8"/>
      <c r="J364" s="8" t="s">
        <v>27</v>
      </c>
      <c r="K364" s="8" t="str">
        <f>IFERROR(IF(VLOOKUP(A364, ResultsOnlineExpFrench!A:A, 1, FALSE) = A364, "yes", "no"), "no")</f>
        <v>yes</v>
      </c>
      <c r="L364" s="8"/>
      <c r="M364" s="7">
        <f>VLOOKUP(A364,ResultsOnlineExpFrench!A:B,2,FALSE)</f>
        <v>7.0638297872340434</v>
      </c>
      <c r="N364" s="7">
        <f>VLOOKUP(A364,ResultsOnlineExpFrench!A:H,8,FALSE)</f>
        <v>1.607662352775346</v>
      </c>
      <c r="O364" s="7">
        <f>VLOOKUP(A364,ResultsIRT!B:J,4,FALSE)</f>
        <v>3.55878796787536</v>
      </c>
      <c r="P364" s="7">
        <f>VLOOKUP(A364,ResultsIRT!B:J,5,FALSE)</f>
        <v>-1.4507296810330099</v>
      </c>
      <c r="Q364" s="7">
        <f>VLOOKUP(A364,ResultsIRT!B:J,6,FALSE)</f>
        <v>5.96606603090743</v>
      </c>
      <c r="R364" s="7">
        <f>VLOOKUP(A364,ResultsIRT!B:J,8,FALSE)</f>
        <v>-1.43164901552234</v>
      </c>
      <c r="S364" s="7">
        <f>VLOOKUP(A364,ResultsIRT!B:J,7,FALSE)</f>
        <v>0.71882394928021498</v>
      </c>
      <c r="T364" s="7">
        <f>VLOOKUP(A364,ResultsIRT!B:J,9,FALSE)</f>
        <v>0.45156941635422299</v>
      </c>
      <c r="U364" s="27" t="s">
        <v>654</v>
      </c>
      <c r="V364" s="8" t="str">
        <f>IFERROR(IF(VLOOKUP(U364, EnglishVocabulary!A:A, 1, FALSE) = U364, "yes", "no"), "no")</f>
        <v>yes</v>
      </c>
      <c r="W364" s="8" t="str">
        <f>IFERROR(IF(VLOOKUP(A364, HighDiscrimIRT!A:A, 1, FALSE) = A364, "X", ""), "")</f>
        <v>X</v>
      </c>
      <c r="X364" s="7"/>
    </row>
    <row r="365" spans="1:24">
      <c r="A365" s="14" t="s">
        <v>655</v>
      </c>
      <c r="B365" s="7">
        <f>LOG10(D365)+6</f>
        <v>1.8868588733715441</v>
      </c>
      <c r="C365" s="7">
        <f>IF(E365=0,-12,LOG10(E365)+6)</f>
        <v>1.3160584542396139</v>
      </c>
      <c r="D365" s="10">
        <v>7.7065300000000002E-5</v>
      </c>
      <c r="E365" s="10">
        <v>2.0704200000000001E-5</v>
      </c>
      <c r="F365" s="11">
        <v>5</v>
      </c>
      <c r="G365" s="8" t="str" cm="1">
        <f t="array" ref="G365">_xlfn.SWITCH(F365,0,"primary",1,"6-7th grade",2,"8-9th grade",3,"10th grade",4,"11-12th grade",5,"bachelor",6,"licence",7,"master",10,"hard to tell")</f>
        <v>bachelor</v>
      </c>
      <c r="H365" s="8"/>
      <c r="I365" s="8"/>
      <c r="J365" s="8" t="s">
        <v>27</v>
      </c>
      <c r="K365" s="8" t="str">
        <f>IFERROR(IF(VLOOKUP(A365, ResultsOnlineExpFrench!A:A, 1, FALSE) = A365, "yes", "no"), "no")</f>
        <v>yes</v>
      </c>
      <c r="L365" s="8"/>
      <c r="M365" s="7">
        <f>VLOOKUP(A365,ResultsOnlineExpFrench!A:B,2,FALSE)</f>
        <v>6.0314465408805029</v>
      </c>
      <c r="N365" s="7">
        <f>VLOOKUP(A365,ResultsOnlineExpFrench!A:H,8,FALSE)</f>
        <v>2.3483471603463801</v>
      </c>
      <c r="O365" s="7">
        <f>VLOOKUP(A365,ResultsIRT!B:J,4,FALSE)</f>
        <v>9.8090079407286798E-2</v>
      </c>
      <c r="P365" s="7">
        <f>VLOOKUP(A365,ResultsIRT!B:J,5,FALSE)</f>
        <v>-46.084598117028499</v>
      </c>
      <c r="Q365" s="7">
        <f>VLOOKUP(A365,ResultsIRT!B:J,6,FALSE)</f>
        <v>1.82524955985449</v>
      </c>
      <c r="R365" s="7">
        <f>VLOOKUP(A365,ResultsIRT!B:J,8,FALSE)</f>
        <v>-1.19360333891973</v>
      </c>
      <c r="S365" s="7">
        <f>VLOOKUP(A365,ResultsIRT!B:J,7,FALSE)</f>
        <v>0.41711312603536399</v>
      </c>
      <c r="T365" s="7">
        <f>VLOOKUP(A365,ResultsIRT!B:J,9,FALSE)</f>
        <v>2.0184361526491301</v>
      </c>
      <c r="U365" s="27" t="s">
        <v>656</v>
      </c>
      <c r="V365" s="8" t="str">
        <f>IFERROR(IF(VLOOKUP(U365, EnglishVocabulary!A:A, 1, FALSE) = U365, "yes", "no"), "no")</f>
        <v>yes</v>
      </c>
      <c r="W365" s="8" t="str">
        <f>IFERROR(IF(VLOOKUP(A365, HighDiscrimIRT!A:A, 1, FALSE) = A365, "X", ""), "")</f>
        <v/>
      </c>
      <c r="X365" s="7"/>
    </row>
    <row r="366" spans="1:24">
      <c r="A366" s="14" t="s">
        <v>657</v>
      </c>
      <c r="B366" s="7">
        <f>LOG10(D366)+6</f>
        <v>1.8860144322178165</v>
      </c>
      <c r="C366" s="7">
        <f>IF(E366=0,-12,LOG10(E366)+6)</f>
        <v>1.2760203918807367</v>
      </c>
      <c r="D366" s="10">
        <v>7.6915600000000006E-5</v>
      </c>
      <c r="E366" s="10">
        <v>1.8880800000000001E-5</v>
      </c>
      <c r="F366" s="8">
        <v>0</v>
      </c>
      <c r="G366" s="8" t="str" cm="1">
        <f t="array" ref="G366">_xlfn.SWITCH(F366,0,"primary",1,"6-7th grade",2,"8-9th grade",3,"10th grade",4,"11-12th grade",5,"bachelor",6,"licence",7,"master",10,"hard to tell")</f>
        <v>primary</v>
      </c>
      <c r="H366" s="8" t="s">
        <v>42</v>
      </c>
      <c r="I366" s="8"/>
      <c r="J366" s="8" t="s">
        <v>27</v>
      </c>
      <c r="K366" s="8" t="str">
        <f>IFERROR(IF(VLOOKUP(A366, ResultsOnlineExpFrench!A:A, 1, FALSE) = A366, "yes", "no"), "no")</f>
        <v>no</v>
      </c>
      <c r="L366" s="8"/>
      <c r="M366" s="8" t="e">
        <f>VLOOKUP(A366,ResultsOnlineExpFrench!A:B,2,FALSE)</f>
        <v>#N/A</v>
      </c>
      <c r="N366" s="8" t="e">
        <f>VLOOKUP(A366,ResultsOnlineExpFrench!A:H,8,FALSE)</f>
        <v>#N/A</v>
      </c>
      <c r="O366" s="7" t="e">
        <f>VLOOKUP(A366,ResultsIRT!B:J,4,FALSE)</f>
        <v>#N/A</v>
      </c>
      <c r="P366" s="7" t="e">
        <f>VLOOKUP(A366,ResultsIRT!B:J,5,FALSE)</f>
        <v>#N/A</v>
      </c>
      <c r="Q366" s="7" t="e">
        <f>VLOOKUP(A366,ResultsIRT!B:J,6,FALSE)</f>
        <v>#N/A</v>
      </c>
      <c r="R366" s="7" t="e">
        <f>VLOOKUP(A366,ResultsIRT!B:J,8,FALSE)</f>
        <v>#N/A</v>
      </c>
      <c r="S366" s="7" t="e">
        <f>VLOOKUP(A366,ResultsIRT!B:J,7,FALSE)</f>
        <v>#N/A</v>
      </c>
      <c r="T366" s="7" t="e">
        <f>VLOOKUP(A366,ResultsIRT!B:J,9,FALSE)</f>
        <v>#N/A</v>
      </c>
      <c r="U366" s="27" t="s">
        <v>658</v>
      </c>
      <c r="V366" s="8" t="str">
        <f>IFERROR(IF(VLOOKUP(U366, EnglishVocabulary!A:A, 1, FALSE) = U366, "yes", "no"), "no")</f>
        <v>yes</v>
      </c>
      <c r="W366" s="8" t="str">
        <f>IFERROR(IF(VLOOKUP(A366, HighDiscrimIRT!A:A, 1, FALSE) = A366, "X", ""), "")</f>
        <v/>
      </c>
      <c r="X366" s="7"/>
    </row>
    <row r="367" spans="1:24">
      <c r="A367" s="14" t="s">
        <v>659</v>
      </c>
      <c r="B367" s="7">
        <f>LOG10(D367)+6</f>
        <v>1.8860144322178165</v>
      </c>
      <c r="C367" s="7">
        <f>IF(E367=0,-12,LOG10(E367)+6)</f>
        <v>1.2072141397248526</v>
      </c>
      <c r="D367" s="10">
        <v>7.6915600000000006E-5</v>
      </c>
      <c r="E367" s="10">
        <v>1.6114399999999999E-5</v>
      </c>
      <c r="F367" s="11">
        <v>5</v>
      </c>
      <c r="G367" s="8" t="str" cm="1">
        <f t="array" ref="G367">_xlfn.SWITCH(F367,0,"primary",1,"6-7th grade",2,"8-9th grade",3,"10th grade",4,"11-12th grade",5,"bachelor",6,"licence",7,"master",10,"hard to tell")</f>
        <v>bachelor</v>
      </c>
      <c r="H367" s="8"/>
      <c r="I367" s="8"/>
      <c r="J367" s="8" t="s">
        <v>27</v>
      </c>
      <c r="K367" s="8" t="str">
        <f>IFERROR(IF(VLOOKUP(A367, ResultsOnlineExpFrench!A:A, 1, FALSE) = A367, "yes", "no"), "no")</f>
        <v>yes</v>
      </c>
      <c r="L367" s="8"/>
      <c r="M367" s="7">
        <f>VLOOKUP(A367,ResultsOnlineExpFrench!A:B,2,FALSE)</f>
        <v>6.4901960784313726</v>
      </c>
      <c r="N367" s="7">
        <f>VLOOKUP(A367,ResultsOnlineExpFrench!A:H,8,FALSE)</f>
        <v>2.1239919471642552</v>
      </c>
      <c r="O367" s="7">
        <f>VLOOKUP(A367,ResultsIRT!B:J,4,FALSE)</f>
        <v>1.23000678183946</v>
      </c>
      <c r="P367" s="7">
        <f>VLOOKUP(A367,ResultsIRT!B:J,5,FALSE)</f>
        <v>-1.8248097841947599</v>
      </c>
      <c r="Q367" s="7">
        <f>VLOOKUP(A367,ResultsIRT!B:J,6,FALSE)</f>
        <v>2.9954220632132502</v>
      </c>
      <c r="R367" s="7">
        <f>VLOOKUP(A367,ResultsIRT!B:J,8,FALSE)</f>
        <v>-1.4918394892428199</v>
      </c>
      <c r="S367" s="7">
        <f>VLOOKUP(A367,ResultsIRT!B:J,7,FALSE)</f>
        <v>0.58408655978481105</v>
      </c>
      <c r="T367" s="7">
        <f>VLOOKUP(A367,ResultsIRT!B:J,9,FALSE)</f>
        <v>1.2513406024262399</v>
      </c>
      <c r="U367" s="27" t="s">
        <v>660</v>
      </c>
      <c r="V367" s="8" t="str">
        <f>IFERROR(IF(VLOOKUP(U367, EnglishVocabulary!A:A, 1, FALSE) = U367, "yes", "no"), "no")</f>
        <v>yes</v>
      </c>
      <c r="W367" s="8" t="str">
        <f>IFERROR(IF(VLOOKUP(A367, HighDiscrimIRT!A:A, 1, FALSE) = A367, "X", ""), "")</f>
        <v/>
      </c>
      <c r="X367" s="7"/>
    </row>
    <row r="368" spans="1:24">
      <c r="A368" s="14" t="s">
        <v>661</v>
      </c>
      <c r="B368" s="7">
        <f>LOG10(D368)+6</f>
        <v>1.8838946993373611</v>
      </c>
      <c r="C368" s="7">
        <f>IF(E368=0,-12,LOG10(E368)+6)</f>
        <v>1.9726877920556118</v>
      </c>
      <c r="D368" s="10">
        <v>7.6541100000000005E-5</v>
      </c>
      <c r="E368" s="10">
        <v>9.3904800000000003E-5</v>
      </c>
      <c r="F368" s="8">
        <v>5</v>
      </c>
      <c r="G368" s="8" t="str" cm="1">
        <f t="array" ref="G368">_xlfn.SWITCH(F368,0,"primary",1,"6-7th grade",2,"8-9th grade",3,"10th grade",4,"11-12th grade",5,"bachelor",6,"licence",7,"master",10,"hard to tell")</f>
        <v>bachelor</v>
      </c>
      <c r="H368" s="8"/>
      <c r="I368" s="8" t="s">
        <v>42</v>
      </c>
      <c r="J368" s="8" t="s">
        <v>77</v>
      </c>
      <c r="K368" s="8" t="str">
        <f>IFERROR(IF(VLOOKUP(A368, ResultsOnlineExpFrench!A:A, 1, FALSE) = A368, "yes", "no"), "no")</f>
        <v>no</v>
      </c>
      <c r="L368" s="8"/>
      <c r="M368" s="8" t="e">
        <f>VLOOKUP(A368,ResultsOnlineExpFrench!A:B,2,FALSE)</f>
        <v>#N/A</v>
      </c>
      <c r="N368" s="8" t="e">
        <f>VLOOKUP(A368,ResultsOnlineExpFrench!A:H,8,FALSE)</f>
        <v>#N/A</v>
      </c>
      <c r="O368" s="7" t="e">
        <f>VLOOKUP(A368,ResultsIRT!B:J,4,FALSE)</f>
        <v>#N/A</v>
      </c>
      <c r="P368" s="7" t="e">
        <f>VLOOKUP(A368,ResultsIRT!B:J,5,FALSE)</f>
        <v>#N/A</v>
      </c>
      <c r="Q368" s="7" t="e">
        <f>VLOOKUP(A368,ResultsIRT!B:J,6,FALSE)</f>
        <v>#N/A</v>
      </c>
      <c r="R368" s="7" t="e">
        <f>VLOOKUP(A368,ResultsIRT!B:J,8,FALSE)</f>
        <v>#N/A</v>
      </c>
      <c r="S368" s="7" t="e">
        <f>VLOOKUP(A368,ResultsIRT!B:J,7,FALSE)</f>
        <v>#N/A</v>
      </c>
      <c r="T368" s="7" t="e">
        <f>VLOOKUP(A368,ResultsIRT!B:J,9,FALSE)</f>
        <v>#N/A</v>
      </c>
      <c r="U368" s="27" t="s">
        <v>662</v>
      </c>
      <c r="V368" s="8" t="str">
        <f>IFERROR(IF(VLOOKUP(U368, EnglishVocabulary!A:A, 1, FALSE) = U368, "yes", "no"), "no")</f>
        <v>yes</v>
      </c>
      <c r="W368" s="8" t="str">
        <f>IFERROR(IF(VLOOKUP(A368, HighDiscrimIRT!A:A, 1, FALSE) = A368, "X", ""), "")</f>
        <v/>
      </c>
      <c r="X368" s="7"/>
    </row>
    <row r="369" spans="1:24">
      <c r="A369" s="14" t="s">
        <v>663</v>
      </c>
      <c r="B369" s="7">
        <f>LOG10(D369)+6</f>
        <v>1.8817645695595795</v>
      </c>
      <c r="C369" s="7">
        <f>IF(E369=0,-12,LOG10(E369)+6)</f>
        <v>-0.48227640516626469</v>
      </c>
      <c r="D369" s="10">
        <v>7.6166600000000004E-5</v>
      </c>
      <c r="E369" s="10">
        <v>3.2940000000000002E-7</v>
      </c>
      <c r="F369" s="11">
        <v>5</v>
      </c>
      <c r="G369" s="8" t="str" cm="1">
        <f t="array" ref="G369">_xlfn.SWITCH(F369,0,"primary",1,"6-7th grade",2,"8-9th grade",3,"10th grade",4,"11-12th grade",5,"bachelor",6,"licence",7,"master",10,"hard to tell")</f>
        <v>bachelor</v>
      </c>
      <c r="H369" s="8"/>
      <c r="I369" s="8"/>
      <c r="J369" s="8" t="s">
        <v>27</v>
      </c>
      <c r="K369" s="8" t="str">
        <f>IFERROR(IF(VLOOKUP(A369, ResultsOnlineExpFrench!A:A, 1, FALSE) = A369, "yes", "no"), "no")</f>
        <v>yes</v>
      </c>
      <c r="L369" s="8"/>
      <c r="M369" s="7">
        <f>VLOOKUP(A369,ResultsOnlineExpFrench!A:B,2,FALSE)</f>
        <v>6.317241379310345</v>
      </c>
      <c r="N369" s="7">
        <f>VLOOKUP(A369,ResultsOnlineExpFrench!A:H,8,FALSE)</f>
        <v>2.1357497214726511</v>
      </c>
      <c r="O369" s="7">
        <f>VLOOKUP(A369,ResultsIRT!B:J,4,FALSE)</f>
        <v>1.34523210033587</v>
      </c>
      <c r="P369" s="7">
        <f>VLOOKUP(A369,ResultsIRT!B:J,5,FALSE)</f>
        <v>-1.82786523785642</v>
      </c>
      <c r="Q369" s="7">
        <f>VLOOKUP(A369,ResultsIRT!B:J,6,FALSE)</f>
        <v>4.5490046496555303</v>
      </c>
      <c r="R369" s="7">
        <f>VLOOKUP(A369,ResultsIRT!B:J,8,FALSE)</f>
        <v>-1.4600267657130199</v>
      </c>
      <c r="S369" s="7">
        <f>VLOOKUP(A369,ResultsIRT!B:J,7,FALSE)</f>
        <v>0.78971867840134202</v>
      </c>
      <c r="T369" s="7">
        <f>VLOOKUP(A369,ResultsIRT!B:J,9,FALSE)</f>
        <v>1.41148131289437</v>
      </c>
      <c r="U369" s="27" t="s">
        <v>664</v>
      </c>
      <c r="V369" s="8" t="str">
        <f>IFERROR(IF(VLOOKUP(U369, EnglishVocabulary!A:A, 1, FALSE) = U369, "yes", "no"), "no")</f>
        <v>yes</v>
      </c>
      <c r="W369" s="8" t="str">
        <f>IFERROR(IF(VLOOKUP(A369, HighDiscrimIRT!A:A, 1, FALSE) = A369, "X", ""), "")</f>
        <v>X</v>
      </c>
      <c r="X369" s="7"/>
    </row>
    <row r="370" spans="1:24">
      <c r="A370" s="14" t="s">
        <v>665</v>
      </c>
      <c r="B370" s="7">
        <f>LOG10(D370)+6</f>
        <v>1.8709554951400351</v>
      </c>
      <c r="C370" s="7">
        <f>IF(E370=0,-12,LOG10(E370)+6)</f>
        <v>1.2408760940953236</v>
      </c>
      <c r="D370" s="10">
        <v>7.4294299999999998E-5</v>
      </c>
      <c r="E370" s="10">
        <v>1.7413100000000001E-5</v>
      </c>
      <c r="F370" s="11">
        <v>5</v>
      </c>
      <c r="G370" s="8" t="str" cm="1">
        <f t="array" ref="G370">_xlfn.SWITCH(F370,0,"primary",1,"6-7th grade",2,"8-9th grade",3,"10th grade",4,"11-12th grade",5,"bachelor",6,"licence",7,"master",10,"hard to tell")</f>
        <v>bachelor</v>
      </c>
      <c r="H370" s="8"/>
      <c r="I370" s="8"/>
      <c r="J370" s="8" t="s">
        <v>27</v>
      </c>
      <c r="K370" s="8" t="str">
        <f>IFERROR(IF(VLOOKUP(A370, ResultsOnlineExpFrench!A:A, 1, FALSE) = A370, "yes", "no"), "no")</f>
        <v>yes</v>
      </c>
      <c r="L370" s="8"/>
      <c r="M370" s="7">
        <f>VLOOKUP(A370,ResultsOnlineExpFrench!A:B,2,FALSE)</f>
        <v>4.796875</v>
      </c>
      <c r="N370" s="7">
        <f>VLOOKUP(A370,ResultsOnlineExpFrench!A:H,8,FALSE)</f>
        <v>2.8128038030362159</v>
      </c>
      <c r="O370" s="7">
        <f>VLOOKUP(A370,ResultsIRT!B:J,4,FALSE)</f>
        <v>1.83833064679224</v>
      </c>
      <c r="P370" s="7">
        <f>VLOOKUP(A370,ResultsIRT!B:J,5,FALSE)</f>
        <v>-0.42064697030283799</v>
      </c>
      <c r="Q370" s="7">
        <f>VLOOKUP(A370,ResultsIRT!B:J,6,FALSE)</f>
        <v>2.7076441019691502</v>
      </c>
      <c r="R370" s="7">
        <f>VLOOKUP(A370,ResultsIRT!B:J,8,FALSE)</f>
        <v>-0.63583987589364599</v>
      </c>
      <c r="S370" s="7">
        <f>VLOOKUP(A370,ResultsIRT!B:J,7,FALSE)</f>
        <v>0.51925985746249503</v>
      </c>
      <c r="T370" s="7">
        <f>VLOOKUP(A370,ResultsIRT!B:J,9,FALSE)</f>
        <v>4.0541353379309397</v>
      </c>
      <c r="U370" s="27" t="s">
        <v>666</v>
      </c>
      <c r="V370" s="8" t="str">
        <f>IFERROR(IF(VLOOKUP(U370, EnglishVocabulary!A:A, 1, FALSE) = U370, "yes", "no"), "no")</f>
        <v>yes</v>
      </c>
      <c r="W370" s="8" t="str">
        <f>IFERROR(IF(VLOOKUP(A370, HighDiscrimIRT!A:A, 1, FALSE) = A370, "X", ""), "")</f>
        <v/>
      </c>
      <c r="X370" s="7"/>
    </row>
    <row r="371" spans="1:24">
      <c r="A371" s="14" t="s">
        <v>667</v>
      </c>
      <c r="B371" s="7">
        <f>LOG10(D371)+6</f>
        <v>1.8700789408230447</v>
      </c>
      <c r="C371" s="7">
        <f>IF(E371=0,-12,LOG10(E371)+6)</f>
        <v>1.1792299723420863</v>
      </c>
      <c r="D371" s="10">
        <v>7.4144499999999995E-5</v>
      </c>
      <c r="E371" s="10">
        <v>1.51088E-5</v>
      </c>
      <c r="F371" s="11">
        <v>3</v>
      </c>
      <c r="G371" s="8" t="str" cm="1">
        <f t="array" ref="G371">_xlfn.SWITCH(F371,0,"primary",1,"6-7th grade",2,"8-9th grade",3,"10th grade",4,"11-12th grade",5,"bachelor",6,"licence",7,"master",10,"hard to tell")</f>
        <v>10th grade</v>
      </c>
      <c r="H371" s="8"/>
      <c r="I371" s="8"/>
      <c r="J371" s="8" t="s">
        <v>36</v>
      </c>
      <c r="K371" s="8" t="str">
        <f>IFERROR(IF(VLOOKUP(A371, ResultsOnlineExpFrench!A:A, 1, FALSE) = A371, "yes", "no"), "no")</f>
        <v>yes</v>
      </c>
      <c r="L371" s="8"/>
      <c r="M371" s="7">
        <f>VLOOKUP(A371,ResultsOnlineExpFrench!A:B,2,FALSE)</f>
        <v>6.5106382978723403</v>
      </c>
      <c r="N371" s="7">
        <f>VLOOKUP(A371,ResultsOnlineExpFrench!A:H,8,FALSE)</f>
        <v>2.1258857854357229</v>
      </c>
      <c r="O371" s="7">
        <f>VLOOKUP(A371,ResultsIRT!B:J,4,FALSE)</f>
        <v>1.16671110465225</v>
      </c>
      <c r="P371" s="7">
        <f>VLOOKUP(A371,ResultsIRT!B:J,5,FALSE)</f>
        <v>-2.45295888741021</v>
      </c>
      <c r="Q371" s="7">
        <f>VLOOKUP(A371,ResultsIRT!B:J,6,FALSE)</f>
        <v>2.6434728038027102</v>
      </c>
      <c r="R371" s="7">
        <f>VLOOKUP(A371,ResultsIRT!B:J,8,FALSE)</f>
        <v>-1.7915588507436599</v>
      </c>
      <c r="S371" s="7">
        <f>VLOOKUP(A371,ResultsIRT!B:J,7,FALSE)</f>
        <v>0.38623374315953701</v>
      </c>
      <c r="T371" s="7">
        <f>VLOOKUP(A371,ResultsIRT!B:J,9,FALSE)</f>
        <v>-1.0030024165474101</v>
      </c>
      <c r="U371" s="27" t="s">
        <v>668</v>
      </c>
      <c r="V371" s="8" t="str">
        <f>IFERROR(IF(VLOOKUP(U371, EnglishVocabulary!A:A, 1, FALSE) = U371, "yes", "no"), "no")</f>
        <v>yes</v>
      </c>
      <c r="W371" s="8" t="str">
        <f>IFERROR(IF(VLOOKUP(A371, HighDiscrimIRT!A:A, 1, FALSE) = A371, "X", ""), "")</f>
        <v/>
      </c>
      <c r="X371" s="7"/>
    </row>
    <row r="372" spans="1:24">
      <c r="A372" s="14" t="s">
        <v>669</v>
      </c>
      <c r="B372" s="7">
        <f>LOG10(D372)+6</f>
        <v>1.8678797834583794</v>
      </c>
      <c r="C372" s="7">
        <f>IF(E372=0,-12,LOG10(E372)+6)</f>
        <v>-1.2967086218813382</v>
      </c>
      <c r="D372" s="10">
        <v>7.3769999999999993E-5</v>
      </c>
      <c r="E372" s="10">
        <v>5.0500000000000002E-8</v>
      </c>
      <c r="F372" s="8">
        <v>7</v>
      </c>
      <c r="G372" s="8" t="str" cm="1">
        <f t="array" ref="G372">_xlfn.SWITCH(F372,0,"primary",1,"6-7th grade",2,"8-9th grade",3,"10th grade",4,"11-12th grade",5,"bachelor",6,"licence",7,"master",10,"hard to tell")</f>
        <v>master</v>
      </c>
      <c r="H372" s="8"/>
      <c r="I372" s="8"/>
      <c r="J372" s="8" t="s">
        <v>77</v>
      </c>
      <c r="K372" s="8" t="str">
        <f>IFERROR(IF(VLOOKUP(A372, ResultsOnlineExpFrench!A:A, 1, FALSE) = A372, "yes", "no"), "no")</f>
        <v>no</v>
      </c>
      <c r="L372" s="8"/>
      <c r="M372" s="8" t="e">
        <f>VLOOKUP(A372,ResultsOnlineExpFrench!A:B,2,FALSE)</f>
        <v>#N/A</v>
      </c>
      <c r="N372" s="8" t="e">
        <f>VLOOKUP(A372,ResultsOnlineExpFrench!A:H,8,FALSE)</f>
        <v>#N/A</v>
      </c>
      <c r="O372" s="7" t="e">
        <f>VLOOKUP(A372,ResultsIRT!B:J,4,FALSE)</f>
        <v>#N/A</v>
      </c>
      <c r="P372" s="7" t="e">
        <f>VLOOKUP(A372,ResultsIRT!B:J,5,FALSE)</f>
        <v>#N/A</v>
      </c>
      <c r="Q372" s="7" t="e">
        <f>VLOOKUP(A372,ResultsIRT!B:J,6,FALSE)</f>
        <v>#N/A</v>
      </c>
      <c r="R372" s="7" t="e">
        <f>VLOOKUP(A372,ResultsIRT!B:J,8,FALSE)</f>
        <v>#N/A</v>
      </c>
      <c r="S372" s="7" t="e">
        <f>VLOOKUP(A372,ResultsIRT!B:J,7,FALSE)</f>
        <v>#N/A</v>
      </c>
      <c r="T372" s="7" t="e">
        <f>VLOOKUP(A372,ResultsIRT!B:J,9,FALSE)</f>
        <v>#N/A</v>
      </c>
      <c r="U372" s="27" t="s">
        <v>670</v>
      </c>
      <c r="V372" s="8" t="str">
        <f>IFERROR(IF(VLOOKUP(U372, EnglishVocabulary!A:A, 1, FALSE) = U372, "yes", "no"), "no")</f>
        <v>yes</v>
      </c>
      <c r="W372" s="8" t="str">
        <f>IFERROR(IF(VLOOKUP(A372, HighDiscrimIRT!A:A, 1, FALSE) = A372, "X", ""), "")</f>
        <v/>
      </c>
      <c r="X372" s="7"/>
    </row>
    <row r="373" spans="1:24">
      <c r="A373" s="14" t="s">
        <v>671</v>
      </c>
      <c r="B373" s="7">
        <f>LOG10(D373)+6</f>
        <v>1.8661129954249134</v>
      </c>
      <c r="C373" s="7">
        <f>IF(E373=0,-12,LOG10(E373)+6)</f>
        <v>-1.2365720064370631</v>
      </c>
      <c r="D373" s="10">
        <v>7.3470499999999994E-5</v>
      </c>
      <c r="E373" s="10">
        <v>5.8000000000000003E-8</v>
      </c>
      <c r="F373" s="8">
        <v>6</v>
      </c>
      <c r="G373" s="8" t="str" cm="1">
        <f t="array" ref="G373">_xlfn.SWITCH(F373,0,"primary",1,"6-7th grade",2,"8-9th grade",3,"10th grade",4,"11-12th grade",5,"bachelor",6,"licence",7,"master",10,"hard to tell")</f>
        <v>licence</v>
      </c>
      <c r="H373" s="8"/>
      <c r="I373" s="8"/>
      <c r="J373" s="8" t="s">
        <v>331</v>
      </c>
      <c r="K373" s="8" t="str">
        <f>IFERROR(IF(VLOOKUP(A373, ResultsOnlineExpFrench!A:A, 1, FALSE) = A373, "yes", "no"), "no")</f>
        <v>no</v>
      </c>
      <c r="L373" s="8"/>
      <c r="M373" s="8" t="e">
        <f>VLOOKUP(A373,ResultsOnlineExpFrench!A:B,2,FALSE)</f>
        <v>#N/A</v>
      </c>
      <c r="N373" s="8" t="e">
        <f>VLOOKUP(A373,ResultsOnlineExpFrench!A:H,8,FALSE)</f>
        <v>#N/A</v>
      </c>
      <c r="O373" s="7" t="e">
        <f>VLOOKUP(A373,ResultsIRT!B:J,4,FALSE)</f>
        <v>#N/A</v>
      </c>
      <c r="P373" s="7" t="e">
        <f>VLOOKUP(A373,ResultsIRT!B:J,5,FALSE)</f>
        <v>#N/A</v>
      </c>
      <c r="Q373" s="7" t="e">
        <f>VLOOKUP(A373,ResultsIRT!B:J,6,FALSE)</f>
        <v>#N/A</v>
      </c>
      <c r="R373" s="7" t="e">
        <f>VLOOKUP(A373,ResultsIRT!B:J,8,FALSE)</f>
        <v>#N/A</v>
      </c>
      <c r="S373" s="7" t="e">
        <f>VLOOKUP(A373,ResultsIRT!B:J,7,FALSE)</f>
        <v>#N/A</v>
      </c>
      <c r="T373" s="7" t="e">
        <f>VLOOKUP(A373,ResultsIRT!B:J,9,FALSE)</f>
        <v>#N/A</v>
      </c>
      <c r="U373" s="27" t="s">
        <v>671</v>
      </c>
      <c r="V373" s="8" t="str">
        <f>IFERROR(IF(VLOOKUP(U373, EnglishVocabulary!A:A, 1, FALSE) = U373, "yes", "no"), "no")</f>
        <v>yes</v>
      </c>
      <c r="W373" s="8" t="str">
        <f>IFERROR(IF(VLOOKUP(A373, HighDiscrimIRT!A:A, 1, FALSE) = A373, "X", ""), "")</f>
        <v/>
      </c>
      <c r="X373" s="7"/>
    </row>
    <row r="374" spans="1:24">
      <c r="A374" s="14" t="s">
        <v>672</v>
      </c>
      <c r="B374" s="7">
        <f>LOG10(D374)+6</f>
        <v>1.8661129954249134</v>
      </c>
      <c r="C374" s="7">
        <f>IF(E374=0,-12,LOG10(E374)+6)</f>
        <v>-0.79236563261103843</v>
      </c>
      <c r="D374" s="10">
        <v>7.3470499999999994E-5</v>
      </c>
      <c r="E374" s="10">
        <v>1.613E-7</v>
      </c>
      <c r="F374" s="8">
        <v>6</v>
      </c>
      <c r="G374" s="8" t="str" cm="1">
        <f t="array" ref="G374">_xlfn.SWITCH(F374,0,"primary",1,"6-7th grade",2,"8-9th grade",3,"10th grade",4,"11-12th grade",5,"bachelor",6,"licence",7,"master",10,"hard to tell")</f>
        <v>licence</v>
      </c>
      <c r="H374" s="8"/>
      <c r="I374" s="8"/>
      <c r="J374" s="8" t="s">
        <v>331</v>
      </c>
      <c r="K374" s="8" t="str">
        <f>IFERROR(IF(VLOOKUP(A374, ResultsOnlineExpFrench!A:A, 1, FALSE) = A374, "yes", "no"), "no")</f>
        <v>no</v>
      </c>
      <c r="L374" s="8"/>
      <c r="M374" s="8" t="e">
        <f>VLOOKUP(A374,ResultsOnlineExpFrench!A:B,2,FALSE)</f>
        <v>#N/A</v>
      </c>
      <c r="N374" s="8" t="e">
        <f>VLOOKUP(A374,ResultsOnlineExpFrench!A:H,8,FALSE)</f>
        <v>#N/A</v>
      </c>
      <c r="O374" s="7" t="e">
        <f>VLOOKUP(A374,ResultsIRT!B:J,4,FALSE)</f>
        <v>#N/A</v>
      </c>
      <c r="P374" s="7" t="e">
        <f>VLOOKUP(A374,ResultsIRT!B:J,5,FALSE)</f>
        <v>#N/A</v>
      </c>
      <c r="Q374" s="7" t="e">
        <f>VLOOKUP(A374,ResultsIRT!B:J,6,FALSE)</f>
        <v>#N/A</v>
      </c>
      <c r="R374" s="7" t="e">
        <f>VLOOKUP(A374,ResultsIRT!B:J,8,FALSE)</f>
        <v>#N/A</v>
      </c>
      <c r="S374" s="7" t="e">
        <f>VLOOKUP(A374,ResultsIRT!B:J,7,FALSE)</f>
        <v>#N/A</v>
      </c>
      <c r="T374" s="7" t="e">
        <f>VLOOKUP(A374,ResultsIRT!B:J,9,FALSE)</f>
        <v>#N/A</v>
      </c>
      <c r="U374" s="27" t="s">
        <v>672</v>
      </c>
      <c r="V374" s="8" t="str">
        <f>IFERROR(IF(VLOOKUP(U374, EnglishVocabulary!A:A, 1, FALSE) = U374, "yes", "no"), "no")</f>
        <v>yes</v>
      </c>
      <c r="W374" s="8" t="str">
        <f>IFERROR(IF(VLOOKUP(A374, HighDiscrimIRT!A:A, 1, FALSE) = A374, "X", ""), "")</f>
        <v/>
      </c>
      <c r="X374" s="7"/>
    </row>
    <row r="375" spans="1:24">
      <c r="A375" s="14" t="s">
        <v>673</v>
      </c>
      <c r="B375" s="7">
        <f>LOG10(D375)+6</f>
        <v>1.8647827267856121</v>
      </c>
      <c r="C375" s="7">
        <f>IF(E375=0,-12,LOG10(E375)+6)</f>
        <v>0.41720588676433046</v>
      </c>
      <c r="D375" s="10">
        <v>7.3245799999999996E-5</v>
      </c>
      <c r="E375" s="10">
        <v>2.6133999999999998E-6</v>
      </c>
      <c r="F375" s="8">
        <v>6</v>
      </c>
      <c r="G375" s="8" t="str" cm="1">
        <f t="array" ref="G375">_xlfn.SWITCH(F375,0,"primary",1,"6-7th grade",2,"8-9th grade",3,"10th grade",4,"11-12th grade",5,"bachelor",6,"licence",7,"master",10,"hard to tell")</f>
        <v>licence</v>
      </c>
      <c r="H375" s="8"/>
      <c r="I375" s="8"/>
      <c r="J375" s="8" t="s">
        <v>331</v>
      </c>
      <c r="K375" s="8" t="str">
        <f>IFERROR(IF(VLOOKUP(A375, ResultsOnlineExpFrench!A:A, 1, FALSE) = A375, "yes", "no"), "no")</f>
        <v>no</v>
      </c>
      <c r="L375" s="8"/>
      <c r="M375" s="8" t="e">
        <f>VLOOKUP(A375,ResultsOnlineExpFrench!A:B,2,FALSE)</f>
        <v>#N/A</v>
      </c>
      <c r="N375" s="8" t="e">
        <f>VLOOKUP(A375,ResultsOnlineExpFrench!A:H,8,FALSE)</f>
        <v>#N/A</v>
      </c>
      <c r="O375" s="7" t="e">
        <f>VLOOKUP(A375,ResultsIRT!B:J,4,FALSE)</f>
        <v>#N/A</v>
      </c>
      <c r="P375" s="7" t="e">
        <f>VLOOKUP(A375,ResultsIRT!B:J,5,FALSE)</f>
        <v>#N/A</v>
      </c>
      <c r="Q375" s="7" t="e">
        <f>VLOOKUP(A375,ResultsIRT!B:J,6,FALSE)</f>
        <v>#N/A</v>
      </c>
      <c r="R375" s="7" t="e">
        <f>VLOOKUP(A375,ResultsIRT!B:J,8,FALSE)</f>
        <v>#N/A</v>
      </c>
      <c r="S375" s="7" t="e">
        <f>VLOOKUP(A375,ResultsIRT!B:J,7,FALSE)</f>
        <v>#N/A</v>
      </c>
      <c r="T375" s="7" t="e">
        <f>VLOOKUP(A375,ResultsIRT!B:J,9,FALSE)</f>
        <v>#N/A</v>
      </c>
      <c r="U375" s="27" t="s">
        <v>673</v>
      </c>
      <c r="V375" s="8" t="str">
        <f>IFERROR(IF(VLOOKUP(U375, EnglishVocabulary!A:A, 1, FALSE) = U375, "yes", "no"), "no")</f>
        <v>yes</v>
      </c>
      <c r="W375" s="8" t="str">
        <f>IFERROR(IF(VLOOKUP(A375, HighDiscrimIRT!A:A, 1, FALSE) = A375, "X", ""), "")</f>
        <v/>
      </c>
      <c r="X375" s="7"/>
    </row>
    <row r="376" spans="1:24">
      <c r="A376" s="14" t="s">
        <v>674</v>
      </c>
      <c r="B376" s="7">
        <f>LOG10(D376)+6</f>
        <v>1.8643383968760867</v>
      </c>
      <c r="C376" s="7">
        <f>IF(E376=0,-12,LOG10(E376)+6)</f>
        <v>-0.36311109301620093</v>
      </c>
      <c r="D376" s="10">
        <v>7.3170900000000001E-5</v>
      </c>
      <c r="E376" s="10">
        <v>4.334E-7</v>
      </c>
      <c r="F376" s="8">
        <v>5</v>
      </c>
      <c r="G376" s="8" t="str" cm="1">
        <f t="array" ref="G376">_xlfn.SWITCH(F376,0,"primary",1,"6-7th grade",2,"8-9th grade",3,"10th grade",4,"11-12th grade",5,"bachelor",6,"licence",7,"master",10,"hard to tell")</f>
        <v>bachelor</v>
      </c>
      <c r="H376" s="8"/>
      <c r="I376" s="8" t="s">
        <v>42</v>
      </c>
      <c r="J376" s="8" t="s">
        <v>27</v>
      </c>
      <c r="K376" s="8" t="str">
        <f>IFERROR(IF(VLOOKUP(A376, ResultsOnlineExpFrench!A:A, 1, FALSE) = A376, "yes", "no"), "no")</f>
        <v>no</v>
      </c>
      <c r="L376" s="8"/>
      <c r="M376" s="8" t="e">
        <f>VLOOKUP(A376,ResultsOnlineExpFrench!A:B,2,FALSE)</f>
        <v>#N/A</v>
      </c>
      <c r="N376" s="8" t="e">
        <f>VLOOKUP(A376,ResultsOnlineExpFrench!A:H,8,FALSE)</f>
        <v>#N/A</v>
      </c>
      <c r="O376" s="7" t="e">
        <f>VLOOKUP(A376,ResultsIRT!B:J,4,FALSE)</f>
        <v>#N/A</v>
      </c>
      <c r="P376" s="7" t="e">
        <f>VLOOKUP(A376,ResultsIRT!B:J,5,FALSE)</f>
        <v>#N/A</v>
      </c>
      <c r="Q376" s="7" t="e">
        <f>VLOOKUP(A376,ResultsIRT!B:J,6,FALSE)</f>
        <v>#N/A</v>
      </c>
      <c r="R376" s="7" t="e">
        <f>VLOOKUP(A376,ResultsIRT!B:J,8,FALSE)</f>
        <v>#N/A</v>
      </c>
      <c r="S376" s="7" t="e">
        <f>VLOOKUP(A376,ResultsIRT!B:J,7,FALSE)</f>
        <v>#N/A</v>
      </c>
      <c r="T376" s="7" t="e">
        <f>VLOOKUP(A376,ResultsIRT!B:J,9,FALSE)</f>
        <v>#N/A</v>
      </c>
      <c r="U376" s="27" t="s">
        <v>675</v>
      </c>
      <c r="V376" s="8" t="str">
        <f>IFERROR(IF(VLOOKUP(U376, EnglishVocabulary!A:A, 1, FALSE) = U376, "yes", "no"), "no")</f>
        <v>yes</v>
      </c>
      <c r="W376" s="8" t="str">
        <f>IFERROR(IF(VLOOKUP(A376, HighDiscrimIRT!A:A, 1, FALSE) = A376, "X", ""), "")</f>
        <v/>
      </c>
      <c r="X376" s="7"/>
    </row>
    <row r="377" spans="1:24">
      <c r="A377" s="14" t="s">
        <v>676</v>
      </c>
      <c r="B377" s="7">
        <f>LOG10(D377)+6</f>
        <v>1.8594211273107648</v>
      </c>
      <c r="C377" s="7">
        <f>IF(E377=0,-12,LOG10(E377)+6)</f>
        <v>0.47395385929252587</v>
      </c>
      <c r="D377" s="10">
        <v>7.2347099999999997E-5</v>
      </c>
      <c r="E377" s="10">
        <v>2.9782000000000001E-6</v>
      </c>
      <c r="F377" s="11">
        <v>4</v>
      </c>
      <c r="G377" s="8" t="str" cm="1">
        <f t="array" ref="G377">_xlfn.SWITCH(F377,0,"primary",1,"6-7th grade",2,"8-9th grade",3,"10th grade",4,"11-12th grade",5,"bachelor",6,"licence",7,"master",10,"hard to tell")</f>
        <v>11-12th grade</v>
      </c>
      <c r="H377" s="8"/>
      <c r="I377" s="8"/>
      <c r="J377" s="8" t="s">
        <v>27</v>
      </c>
      <c r="K377" s="8" t="str">
        <f>IFERROR(IF(VLOOKUP(A377, ResultsOnlineExpFrench!A:A, 1, FALSE) = A377, "yes", "no"), "no")</f>
        <v>yes</v>
      </c>
      <c r="L377" s="8"/>
      <c r="M377" s="7">
        <f>VLOOKUP(A377,ResultsOnlineExpFrench!A:B,2,FALSE)</f>
        <v>5.4047619047619051</v>
      </c>
      <c r="N377" s="7">
        <f>VLOOKUP(A377,ResultsOnlineExpFrench!A:H,8,FALSE)</f>
        <v>2.3943669721408432</v>
      </c>
      <c r="O377" s="7">
        <f>VLOOKUP(A377,ResultsIRT!B:J,4,FALSE)</f>
        <v>1.5522815140209401</v>
      </c>
      <c r="P377" s="7">
        <f>VLOOKUP(A377,ResultsIRT!B:J,5,FALSE)</f>
        <v>-1.2537280182518</v>
      </c>
      <c r="Q377" s="7">
        <f>VLOOKUP(A377,ResultsIRT!B:J,6,FALSE)</f>
        <v>2.81079870870327</v>
      </c>
      <c r="R377" s="7">
        <f>VLOOKUP(A377,ResultsIRT!B:J,8,FALSE)</f>
        <v>-1.2054637875624401</v>
      </c>
      <c r="S377" s="7">
        <f>VLOOKUP(A377,ResultsIRT!B:J,7,FALSE)</f>
        <v>0.44635452745365201</v>
      </c>
      <c r="T377" s="7">
        <f>VLOOKUP(A377,ResultsIRT!B:J,9,FALSE)</f>
        <v>1.7623771500455501</v>
      </c>
      <c r="U377" s="27" t="s">
        <v>677</v>
      </c>
      <c r="V377" s="8" t="str">
        <f>IFERROR(IF(VLOOKUP(U377, EnglishVocabulary!A:A, 1, FALSE) = U377, "yes", "no"), "no")</f>
        <v>yes</v>
      </c>
      <c r="W377" s="8" t="str">
        <f>IFERROR(IF(VLOOKUP(A377, HighDiscrimIRT!A:A, 1, FALSE) = A377, "X", ""), "")</f>
        <v/>
      </c>
      <c r="X377" s="7"/>
    </row>
    <row r="378" spans="1:24">
      <c r="A378" s="14" t="s">
        <v>678</v>
      </c>
      <c r="B378" s="7">
        <f>LOG10(D378)+6</f>
        <v>1.8585209563365792</v>
      </c>
      <c r="C378" s="7">
        <f>IF(E378=0,-12,LOG10(E378)+6)</f>
        <v>-0.15801519540988629</v>
      </c>
      <c r="D378" s="10">
        <v>7.2197299999999994E-5</v>
      </c>
      <c r="E378" s="10">
        <v>6.9500000000000002E-7</v>
      </c>
      <c r="F378" s="11">
        <v>0</v>
      </c>
      <c r="G378" s="8" t="str" cm="1">
        <f t="array" ref="G378">_xlfn.SWITCH(F378,0,"primary",1,"6-7th grade",2,"8-9th grade",3,"10th grade",4,"11-12th grade",5,"bachelor",6,"licence",7,"master",10,"hard to tell")</f>
        <v>primary</v>
      </c>
      <c r="H378" s="8"/>
      <c r="I378" s="8"/>
      <c r="J378" s="8" t="s">
        <v>27</v>
      </c>
      <c r="K378" s="8" t="str">
        <f>IFERROR(IF(VLOOKUP(A378, ResultsOnlineExpFrench!A:A, 1, FALSE) = A378, "yes", "no"), "no")</f>
        <v>yes</v>
      </c>
      <c r="L378" s="8"/>
      <c r="M378" s="7">
        <f>VLOOKUP(A378,ResultsOnlineExpFrench!A:B,2,FALSE)</f>
        <v>7.169014084507042</v>
      </c>
      <c r="N378" s="7">
        <f>VLOOKUP(A378,ResultsOnlineExpFrench!A:H,8,FALSE)</f>
        <v>1.1194303819725979</v>
      </c>
      <c r="O378" s="7" t="e">
        <f>VLOOKUP(A378,ResultsIRT!B:J,4,FALSE)</f>
        <v>#N/A</v>
      </c>
      <c r="P378" s="7" t="e">
        <f>VLOOKUP(A378,ResultsIRT!B:J,5,FALSE)</f>
        <v>#N/A</v>
      </c>
      <c r="Q378" s="7" t="e">
        <f>VLOOKUP(A378,ResultsIRT!B:J,6,FALSE)</f>
        <v>#N/A</v>
      </c>
      <c r="R378" s="7" t="e">
        <f>VLOOKUP(A378,ResultsIRT!B:J,8,FALSE)</f>
        <v>#N/A</v>
      </c>
      <c r="S378" s="7" t="e">
        <f>VLOOKUP(A378,ResultsIRT!B:J,7,FALSE)</f>
        <v>#N/A</v>
      </c>
      <c r="T378" s="7" t="e">
        <f>VLOOKUP(A378,ResultsIRT!B:J,9,FALSE)</f>
        <v>#N/A</v>
      </c>
      <c r="U378" s="27" t="s">
        <v>679</v>
      </c>
      <c r="V378" s="8" t="str">
        <f>IFERROR(IF(VLOOKUP(U378, EnglishVocabulary!A:A, 1, FALSE) = U378, "yes", "no"), "no")</f>
        <v>no</v>
      </c>
      <c r="W378" s="8" t="str">
        <f>IFERROR(IF(VLOOKUP(A378, HighDiscrimIRT!A:A, 1, FALSE) = A378, "X", ""), "")</f>
        <v/>
      </c>
      <c r="X378" s="7"/>
    </row>
    <row r="379" spans="1:24">
      <c r="A379" s="14" t="s">
        <v>680</v>
      </c>
      <c r="B379" s="7">
        <f>LOG10(D379)+6</f>
        <v>1.8539918998953233</v>
      </c>
      <c r="C379" s="7">
        <f>IF(E379=0,-12,LOG10(E379)+6)</f>
        <v>-6.8283949692347079E-3</v>
      </c>
      <c r="D379" s="10">
        <v>7.1448300000000005E-5</v>
      </c>
      <c r="E379" s="10">
        <v>9.8440000000000005E-7</v>
      </c>
      <c r="F379" s="8">
        <v>6</v>
      </c>
      <c r="G379" s="8" t="str" cm="1">
        <f t="array" ref="G379">_xlfn.SWITCH(F379,0,"primary",1,"6-7th grade",2,"8-9th grade",3,"10th grade",4,"11-12th grade",5,"bachelor",6,"licence",7,"master",10,"hard to tell")</f>
        <v>licence</v>
      </c>
      <c r="H379" s="8"/>
      <c r="I379" s="8"/>
      <c r="J379" s="8" t="s">
        <v>331</v>
      </c>
      <c r="K379" s="8" t="str">
        <f>IFERROR(IF(VLOOKUP(A379, ResultsOnlineExpFrench!A:A, 1, FALSE) = A379, "yes", "no"), "no")</f>
        <v>no</v>
      </c>
      <c r="L379" s="8"/>
      <c r="M379" s="8" t="e">
        <f>VLOOKUP(A379,ResultsOnlineExpFrench!A:B,2,FALSE)</f>
        <v>#N/A</v>
      </c>
      <c r="N379" s="8" t="e">
        <f>VLOOKUP(A379,ResultsOnlineExpFrench!A:H,8,FALSE)</f>
        <v>#N/A</v>
      </c>
      <c r="O379" s="7" t="e">
        <f>VLOOKUP(A379,ResultsIRT!B:J,4,FALSE)</f>
        <v>#N/A</v>
      </c>
      <c r="P379" s="7" t="e">
        <f>VLOOKUP(A379,ResultsIRT!B:J,5,FALSE)</f>
        <v>#N/A</v>
      </c>
      <c r="Q379" s="7" t="e">
        <f>VLOOKUP(A379,ResultsIRT!B:J,6,FALSE)</f>
        <v>#N/A</v>
      </c>
      <c r="R379" s="7" t="e">
        <f>VLOOKUP(A379,ResultsIRT!B:J,8,FALSE)</f>
        <v>#N/A</v>
      </c>
      <c r="S379" s="7" t="e">
        <f>VLOOKUP(A379,ResultsIRT!B:J,7,FALSE)</f>
        <v>#N/A</v>
      </c>
      <c r="T379" s="7" t="e">
        <f>VLOOKUP(A379,ResultsIRT!B:J,9,FALSE)</f>
        <v>#N/A</v>
      </c>
      <c r="U379" s="27" t="s">
        <v>680</v>
      </c>
      <c r="V379" s="8" t="str">
        <f>IFERROR(IF(VLOOKUP(U379, EnglishVocabulary!A:A, 1, FALSE) = U379, "yes", "no"), "no")</f>
        <v>yes</v>
      </c>
      <c r="W379" s="8" t="str">
        <f>IFERROR(IF(VLOOKUP(A379, HighDiscrimIRT!A:A, 1, FALSE) = A379, "X", ""), "")</f>
        <v/>
      </c>
      <c r="X379" s="7"/>
    </row>
    <row r="380" spans="1:24">
      <c r="A380" s="14" t="s">
        <v>681</v>
      </c>
      <c r="B380" s="7">
        <f>LOG10(D380)+6</f>
        <v>1.8530810022467605</v>
      </c>
      <c r="C380" s="7">
        <f>IF(E380=0,-12,LOG10(E380)+6)</f>
        <v>0.95239040146886822</v>
      </c>
      <c r="D380" s="10">
        <v>7.1298599999999995E-5</v>
      </c>
      <c r="E380" s="10">
        <v>8.9616999999999993E-6</v>
      </c>
      <c r="F380" s="8">
        <v>0</v>
      </c>
      <c r="G380" s="8" t="str" cm="1">
        <f t="array" ref="G380">_xlfn.SWITCH(F380,0,"primary",1,"6-7th grade",2,"8-9th grade",3,"10th grade",4,"11-12th grade",5,"bachelor",6,"licence",7,"master",10,"hard to tell")</f>
        <v>primary</v>
      </c>
      <c r="H380" s="8" t="s">
        <v>42</v>
      </c>
      <c r="I380" s="8"/>
      <c r="J380" s="8" t="s">
        <v>214</v>
      </c>
      <c r="K380" s="8" t="str">
        <f>IFERROR(IF(VLOOKUP(A380, ResultsOnlineExpFrench!A:A, 1, FALSE) = A380, "yes", "no"), "no")</f>
        <v>no</v>
      </c>
      <c r="L380" s="8"/>
      <c r="M380" s="8" t="e">
        <f>VLOOKUP(A380,ResultsOnlineExpFrench!A:B,2,FALSE)</f>
        <v>#N/A</v>
      </c>
      <c r="N380" s="8" t="e">
        <f>VLOOKUP(A380,ResultsOnlineExpFrench!A:H,8,FALSE)</f>
        <v>#N/A</v>
      </c>
      <c r="O380" s="7" t="e">
        <f>VLOOKUP(A380,ResultsIRT!B:J,4,FALSE)</f>
        <v>#N/A</v>
      </c>
      <c r="P380" s="7" t="e">
        <f>VLOOKUP(A380,ResultsIRT!B:J,5,FALSE)</f>
        <v>#N/A</v>
      </c>
      <c r="Q380" s="7" t="e">
        <f>VLOOKUP(A380,ResultsIRT!B:J,6,FALSE)</f>
        <v>#N/A</v>
      </c>
      <c r="R380" s="7" t="e">
        <f>VLOOKUP(A380,ResultsIRT!B:J,8,FALSE)</f>
        <v>#N/A</v>
      </c>
      <c r="S380" s="7" t="e">
        <f>VLOOKUP(A380,ResultsIRT!B:J,7,FALSE)</f>
        <v>#N/A</v>
      </c>
      <c r="T380" s="7" t="e">
        <f>VLOOKUP(A380,ResultsIRT!B:J,9,FALSE)</f>
        <v>#N/A</v>
      </c>
      <c r="U380" s="27" t="s">
        <v>682</v>
      </c>
      <c r="V380" s="8" t="str">
        <f>IFERROR(IF(VLOOKUP(U380, EnglishVocabulary!A:A, 1, FALSE) = U380, "yes", "no"), "no")</f>
        <v>no</v>
      </c>
      <c r="W380" s="8" t="str">
        <f>IFERROR(IF(VLOOKUP(A380, HighDiscrimIRT!A:A, 1, FALSE) = A380, "X", ""), "")</f>
        <v/>
      </c>
      <c r="X380" s="7"/>
    </row>
    <row r="381" spans="1:24">
      <c r="A381" s="14" t="s">
        <v>683</v>
      </c>
      <c r="B381" s="7">
        <f>LOG10(D381)+6</f>
        <v>1.8530810022467605</v>
      </c>
      <c r="C381" s="7">
        <f>IF(E381=0,-12,LOG10(E381)+6)</f>
        <v>0.68234366876992336</v>
      </c>
      <c r="D381" s="10">
        <v>7.1298599999999995E-5</v>
      </c>
      <c r="E381" s="10">
        <v>4.8122000000000003E-6</v>
      </c>
      <c r="F381" s="8">
        <v>2</v>
      </c>
      <c r="G381" s="8" t="str" cm="1">
        <f t="array" ref="G381">_xlfn.SWITCH(F381,0,"primary",1,"6-7th grade",2,"8-9th grade",3,"10th grade",4,"11-12th grade",5,"bachelor",6,"licence",7,"master",10,"hard to tell")</f>
        <v>8-9th grade</v>
      </c>
      <c r="H381" s="8" t="s">
        <v>42</v>
      </c>
      <c r="I381" s="8"/>
      <c r="J381" s="8" t="s">
        <v>27</v>
      </c>
      <c r="K381" s="8" t="str">
        <f>IFERROR(IF(VLOOKUP(A381, ResultsOnlineExpFrench!A:A, 1, FALSE) = A381, "yes", "no"), "no")</f>
        <v>no</v>
      </c>
      <c r="L381" s="8"/>
      <c r="M381" s="8" t="e">
        <f>VLOOKUP(A381,ResultsOnlineExpFrench!A:B,2,FALSE)</f>
        <v>#N/A</v>
      </c>
      <c r="N381" s="8" t="e">
        <f>VLOOKUP(A381,ResultsOnlineExpFrench!A:H,8,FALSE)</f>
        <v>#N/A</v>
      </c>
      <c r="O381" s="7" t="e">
        <f>VLOOKUP(A381,ResultsIRT!B:J,4,FALSE)</f>
        <v>#N/A</v>
      </c>
      <c r="P381" s="7" t="e">
        <f>VLOOKUP(A381,ResultsIRT!B:J,5,FALSE)</f>
        <v>#N/A</v>
      </c>
      <c r="Q381" s="7" t="e">
        <f>VLOOKUP(A381,ResultsIRT!B:J,6,FALSE)</f>
        <v>#N/A</v>
      </c>
      <c r="R381" s="7" t="e">
        <f>VLOOKUP(A381,ResultsIRT!B:J,8,FALSE)</f>
        <v>#N/A</v>
      </c>
      <c r="S381" s="7" t="e">
        <f>VLOOKUP(A381,ResultsIRT!B:J,7,FALSE)</f>
        <v>#N/A</v>
      </c>
      <c r="T381" s="7" t="e">
        <f>VLOOKUP(A381,ResultsIRT!B:J,9,FALSE)</f>
        <v>#N/A</v>
      </c>
      <c r="U381" s="27" t="s">
        <v>684</v>
      </c>
      <c r="V381" s="8" t="str">
        <f>IFERROR(IF(VLOOKUP(U381, EnglishVocabulary!A:A, 1, FALSE) = U381, "yes", "no"), "no")</f>
        <v>no</v>
      </c>
      <c r="W381" s="8" t="str">
        <f>IFERROR(IF(VLOOKUP(A381, HighDiscrimIRT!A:A, 1, FALSE) = A381, "X", ""), "")</f>
        <v/>
      </c>
      <c r="X381" s="7"/>
    </row>
    <row r="382" spans="1:24">
      <c r="A382" s="14" t="s">
        <v>685</v>
      </c>
      <c r="B382" s="7">
        <f>LOG10(D382)+6</f>
        <v>1.8517101469044857</v>
      </c>
      <c r="C382" s="7">
        <f>IF(E382=0,-12,LOG10(E382)+6)</f>
        <v>0.74021263457133468</v>
      </c>
      <c r="D382" s="10">
        <v>7.1073899999999997E-5</v>
      </c>
      <c r="E382" s="10">
        <v>5.4980999999999999E-6</v>
      </c>
      <c r="F382" s="11">
        <v>0</v>
      </c>
      <c r="G382" s="8" t="str" cm="1">
        <f t="array" ref="G382">_xlfn.SWITCH(F382,0,"primary",1,"6-7th grade",2,"8-9th grade",3,"10th grade",4,"11-12th grade",5,"bachelor",6,"licence",7,"master",10,"hard to tell")</f>
        <v>primary</v>
      </c>
      <c r="H382" s="8"/>
      <c r="I382" s="8"/>
      <c r="J382" s="8" t="s">
        <v>27</v>
      </c>
      <c r="K382" s="8" t="str">
        <f>IFERROR(IF(VLOOKUP(A382, ResultsOnlineExpFrench!A:A, 1, FALSE) = A382, "yes", "no"), "no")</f>
        <v>yes</v>
      </c>
      <c r="L382" s="8"/>
      <c r="M382" s="7">
        <f>VLOOKUP(A382,ResultsOnlineExpFrench!A:B,2,FALSE)</f>
        <v>7.1863354037267078</v>
      </c>
      <c r="N382" s="7">
        <f>VLOOKUP(A382,ResultsOnlineExpFrench!A:H,8,FALSE)</f>
        <v>1.4412079515302549</v>
      </c>
      <c r="O382" s="7">
        <f>VLOOKUP(A382,ResultsIRT!B:J,4,FALSE)</f>
        <v>1.39387317761666</v>
      </c>
      <c r="P382" s="7">
        <f>VLOOKUP(A382,ResultsIRT!B:J,5,FALSE)</f>
        <v>-0.62943355901199805</v>
      </c>
      <c r="Q382" s="7">
        <f>VLOOKUP(A382,ResultsIRT!B:J,6,FALSE)</f>
        <v>2.0106832462440498</v>
      </c>
      <c r="R382" s="7">
        <f>VLOOKUP(A382,ResultsIRT!B:J,8,FALSE)</f>
        <v>-2.7428242482591298</v>
      </c>
      <c r="S382" s="7">
        <f>VLOOKUP(A382,ResultsIRT!B:J,7,FALSE)</f>
        <v>8.8811429597348002E-2</v>
      </c>
      <c r="T382" s="7">
        <f>VLOOKUP(A382,ResultsIRT!B:J,9,FALSE)</f>
        <v>-38.710304766253202</v>
      </c>
      <c r="U382" s="27" t="s">
        <v>686</v>
      </c>
      <c r="V382" s="8" t="str">
        <f>IFERROR(IF(VLOOKUP(U382, EnglishVocabulary!A:A, 1, FALSE) = U382, "yes", "no"), "no")</f>
        <v>yes</v>
      </c>
      <c r="W382" s="8" t="str">
        <f>IFERROR(IF(VLOOKUP(A382, HighDiscrimIRT!A:A, 1, FALSE) = A382, "X", ""), "")</f>
        <v/>
      </c>
      <c r="X382" s="7"/>
    </row>
    <row r="383" spans="1:24">
      <c r="A383" s="14" t="s">
        <v>687</v>
      </c>
      <c r="B383" s="7">
        <f>LOG10(D383)+6</f>
        <v>1.8498755826271696</v>
      </c>
      <c r="C383" s="7">
        <f>IF(E383=0,-12,LOG10(E383)+6)</f>
        <v>0.30358480381246356</v>
      </c>
      <c r="D383" s="10">
        <v>7.0774300000000004E-5</v>
      </c>
      <c r="E383" s="10">
        <v>2.0117999999999999E-6</v>
      </c>
      <c r="F383" s="11">
        <v>0</v>
      </c>
      <c r="G383" s="8" t="str" cm="1">
        <f t="array" ref="G383">_xlfn.SWITCH(F383,0,"primary",1,"6-7th grade",2,"8-9th grade",3,"10th grade",4,"11-12th grade",5,"bachelor",6,"licence",7,"master",10,"hard to tell")</f>
        <v>primary</v>
      </c>
      <c r="H383" s="8"/>
      <c r="I383" s="8"/>
      <c r="J383" s="8" t="s">
        <v>36</v>
      </c>
      <c r="K383" s="8" t="str">
        <f>IFERROR(IF(VLOOKUP(A383, ResultsOnlineExpFrench!A:A, 1, FALSE) = A383, "yes", "no"), "no")</f>
        <v>yes</v>
      </c>
      <c r="L383" s="8"/>
      <c r="M383" s="7">
        <f>VLOOKUP(A383,ResultsOnlineExpFrench!A:B,2,FALSE)</f>
        <v>7.3772455089820363</v>
      </c>
      <c r="N383" s="7">
        <f>VLOOKUP(A383,ResultsOnlineExpFrench!A:H,8,FALSE)</f>
        <v>1.302309171912067</v>
      </c>
      <c r="O383" s="7">
        <f>VLOOKUP(A383,ResultsIRT!B:J,4,FALSE)</f>
        <v>2.7289903356236E-2</v>
      </c>
      <c r="P383" s="7">
        <f>VLOOKUP(A383,ResultsIRT!B:J,5,FALSE)</f>
        <v>-133.644516733296</v>
      </c>
      <c r="Q383" s="7">
        <f>VLOOKUP(A383,ResultsIRT!B:J,6,FALSE)</f>
        <v>4.2667343709262102</v>
      </c>
      <c r="R383" s="7">
        <f>VLOOKUP(A383,ResultsIRT!B:J,8,FALSE)</f>
        <v>-1.89918493118834</v>
      </c>
      <c r="S383" s="7">
        <f>VLOOKUP(A383,ResultsIRT!B:J,7,FALSE)</f>
        <v>1.22442317561019</v>
      </c>
      <c r="T383" s="7">
        <f>VLOOKUP(A383,ResultsIRT!B:J,9,FALSE)</f>
        <v>1.00964330435217</v>
      </c>
      <c r="U383" s="27" t="s">
        <v>688</v>
      </c>
      <c r="V383" s="8" t="str">
        <f>IFERROR(IF(VLOOKUP(U383, EnglishVocabulary!A:A, 1, FALSE) = U383, "yes", "no"), "no")</f>
        <v>yes</v>
      </c>
      <c r="W383" s="8" t="str">
        <f>IFERROR(IF(VLOOKUP(A383, HighDiscrimIRT!A:A, 1, FALSE) = A383, "X", ""), "")</f>
        <v>X</v>
      </c>
      <c r="X383" s="7"/>
    </row>
    <row r="384" spans="1:24">
      <c r="A384" s="14" t="s">
        <v>689</v>
      </c>
      <c r="B384" s="7">
        <f>LOG10(D384)+6</f>
        <v>1.8498755826271696</v>
      </c>
      <c r="C384" s="7">
        <f>IF(E384=0,-12,LOG10(E384)+6)</f>
        <v>1.0133344811744101</v>
      </c>
      <c r="D384" s="10">
        <v>7.0774300000000004E-5</v>
      </c>
      <c r="E384" s="10">
        <v>1.03118E-5</v>
      </c>
      <c r="F384" s="8">
        <v>0</v>
      </c>
      <c r="G384" s="8" t="str" cm="1">
        <f t="array" ref="G384">_xlfn.SWITCH(F384,0,"primary",1,"6-7th grade",2,"8-9th grade",3,"10th grade",4,"11-12th grade",5,"bachelor",6,"licence",7,"master",10,"hard to tell")</f>
        <v>primary</v>
      </c>
      <c r="H384" s="8" t="s">
        <v>42</v>
      </c>
      <c r="I384" s="8"/>
      <c r="J384" s="8" t="s">
        <v>214</v>
      </c>
      <c r="K384" s="8" t="str">
        <f>IFERROR(IF(VLOOKUP(A384, ResultsOnlineExpFrench!A:A, 1, FALSE) = A384, "yes", "no"), "no")</f>
        <v>no</v>
      </c>
      <c r="L384" s="8"/>
      <c r="M384" s="8" t="e">
        <f>VLOOKUP(A384,ResultsOnlineExpFrench!A:B,2,FALSE)</f>
        <v>#N/A</v>
      </c>
      <c r="N384" s="8" t="e">
        <f>VLOOKUP(A384,ResultsOnlineExpFrench!A:H,8,FALSE)</f>
        <v>#N/A</v>
      </c>
      <c r="O384" s="7" t="e">
        <f>VLOOKUP(A384,ResultsIRT!B:J,4,FALSE)</f>
        <v>#N/A</v>
      </c>
      <c r="P384" s="7" t="e">
        <f>VLOOKUP(A384,ResultsIRT!B:J,5,FALSE)</f>
        <v>#N/A</v>
      </c>
      <c r="Q384" s="7" t="e">
        <f>VLOOKUP(A384,ResultsIRT!B:J,6,FALSE)</f>
        <v>#N/A</v>
      </c>
      <c r="R384" s="7" t="e">
        <f>VLOOKUP(A384,ResultsIRT!B:J,8,FALSE)</f>
        <v>#N/A</v>
      </c>
      <c r="S384" s="7" t="e">
        <f>VLOOKUP(A384,ResultsIRT!B:J,7,FALSE)</f>
        <v>#N/A</v>
      </c>
      <c r="T384" s="7" t="e">
        <f>VLOOKUP(A384,ResultsIRT!B:J,9,FALSE)</f>
        <v>#N/A</v>
      </c>
      <c r="U384" s="27" t="s">
        <v>690</v>
      </c>
      <c r="V384" s="8" t="str">
        <f>IFERROR(IF(VLOOKUP(U384, EnglishVocabulary!A:A, 1, FALSE) = U384, "yes", "no"), "no")</f>
        <v>yes</v>
      </c>
      <c r="W384" s="8" t="str">
        <f>IFERROR(IF(VLOOKUP(A384, HighDiscrimIRT!A:A, 1, FALSE) = A384, "X", ""), "")</f>
        <v/>
      </c>
      <c r="X384" s="7"/>
    </row>
    <row r="385" spans="1:24">
      <c r="A385" s="14" t="s">
        <v>691</v>
      </c>
      <c r="B385" s="7">
        <f>LOG10(D385)+6</f>
        <v>1.8480332358225064</v>
      </c>
      <c r="C385" s="7">
        <f>IF(E385=0,-12,LOG10(E385)+6)</f>
        <v>1.936324702817747</v>
      </c>
      <c r="D385" s="10">
        <v>7.0474699999999998E-5</v>
      </c>
      <c r="E385" s="10">
        <v>8.6362399999999998E-5</v>
      </c>
      <c r="F385" s="11">
        <v>4</v>
      </c>
      <c r="G385" s="8" t="str" cm="1">
        <f t="array" ref="G385">_xlfn.SWITCH(F385,0,"primary",1,"6-7th grade",2,"8-9th grade",3,"10th grade",4,"11-12th grade",5,"bachelor",6,"licence",7,"master",10,"hard to tell")</f>
        <v>11-12th grade</v>
      </c>
      <c r="H385" s="8"/>
      <c r="I385" s="8"/>
      <c r="J385" s="8" t="s">
        <v>27</v>
      </c>
      <c r="K385" s="8" t="str">
        <f>IFERROR(IF(VLOOKUP(A385, ResultsOnlineExpFrench!A:A, 1, FALSE) = A385, "yes", "no"), "no")</f>
        <v>yes</v>
      </c>
      <c r="L385" s="8"/>
      <c r="M385" s="7">
        <f>VLOOKUP(A385,ResultsOnlineExpFrench!A:B,2,FALSE)</f>
        <v>6.1466666666666674</v>
      </c>
      <c r="N385" s="7">
        <f>VLOOKUP(A385,ResultsOnlineExpFrench!A:H,8,FALSE)</f>
        <v>2.3391926432472849</v>
      </c>
      <c r="O385" s="7">
        <f>VLOOKUP(A385,ResultsIRT!B:J,4,FALSE)</f>
        <v>1.32700193494633</v>
      </c>
      <c r="P385" s="7">
        <f>VLOOKUP(A385,ResultsIRT!B:J,5,FALSE)</f>
        <v>-1.25869540327687</v>
      </c>
      <c r="Q385" s="7">
        <f>VLOOKUP(A385,ResultsIRT!B:J,6,FALSE)</f>
        <v>2.4101157197342902</v>
      </c>
      <c r="R385" s="7">
        <f>VLOOKUP(A385,ResultsIRT!B:J,8,FALSE)</f>
        <v>-1.4908995785828001</v>
      </c>
      <c r="S385" s="7">
        <f>VLOOKUP(A385,ResultsIRT!B:J,7,FALSE)</f>
        <v>0.578003963937187</v>
      </c>
      <c r="T385" s="7">
        <f>VLOOKUP(A385,ResultsIRT!B:J,9,FALSE)</f>
        <v>1.7627228475669701</v>
      </c>
      <c r="U385" s="27" t="s">
        <v>691</v>
      </c>
      <c r="V385" s="8" t="str">
        <f>IFERROR(IF(VLOOKUP(U385, EnglishVocabulary!A:A, 1, FALSE) = U385, "yes", "no"), "no")</f>
        <v>yes</v>
      </c>
      <c r="W385" s="8" t="str">
        <f>IFERROR(IF(VLOOKUP(A385, HighDiscrimIRT!A:A, 1, FALSE) = A385, "X", ""), "")</f>
        <v/>
      </c>
      <c r="X385" s="7"/>
    </row>
    <row r="386" spans="1:24">
      <c r="A386" s="14" t="s">
        <v>692</v>
      </c>
      <c r="B386" s="7">
        <f>LOG10(D386)+6</f>
        <v>1.8461830401795405</v>
      </c>
      <c r="C386" s="7">
        <f>IF(E386=0,-12,LOG10(E386)+6)</f>
        <v>0.87200468043494794</v>
      </c>
      <c r="D386" s="10">
        <v>7.0175100000000005E-5</v>
      </c>
      <c r="E386" s="10">
        <v>7.4474E-6</v>
      </c>
      <c r="F386" s="8">
        <v>0</v>
      </c>
      <c r="G386" s="8" t="str" cm="1">
        <f t="array" ref="G386">_xlfn.SWITCH(F386,0,"primary",1,"6-7th grade",2,"8-9th grade",3,"10th grade",4,"11-12th grade",5,"bachelor",6,"licence",7,"master",10,"hard to tell")</f>
        <v>primary</v>
      </c>
      <c r="H386" s="8"/>
      <c r="I386" s="8"/>
      <c r="J386" s="8" t="s">
        <v>77</v>
      </c>
      <c r="K386" s="8" t="str">
        <f>IFERROR(IF(VLOOKUP(A386, ResultsOnlineExpFrench!A:A, 1, FALSE) = A386, "yes", "no"), "no")</f>
        <v>no</v>
      </c>
      <c r="L386" s="8"/>
      <c r="M386" s="8" t="e">
        <f>VLOOKUP(A386,ResultsOnlineExpFrench!A:B,2,FALSE)</f>
        <v>#N/A</v>
      </c>
      <c r="N386" s="8" t="e">
        <f>VLOOKUP(A386,ResultsOnlineExpFrench!A:H,8,FALSE)</f>
        <v>#N/A</v>
      </c>
      <c r="O386" s="7" t="e">
        <f>VLOOKUP(A386,ResultsIRT!B:J,4,FALSE)</f>
        <v>#N/A</v>
      </c>
      <c r="P386" s="7" t="e">
        <f>VLOOKUP(A386,ResultsIRT!B:J,5,FALSE)</f>
        <v>#N/A</v>
      </c>
      <c r="Q386" s="7" t="e">
        <f>VLOOKUP(A386,ResultsIRT!B:J,6,FALSE)</f>
        <v>#N/A</v>
      </c>
      <c r="R386" s="7" t="e">
        <f>VLOOKUP(A386,ResultsIRT!B:J,8,FALSE)</f>
        <v>#N/A</v>
      </c>
      <c r="S386" s="7" t="e">
        <f>VLOOKUP(A386,ResultsIRT!B:J,7,FALSE)</f>
        <v>#N/A</v>
      </c>
      <c r="T386" s="7" t="e">
        <f>VLOOKUP(A386,ResultsIRT!B:J,9,FALSE)</f>
        <v>#N/A</v>
      </c>
      <c r="U386" s="27" t="s">
        <v>693</v>
      </c>
      <c r="V386" s="8" t="str">
        <f>IFERROR(IF(VLOOKUP(U386, EnglishVocabulary!A:A, 1, FALSE) = U386, "yes", "no"), "no")</f>
        <v>yes</v>
      </c>
      <c r="W386" s="8" t="str">
        <f>IFERROR(IF(VLOOKUP(A386, HighDiscrimIRT!A:A, 1, FALSE) = A386, "X", ""), "")</f>
        <v/>
      </c>
      <c r="X386" s="7"/>
    </row>
    <row r="387" spans="1:24">
      <c r="A387" s="14" t="s">
        <v>694</v>
      </c>
      <c r="B387" s="7">
        <f>LOG10(D387)+6</f>
        <v>1.8457198765695946</v>
      </c>
      <c r="C387" s="7">
        <f>IF(E387=0,-12,LOG10(E387)+6)</f>
        <v>0.17828612877756722</v>
      </c>
      <c r="D387" s="10">
        <v>7.0100300000000004E-5</v>
      </c>
      <c r="E387" s="10">
        <v>1.5076E-6</v>
      </c>
      <c r="F387" s="8">
        <v>7</v>
      </c>
      <c r="G387" s="8" t="str" cm="1">
        <f t="array" ref="G387">_xlfn.SWITCH(F387,0,"primary",1,"6-7th grade",2,"8-9th grade",3,"10th grade",4,"11-12th grade",5,"bachelor",6,"licence",7,"master",10,"hard to tell")</f>
        <v>master</v>
      </c>
      <c r="H387" s="8"/>
      <c r="I387" s="8"/>
      <c r="J387" s="8" t="s">
        <v>331</v>
      </c>
      <c r="K387" s="8" t="str">
        <f>IFERROR(IF(VLOOKUP(A387, ResultsOnlineExpFrench!A:A, 1, FALSE) = A387, "yes", "no"), "no")</f>
        <v>no</v>
      </c>
      <c r="L387" s="8"/>
      <c r="M387" s="8" t="e">
        <f>VLOOKUP(A387,ResultsOnlineExpFrench!A:B,2,FALSE)</f>
        <v>#N/A</v>
      </c>
      <c r="N387" s="8" t="e">
        <f>VLOOKUP(A387,ResultsOnlineExpFrench!A:H,8,FALSE)</f>
        <v>#N/A</v>
      </c>
      <c r="O387" s="7" t="e">
        <f>VLOOKUP(A387,ResultsIRT!B:J,4,FALSE)</f>
        <v>#N/A</v>
      </c>
      <c r="P387" s="7" t="e">
        <f>VLOOKUP(A387,ResultsIRT!B:J,5,FALSE)</f>
        <v>#N/A</v>
      </c>
      <c r="Q387" s="7" t="e">
        <f>VLOOKUP(A387,ResultsIRT!B:J,6,FALSE)</f>
        <v>#N/A</v>
      </c>
      <c r="R387" s="7" t="e">
        <f>VLOOKUP(A387,ResultsIRT!B:J,8,FALSE)</f>
        <v>#N/A</v>
      </c>
      <c r="S387" s="7" t="e">
        <f>VLOOKUP(A387,ResultsIRT!B:J,7,FALSE)</f>
        <v>#N/A</v>
      </c>
      <c r="T387" s="7" t="e">
        <f>VLOOKUP(A387,ResultsIRT!B:J,9,FALSE)</f>
        <v>#N/A</v>
      </c>
      <c r="U387" s="27" t="s">
        <v>694</v>
      </c>
      <c r="V387" s="8" t="str">
        <f>IFERROR(IF(VLOOKUP(U387, EnglishVocabulary!A:A, 1, FALSE) = U387, "yes", "no"), "no")</f>
        <v>yes</v>
      </c>
      <c r="W387" s="8" t="str">
        <f>IFERROR(IF(VLOOKUP(A387, HighDiscrimIRT!A:A, 1, FALSE) = A387, "X", ""), "")</f>
        <v/>
      </c>
      <c r="X387" s="7"/>
    </row>
    <row r="388" spans="1:24">
      <c r="A388" s="14" t="s">
        <v>695</v>
      </c>
      <c r="B388" s="7">
        <f>LOG10(D388)+6</f>
        <v>1.8429267325691479</v>
      </c>
      <c r="C388" s="7">
        <f>IF(E388=0,-12,LOG10(E388)+6)</f>
        <v>1.3858028233250188</v>
      </c>
      <c r="D388" s="10">
        <v>6.9650899999999994E-5</v>
      </c>
      <c r="E388" s="10">
        <v>2.4311000000000002E-5</v>
      </c>
      <c r="F388" s="8">
        <v>5</v>
      </c>
      <c r="G388" s="8" t="str" cm="1">
        <f t="array" ref="G388">_xlfn.SWITCH(F388,0,"primary",1,"6-7th grade",2,"8-9th grade",3,"10th grade",4,"11-12th grade",5,"bachelor",6,"licence",7,"master",10,"hard to tell")</f>
        <v>bachelor</v>
      </c>
      <c r="H388" s="8" t="s">
        <v>42</v>
      </c>
      <c r="I388" s="8" t="s">
        <v>42</v>
      </c>
      <c r="J388" s="8" t="s">
        <v>27</v>
      </c>
      <c r="K388" s="8" t="str">
        <f>IFERROR(IF(VLOOKUP(A388, ResultsOnlineExpFrench!A:A, 1, FALSE) = A388, "yes", "no"), "no")</f>
        <v>no</v>
      </c>
      <c r="L388" s="8"/>
      <c r="M388" s="8" t="e">
        <f>VLOOKUP(A388,ResultsOnlineExpFrench!A:B,2,FALSE)</f>
        <v>#N/A</v>
      </c>
      <c r="N388" s="8" t="e">
        <f>VLOOKUP(A388,ResultsOnlineExpFrench!A:H,8,FALSE)</f>
        <v>#N/A</v>
      </c>
      <c r="O388" s="7" t="e">
        <f>VLOOKUP(A388,ResultsIRT!B:J,4,FALSE)</f>
        <v>#N/A</v>
      </c>
      <c r="P388" s="7" t="e">
        <f>VLOOKUP(A388,ResultsIRT!B:J,5,FALSE)</f>
        <v>#N/A</v>
      </c>
      <c r="Q388" s="7" t="e">
        <f>VLOOKUP(A388,ResultsIRT!B:J,6,FALSE)</f>
        <v>#N/A</v>
      </c>
      <c r="R388" s="7" t="e">
        <f>VLOOKUP(A388,ResultsIRT!B:J,8,FALSE)</f>
        <v>#N/A</v>
      </c>
      <c r="S388" s="7" t="e">
        <f>VLOOKUP(A388,ResultsIRT!B:J,7,FALSE)</f>
        <v>#N/A</v>
      </c>
      <c r="T388" s="7" t="e">
        <f>VLOOKUP(A388,ResultsIRT!B:J,9,FALSE)</f>
        <v>#N/A</v>
      </c>
      <c r="U388" s="27" t="s">
        <v>696</v>
      </c>
      <c r="V388" s="8" t="str">
        <f>IFERROR(IF(VLOOKUP(U388, EnglishVocabulary!A:A, 1, FALSE) = U388, "yes", "no"), "no")</f>
        <v>yes</v>
      </c>
      <c r="W388" s="8" t="str">
        <f>IFERROR(IF(VLOOKUP(A388, HighDiscrimIRT!A:A, 1, FALSE) = A388, "X", ""), "")</f>
        <v/>
      </c>
      <c r="X388" s="7"/>
    </row>
    <row r="389" spans="1:24">
      <c r="A389" s="14" t="s">
        <v>697</v>
      </c>
      <c r="B389" s="7">
        <f>LOG10(D389)+6</f>
        <v>1.8391743750439904</v>
      </c>
      <c r="C389" s="7">
        <f>IF(E389=0,-12,LOG10(E389)+6)</f>
        <v>2.1174734773148023</v>
      </c>
      <c r="D389" s="10">
        <v>6.9051699999999995E-5</v>
      </c>
      <c r="E389" s="10">
        <v>1.31061E-4</v>
      </c>
      <c r="F389" s="11">
        <v>0</v>
      </c>
      <c r="G389" s="8" t="str" cm="1">
        <f t="array" ref="G389">_xlfn.SWITCH(F389,0,"primary",1,"6-7th grade",2,"8-9th grade",3,"10th grade",4,"11-12th grade",5,"bachelor",6,"licence",7,"master",10,"hard to tell")</f>
        <v>primary</v>
      </c>
      <c r="H389" s="8"/>
      <c r="I389" s="8"/>
      <c r="J389" s="8" t="s">
        <v>25</v>
      </c>
      <c r="K389" s="8" t="str">
        <f>IFERROR(IF(VLOOKUP(A389, ResultsOnlineExpFrench!A:A, 1, FALSE) = A389, "yes", "no"), "no")</f>
        <v>yes</v>
      </c>
      <c r="L389" s="8"/>
      <c r="M389" s="7">
        <f>VLOOKUP(A389,ResultsOnlineExpFrench!A:B,2,FALSE)</f>
        <v>7.919354838709677</v>
      </c>
      <c r="N389" s="7">
        <f>VLOOKUP(A389,ResultsOnlineExpFrench!A:H,8,FALSE)</f>
        <v>0.43248669928361172</v>
      </c>
      <c r="O389" s="7" t="e">
        <f>VLOOKUP(A389,ResultsIRT!B:J,4,FALSE)</f>
        <v>#N/A</v>
      </c>
      <c r="P389" s="7" t="e">
        <f>VLOOKUP(A389,ResultsIRT!B:J,5,FALSE)</f>
        <v>#N/A</v>
      </c>
      <c r="Q389" s="7" t="e">
        <f>VLOOKUP(A389,ResultsIRT!B:J,6,FALSE)</f>
        <v>#N/A</v>
      </c>
      <c r="R389" s="7" t="e">
        <f>VLOOKUP(A389,ResultsIRT!B:J,8,FALSE)</f>
        <v>#N/A</v>
      </c>
      <c r="S389" s="7" t="e">
        <f>VLOOKUP(A389,ResultsIRT!B:J,7,FALSE)</f>
        <v>#N/A</v>
      </c>
      <c r="T389" s="7" t="e">
        <f>VLOOKUP(A389,ResultsIRT!B:J,9,FALSE)</f>
        <v>#N/A</v>
      </c>
      <c r="U389" s="27" t="s">
        <v>698</v>
      </c>
      <c r="V389" s="8" t="str">
        <f>IFERROR(IF(VLOOKUP(U389, EnglishVocabulary!A:A, 1, FALSE) = U389, "yes", "no"), "no")</f>
        <v>yes</v>
      </c>
      <c r="W389" s="8" t="str">
        <f>IFERROR(IF(VLOOKUP(A389, HighDiscrimIRT!A:A, 1, FALSE) = A389, "X", ""), "")</f>
        <v/>
      </c>
      <c r="X389" s="7"/>
    </row>
    <row r="390" spans="1:24">
      <c r="A390" s="14" t="s">
        <v>699</v>
      </c>
      <c r="B390" s="7">
        <f>LOG10(D390)+6</f>
        <v>1.8377594711296386</v>
      </c>
      <c r="C390" s="7">
        <f>IF(E390=0,-12,LOG10(E390)+6)</f>
        <v>-0.3753054687279187</v>
      </c>
      <c r="D390" s="10">
        <v>6.8827100000000004E-5</v>
      </c>
      <c r="E390" s="10">
        <v>4.214E-7</v>
      </c>
      <c r="F390" s="8">
        <v>5</v>
      </c>
      <c r="G390" s="8" t="str" cm="1">
        <f t="array" ref="G390">_xlfn.SWITCH(F390,0,"primary",1,"6-7th grade",2,"8-9th grade",3,"10th grade",4,"11-12th grade",5,"bachelor",6,"licence",7,"master",10,"hard to tell")</f>
        <v>bachelor</v>
      </c>
      <c r="H390" s="8"/>
      <c r="I390" s="8"/>
      <c r="J390" s="8" t="s">
        <v>77</v>
      </c>
      <c r="K390" s="8" t="str">
        <f>IFERROR(IF(VLOOKUP(A390, ResultsOnlineExpFrench!A:A, 1, FALSE) = A390, "yes", "no"), "no")</f>
        <v>no</v>
      </c>
      <c r="L390" s="8"/>
      <c r="M390" s="8" t="e">
        <f>VLOOKUP(A390,ResultsOnlineExpFrench!A:B,2,FALSE)</f>
        <v>#N/A</v>
      </c>
      <c r="N390" s="8" t="e">
        <f>VLOOKUP(A390,ResultsOnlineExpFrench!A:H,8,FALSE)</f>
        <v>#N/A</v>
      </c>
      <c r="O390" s="7" t="e">
        <f>VLOOKUP(A390,ResultsIRT!B:J,4,FALSE)</f>
        <v>#N/A</v>
      </c>
      <c r="P390" s="7" t="e">
        <f>VLOOKUP(A390,ResultsIRT!B:J,5,FALSE)</f>
        <v>#N/A</v>
      </c>
      <c r="Q390" s="7" t="e">
        <f>VLOOKUP(A390,ResultsIRT!B:J,6,FALSE)</f>
        <v>#N/A</v>
      </c>
      <c r="R390" s="7" t="e">
        <f>VLOOKUP(A390,ResultsIRT!B:J,8,FALSE)</f>
        <v>#N/A</v>
      </c>
      <c r="S390" s="7" t="e">
        <f>VLOOKUP(A390,ResultsIRT!B:J,7,FALSE)</f>
        <v>#N/A</v>
      </c>
      <c r="T390" s="7" t="e">
        <f>VLOOKUP(A390,ResultsIRT!B:J,9,FALSE)</f>
        <v>#N/A</v>
      </c>
      <c r="U390" s="27" t="s">
        <v>700</v>
      </c>
      <c r="V390" s="8" t="str">
        <f>IFERROR(IF(VLOOKUP(U390, EnglishVocabulary!A:A, 1, FALSE) = U390, "yes", "no"), "no")</f>
        <v>yes</v>
      </c>
      <c r="W390" s="8" t="str">
        <f>IFERROR(IF(VLOOKUP(A390, HighDiscrimIRT!A:A, 1, FALSE) = A390, "X", ""), "")</f>
        <v/>
      </c>
      <c r="X390" s="7"/>
    </row>
    <row r="391" spans="1:24">
      <c r="A391" s="14" t="s">
        <v>701</v>
      </c>
      <c r="B391" s="7">
        <f>LOG10(D391)+6</f>
        <v>1.8363393094170171</v>
      </c>
      <c r="C391" s="7">
        <f>IF(E391=0,-12,LOG10(E391)+6)</f>
        <v>0.67055197844650749</v>
      </c>
      <c r="D391" s="10">
        <v>6.8602400000000006E-5</v>
      </c>
      <c r="E391" s="10">
        <v>4.6832999999999997E-6</v>
      </c>
      <c r="F391" s="8">
        <v>5</v>
      </c>
      <c r="G391" s="8" t="str" cm="1">
        <f t="array" ref="G391">_xlfn.SWITCH(F391,0,"primary",1,"6-7th grade",2,"8-9th grade",3,"10th grade",4,"11-12th grade",5,"bachelor",6,"licence",7,"master",10,"hard to tell")</f>
        <v>bachelor</v>
      </c>
      <c r="H391" s="8"/>
      <c r="I391" s="8" t="s">
        <v>42</v>
      </c>
      <c r="J391" s="8" t="s">
        <v>27</v>
      </c>
      <c r="K391" s="8" t="str">
        <f>IFERROR(IF(VLOOKUP(A391, ResultsOnlineExpFrench!A:A, 1, FALSE) = A391, "yes", "no"), "no")</f>
        <v>no</v>
      </c>
      <c r="L391" s="8"/>
      <c r="M391" s="8" t="e">
        <f>VLOOKUP(A391,ResultsOnlineExpFrench!A:B,2,FALSE)</f>
        <v>#N/A</v>
      </c>
      <c r="N391" s="8" t="e">
        <f>VLOOKUP(A391,ResultsOnlineExpFrench!A:H,8,FALSE)</f>
        <v>#N/A</v>
      </c>
      <c r="O391" s="7" t="e">
        <f>VLOOKUP(A391,ResultsIRT!B:J,4,FALSE)</f>
        <v>#N/A</v>
      </c>
      <c r="P391" s="7" t="e">
        <f>VLOOKUP(A391,ResultsIRT!B:J,5,FALSE)</f>
        <v>#N/A</v>
      </c>
      <c r="Q391" s="7" t="e">
        <f>VLOOKUP(A391,ResultsIRT!B:J,6,FALSE)</f>
        <v>#N/A</v>
      </c>
      <c r="R391" s="7" t="e">
        <f>VLOOKUP(A391,ResultsIRT!B:J,8,FALSE)</f>
        <v>#N/A</v>
      </c>
      <c r="S391" s="7" t="e">
        <f>VLOOKUP(A391,ResultsIRT!B:J,7,FALSE)</f>
        <v>#N/A</v>
      </c>
      <c r="T391" s="7" t="e">
        <f>VLOOKUP(A391,ResultsIRT!B:J,9,FALSE)</f>
        <v>#N/A</v>
      </c>
      <c r="U391" s="27" t="s">
        <v>702</v>
      </c>
      <c r="V391" s="8" t="str">
        <f>IFERROR(IF(VLOOKUP(U391, EnglishVocabulary!A:A, 1, FALSE) = U391, "yes", "no"), "no")</f>
        <v>yes</v>
      </c>
      <c r="W391" s="8" t="str">
        <f>IFERROR(IF(VLOOKUP(A391, HighDiscrimIRT!A:A, 1, FALSE) = A391, "X", ""), "")</f>
        <v/>
      </c>
      <c r="X391" s="7"/>
    </row>
    <row r="392" spans="1:24">
      <c r="A392" s="14" t="s">
        <v>703</v>
      </c>
      <c r="B392" s="7">
        <f>LOG10(D392)+6</f>
        <v>1.8353899483678671</v>
      </c>
      <c r="C392" s="7">
        <f>IF(E392=0,-12,LOG10(E392)+6)</f>
        <v>1.7031141842266138</v>
      </c>
      <c r="D392" s="10">
        <v>6.8452600000000003E-5</v>
      </c>
      <c r="E392" s="10">
        <v>5.0479400000000003E-5</v>
      </c>
      <c r="F392" s="11">
        <v>0</v>
      </c>
      <c r="G392" s="8" t="str" cm="1">
        <f t="array" ref="G392">_xlfn.SWITCH(F392,0,"primary",1,"6-7th grade",2,"8-9th grade",3,"10th grade",4,"11-12th grade",5,"bachelor",6,"licence",7,"master",10,"hard to tell")</f>
        <v>primary</v>
      </c>
      <c r="H392" s="8"/>
      <c r="I392" s="8"/>
      <c r="J392" s="8" t="s">
        <v>27</v>
      </c>
      <c r="K392" s="8" t="str">
        <f>IFERROR(IF(VLOOKUP(A392, ResultsOnlineExpFrench!A:A, 1, FALSE) = A392, "yes", "no"), "no")</f>
        <v>yes</v>
      </c>
      <c r="L392" s="8"/>
      <c r="M392" s="7">
        <f>VLOOKUP(A392,ResultsOnlineExpFrench!A:B,2,FALSE)</f>
        <v>7.8375000000000004</v>
      </c>
      <c r="N392" s="7">
        <f>VLOOKUP(A392,ResultsOnlineExpFrench!A:H,8,FALSE)</f>
        <v>0.48589479313942052</v>
      </c>
      <c r="O392" s="7" t="e">
        <f>VLOOKUP(A392,ResultsIRT!B:J,4,FALSE)</f>
        <v>#N/A</v>
      </c>
      <c r="P392" s="7" t="e">
        <f>VLOOKUP(A392,ResultsIRT!B:J,5,FALSE)</f>
        <v>#N/A</v>
      </c>
      <c r="Q392" s="7" t="e">
        <f>VLOOKUP(A392,ResultsIRT!B:J,6,FALSE)</f>
        <v>#N/A</v>
      </c>
      <c r="R392" s="7" t="e">
        <f>VLOOKUP(A392,ResultsIRT!B:J,8,FALSE)</f>
        <v>#N/A</v>
      </c>
      <c r="S392" s="7" t="e">
        <f>VLOOKUP(A392,ResultsIRT!B:J,7,FALSE)</f>
        <v>#N/A</v>
      </c>
      <c r="T392" s="7" t="e">
        <f>VLOOKUP(A392,ResultsIRT!B:J,9,FALSE)</f>
        <v>#N/A</v>
      </c>
      <c r="U392" s="27" t="s">
        <v>704</v>
      </c>
      <c r="V392" s="8" t="str">
        <f>IFERROR(IF(VLOOKUP(U392, EnglishVocabulary!A:A, 1, FALSE) = U392, "yes", "no"), "no")</f>
        <v>yes</v>
      </c>
      <c r="W392" s="8" t="str">
        <f>IFERROR(IF(VLOOKUP(A392, HighDiscrimIRT!A:A, 1, FALSE) = A392, "X", ""), "")</f>
        <v/>
      </c>
      <c r="X392" s="7"/>
    </row>
    <row r="393" spans="1:24">
      <c r="A393" s="14" t="s">
        <v>705</v>
      </c>
      <c r="B393" s="7">
        <f>LOG10(D393)+6</f>
        <v>1.8325293496127557</v>
      </c>
      <c r="C393" s="7">
        <f>IF(E393=0,-12,LOG10(E393)+6)</f>
        <v>0.26178608656575442</v>
      </c>
      <c r="D393" s="10">
        <v>6.8003200000000006E-5</v>
      </c>
      <c r="E393" s="10">
        <v>1.8272000000000001E-6</v>
      </c>
      <c r="F393" s="8">
        <v>0</v>
      </c>
      <c r="G393" s="8" t="str" cm="1">
        <f t="array" ref="G393">_xlfn.SWITCH(F393,0,"primary",1,"6-7th grade",2,"8-9th grade",3,"10th grade",4,"11-12th grade",5,"bachelor",6,"licence",7,"master",10,"hard to tell")</f>
        <v>primary</v>
      </c>
      <c r="H393" s="8" t="s">
        <v>42</v>
      </c>
      <c r="I393" s="8"/>
      <c r="J393" s="8" t="s">
        <v>27</v>
      </c>
      <c r="K393" s="8" t="str">
        <f>IFERROR(IF(VLOOKUP(A393, ResultsOnlineExpFrench!A:A, 1, FALSE) = A393, "yes", "no"), "no")</f>
        <v>no</v>
      </c>
      <c r="L393" s="8"/>
      <c r="M393" s="8" t="e">
        <f>VLOOKUP(A393,ResultsOnlineExpFrench!A:B,2,FALSE)</f>
        <v>#N/A</v>
      </c>
      <c r="N393" s="8" t="e">
        <f>VLOOKUP(A393,ResultsOnlineExpFrench!A:H,8,FALSE)</f>
        <v>#N/A</v>
      </c>
      <c r="O393" s="7" t="e">
        <f>VLOOKUP(A393,ResultsIRT!B:J,4,FALSE)</f>
        <v>#N/A</v>
      </c>
      <c r="P393" s="7" t="e">
        <f>VLOOKUP(A393,ResultsIRT!B:J,5,FALSE)</f>
        <v>#N/A</v>
      </c>
      <c r="Q393" s="7" t="e">
        <f>VLOOKUP(A393,ResultsIRT!B:J,6,FALSE)</f>
        <v>#N/A</v>
      </c>
      <c r="R393" s="7" t="e">
        <f>VLOOKUP(A393,ResultsIRT!B:J,8,FALSE)</f>
        <v>#N/A</v>
      </c>
      <c r="S393" s="7" t="e">
        <f>VLOOKUP(A393,ResultsIRT!B:J,7,FALSE)</f>
        <v>#N/A</v>
      </c>
      <c r="T393" s="7" t="e">
        <f>VLOOKUP(A393,ResultsIRT!B:J,9,FALSE)</f>
        <v>#N/A</v>
      </c>
      <c r="U393" s="27" t="s">
        <v>706</v>
      </c>
      <c r="V393" s="8" t="str">
        <f>IFERROR(IF(VLOOKUP(U393, EnglishVocabulary!A:A, 1, FALSE) = U393, "yes", "no"), "no")</f>
        <v>yes</v>
      </c>
      <c r="W393" s="8" t="str">
        <f>IFERROR(IF(VLOOKUP(A393, HighDiscrimIRT!A:A, 1, FALSE) = A393, "X", ""), "")</f>
        <v/>
      </c>
      <c r="X393" s="7"/>
    </row>
    <row r="394" spans="1:24">
      <c r="A394" s="14" t="s">
        <v>707</v>
      </c>
      <c r="B394" s="7">
        <f>LOG10(D394)+6</f>
        <v>1.831572254228373</v>
      </c>
      <c r="C394" s="7">
        <f>IF(E394=0,-12,LOG10(E394)+6)</f>
        <v>1.3676540466474076</v>
      </c>
      <c r="D394" s="10">
        <v>6.7853499999999997E-5</v>
      </c>
      <c r="E394" s="10">
        <v>2.3315999999999998E-5</v>
      </c>
      <c r="F394" s="8">
        <v>2</v>
      </c>
      <c r="G394" s="8" t="str" cm="1">
        <f t="array" ref="G394">_xlfn.SWITCH(F394,0,"primary",1,"6-7th grade",2,"8-9th grade",3,"10th grade",4,"11-12th grade",5,"bachelor",6,"licence",7,"master",10,"hard to tell")</f>
        <v>8-9th grade</v>
      </c>
      <c r="H394" s="8"/>
      <c r="I394" s="8" t="s">
        <v>42</v>
      </c>
      <c r="J394" s="8" t="s">
        <v>27</v>
      </c>
      <c r="K394" s="8" t="str">
        <f>IFERROR(IF(VLOOKUP(A394, ResultsOnlineExpFrench!A:A, 1, FALSE) = A394, "yes", "no"), "no")</f>
        <v>no</v>
      </c>
      <c r="L394" s="8"/>
      <c r="M394" s="8" t="e">
        <f>VLOOKUP(A394,ResultsOnlineExpFrench!A:B,2,FALSE)</f>
        <v>#N/A</v>
      </c>
      <c r="N394" s="8" t="e">
        <f>VLOOKUP(A394,ResultsOnlineExpFrench!A:H,8,FALSE)</f>
        <v>#N/A</v>
      </c>
      <c r="O394" s="7" t="e">
        <f>VLOOKUP(A394,ResultsIRT!B:J,4,FALSE)</f>
        <v>#N/A</v>
      </c>
      <c r="P394" s="7" t="e">
        <f>VLOOKUP(A394,ResultsIRT!B:J,5,FALSE)</f>
        <v>#N/A</v>
      </c>
      <c r="Q394" s="7" t="e">
        <f>VLOOKUP(A394,ResultsIRT!B:J,6,FALSE)</f>
        <v>#N/A</v>
      </c>
      <c r="R394" s="7" t="e">
        <f>VLOOKUP(A394,ResultsIRT!B:J,8,FALSE)</f>
        <v>#N/A</v>
      </c>
      <c r="S394" s="7" t="e">
        <f>VLOOKUP(A394,ResultsIRT!B:J,7,FALSE)</f>
        <v>#N/A</v>
      </c>
      <c r="T394" s="7" t="e">
        <f>VLOOKUP(A394,ResultsIRT!B:J,9,FALSE)</f>
        <v>#N/A</v>
      </c>
      <c r="U394" s="27" t="s">
        <v>708</v>
      </c>
      <c r="V394" s="8" t="str">
        <f>IFERROR(IF(VLOOKUP(U394, EnglishVocabulary!A:A, 1, FALSE) = U394, "yes", "no"), "no")</f>
        <v>yes</v>
      </c>
      <c r="W394" s="8" t="str">
        <f>IFERROR(IF(VLOOKUP(A394, HighDiscrimIRT!A:A, 1, FALSE) = A394, "X", ""), "")</f>
        <v/>
      </c>
      <c r="X394" s="7"/>
    </row>
    <row r="395" spans="1:24">
      <c r="A395" s="14" t="s">
        <v>709</v>
      </c>
      <c r="B395" s="7">
        <f>LOG10(D395)+6</f>
        <v>1.830612403480921</v>
      </c>
      <c r="C395" s="7">
        <f>IF(E395=0,-12,LOG10(E395)+6)</f>
        <v>-0.21695442788530706</v>
      </c>
      <c r="D395" s="10">
        <v>6.7703699999999994E-5</v>
      </c>
      <c r="E395" s="10">
        <v>6.0679999999999995E-7</v>
      </c>
      <c r="F395" s="8">
        <v>4</v>
      </c>
      <c r="G395" s="8" t="str" cm="1">
        <f t="array" ref="G395">_xlfn.SWITCH(F395,0,"primary",1,"6-7th grade",2,"8-9th grade",3,"10th grade",4,"11-12th grade",5,"bachelor",6,"licence",7,"master",10,"hard to tell")</f>
        <v>11-12th grade</v>
      </c>
      <c r="H395" s="8"/>
      <c r="I395" s="8"/>
      <c r="J395" s="8" t="s">
        <v>331</v>
      </c>
      <c r="K395" s="8" t="str">
        <f>IFERROR(IF(VLOOKUP(A395, ResultsOnlineExpFrench!A:A, 1, FALSE) = A395, "yes", "no"), "no")</f>
        <v>no</v>
      </c>
      <c r="L395" s="8"/>
      <c r="M395" s="8" t="e">
        <f>VLOOKUP(A395,ResultsOnlineExpFrench!A:B,2,FALSE)</f>
        <v>#N/A</v>
      </c>
      <c r="N395" s="8" t="e">
        <f>VLOOKUP(A395,ResultsOnlineExpFrench!A:H,8,FALSE)</f>
        <v>#N/A</v>
      </c>
      <c r="O395" s="7" t="e">
        <f>VLOOKUP(A395,ResultsIRT!B:J,4,FALSE)</f>
        <v>#N/A</v>
      </c>
      <c r="P395" s="7" t="e">
        <f>VLOOKUP(A395,ResultsIRT!B:J,5,FALSE)</f>
        <v>#N/A</v>
      </c>
      <c r="Q395" s="7" t="e">
        <f>VLOOKUP(A395,ResultsIRT!B:J,6,FALSE)</f>
        <v>#N/A</v>
      </c>
      <c r="R395" s="7" t="e">
        <f>VLOOKUP(A395,ResultsIRT!B:J,8,FALSE)</f>
        <v>#N/A</v>
      </c>
      <c r="S395" s="7" t="e">
        <f>VLOOKUP(A395,ResultsIRT!B:J,7,FALSE)</f>
        <v>#N/A</v>
      </c>
      <c r="T395" s="7" t="e">
        <f>VLOOKUP(A395,ResultsIRT!B:J,9,FALSE)</f>
        <v>#N/A</v>
      </c>
      <c r="U395" s="27" t="s">
        <v>709</v>
      </c>
      <c r="V395" s="8" t="str">
        <f>IFERROR(IF(VLOOKUP(U395, EnglishVocabulary!A:A, 1, FALSE) = U395, "yes", "no"), "no")</f>
        <v>yes</v>
      </c>
      <c r="W395" s="8" t="str">
        <f>IFERROR(IF(VLOOKUP(A395, HighDiscrimIRT!A:A, 1, FALSE) = A395, "X", ""), "")</f>
        <v/>
      </c>
      <c r="X395" s="7"/>
    </row>
    <row r="396" spans="1:24">
      <c r="A396" s="14" t="s">
        <v>710</v>
      </c>
      <c r="B396" s="7">
        <f>LOG10(D396)+6</f>
        <v>1.8291686379701417</v>
      </c>
      <c r="C396" s="7">
        <f>IF(E396=0,-12,LOG10(E396)+6)</f>
        <v>0.5604685709801247</v>
      </c>
      <c r="D396" s="10">
        <v>6.7478999999999995E-5</v>
      </c>
      <c r="E396" s="10">
        <v>3.6347000000000001E-6</v>
      </c>
      <c r="F396" s="11">
        <v>6</v>
      </c>
      <c r="G396" s="8" t="str" cm="1">
        <f t="array" ref="G396">_xlfn.SWITCH(F396,0,"primary",1,"6-7th grade",2,"8-9th grade",3,"10th grade",4,"11-12th grade",5,"bachelor",6,"licence",7,"master",10,"hard to tell")</f>
        <v>licence</v>
      </c>
      <c r="H396" s="8"/>
      <c r="I396" s="8"/>
      <c r="J396" s="8" t="s">
        <v>36</v>
      </c>
      <c r="K396" s="8" t="str">
        <f>IFERROR(IF(VLOOKUP(A396, ResultsOnlineExpFrench!A:A, 1, FALSE) = A396, "yes", "no"), "no")</f>
        <v>yes</v>
      </c>
      <c r="L396" s="8"/>
      <c r="M396" s="7">
        <f>VLOOKUP(A396,ResultsOnlineExpFrench!A:B,2,FALSE)</f>
        <v>6.5153846153846153</v>
      </c>
      <c r="N396" s="7">
        <f>VLOOKUP(A396,ResultsOnlineExpFrench!A:H,8,FALSE)</f>
        <v>1.794155534740574</v>
      </c>
      <c r="O396" s="7">
        <f>VLOOKUP(A396,ResultsIRT!B:J,4,FALSE)</f>
        <v>0.26990395023566799</v>
      </c>
      <c r="P396" s="7">
        <f>VLOOKUP(A396,ResultsIRT!B:J,5,FALSE)</f>
        <v>-25.178426331412201</v>
      </c>
      <c r="Q396" s="7">
        <f>VLOOKUP(A396,ResultsIRT!B:J,6,FALSE)</f>
        <v>1.5590666910386399</v>
      </c>
      <c r="R396" s="7">
        <f>VLOOKUP(A396,ResultsIRT!B:J,8,FALSE)</f>
        <v>-2.3404572440096598</v>
      </c>
      <c r="S396" s="7">
        <f>VLOOKUP(A396,ResultsIRT!B:J,7,FALSE)</f>
        <v>0.32247868212530101</v>
      </c>
      <c r="T396" s="7">
        <f>VLOOKUP(A396,ResultsIRT!B:J,9,FALSE)</f>
        <v>-3.5715712535708302</v>
      </c>
      <c r="U396" s="27" t="s">
        <v>711</v>
      </c>
      <c r="V396" s="8" t="str">
        <f>IFERROR(IF(VLOOKUP(U396, EnglishVocabulary!A:A, 1, FALSE) = U396, "yes", "no"), "no")</f>
        <v>yes</v>
      </c>
      <c r="W396" s="8" t="str">
        <f>IFERROR(IF(VLOOKUP(A396, HighDiscrimIRT!A:A, 1, FALSE) = A396, "X", ""), "")</f>
        <v/>
      </c>
      <c r="X396" s="7"/>
    </row>
    <row r="397" spans="1:24">
      <c r="A397" s="14" t="s">
        <v>712</v>
      </c>
      <c r="B397" s="7">
        <f>LOG10(D397)+6</f>
        <v>1.8267516447537755</v>
      </c>
      <c r="C397" s="7">
        <f>IF(E397=0,-12,LOG10(E397)+6)</f>
        <v>0.53563585002124547</v>
      </c>
      <c r="D397" s="10">
        <v>6.7104499999999994E-5</v>
      </c>
      <c r="E397" s="10">
        <v>3.4327000000000002E-6</v>
      </c>
      <c r="F397" s="8">
        <v>0</v>
      </c>
      <c r="G397" s="8" t="str" cm="1">
        <f t="array" ref="G397">_xlfn.SWITCH(F397,0,"primary",1,"6-7th grade",2,"8-9th grade",3,"10th grade",4,"11-12th grade",5,"bachelor",6,"licence",7,"master",10,"hard to tell")</f>
        <v>primary</v>
      </c>
      <c r="H397" s="8"/>
      <c r="I397" s="8"/>
      <c r="J397" s="8" t="s">
        <v>77</v>
      </c>
      <c r="K397" s="8" t="str">
        <f>IFERROR(IF(VLOOKUP(A397, ResultsOnlineExpFrench!A:A, 1, FALSE) = A397, "yes", "no"), "no")</f>
        <v>no</v>
      </c>
      <c r="L397" s="8"/>
      <c r="M397" s="8" t="e">
        <f>VLOOKUP(A397,ResultsOnlineExpFrench!A:B,2,FALSE)</f>
        <v>#N/A</v>
      </c>
      <c r="N397" s="8" t="e">
        <f>VLOOKUP(A397,ResultsOnlineExpFrench!A:H,8,FALSE)</f>
        <v>#N/A</v>
      </c>
      <c r="O397" s="7" t="e">
        <f>VLOOKUP(A397,ResultsIRT!B:J,4,FALSE)</f>
        <v>#N/A</v>
      </c>
      <c r="P397" s="7" t="e">
        <f>VLOOKUP(A397,ResultsIRT!B:J,5,FALSE)</f>
        <v>#N/A</v>
      </c>
      <c r="Q397" s="7" t="e">
        <f>VLOOKUP(A397,ResultsIRT!B:J,6,FALSE)</f>
        <v>#N/A</v>
      </c>
      <c r="R397" s="7" t="e">
        <f>VLOOKUP(A397,ResultsIRT!B:J,8,FALSE)</f>
        <v>#N/A</v>
      </c>
      <c r="S397" s="7" t="e">
        <f>VLOOKUP(A397,ResultsIRT!B:J,7,FALSE)</f>
        <v>#N/A</v>
      </c>
      <c r="T397" s="7" t="e">
        <f>VLOOKUP(A397,ResultsIRT!B:J,9,FALSE)</f>
        <v>#N/A</v>
      </c>
      <c r="U397" s="27" t="s">
        <v>713</v>
      </c>
      <c r="V397" s="8" t="str">
        <f>IFERROR(IF(VLOOKUP(U397, EnglishVocabulary!A:A, 1, FALSE) = U397, "yes", "no"), "no")</f>
        <v>yes</v>
      </c>
      <c r="W397" s="8" t="str">
        <f>IFERROR(IF(VLOOKUP(A397, HighDiscrimIRT!A:A, 1, FALSE) = A397, "X", ""), "")</f>
        <v/>
      </c>
      <c r="X397" s="7"/>
    </row>
    <row r="398" spans="1:24">
      <c r="A398" s="14" t="s">
        <v>714</v>
      </c>
      <c r="B398" s="7">
        <f>LOG10(D398)+6</f>
        <v>1.8267516447537755</v>
      </c>
      <c r="C398" s="7">
        <f>IF(E398=0,-12,LOG10(E398)+6)</f>
        <v>-0.17829000270162343</v>
      </c>
      <c r="D398" s="10">
        <v>6.7104499999999994E-5</v>
      </c>
      <c r="E398" s="10">
        <v>6.6329999999999996E-7</v>
      </c>
      <c r="F398" s="28">
        <v>4</v>
      </c>
      <c r="G398" s="8" t="str" cm="1">
        <f t="array" ref="G398">_xlfn.SWITCH(F398,0,"primary",1,"6-7th grade",2,"8-9th grade",3,"10th grade",4,"11-12th grade",5,"bachelor",6,"licence",7,"master",10,"hard to tell")</f>
        <v>11-12th grade</v>
      </c>
      <c r="H398" s="8"/>
      <c r="I398" s="8"/>
      <c r="J398" s="8" t="s">
        <v>77</v>
      </c>
      <c r="K398" s="8" t="str">
        <f>IFERROR(IF(VLOOKUP(A398, ResultsOnlineExpFrench!A:A, 1, FALSE) = A398, "yes", "no"), "no")</f>
        <v>no</v>
      </c>
      <c r="L398" s="8"/>
      <c r="M398" s="8" t="e">
        <f>VLOOKUP(A398,ResultsOnlineExpFrench!A:B,2,FALSE)</f>
        <v>#N/A</v>
      </c>
      <c r="N398" s="8" t="e">
        <f>VLOOKUP(A398,ResultsOnlineExpFrench!A:H,8,FALSE)</f>
        <v>#N/A</v>
      </c>
      <c r="O398" s="7" t="e">
        <f>VLOOKUP(A398,ResultsIRT!B:J,4,FALSE)</f>
        <v>#N/A</v>
      </c>
      <c r="P398" s="7" t="e">
        <f>VLOOKUP(A398,ResultsIRT!B:J,5,FALSE)</f>
        <v>#N/A</v>
      </c>
      <c r="Q398" s="7" t="e">
        <f>VLOOKUP(A398,ResultsIRT!B:J,6,FALSE)</f>
        <v>#N/A</v>
      </c>
      <c r="R398" s="7" t="e">
        <f>VLOOKUP(A398,ResultsIRT!B:J,8,FALSE)</f>
        <v>#N/A</v>
      </c>
      <c r="S398" s="7" t="e">
        <f>VLOOKUP(A398,ResultsIRT!B:J,7,FALSE)</f>
        <v>#N/A</v>
      </c>
      <c r="T398" s="7" t="e">
        <f>VLOOKUP(A398,ResultsIRT!B:J,9,FALSE)</f>
        <v>#N/A</v>
      </c>
      <c r="U398" s="27" t="s">
        <v>715</v>
      </c>
      <c r="V398" s="8" t="str">
        <f>IFERROR(IF(VLOOKUP(U398, EnglishVocabulary!A:A, 1, FALSE) = U398, "yes", "no"), "no")</f>
        <v>yes</v>
      </c>
      <c r="W398" s="8" t="str">
        <f>IFERROR(IF(VLOOKUP(A398, HighDiscrimIRT!A:A, 1, FALSE) = A398, "X", ""), "")</f>
        <v/>
      </c>
      <c r="X398" s="7"/>
    </row>
    <row r="399" spans="1:24">
      <c r="A399" s="14" t="s">
        <v>716</v>
      </c>
      <c r="B399" s="7">
        <f>LOG10(D399)+6</f>
        <v>1.8262666277435535</v>
      </c>
      <c r="C399" s="7">
        <f>IF(E399=0,-12,LOG10(E399)+6)</f>
        <v>-0.54530755076052273</v>
      </c>
      <c r="D399" s="10">
        <v>6.7029599999999999E-5</v>
      </c>
      <c r="E399" s="10">
        <v>2.8490000000000002E-7</v>
      </c>
      <c r="F399" s="11">
        <v>1</v>
      </c>
      <c r="G399" s="8" t="str" cm="1">
        <f t="array" ref="G399">_xlfn.SWITCH(F399,0,"primary",1,"6-7th grade",2,"8-9th grade",3,"10th grade",4,"11-12th grade",5,"bachelor",6,"licence",7,"master",10,"hard to tell")</f>
        <v>6-7th grade</v>
      </c>
      <c r="H399" s="8"/>
      <c r="I399" s="8"/>
      <c r="J399" s="8" t="s">
        <v>27</v>
      </c>
      <c r="K399" s="8" t="str">
        <f>IFERROR(IF(VLOOKUP(A399, ResultsOnlineExpFrench!A:A, 1, FALSE) = A399, "yes", "no"), "no")</f>
        <v>yes</v>
      </c>
      <c r="L399" s="8"/>
      <c r="M399" s="7">
        <f>VLOOKUP(A399,ResultsOnlineExpFrench!A:B,2,FALSE)</f>
        <v>7.4090909090909092</v>
      </c>
      <c r="N399" s="7">
        <f>VLOOKUP(A399,ResultsOnlineExpFrench!A:H,8,FALSE)</f>
        <v>1.1211097414355109</v>
      </c>
      <c r="O399" s="7">
        <f>VLOOKUP(A399,ResultsIRT!B:J,4,FALSE)</f>
        <v>3.3036566034727501</v>
      </c>
      <c r="P399" s="7">
        <f>VLOOKUP(A399,ResultsIRT!B:J,5,FALSE)</f>
        <v>-0.93566777550595503</v>
      </c>
      <c r="Q399" s="7">
        <f>VLOOKUP(A399,ResultsIRT!B:J,6,FALSE)</f>
        <v>1.5244595808700101</v>
      </c>
      <c r="R399" s="7">
        <f>VLOOKUP(A399,ResultsIRT!B:J,8,FALSE)</f>
        <v>-3.38541352263689</v>
      </c>
      <c r="S399" s="7">
        <f>VLOOKUP(A399,ResultsIRT!B:J,7,FALSE)</f>
        <v>0.10585713541142799</v>
      </c>
      <c r="T399" s="7">
        <f>VLOOKUP(A399,ResultsIRT!B:J,9,FALSE)</f>
        <v>-33.690067963212897</v>
      </c>
      <c r="U399" s="27" t="s">
        <v>717</v>
      </c>
      <c r="V399" s="8" t="str">
        <f>IFERROR(IF(VLOOKUP(U399, EnglishVocabulary!A:A, 1, FALSE) = U399, "yes", "no"), "no")</f>
        <v>yes</v>
      </c>
      <c r="W399" s="8" t="str">
        <f>IFERROR(IF(VLOOKUP(A399, HighDiscrimIRT!A:A, 1, FALSE) = A399, "X", ""), "")</f>
        <v>X</v>
      </c>
      <c r="X399" s="7"/>
    </row>
    <row r="400" spans="1:24">
      <c r="A400" s="14" t="s">
        <v>718</v>
      </c>
      <c r="B400" s="7">
        <f>LOG10(D400)+6</f>
        <v>1.8248083182377561</v>
      </c>
      <c r="C400" s="7">
        <f>IF(E400=0,-12,LOG10(E400)+6)</f>
        <v>-1.4509967379742124</v>
      </c>
      <c r="D400" s="10">
        <v>6.6804900000000001E-5</v>
      </c>
      <c r="E400" s="10">
        <v>3.5399999999999999E-8</v>
      </c>
      <c r="F400" s="8">
        <v>4</v>
      </c>
      <c r="G400" s="8" t="str" cm="1">
        <f t="array" ref="G400">_xlfn.SWITCH(F400,0,"primary",1,"6-7th grade",2,"8-9th grade",3,"10th grade",4,"11-12th grade",5,"bachelor",6,"licence",7,"master",10,"hard to tell")</f>
        <v>11-12th grade</v>
      </c>
      <c r="H400" s="8"/>
      <c r="I400" s="8"/>
      <c r="J400" s="8" t="s">
        <v>77</v>
      </c>
      <c r="K400" s="8" t="str">
        <f>IFERROR(IF(VLOOKUP(A400, ResultsOnlineExpFrench!A:A, 1, FALSE) = A400, "yes", "no"), "no")</f>
        <v>no</v>
      </c>
      <c r="L400" s="8"/>
      <c r="M400" s="8" t="e">
        <f>VLOOKUP(A400,ResultsOnlineExpFrench!A:B,2,FALSE)</f>
        <v>#N/A</v>
      </c>
      <c r="N400" s="8" t="e">
        <f>VLOOKUP(A400,ResultsOnlineExpFrench!A:H,8,FALSE)</f>
        <v>#N/A</v>
      </c>
      <c r="O400" s="7" t="e">
        <f>VLOOKUP(A400,ResultsIRT!B:J,4,FALSE)</f>
        <v>#N/A</v>
      </c>
      <c r="P400" s="7" t="e">
        <f>VLOOKUP(A400,ResultsIRT!B:J,5,FALSE)</f>
        <v>#N/A</v>
      </c>
      <c r="Q400" s="7" t="e">
        <f>VLOOKUP(A400,ResultsIRT!B:J,6,FALSE)</f>
        <v>#N/A</v>
      </c>
      <c r="R400" s="7" t="e">
        <f>VLOOKUP(A400,ResultsIRT!B:J,8,FALSE)</f>
        <v>#N/A</v>
      </c>
      <c r="S400" s="7" t="e">
        <f>VLOOKUP(A400,ResultsIRT!B:J,7,FALSE)</f>
        <v>#N/A</v>
      </c>
      <c r="T400" s="7" t="e">
        <f>VLOOKUP(A400,ResultsIRT!B:J,9,FALSE)</f>
        <v>#N/A</v>
      </c>
      <c r="U400" s="27" t="s">
        <v>719</v>
      </c>
      <c r="V400" s="8" t="str">
        <f>IFERROR(IF(VLOOKUP(U400, EnglishVocabulary!A:A, 1, FALSE) = U400, "yes", "no"), "no")</f>
        <v>yes</v>
      </c>
      <c r="W400" s="8" t="str">
        <f>IFERROR(IF(VLOOKUP(A400, HighDiscrimIRT!A:A, 1, FALSE) = A400, "X", ""), "")</f>
        <v/>
      </c>
      <c r="X400" s="7"/>
    </row>
    <row r="401" spans="1:24">
      <c r="A401" s="14" t="s">
        <v>720</v>
      </c>
      <c r="B401" s="7">
        <f>LOG10(D401)+6</f>
        <v>1.8243217756737238</v>
      </c>
      <c r="C401" s="7">
        <f>IF(E401=0,-12,LOG10(E401)+6)</f>
        <v>1.667974726672349</v>
      </c>
      <c r="D401" s="10">
        <v>6.67301E-5</v>
      </c>
      <c r="E401" s="10">
        <v>4.6555899999999999E-5</v>
      </c>
      <c r="F401" s="11">
        <v>5</v>
      </c>
      <c r="G401" s="8" t="str" cm="1">
        <f t="array" ref="G401">_xlfn.SWITCH(F401,0,"primary",1,"6-7th grade",2,"8-9th grade",3,"10th grade",4,"11-12th grade",5,"bachelor",6,"licence",7,"master",10,"hard to tell")</f>
        <v>bachelor</v>
      </c>
      <c r="H401" s="8"/>
      <c r="I401" s="8"/>
      <c r="J401" s="8" t="s">
        <v>36</v>
      </c>
      <c r="K401" s="8" t="str">
        <f>IFERROR(IF(VLOOKUP(A401, ResultsOnlineExpFrench!A:A, 1, FALSE) = A401, "yes", "no"), "no")</f>
        <v>yes</v>
      </c>
      <c r="L401" s="8"/>
      <c r="M401" s="7">
        <f>VLOOKUP(A401,ResultsOnlineExpFrench!A:B,2,FALSE)</f>
        <v>4.4303797468354427</v>
      </c>
      <c r="N401" s="7">
        <f>VLOOKUP(A401,ResultsOnlineExpFrench!A:H,8,FALSE)</f>
        <v>2.8359515818821168</v>
      </c>
      <c r="O401" s="7">
        <f>VLOOKUP(A401,ResultsIRT!B:J,4,FALSE)</f>
        <v>8.0404135082151598</v>
      </c>
      <c r="P401" s="7">
        <f>VLOOKUP(A401,ResultsIRT!B:J,5,FALSE)</f>
        <v>-4.7614011231547598E-2</v>
      </c>
      <c r="Q401" s="7">
        <f>VLOOKUP(A401,ResultsIRT!B:J,6,FALSE)</f>
        <v>1.91340338582633</v>
      </c>
      <c r="R401" s="7">
        <f>VLOOKUP(A401,ResultsIRT!B:J,8,FALSE)</f>
        <v>-0.55940445807164096</v>
      </c>
      <c r="S401" s="7">
        <f>VLOOKUP(A401,ResultsIRT!B:J,7,FALSE)</f>
        <v>0.44876768712284898</v>
      </c>
      <c r="T401" s="7">
        <f>VLOOKUP(A401,ResultsIRT!B:J,9,FALSE)</f>
        <v>4.5069889353061798</v>
      </c>
      <c r="U401" s="27" t="s">
        <v>720</v>
      </c>
      <c r="V401" s="8" t="str">
        <f>IFERROR(IF(VLOOKUP(U401, EnglishVocabulary!A:A, 1, FALSE) = U401, "yes", "no"), "no")</f>
        <v>yes</v>
      </c>
      <c r="W401" s="8" t="str">
        <f>IFERROR(IF(VLOOKUP(A401, HighDiscrimIRT!A:A, 1, FALSE) = A401, "X", ""), "")</f>
        <v/>
      </c>
      <c r="X401" s="7"/>
    </row>
    <row r="402" spans="1:24">
      <c r="A402" s="14" t="s">
        <v>721</v>
      </c>
      <c r="B402" s="7">
        <f>LOG10(D402)+6</f>
        <v>1.8238340358686109</v>
      </c>
      <c r="C402" s="7">
        <f>IF(E402=0,-12,LOG10(E402)+6)</f>
        <v>-0.99225222199926044</v>
      </c>
      <c r="D402" s="10">
        <v>6.6655200000000005E-5</v>
      </c>
      <c r="E402" s="10">
        <v>1.018E-7</v>
      </c>
      <c r="F402" s="11">
        <v>5</v>
      </c>
      <c r="G402" s="8" t="str" cm="1">
        <f t="array" ref="G402">_xlfn.SWITCH(F402,0,"primary",1,"6-7th grade",2,"8-9th grade",3,"10th grade",4,"11-12th grade",5,"bachelor",6,"licence",7,"master",10,"hard to tell")</f>
        <v>bachelor</v>
      </c>
      <c r="H402" s="8"/>
      <c r="I402" s="8"/>
      <c r="J402" s="8" t="s">
        <v>27</v>
      </c>
      <c r="K402" s="8" t="str">
        <f>IFERROR(IF(VLOOKUP(A402, ResultsOnlineExpFrench!A:A, 1, FALSE) = A402, "yes", "no"), "no")</f>
        <v>yes</v>
      </c>
      <c r="L402" s="8"/>
      <c r="M402" s="7">
        <f>VLOOKUP(A402,ResultsOnlineExpFrench!A:B,2,FALSE)</f>
        <v>6.953125</v>
      </c>
      <c r="N402" s="7">
        <f>VLOOKUP(A402,ResultsOnlineExpFrench!A:H,8,FALSE)</f>
        <v>1.726898298793244</v>
      </c>
      <c r="O402" s="7">
        <f>VLOOKUP(A402,ResultsIRT!B:J,4,FALSE)</f>
        <v>4.8217559595150403</v>
      </c>
      <c r="P402" s="7">
        <f>VLOOKUP(A402,ResultsIRT!B:J,5,FALSE)</f>
        <v>-1.0034993736170701</v>
      </c>
      <c r="Q402" s="7">
        <f>VLOOKUP(A402,ResultsIRT!B:J,6,FALSE)</f>
        <v>23.795804927825799</v>
      </c>
      <c r="R402" s="7">
        <f>VLOOKUP(A402,ResultsIRT!B:J,8,FALSE)</f>
        <v>-1.1941191099637101</v>
      </c>
      <c r="S402" s="7">
        <f>VLOOKUP(A402,ResultsIRT!B:J,7,FALSE)</f>
        <v>0.66468522322686097</v>
      </c>
      <c r="T402" s="7">
        <f>VLOOKUP(A402,ResultsIRT!B:J,9,FALSE)</f>
        <v>0.72722221948865196</v>
      </c>
      <c r="U402" s="27" t="s">
        <v>721</v>
      </c>
      <c r="V402" s="8" t="str">
        <f>IFERROR(IF(VLOOKUP(U402, EnglishVocabulary!A:A, 1, FALSE) = U402, "yes", "no"), "no")</f>
        <v>yes</v>
      </c>
      <c r="W402" s="8" t="str">
        <f>IFERROR(IF(VLOOKUP(A402, HighDiscrimIRT!A:A, 1, FALSE) = A402, "X", ""), "")</f>
        <v/>
      </c>
      <c r="X402" s="7"/>
    </row>
    <row r="403" spans="1:24">
      <c r="A403" s="14" t="s">
        <v>722</v>
      </c>
      <c r="B403" s="7">
        <f>LOG10(D403)+6</f>
        <v>1.8228569098894081</v>
      </c>
      <c r="C403" s="7">
        <f>IF(E403=0,-12,LOG10(E403)+6)</f>
        <v>-1.0472075569559083</v>
      </c>
      <c r="D403" s="10">
        <v>6.6505400000000002E-5</v>
      </c>
      <c r="E403" s="10">
        <v>8.9700000000000003E-8</v>
      </c>
      <c r="F403" s="11">
        <v>6</v>
      </c>
      <c r="G403" s="8" t="str" cm="1">
        <f t="array" ref="G403">_xlfn.SWITCH(F403,0,"primary",1,"6-7th grade",2,"8-9th grade",3,"10th grade",4,"11-12th grade",5,"bachelor",6,"licence",7,"master",10,"hard to tell")</f>
        <v>licence</v>
      </c>
      <c r="H403" s="8"/>
      <c r="I403" s="8"/>
      <c r="J403" s="8" t="s">
        <v>27</v>
      </c>
      <c r="K403" s="8" t="str">
        <f>IFERROR(IF(VLOOKUP(A403, ResultsOnlineExpFrench!A:A, 1, FALSE) = A403, "yes", "no"), "no")</f>
        <v>yes</v>
      </c>
      <c r="L403" s="8"/>
      <c r="M403" s="7">
        <f>VLOOKUP(A403,ResultsOnlineExpFrench!A:B,2,FALSE)</f>
        <v>4.2993630573248396</v>
      </c>
      <c r="N403" s="7">
        <f>VLOOKUP(A403,ResultsOnlineExpFrench!A:H,8,FALSE)</f>
        <v>2.8227126316140381</v>
      </c>
      <c r="O403" s="7">
        <f>VLOOKUP(A403,ResultsIRT!B:J,4,FALSE)</f>
        <v>1.0097693473754801</v>
      </c>
      <c r="P403" s="7">
        <f>VLOOKUP(A403,ResultsIRT!B:J,5,FALSE)</f>
        <v>-0.73737832889130295</v>
      </c>
      <c r="Q403" s="7">
        <f>VLOOKUP(A403,ResultsIRT!B:J,6,FALSE)</f>
        <v>1.46034582077964</v>
      </c>
      <c r="R403" s="7">
        <f>VLOOKUP(A403,ResultsIRT!B:J,8,FALSE)</f>
        <v>-0.441556911225092</v>
      </c>
      <c r="S403" s="7">
        <f>VLOOKUP(A403,ResultsIRT!B:J,7,FALSE)</f>
        <v>0.39508947984979798</v>
      </c>
      <c r="T403" s="7">
        <f>VLOOKUP(A403,ResultsIRT!B:J,9,FALSE)</f>
        <v>4.6243364492771901</v>
      </c>
      <c r="U403" s="27" t="s">
        <v>723</v>
      </c>
      <c r="V403" s="8" t="str">
        <f>IFERROR(IF(VLOOKUP(U403, EnglishVocabulary!A:A, 1, FALSE) = U403, "yes", "no"), "no")</f>
        <v>yes</v>
      </c>
      <c r="W403" s="8" t="str">
        <f>IFERROR(IF(VLOOKUP(A403, HighDiscrimIRT!A:A, 1, FALSE) = A403, "X", ""), "")</f>
        <v/>
      </c>
      <c r="X403" s="7"/>
    </row>
    <row r="404" spans="1:24">
      <c r="A404" s="14" t="s">
        <v>724</v>
      </c>
      <c r="B404" s="7">
        <f>LOG10(D404)+6</f>
        <v>1.822367521242148</v>
      </c>
      <c r="C404" s="7">
        <f>IF(E404=0,-12,LOG10(E404)+6)</f>
        <v>2.0723984369593671</v>
      </c>
      <c r="D404" s="10">
        <v>6.6430499999999994E-5</v>
      </c>
      <c r="E404" s="10">
        <v>1.181404E-4</v>
      </c>
      <c r="F404" s="8">
        <v>0</v>
      </c>
      <c r="G404" s="8" t="str" cm="1">
        <f t="array" ref="G404">_xlfn.SWITCH(F404,0,"primary",1,"6-7th grade",2,"8-9th grade",3,"10th grade",4,"11-12th grade",5,"bachelor",6,"licence",7,"master",10,"hard to tell")</f>
        <v>primary</v>
      </c>
      <c r="H404" s="8"/>
      <c r="I404" s="8"/>
      <c r="J404" s="8" t="s">
        <v>214</v>
      </c>
      <c r="K404" s="8" t="str">
        <f>IFERROR(IF(VLOOKUP(A404, ResultsOnlineExpFrench!A:A, 1, FALSE) = A404, "yes", "no"), "no")</f>
        <v>no</v>
      </c>
      <c r="L404" s="8"/>
      <c r="M404" s="8" t="e">
        <f>VLOOKUP(A404,ResultsOnlineExpFrench!A:B,2,FALSE)</f>
        <v>#N/A</v>
      </c>
      <c r="N404" s="8" t="e">
        <f>VLOOKUP(A404,ResultsOnlineExpFrench!A:H,8,FALSE)</f>
        <v>#N/A</v>
      </c>
      <c r="O404" s="7" t="e">
        <f>VLOOKUP(A404,ResultsIRT!B:J,4,FALSE)</f>
        <v>#N/A</v>
      </c>
      <c r="P404" s="7" t="e">
        <f>VLOOKUP(A404,ResultsIRT!B:J,5,FALSE)</f>
        <v>#N/A</v>
      </c>
      <c r="Q404" s="7" t="e">
        <f>VLOOKUP(A404,ResultsIRT!B:J,6,FALSE)</f>
        <v>#N/A</v>
      </c>
      <c r="R404" s="7" t="e">
        <f>VLOOKUP(A404,ResultsIRT!B:J,8,FALSE)</f>
        <v>#N/A</v>
      </c>
      <c r="S404" s="7" t="e">
        <f>VLOOKUP(A404,ResultsIRT!B:J,7,FALSE)</f>
        <v>#N/A</v>
      </c>
      <c r="T404" s="7" t="e">
        <f>VLOOKUP(A404,ResultsIRT!B:J,9,FALSE)</f>
        <v>#N/A</v>
      </c>
      <c r="U404" s="27" t="s">
        <v>725</v>
      </c>
      <c r="V404" s="8" t="str">
        <f>IFERROR(IF(VLOOKUP(U404, EnglishVocabulary!A:A, 1, FALSE) = U404, "yes", "no"), "no")</f>
        <v>yes</v>
      </c>
      <c r="W404" s="8" t="str">
        <f>IFERROR(IF(VLOOKUP(A404, HighDiscrimIRT!A:A, 1, FALSE) = A404, "X", ""), "")</f>
        <v/>
      </c>
      <c r="X404" s="7"/>
    </row>
    <row r="405" spans="1:24">
      <c r="A405" s="14" t="s">
        <v>726</v>
      </c>
      <c r="B405" s="7">
        <f>LOG10(D405)+6</f>
        <v>1.822367521242148</v>
      </c>
      <c r="C405" s="7">
        <f>IF(E405=0,-12,LOG10(E405)+6)</f>
        <v>0.77404957403008101</v>
      </c>
      <c r="D405" s="10">
        <v>6.6430499999999994E-5</v>
      </c>
      <c r="E405" s="10">
        <v>5.9436000000000001E-6</v>
      </c>
      <c r="F405" s="8">
        <v>5</v>
      </c>
      <c r="G405" s="8" t="str" cm="1">
        <f t="array" ref="G405">_xlfn.SWITCH(F405,0,"primary",1,"6-7th grade",2,"8-9th grade",3,"10th grade",4,"11-12th grade",5,"bachelor",6,"licence",7,"master",10,"hard to tell")</f>
        <v>bachelor</v>
      </c>
      <c r="H405" s="8"/>
      <c r="I405" s="8" t="s">
        <v>42</v>
      </c>
      <c r="J405" s="8" t="s">
        <v>77</v>
      </c>
      <c r="K405" s="8" t="str">
        <f>IFERROR(IF(VLOOKUP(A405, ResultsOnlineExpFrench!A:A, 1, FALSE) = A405, "yes", "no"), "no")</f>
        <v>no</v>
      </c>
      <c r="L405" s="8"/>
      <c r="M405" s="8" t="e">
        <f>VLOOKUP(A405,ResultsOnlineExpFrench!A:B,2,FALSE)</f>
        <v>#N/A</v>
      </c>
      <c r="N405" s="8" t="e">
        <f>VLOOKUP(A405,ResultsOnlineExpFrench!A:H,8,FALSE)</f>
        <v>#N/A</v>
      </c>
      <c r="O405" s="7" t="e">
        <f>VLOOKUP(A405,ResultsIRT!B:J,4,FALSE)</f>
        <v>#N/A</v>
      </c>
      <c r="P405" s="7" t="e">
        <f>VLOOKUP(A405,ResultsIRT!B:J,5,FALSE)</f>
        <v>#N/A</v>
      </c>
      <c r="Q405" s="7" t="e">
        <f>VLOOKUP(A405,ResultsIRT!B:J,6,FALSE)</f>
        <v>#N/A</v>
      </c>
      <c r="R405" s="7" t="e">
        <f>VLOOKUP(A405,ResultsIRT!B:J,8,FALSE)</f>
        <v>#N/A</v>
      </c>
      <c r="S405" s="7" t="e">
        <f>VLOOKUP(A405,ResultsIRT!B:J,7,FALSE)</f>
        <v>#N/A</v>
      </c>
      <c r="T405" s="7" t="e">
        <f>VLOOKUP(A405,ResultsIRT!B:J,9,FALSE)</f>
        <v>#N/A</v>
      </c>
      <c r="U405" s="27" t="s">
        <v>727</v>
      </c>
      <c r="V405" s="8" t="str">
        <f>IFERROR(IF(VLOOKUP(U405, EnglishVocabulary!A:A, 1, FALSE) = U405, "yes", "no"), "no")</f>
        <v>yes</v>
      </c>
      <c r="W405" s="8" t="str">
        <f>IFERROR(IF(VLOOKUP(A405, HighDiscrimIRT!A:A, 1, FALSE) = A405, "X", ""), "")</f>
        <v/>
      </c>
      <c r="X405" s="7"/>
    </row>
    <row r="406" spans="1:24">
      <c r="A406" s="14" t="s">
        <v>728</v>
      </c>
      <c r="B406" s="7">
        <f>LOG10(D406)+6</f>
        <v>1.8204044332192391</v>
      </c>
      <c r="C406" s="7">
        <f>IF(E406=0,-12,LOG10(E406)+6)</f>
        <v>1.9733149295412016</v>
      </c>
      <c r="D406" s="10">
        <v>6.6130900000000001E-5</v>
      </c>
      <c r="E406" s="10">
        <v>9.4040499999999995E-5</v>
      </c>
      <c r="F406" s="11">
        <v>0</v>
      </c>
      <c r="G406" s="8" t="str" cm="1">
        <f t="array" ref="G406">_xlfn.SWITCH(F406,0,"primary",1,"6-7th grade",2,"8-9th grade",3,"10th grade",4,"11-12th grade",5,"bachelor",6,"licence",7,"master",10,"hard to tell")</f>
        <v>primary</v>
      </c>
      <c r="H406" s="8"/>
      <c r="I406" s="8"/>
      <c r="J406" s="8" t="s">
        <v>25</v>
      </c>
      <c r="K406" s="8" t="str">
        <f>IFERROR(IF(VLOOKUP(A406, ResultsOnlineExpFrench!A:A, 1, FALSE) = A406, "yes", "no"), "no")</f>
        <v>yes</v>
      </c>
      <c r="L406" s="8"/>
      <c r="M406" s="7">
        <f>VLOOKUP(A406,ResultsOnlineExpFrench!A:B,2,FALSE)</f>
        <v>7.4012738853503182</v>
      </c>
      <c r="N406" s="7">
        <f>VLOOKUP(A406,ResultsOnlineExpFrench!A:H,8,FALSE)</f>
        <v>1.7480102340918919</v>
      </c>
      <c r="O406" s="7" t="e">
        <f>VLOOKUP(A406,ResultsIRT!B:J,4,FALSE)</f>
        <v>#N/A</v>
      </c>
      <c r="P406" s="7" t="e">
        <f>VLOOKUP(A406,ResultsIRT!B:J,5,FALSE)</f>
        <v>#N/A</v>
      </c>
      <c r="Q406" s="7" t="e">
        <f>VLOOKUP(A406,ResultsIRT!B:J,6,FALSE)</f>
        <v>#N/A</v>
      </c>
      <c r="R406" s="7" t="e">
        <f>VLOOKUP(A406,ResultsIRT!B:J,8,FALSE)</f>
        <v>#N/A</v>
      </c>
      <c r="S406" s="7" t="e">
        <f>VLOOKUP(A406,ResultsIRT!B:J,7,FALSE)</f>
        <v>#N/A</v>
      </c>
      <c r="T406" s="7" t="e">
        <f>VLOOKUP(A406,ResultsIRT!B:J,9,FALSE)</f>
        <v>#N/A</v>
      </c>
      <c r="U406" s="27" t="s">
        <v>729</v>
      </c>
      <c r="V406" s="8" t="str">
        <f>IFERROR(IF(VLOOKUP(U406, EnglishVocabulary!A:A, 1, FALSE) = U406, "yes", "no"), "no")</f>
        <v>yes</v>
      </c>
      <c r="W406" s="8" t="str">
        <f>IFERROR(IF(VLOOKUP(A406, HighDiscrimIRT!A:A, 1, FALSE) = A406, "X", ""), "")</f>
        <v/>
      </c>
      <c r="X406" s="7"/>
    </row>
    <row r="407" spans="1:24">
      <c r="A407" s="14" t="s">
        <v>730</v>
      </c>
      <c r="B407" s="7">
        <f>LOG10(D407)+6</f>
        <v>1.818926271940474</v>
      </c>
      <c r="C407" s="7">
        <f>IF(E407=0,-12,LOG10(E407)+6)</f>
        <v>0.12277272913859871</v>
      </c>
      <c r="D407" s="10">
        <v>6.5906200000000003E-5</v>
      </c>
      <c r="E407" s="10">
        <v>1.3266999999999999E-6</v>
      </c>
      <c r="F407" s="8">
        <v>5</v>
      </c>
      <c r="G407" s="8" t="str" cm="1">
        <f t="array" ref="G407">_xlfn.SWITCH(F407,0,"primary",1,"6-7th grade",2,"8-9th grade",3,"10th grade",4,"11-12th grade",5,"bachelor",6,"licence",7,"master",10,"hard to tell")</f>
        <v>bachelor</v>
      </c>
      <c r="H407" s="8"/>
      <c r="I407" s="8"/>
      <c r="J407" s="8" t="s">
        <v>331</v>
      </c>
      <c r="K407" s="8" t="str">
        <f>IFERROR(IF(VLOOKUP(A407, ResultsOnlineExpFrench!A:A, 1, FALSE) = A407, "yes", "no"), "no")</f>
        <v>no</v>
      </c>
      <c r="L407" s="8"/>
      <c r="M407" s="8" t="e">
        <f>VLOOKUP(A407,ResultsOnlineExpFrench!A:B,2,FALSE)</f>
        <v>#N/A</v>
      </c>
      <c r="N407" s="8" t="e">
        <f>VLOOKUP(A407,ResultsOnlineExpFrench!A:H,8,FALSE)</f>
        <v>#N/A</v>
      </c>
      <c r="O407" s="7" t="e">
        <f>VLOOKUP(A407,ResultsIRT!B:J,4,FALSE)</f>
        <v>#N/A</v>
      </c>
      <c r="P407" s="7" t="e">
        <f>VLOOKUP(A407,ResultsIRT!B:J,5,FALSE)</f>
        <v>#N/A</v>
      </c>
      <c r="Q407" s="7" t="e">
        <f>VLOOKUP(A407,ResultsIRT!B:J,6,FALSE)</f>
        <v>#N/A</v>
      </c>
      <c r="R407" s="7" t="e">
        <f>VLOOKUP(A407,ResultsIRT!B:J,8,FALSE)</f>
        <v>#N/A</v>
      </c>
      <c r="S407" s="7" t="e">
        <f>VLOOKUP(A407,ResultsIRT!B:J,7,FALSE)</f>
        <v>#N/A</v>
      </c>
      <c r="T407" s="7" t="e">
        <f>VLOOKUP(A407,ResultsIRT!B:J,9,FALSE)</f>
        <v>#N/A</v>
      </c>
      <c r="U407" s="27" t="s">
        <v>730</v>
      </c>
      <c r="V407" s="8" t="str">
        <f>IFERROR(IF(VLOOKUP(U407, EnglishVocabulary!A:A, 1, FALSE) = U407, "yes", "no"), "no")</f>
        <v>yes</v>
      </c>
      <c r="W407" s="8" t="str">
        <f>IFERROR(IF(VLOOKUP(A407, HighDiscrimIRT!A:A, 1, FALSE) = A407, "X", ""), "")</f>
        <v/>
      </c>
      <c r="X407" s="7"/>
    </row>
    <row r="408" spans="1:24">
      <c r="A408" s="14" t="s">
        <v>731</v>
      </c>
      <c r="B408" s="7">
        <f>LOG10(D408)+6</f>
        <v>1.8174430624165634</v>
      </c>
      <c r="C408" s="7">
        <f>IF(E408=0,-12,LOG10(E408)+6)</f>
        <v>1.453726446219668</v>
      </c>
      <c r="D408" s="10">
        <v>6.5681500000000005E-5</v>
      </c>
      <c r="E408" s="10">
        <v>2.84267E-5</v>
      </c>
      <c r="F408" s="11">
        <v>5</v>
      </c>
      <c r="G408" s="8" t="str" cm="1">
        <f t="array" ref="G408">_xlfn.SWITCH(F408,0,"primary",1,"6-7th grade",2,"8-9th grade",3,"10th grade",4,"11-12th grade",5,"bachelor",6,"licence",7,"master",10,"hard to tell")</f>
        <v>bachelor</v>
      </c>
      <c r="H408" s="8"/>
      <c r="I408" s="8"/>
      <c r="J408" s="8" t="s">
        <v>27</v>
      </c>
      <c r="K408" s="8" t="str">
        <f>IFERROR(IF(VLOOKUP(A408, ResultsOnlineExpFrench!A:A, 1, FALSE) = A408, "yes", "no"), "no")</f>
        <v>yes</v>
      </c>
      <c r="L408" s="8"/>
      <c r="M408" s="7">
        <f>VLOOKUP(A408,ResultsOnlineExpFrench!A:B,2,FALSE)</f>
        <v>4.640845070422535</v>
      </c>
      <c r="N408" s="7">
        <f>VLOOKUP(A408,ResultsOnlineExpFrench!A:H,8,FALSE)</f>
        <v>2.9772412537513788</v>
      </c>
      <c r="O408" s="7">
        <f>VLOOKUP(A408,ResultsIRT!B:J,4,FALSE)</f>
        <v>1.8582593796509601</v>
      </c>
      <c r="P408" s="7">
        <f>VLOOKUP(A408,ResultsIRT!B:J,5,FALSE)</f>
        <v>-0.25590134811527998</v>
      </c>
      <c r="Q408" s="7">
        <f>VLOOKUP(A408,ResultsIRT!B:J,6,FALSE)</f>
        <v>2.4852431440854801</v>
      </c>
      <c r="R408" s="7">
        <f>VLOOKUP(A408,ResultsIRT!B:J,8,FALSE)</f>
        <v>-0.618079600022998</v>
      </c>
      <c r="S408" s="7">
        <f>VLOOKUP(A408,ResultsIRT!B:J,7,FALSE)</f>
        <v>0.51768058217145696</v>
      </c>
      <c r="T408" s="7">
        <f>VLOOKUP(A408,ResultsIRT!B:J,9,FALSE)</f>
        <v>4.1351773589082299</v>
      </c>
      <c r="U408" s="27" t="s">
        <v>731</v>
      </c>
      <c r="V408" s="8" t="str">
        <f>IFERROR(IF(VLOOKUP(U408, EnglishVocabulary!A:A, 1, FALSE) = U408, "yes", "no"), "no")</f>
        <v>yes</v>
      </c>
      <c r="W408" s="8" t="str">
        <f>IFERROR(IF(VLOOKUP(A408, HighDiscrimIRT!A:A, 1, FALSE) = A408, "X", ""), "")</f>
        <v/>
      </c>
      <c r="X408" s="7"/>
    </row>
    <row r="409" spans="1:24">
      <c r="A409" s="14" t="s">
        <v>732</v>
      </c>
      <c r="B409" s="7">
        <f>LOG10(D409)+6</f>
        <v>1.8104543145673881</v>
      </c>
      <c r="C409" s="7">
        <f>IF(E409=0,-12,LOG10(E409)+6)</f>
        <v>1.2704365882938902</v>
      </c>
      <c r="D409" s="10">
        <v>6.4633000000000003E-5</v>
      </c>
      <c r="E409" s="10">
        <v>1.86396E-5</v>
      </c>
      <c r="F409" s="8">
        <v>2</v>
      </c>
      <c r="G409" s="8" t="str" cm="1">
        <f t="array" ref="G409">_xlfn.SWITCH(F409,0,"primary",1,"6-7th grade",2,"8-9th grade",3,"10th grade",4,"11-12th grade",5,"bachelor",6,"licence",7,"master",10,"hard to tell")</f>
        <v>8-9th grade</v>
      </c>
      <c r="H409" s="8"/>
      <c r="I409" s="8"/>
      <c r="J409" s="8" t="s">
        <v>214</v>
      </c>
      <c r="K409" s="8" t="str">
        <f>IFERROR(IF(VLOOKUP(A409, ResultsOnlineExpFrench!A:A, 1, FALSE) = A409, "yes", "no"), "no")</f>
        <v>no</v>
      </c>
      <c r="L409" s="8"/>
      <c r="M409" s="8" t="e">
        <f>VLOOKUP(A409,ResultsOnlineExpFrench!A:B,2,FALSE)</f>
        <v>#N/A</v>
      </c>
      <c r="N409" s="8" t="e">
        <f>VLOOKUP(A409,ResultsOnlineExpFrench!A:H,8,FALSE)</f>
        <v>#N/A</v>
      </c>
      <c r="O409" s="7" t="e">
        <f>VLOOKUP(A409,ResultsIRT!B:J,4,FALSE)</f>
        <v>#N/A</v>
      </c>
      <c r="P409" s="7" t="e">
        <f>VLOOKUP(A409,ResultsIRT!B:J,5,FALSE)</f>
        <v>#N/A</v>
      </c>
      <c r="Q409" s="7" t="e">
        <f>VLOOKUP(A409,ResultsIRT!B:J,6,FALSE)</f>
        <v>#N/A</v>
      </c>
      <c r="R409" s="7" t="e">
        <f>VLOOKUP(A409,ResultsIRT!B:J,8,FALSE)</f>
        <v>#N/A</v>
      </c>
      <c r="S409" s="7" t="e">
        <f>VLOOKUP(A409,ResultsIRT!B:J,7,FALSE)</f>
        <v>#N/A</v>
      </c>
      <c r="T409" s="7" t="e">
        <f>VLOOKUP(A409,ResultsIRT!B:J,9,FALSE)</f>
        <v>#N/A</v>
      </c>
      <c r="U409" s="27" t="s">
        <v>733</v>
      </c>
      <c r="V409" s="8" t="str">
        <f>IFERROR(IF(VLOOKUP(U409, EnglishVocabulary!A:A, 1, FALSE) = U409, "yes", "no"), "no")</f>
        <v>yes</v>
      </c>
      <c r="W409" s="8" t="str">
        <f>IFERROR(IF(VLOOKUP(A409, HighDiscrimIRT!A:A, 1, FALSE) = A409, "X", ""), "")</f>
        <v/>
      </c>
      <c r="X409" s="7"/>
    </row>
    <row r="410" spans="1:24">
      <c r="A410" s="14" t="s">
        <v>734</v>
      </c>
      <c r="B410" s="7">
        <f>LOG10(D410)+6</f>
        <v>1.8053927808264332</v>
      </c>
      <c r="C410" s="7">
        <f>IF(E410=0,-12,LOG10(E410)+6)</f>
        <v>-0.7028963498507439</v>
      </c>
      <c r="D410" s="10">
        <v>6.3884099999999994E-5</v>
      </c>
      <c r="E410" s="10">
        <v>1.9819999999999999E-7</v>
      </c>
      <c r="F410" s="8">
        <v>4</v>
      </c>
      <c r="G410" s="8" t="str" cm="1">
        <f t="array" ref="G410">_xlfn.SWITCH(F410,0,"primary",1,"6-7th grade",2,"8-9th grade",3,"10th grade",4,"11-12th grade",5,"bachelor",6,"licence",7,"master",10,"hard to tell")</f>
        <v>11-12th grade</v>
      </c>
      <c r="H410" s="8"/>
      <c r="I410" s="8"/>
      <c r="J410" s="8" t="s">
        <v>331</v>
      </c>
      <c r="K410" s="8" t="str">
        <f>IFERROR(IF(VLOOKUP(A410, ResultsOnlineExpFrench!A:A, 1, FALSE) = A410, "yes", "no"), "no")</f>
        <v>no</v>
      </c>
      <c r="L410" s="8"/>
      <c r="M410" s="8" t="e">
        <f>VLOOKUP(A410,ResultsOnlineExpFrench!A:B,2,FALSE)</f>
        <v>#N/A</v>
      </c>
      <c r="N410" s="8" t="e">
        <f>VLOOKUP(A410,ResultsOnlineExpFrench!A:H,8,FALSE)</f>
        <v>#N/A</v>
      </c>
      <c r="O410" s="7" t="e">
        <f>VLOOKUP(A410,ResultsIRT!B:J,4,FALSE)</f>
        <v>#N/A</v>
      </c>
      <c r="P410" s="7" t="e">
        <f>VLOOKUP(A410,ResultsIRT!B:J,5,FALSE)</f>
        <v>#N/A</v>
      </c>
      <c r="Q410" s="7" t="e">
        <f>VLOOKUP(A410,ResultsIRT!B:J,6,FALSE)</f>
        <v>#N/A</v>
      </c>
      <c r="R410" s="7" t="e">
        <f>VLOOKUP(A410,ResultsIRT!B:J,8,FALSE)</f>
        <v>#N/A</v>
      </c>
      <c r="S410" s="7" t="e">
        <f>VLOOKUP(A410,ResultsIRT!B:J,7,FALSE)</f>
        <v>#N/A</v>
      </c>
      <c r="T410" s="7" t="e">
        <f>VLOOKUP(A410,ResultsIRT!B:J,9,FALSE)</f>
        <v>#N/A</v>
      </c>
      <c r="U410" s="27" t="s">
        <v>734</v>
      </c>
      <c r="V410" s="8" t="str">
        <f>IFERROR(IF(VLOOKUP(U410, EnglishVocabulary!A:A, 1, FALSE) = U410, "yes", "no"), "no")</f>
        <v>yes</v>
      </c>
      <c r="W410" s="8" t="str">
        <f>IFERROR(IF(VLOOKUP(A410, HighDiscrimIRT!A:A, 1, FALSE) = A410, "X", ""), "")</f>
        <v/>
      </c>
      <c r="X410" s="7"/>
    </row>
    <row r="411" spans="1:24">
      <c r="A411" s="14" t="s">
        <v>735</v>
      </c>
      <c r="B411" s="7">
        <f>LOG10(D411)+6</f>
        <v>1.8048832997428512</v>
      </c>
      <c r="C411" s="7">
        <f>IF(E411=0,-12,LOG10(E411)+6)</f>
        <v>1.9537374692000915</v>
      </c>
      <c r="D411" s="10">
        <v>6.3809199999999999E-5</v>
      </c>
      <c r="E411" s="10">
        <v>8.9895400000000007E-5</v>
      </c>
      <c r="F411" s="31">
        <v>0</v>
      </c>
      <c r="G411" s="8" t="str" cm="1">
        <f t="array" ref="G411">_xlfn.SWITCH(F411,0,"primary",1,"6-7th grade",2,"8-9th grade",3,"10th grade",4,"11-12th grade",5,"bachelor",6,"licence",7,"master",10,"hard to tell")</f>
        <v>primary</v>
      </c>
      <c r="H411" s="8"/>
      <c r="I411" s="8"/>
      <c r="J411" s="8" t="s">
        <v>27</v>
      </c>
      <c r="K411" s="8" t="str">
        <f>IFERROR(IF(VLOOKUP(A411, ResultsOnlineExpFrench!A:A, 1, FALSE) = A411, "yes", "no"), "no")</f>
        <v>yes</v>
      </c>
      <c r="L411" s="8"/>
      <c r="M411" s="7">
        <f>VLOOKUP(A411,ResultsOnlineExpFrench!A:B,2,FALSE)</f>
        <v>4.5428571428571427</v>
      </c>
      <c r="N411" s="7">
        <f>VLOOKUP(A411,ResultsOnlineExpFrench!A:H,8,FALSE)</f>
        <v>2.7133833086373631</v>
      </c>
      <c r="O411" s="7">
        <f>VLOOKUP(A411,ResultsIRT!B:J,4,FALSE)</f>
        <v>2.84483387367789</v>
      </c>
      <c r="P411" s="7">
        <f>VLOOKUP(A411,ResultsIRT!B:J,5,FALSE)</f>
        <v>0.19109889166560201</v>
      </c>
      <c r="Q411" s="7">
        <f>VLOOKUP(A411,ResultsIRT!B:J,6,FALSE)</f>
        <v>0.78749303270244997</v>
      </c>
      <c r="R411" s="7">
        <f>VLOOKUP(A411,ResultsIRT!B:J,8,FALSE)</f>
        <v>-1.09794023001341</v>
      </c>
      <c r="S411" s="7">
        <f>VLOOKUP(A411,ResultsIRT!B:J,7,FALSE)</f>
        <v>0.17790331177765001</v>
      </c>
      <c r="T411" s="7">
        <f>VLOOKUP(A411,ResultsIRT!B:J,9,FALSE)</f>
        <v>1.6457085014292001</v>
      </c>
      <c r="U411" s="27" t="s">
        <v>736</v>
      </c>
      <c r="V411" s="8" t="str">
        <f>IFERROR(IF(VLOOKUP(U411, EnglishVocabulary!A:A, 1, FALSE) = U411, "yes", "no"), "no")</f>
        <v>no</v>
      </c>
      <c r="W411" s="8" t="str">
        <f>IFERROR(IF(VLOOKUP(A411, HighDiscrimIRT!A:A, 1, FALSE) = A411, "X", ""), "")</f>
        <v/>
      </c>
      <c r="X411" s="7"/>
    </row>
    <row r="412" spans="1:24">
      <c r="A412" s="14" t="s">
        <v>737</v>
      </c>
      <c r="B412" s="7">
        <f>LOG10(D412)+6</f>
        <v>1.8043732202729625</v>
      </c>
      <c r="C412" s="7">
        <f>IF(E412=0,-12,LOG10(E412)+6)</f>
        <v>-0.53387412958180036</v>
      </c>
      <c r="D412" s="10">
        <v>6.3734300000000004E-5</v>
      </c>
      <c r="E412" s="10">
        <v>2.9250000000000001E-7</v>
      </c>
      <c r="F412" s="8">
        <v>4</v>
      </c>
      <c r="G412" s="8" t="str" cm="1">
        <f t="array" ref="G412">_xlfn.SWITCH(F412,0,"primary",1,"6-7th grade",2,"8-9th grade",3,"10th grade",4,"11-12th grade",5,"bachelor",6,"licence",7,"master",10,"hard to tell")</f>
        <v>11-12th grade</v>
      </c>
      <c r="H412" s="8"/>
      <c r="I412" s="8"/>
      <c r="J412" s="8" t="s">
        <v>77</v>
      </c>
      <c r="K412" s="8" t="str">
        <f>IFERROR(IF(VLOOKUP(A412, ResultsOnlineExpFrench!A:A, 1, FALSE) = A412, "yes", "no"), "no")</f>
        <v>no</v>
      </c>
      <c r="L412" s="8"/>
      <c r="M412" s="8" t="e">
        <f>VLOOKUP(A412,ResultsOnlineExpFrench!A:B,2,FALSE)</f>
        <v>#N/A</v>
      </c>
      <c r="N412" s="8" t="e">
        <f>VLOOKUP(A412,ResultsOnlineExpFrench!A:H,8,FALSE)</f>
        <v>#N/A</v>
      </c>
      <c r="O412" s="7" t="e">
        <f>VLOOKUP(A412,ResultsIRT!B:J,4,FALSE)</f>
        <v>#N/A</v>
      </c>
      <c r="P412" s="7" t="e">
        <f>VLOOKUP(A412,ResultsIRT!B:J,5,FALSE)</f>
        <v>#N/A</v>
      </c>
      <c r="Q412" s="7" t="e">
        <f>VLOOKUP(A412,ResultsIRT!B:J,6,FALSE)</f>
        <v>#N/A</v>
      </c>
      <c r="R412" s="7" t="e">
        <f>VLOOKUP(A412,ResultsIRT!B:J,8,FALSE)</f>
        <v>#N/A</v>
      </c>
      <c r="S412" s="7" t="e">
        <f>VLOOKUP(A412,ResultsIRT!B:J,7,FALSE)</f>
        <v>#N/A</v>
      </c>
      <c r="T412" s="7" t="e">
        <f>VLOOKUP(A412,ResultsIRT!B:J,9,FALSE)</f>
        <v>#N/A</v>
      </c>
      <c r="U412" s="27" t="s">
        <v>738</v>
      </c>
      <c r="V412" s="8" t="str">
        <f>IFERROR(IF(VLOOKUP(U412, EnglishVocabulary!A:A, 1, FALSE) = U412, "yes", "no"), "no")</f>
        <v>yes</v>
      </c>
      <c r="W412" s="8" t="str">
        <f>IFERROR(IF(VLOOKUP(A412, HighDiscrimIRT!A:A, 1, FALSE) = A412, "X", ""), "")</f>
        <v/>
      </c>
      <c r="X412" s="7"/>
    </row>
    <row r="413" spans="1:24">
      <c r="A413" s="14" t="s">
        <v>739</v>
      </c>
      <c r="B413" s="7">
        <f>LOG10(D413)+6</f>
        <v>1.8023268903103666</v>
      </c>
      <c r="C413" s="7">
        <f>IF(E413=0,-12,LOG10(E413)+6)</f>
        <v>2.1080197840967201</v>
      </c>
      <c r="D413" s="10">
        <v>6.3434699999999998E-5</v>
      </c>
      <c r="E413" s="10">
        <v>1.2823890000000001E-4</v>
      </c>
      <c r="F413" s="8">
        <v>5</v>
      </c>
      <c r="G413" s="8" t="str" cm="1">
        <f t="array" ref="G413">_xlfn.SWITCH(F413,0,"primary",1,"6-7th grade",2,"8-9th grade",3,"10th grade",4,"11-12th grade",5,"bachelor",6,"licence",7,"master",10,"hard to tell")</f>
        <v>bachelor</v>
      </c>
      <c r="H413" s="8"/>
      <c r="I413" s="8"/>
      <c r="J413" s="8" t="s">
        <v>214</v>
      </c>
      <c r="K413" s="8" t="str">
        <f>IFERROR(IF(VLOOKUP(A413, ResultsOnlineExpFrench!A:A, 1, FALSE) = A413, "yes", "no"), "no")</f>
        <v>no</v>
      </c>
      <c r="L413" s="8"/>
      <c r="M413" s="8" t="e">
        <f>VLOOKUP(A413,ResultsOnlineExpFrench!A:B,2,FALSE)</f>
        <v>#N/A</v>
      </c>
      <c r="N413" s="8" t="e">
        <f>VLOOKUP(A413,ResultsOnlineExpFrench!A:H,8,FALSE)</f>
        <v>#N/A</v>
      </c>
      <c r="O413" s="7" t="e">
        <f>VLOOKUP(A413,ResultsIRT!B:J,4,FALSE)</f>
        <v>#N/A</v>
      </c>
      <c r="P413" s="7" t="e">
        <f>VLOOKUP(A413,ResultsIRT!B:J,5,FALSE)</f>
        <v>#N/A</v>
      </c>
      <c r="Q413" s="7" t="e">
        <f>VLOOKUP(A413,ResultsIRT!B:J,6,FALSE)</f>
        <v>#N/A</v>
      </c>
      <c r="R413" s="7" t="e">
        <f>VLOOKUP(A413,ResultsIRT!B:J,8,FALSE)</f>
        <v>#N/A</v>
      </c>
      <c r="S413" s="7" t="e">
        <f>VLOOKUP(A413,ResultsIRT!B:J,7,FALSE)</f>
        <v>#N/A</v>
      </c>
      <c r="T413" s="7" t="e">
        <f>VLOOKUP(A413,ResultsIRT!B:J,9,FALSE)</f>
        <v>#N/A</v>
      </c>
      <c r="U413" s="27" t="s">
        <v>740</v>
      </c>
      <c r="V413" s="8" t="str">
        <f>IFERROR(IF(VLOOKUP(U413, EnglishVocabulary!A:A, 1, FALSE) = U413, "yes", "no"), "no")</f>
        <v>no</v>
      </c>
      <c r="W413" s="8" t="str">
        <f>IFERROR(IF(VLOOKUP(A413, HighDiscrimIRT!A:A, 1, FALSE) = A413, "X", ""), "")</f>
        <v/>
      </c>
      <c r="X413" s="7"/>
    </row>
    <row r="414" spans="1:24">
      <c r="A414" s="14" t="s">
        <v>741</v>
      </c>
      <c r="B414" s="7">
        <f>LOG10(D414)+6</f>
        <v>1.8023268903103666</v>
      </c>
      <c r="C414" s="7">
        <f>IF(E414=0,-12,LOG10(E414)+6)</f>
        <v>1.9416406085763418</v>
      </c>
      <c r="D414" s="10">
        <v>6.3434699999999998E-5</v>
      </c>
      <c r="E414" s="10">
        <v>8.7425999999999999E-5</v>
      </c>
      <c r="F414" s="11">
        <v>0</v>
      </c>
      <c r="G414" s="8" t="str" cm="1">
        <f t="array" ref="G414">_xlfn.SWITCH(F414,0,"primary",1,"6-7th grade",2,"8-9th grade",3,"10th grade",4,"11-12th grade",5,"bachelor",6,"licence",7,"master",10,"hard to tell")</f>
        <v>primary</v>
      </c>
      <c r="H414" s="8"/>
      <c r="I414" s="8"/>
      <c r="J414" s="8" t="s">
        <v>25</v>
      </c>
      <c r="K414" s="8" t="str">
        <f>IFERROR(IF(VLOOKUP(A414, ResultsOnlineExpFrench!A:A, 1, FALSE) = A414, "yes", "no"), "no")</f>
        <v>yes</v>
      </c>
      <c r="L414" s="8"/>
      <c r="M414" s="7">
        <f>VLOOKUP(A414,ResultsOnlineExpFrench!A:B,2,FALSE)</f>
        <v>7.8778625954198471</v>
      </c>
      <c r="N414" s="7">
        <f>VLOOKUP(A414,ResultsOnlineExpFrench!A:H,8,FALSE)</f>
        <v>0.50979565975767971</v>
      </c>
      <c r="O414" s="7" t="e">
        <f>VLOOKUP(A414,ResultsIRT!B:J,4,FALSE)</f>
        <v>#N/A</v>
      </c>
      <c r="P414" s="7" t="e">
        <f>VLOOKUP(A414,ResultsIRT!B:J,5,FALSE)</f>
        <v>#N/A</v>
      </c>
      <c r="Q414" s="7" t="e">
        <f>VLOOKUP(A414,ResultsIRT!B:J,6,FALSE)</f>
        <v>#N/A</v>
      </c>
      <c r="R414" s="7" t="e">
        <f>VLOOKUP(A414,ResultsIRT!B:J,8,FALSE)</f>
        <v>#N/A</v>
      </c>
      <c r="S414" s="7" t="e">
        <f>VLOOKUP(A414,ResultsIRT!B:J,7,FALSE)</f>
        <v>#N/A</v>
      </c>
      <c r="T414" s="7" t="e">
        <f>VLOOKUP(A414,ResultsIRT!B:J,9,FALSE)</f>
        <v>#N/A</v>
      </c>
      <c r="U414" s="27" t="s">
        <v>742</v>
      </c>
      <c r="V414" s="8" t="str">
        <f>IFERROR(IF(VLOOKUP(U414, EnglishVocabulary!A:A, 1, FALSE) = U414, "yes", "no"), "no")</f>
        <v>yes</v>
      </c>
      <c r="W414" s="8" t="str">
        <f>IFERROR(IF(VLOOKUP(A414, HighDiscrimIRT!A:A, 1, FALSE) = A414, "X", ""), "")</f>
        <v/>
      </c>
      <c r="X414" s="7"/>
    </row>
    <row r="415" spans="1:24">
      <c r="A415" s="14" t="s">
        <v>743</v>
      </c>
      <c r="B415" s="7">
        <f>LOG10(D415)+6</f>
        <v>1.8007864773933191</v>
      </c>
      <c r="C415" s="7">
        <f>IF(E415=0,-12,LOG10(E415)+6)</f>
        <v>-0.59773861754531943</v>
      </c>
      <c r="D415" s="10">
        <v>6.3210100000000007E-5</v>
      </c>
      <c r="E415" s="10">
        <v>2.5250000000000002E-7</v>
      </c>
      <c r="F415" s="8">
        <v>2</v>
      </c>
      <c r="G415" s="8" t="str" cm="1">
        <f t="array" ref="G415">_xlfn.SWITCH(F415,0,"primary",1,"6-7th grade",2,"8-9th grade",3,"10th grade",4,"11-12th grade",5,"bachelor",6,"licence",7,"master",10,"hard to tell")</f>
        <v>8-9th grade</v>
      </c>
      <c r="H415" s="8"/>
      <c r="I415" s="8"/>
      <c r="J415" s="8" t="s">
        <v>77</v>
      </c>
      <c r="K415" s="8" t="str">
        <f>IFERROR(IF(VLOOKUP(A415, ResultsOnlineExpFrench!A:A, 1, FALSE) = A415, "yes", "no"), "no")</f>
        <v>no</v>
      </c>
      <c r="L415" s="8"/>
      <c r="M415" s="8" t="e">
        <f>VLOOKUP(A415,ResultsOnlineExpFrench!A:B,2,FALSE)</f>
        <v>#N/A</v>
      </c>
      <c r="N415" s="8" t="e">
        <f>VLOOKUP(A415,ResultsOnlineExpFrench!A:H,8,FALSE)</f>
        <v>#N/A</v>
      </c>
      <c r="O415" s="7" t="e">
        <f>VLOOKUP(A415,ResultsIRT!B:J,4,FALSE)</f>
        <v>#N/A</v>
      </c>
      <c r="P415" s="7" t="e">
        <f>VLOOKUP(A415,ResultsIRT!B:J,5,FALSE)</f>
        <v>#N/A</v>
      </c>
      <c r="Q415" s="7" t="e">
        <f>VLOOKUP(A415,ResultsIRT!B:J,6,FALSE)</f>
        <v>#N/A</v>
      </c>
      <c r="R415" s="7" t="e">
        <f>VLOOKUP(A415,ResultsIRT!B:J,8,FALSE)</f>
        <v>#N/A</v>
      </c>
      <c r="S415" s="7" t="e">
        <f>VLOOKUP(A415,ResultsIRT!B:J,7,FALSE)</f>
        <v>#N/A</v>
      </c>
      <c r="T415" s="7" t="e">
        <f>VLOOKUP(A415,ResultsIRT!B:J,9,FALSE)</f>
        <v>#N/A</v>
      </c>
      <c r="U415" s="27" t="s">
        <v>744</v>
      </c>
      <c r="V415" s="8" t="str">
        <f>IFERROR(IF(VLOOKUP(U415, EnglishVocabulary!A:A, 1, FALSE) = U415, "yes", "no"), "no")</f>
        <v>yes</v>
      </c>
      <c r="W415" s="8" t="str">
        <f>IFERROR(IF(VLOOKUP(A415, HighDiscrimIRT!A:A, 1, FALSE) = A415, "X", ""), "")</f>
        <v/>
      </c>
      <c r="X415" s="7"/>
    </row>
    <row r="416" spans="1:24">
      <c r="A416" s="14" t="s">
        <v>745</v>
      </c>
      <c r="B416" s="7">
        <f>LOG10(D416)+6</f>
        <v>1.7971691727273207</v>
      </c>
      <c r="C416" s="7">
        <f>IF(E416=0,-12,LOG10(E416)+6)</f>
        <v>1.8511176389819886</v>
      </c>
      <c r="D416" s="10">
        <v>6.2685800000000002E-5</v>
      </c>
      <c r="E416" s="10">
        <v>7.0976999999999995E-5</v>
      </c>
      <c r="F416" s="11">
        <v>0</v>
      </c>
      <c r="G416" s="8" t="str" cm="1">
        <f t="array" ref="G416">_xlfn.SWITCH(F416,0,"primary",1,"6-7th grade",2,"8-9th grade",3,"10th grade",4,"11-12th grade",5,"bachelor",6,"licence",7,"master",10,"hard to tell")</f>
        <v>primary</v>
      </c>
      <c r="H416" s="8"/>
      <c r="I416" s="8"/>
      <c r="J416" s="8" t="s">
        <v>27</v>
      </c>
      <c r="K416" s="8" t="str">
        <f>IFERROR(IF(VLOOKUP(A416, ResultsOnlineExpFrench!A:A, 1, FALSE) = A416, "yes", "no"), "no")</f>
        <v>yes</v>
      </c>
      <c r="L416" s="8"/>
      <c r="M416" s="7">
        <f>VLOOKUP(A416,ResultsOnlineExpFrench!A:B,2,FALSE)</f>
        <v>7.774647887323944</v>
      </c>
      <c r="N416" s="7">
        <f>VLOOKUP(A416,ResultsOnlineExpFrench!A:H,8,FALSE)</f>
        <v>0.72572805791482986</v>
      </c>
      <c r="O416" s="7">
        <f>VLOOKUP(A416,ResultsIRT!B:J,4,FALSE)</f>
        <v>8.5155274464653909E-3</v>
      </c>
      <c r="P416" s="7">
        <f>VLOOKUP(A416,ResultsIRT!B:J,5,FALSE)</f>
        <v>-30.657195631450499</v>
      </c>
      <c r="Q416" s="7">
        <f>VLOOKUP(A416,ResultsIRT!B:J,6,FALSE)</f>
        <v>80.556072264976294</v>
      </c>
      <c r="R416" s="7">
        <f>VLOOKUP(A416,ResultsIRT!B:J,8,FALSE)</f>
        <v>-2.2823538488559598</v>
      </c>
      <c r="S416" s="7">
        <f>VLOOKUP(A416,ResultsIRT!B:J,7,FALSE)</f>
        <v>22.917721309848801</v>
      </c>
      <c r="T416" s="7">
        <f>VLOOKUP(A416,ResultsIRT!B:J,9,FALSE)</f>
        <v>1.9218177302394499</v>
      </c>
      <c r="U416" s="27" t="s">
        <v>420</v>
      </c>
      <c r="V416" s="8" t="str">
        <f>IFERROR(IF(VLOOKUP(U416, EnglishVocabulary!A:A, 1, FALSE) = U416, "yes", "no"), "no")</f>
        <v>yes</v>
      </c>
      <c r="W416" s="8" t="str">
        <f>IFERROR(IF(VLOOKUP(A416, HighDiscrimIRT!A:A, 1, FALSE) = A416, "X", ""), "")</f>
        <v/>
      </c>
      <c r="X416" s="7"/>
    </row>
    <row r="417" spans="1:24">
      <c r="A417" s="14" t="s">
        <v>746</v>
      </c>
      <c r="B417" s="7">
        <f>LOG10(D417)+6</f>
        <v>1.7971691727273207</v>
      </c>
      <c r="C417" s="7">
        <f>IF(E417=0,-12,LOG10(E417)+6)</f>
        <v>1.6029374648712977</v>
      </c>
      <c r="D417" s="10">
        <v>6.2685800000000002E-5</v>
      </c>
      <c r="E417" s="10">
        <v>4.0080899999999998E-5</v>
      </c>
      <c r="F417" s="11">
        <v>5</v>
      </c>
      <c r="G417" s="8" t="str" cm="1">
        <f t="array" ref="G417">_xlfn.SWITCH(F417,0,"primary",1,"6-7th grade",2,"8-9th grade",3,"10th grade",4,"11-12th grade",5,"bachelor",6,"licence",7,"master",10,"hard to tell")</f>
        <v>bachelor</v>
      </c>
      <c r="H417" s="8"/>
      <c r="I417" s="8"/>
      <c r="J417" s="8" t="s">
        <v>27</v>
      </c>
      <c r="K417" s="8" t="str">
        <f>IFERROR(IF(VLOOKUP(A417, ResultsOnlineExpFrench!A:A, 1, FALSE) = A417, "yes", "no"), "no")</f>
        <v>yes</v>
      </c>
      <c r="L417" s="8"/>
      <c r="M417" s="7">
        <f>VLOOKUP(A417,ResultsOnlineExpFrench!A:B,2,FALSE)</f>
        <v>5.647887323943662</v>
      </c>
      <c r="N417" s="7">
        <f>VLOOKUP(A417,ResultsOnlineExpFrench!A:H,8,FALSE)</f>
        <v>2.581617527389882</v>
      </c>
      <c r="O417" s="7">
        <f>VLOOKUP(A417,ResultsIRT!B:J,4,FALSE)</f>
        <v>2.7869073555892898</v>
      </c>
      <c r="P417" s="7">
        <f>VLOOKUP(A417,ResultsIRT!B:J,5,FALSE)</f>
        <v>-0.26327469440405599</v>
      </c>
      <c r="Q417" s="7">
        <f>VLOOKUP(A417,ResultsIRT!B:J,6,FALSE)</f>
        <v>2.1620228979640301</v>
      </c>
      <c r="R417" s="7">
        <f>VLOOKUP(A417,ResultsIRT!B:J,8,FALSE)</f>
        <v>-0.92316108951943399</v>
      </c>
      <c r="S417" s="7">
        <f>VLOOKUP(A417,ResultsIRT!B:J,7,FALSE)</f>
        <v>0.46795877539047898</v>
      </c>
      <c r="T417" s="7">
        <f>VLOOKUP(A417,ResultsIRT!B:J,9,FALSE)</f>
        <v>2.8839718824983098</v>
      </c>
      <c r="U417" s="27" t="s">
        <v>746</v>
      </c>
      <c r="V417" s="8" t="str">
        <f>IFERROR(IF(VLOOKUP(U417, EnglishVocabulary!A:A, 1, FALSE) = U417, "yes", "no"), "no")</f>
        <v>yes</v>
      </c>
      <c r="W417" s="8" t="str">
        <f>IFERROR(IF(VLOOKUP(A417, HighDiscrimIRT!A:A, 1, FALSE) = A417, "X", ""), "")</f>
        <v/>
      </c>
      <c r="X417" s="7"/>
    </row>
    <row r="418" spans="1:24">
      <c r="A418" s="14" t="s">
        <v>747</v>
      </c>
      <c r="B418" s="7">
        <f>LOG10(D418)+6</f>
        <v>1.796649946593365</v>
      </c>
      <c r="C418" s="7">
        <f>IF(E418=0,-12,LOG10(E418)+6)</f>
        <v>0.90115851660207102</v>
      </c>
      <c r="D418" s="10">
        <v>6.2610899999999994E-5</v>
      </c>
      <c r="E418" s="10">
        <v>7.9644999999999997E-6</v>
      </c>
      <c r="F418" s="11">
        <v>7</v>
      </c>
      <c r="G418" s="8" t="str" cm="1">
        <f t="array" ref="G418">_xlfn.SWITCH(F418,0,"primary",1,"6-7th grade",2,"8-9th grade",3,"10th grade",4,"11-12th grade",5,"bachelor",6,"licence",7,"master",10,"hard to tell")</f>
        <v>master</v>
      </c>
      <c r="H418" s="8"/>
      <c r="I418" s="8"/>
      <c r="J418" s="8" t="s">
        <v>27</v>
      </c>
      <c r="K418" s="8" t="str">
        <f>IFERROR(IF(VLOOKUP(A418, ResultsOnlineExpFrench!A:A, 1, FALSE) = A418, "yes", "no"), "no")</f>
        <v>yes</v>
      </c>
      <c r="L418" s="8"/>
      <c r="M418" s="7">
        <f>VLOOKUP(A418,ResultsOnlineExpFrench!A:B,2,FALSE)</f>
        <v>3.1805555555555549</v>
      </c>
      <c r="N418" s="7">
        <f>VLOOKUP(A418,ResultsOnlineExpFrench!A:H,8,FALSE)</f>
        <v>2.3765427088343229</v>
      </c>
      <c r="O418" s="7">
        <f>VLOOKUP(A418,ResultsIRT!B:J,4,FALSE)</f>
        <v>3.4772457648639001</v>
      </c>
      <c r="P418" s="7">
        <f>VLOOKUP(A418,ResultsIRT!B:J,5,FALSE)</f>
        <v>0.42112962129138198</v>
      </c>
      <c r="Q418" s="7">
        <f>VLOOKUP(A418,ResultsIRT!B:J,6,FALSE)</f>
        <v>1.1652104610537799</v>
      </c>
      <c r="R418" s="7">
        <f>VLOOKUP(A418,ResultsIRT!B:J,8,FALSE)</f>
        <v>7.6304692138663505E-2</v>
      </c>
      <c r="S418" s="7">
        <f>VLOOKUP(A418,ResultsIRT!B:J,7,FALSE)</f>
        <v>0.218467677257282</v>
      </c>
      <c r="T418" s="7">
        <f>VLOOKUP(A418,ResultsIRT!B:J,9,FALSE)</f>
        <v>6.5611161499239401</v>
      </c>
      <c r="U418" s="27" t="s">
        <v>748</v>
      </c>
      <c r="V418" s="8" t="str">
        <f>IFERROR(IF(VLOOKUP(U418, EnglishVocabulary!A:A, 1, FALSE) = U418, "yes", "no"), "no")</f>
        <v>yes</v>
      </c>
      <c r="W418" s="8" t="str">
        <f>IFERROR(IF(VLOOKUP(A418, HighDiscrimIRT!A:A, 1, FALSE) = A418, "X", ""), "")</f>
        <v/>
      </c>
      <c r="X418" s="7"/>
    </row>
    <row r="419" spans="1:24">
      <c r="A419" s="14" t="s">
        <v>749</v>
      </c>
      <c r="B419" s="7">
        <f>LOG10(D419)+6</f>
        <v>1.7956096283047387</v>
      </c>
      <c r="C419" s="7">
        <f>IF(E419=0,-12,LOG10(E419)+6)</f>
        <v>0.13033376849500655</v>
      </c>
      <c r="D419" s="10">
        <v>6.2461100000000004E-5</v>
      </c>
      <c r="E419" s="10">
        <v>1.35E-6</v>
      </c>
      <c r="F419" s="8">
        <v>2</v>
      </c>
      <c r="G419" s="8" t="str" cm="1">
        <f t="array" ref="G419">_xlfn.SWITCH(F419,0,"primary",1,"6-7th grade",2,"8-9th grade",3,"10th grade",4,"11-12th grade",5,"bachelor",6,"licence",7,"master",10,"hard to tell")</f>
        <v>8-9th grade</v>
      </c>
      <c r="H419" s="8"/>
      <c r="I419" s="8"/>
      <c r="J419" s="8" t="s">
        <v>77</v>
      </c>
      <c r="K419" s="8" t="str">
        <f>IFERROR(IF(VLOOKUP(A419, ResultsOnlineExpFrench!A:A, 1, FALSE) = A419, "yes", "no"), "no")</f>
        <v>no</v>
      </c>
      <c r="L419" s="8"/>
      <c r="M419" s="8" t="e">
        <f>VLOOKUP(A419,ResultsOnlineExpFrench!A:B,2,FALSE)</f>
        <v>#N/A</v>
      </c>
      <c r="N419" s="8" t="e">
        <f>VLOOKUP(A419,ResultsOnlineExpFrench!A:H,8,FALSE)</f>
        <v>#N/A</v>
      </c>
      <c r="O419" s="7" t="e">
        <f>VLOOKUP(A419,ResultsIRT!B:J,4,FALSE)</f>
        <v>#N/A</v>
      </c>
      <c r="P419" s="7" t="e">
        <f>VLOOKUP(A419,ResultsIRT!B:J,5,FALSE)</f>
        <v>#N/A</v>
      </c>
      <c r="Q419" s="7" t="e">
        <f>VLOOKUP(A419,ResultsIRT!B:J,6,FALSE)</f>
        <v>#N/A</v>
      </c>
      <c r="R419" s="7" t="e">
        <f>VLOOKUP(A419,ResultsIRT!B:J,8,FALSE)</f>
        <v>#N/A</v>
      </c>
      <c r="S419" s="7" t="e">
        <f>VLOOKUP(A419,ResultsIRT!B:J,7,FALSE)</f>
        <v>#N/A</v>
      </c>
      <c r="T419" s="7" t="e">
        <f>VLOOKUP(A419,ResultsIRT!B:J,9,FALSE)</f>
        <v>#N/A</v>
      </c>
      <c r="U419" s="27" t="s">
        <v>750</v>
      </c>
      <c r="V419" s="8" t="str">
        <f>IFERROR(IF(VLOOKUP(U419, EnglishVocabulary!A:A, 1, FALSE) = U419, "yes", "no"), "no")</f>
        <v>yes</v>
      </c>
      <c r="W419" s="8" t="str">
        <f>IFERROR(IF(VLOOKUP(A419, HighDiscrimIRT!A:A, 1, FALSE) = A419, "X", ""), "")</f>
        <v/>
      </c>
      <c r="X419" s="7"/>
    </row>
    <row r="420" spans="1:24">
      <c r="A420" s="14" t="s">
        <v>751</v>
      </c>
      <c r="B420" s="7">
        <f>LOG10(D420)+6</f>
        <v>1.7908978119235357</v>
      </c>
      <c r="C420" s="7">
        <f>IF(E420=0,-12,LOG10(E420)+6)</f>
        <v>0.24047436346787787</v>
      </c>
      <c r="D420" s="10">
        <v>6.1787100000000003E-5</v>
      </c>
      <c r="E420" s="10">
        <v>1.7397E-6</v>
      </c>
      <c r="F420" s="11">
        <v>4</v>
      </c>
      <c r="G420" s="8" t="str" cm="1">
        <f t="array" ref="G420">_xlfn.SWITCH(F420,0,"primary",1,"6-7th grade",2,"8-9th grade",3,"10th grade",4,"11-12th grade",5,"bachelor",6,"licence",7,"master",10,"hard to tell")</f>
        <v>11-12th grade</v>
      </c>
      <c r="H420" s="8"/>
      <c r="I420" s="8"/>
      <c r="J420" s="8" t="s">
        <v>27</v>
      </c>
      <c r="K420" s="8" t="str">
        <f>IFERROR(IF(VLOOKUP(A420, ResultsOnlineExpFrench!A:A, 1, FALSE) = A420, "yes", "no"), "no")</f>
        <v>yes</v>
      </c>
      <c r="L420" s="8"/>
      <c r="M420" s="7">
        <f>VLOOKUP(A420,ResultsOnlineExpFrench!A:B,2,FALSE)</f>
        <v>7.1973684210526319</v>
      </c>
      <c r="N420" s="7">
        <f>VLOOKUP(A420,ResultsOnlineExpFrench!A:H,8,FALSE)</f>
        <v>1.46915422179696</v>
      </c>
      <c r="O420" s="7">
        <f>VLOOKUP(A420,ResultsIRT!B:J,4,FALSE)</f>
        <v>2.1336097209565401</v>
      </c>
      <c r="P420" s="7">
        <f>VLOOKUP(A420,ResultsIRT!B:J,5,FALSE)</f>
        <v>-1.49149411677021</v>
      </c>
      <c r="Q420" s="7">
        <f>VLOOKUP(A420,ResultsIRT!B:J,6,FALSE)</f>
        <v>3.3905279983218799</v>
      </c>
      <c r="R420" s="7">
        <f>VLOOKUP(A420,ResultsIRT!B:J,8,FALSE)</f>
        <v>-1.79275904914844</v>
      </c>
      <c r="S420" s="7">
        <f>VLOOKUP(A420,ResultsIRT!B:J,7,FALSE)</f>
        <v>0.84545934047376303</v>
      </c>
      <c r="T420" s="7">
        <f>VLOOKUP(A420,ResultsIRT!B:J,9,FALSE)</f>
        <v>0.73803869462510696</v>
      </c>
      <c r="U420" s="27" t="s">
        <v>298</v>
      </c>
      <c r="V420" s="8" t="str">
        <f>IFERROR(IF(VLOOKUP(U420, EnglishVocabulary!A:A, 1, FALSE) = U420, "yes", "no"), "no")</f>
        <v>yes</v>
      </c>
      <c r="W420" s="8" t="str">
        <f>IFERROR(IF(VLOOKUP(A420, HighDiscrimIRT!A:A, 1, FALSE) = A420, "X", ""), "")</f>
        <v/>
      </c>
      <c r="X420" s="7"/>
    </row>
    <row r="421" spans="1:24">
      <c r="A421" s="14" t="s">
        <v>752</v>
      </c>
      <c r="B421" s="7">
        <f>LOG10(D421)+6</f>
        <v>1.7893155423881488</v>
      </c>
      <c r="C421" s="7">
        <f>IF(E421=0,-12,LOG10(E421)+6)</f>
        <v>0.51911889852482584</v>
      </c>
      <c r="D421" s="10">
        <v>6.1562400000000005E-5</v>
      </c>
      <c r="E421" s="10">
        <v>3.3046000000000001E-6</v>
      </c>
      <c r="F421" s="11">
        <v>6</v>
      </c>
      <c r="G421" s="8" t="str" cm="1">
        <f t="array" ref="G421">_xlfn.SWITCH(F421,0,"primary",1,"6-7th grade",2,"8-9th grade",3,"10th grade",4,"11-12th grade",5,"bachelor",6,"licence",7,"master",10,"hard to tell")</f>
        <v>licence</v>
      </c>
      <c r="H421" s="8"/>
      <c r="I421" s="8"/>
      <c r="J421" s="8" t="s">
        <v>27</v>
      </c>
      <c r="K421" s="8" t="str">
        <f>IFERROR(IF(VLOOKUP(A421, ResultsOnlineExpFrench!A:A, 1, FALSE) = A421, "yes", "no"), "no")</f>
        <v>yes</v>
      </c>
      <c r="L421" s="8"/>
      <c r="M421" s="7">
        <f>VLOOKUP(A421,ResultsOnlineExpFrench!A:B,2,FALSE)</f>
        <v>6.7430555555555554</v>
      </c>
      <c r="N421" s="7">
        <f>VLOOKUP(A421,ResultsOnlineExpFrench!A:H,8,FALSE)</f>
        <v>1.6361647557702399</v>
      </c>
      <c r="O421" s="7">
        <f>VLOOKUP(A421,ResultsIRT!B:J,4,FALSE)</f>
        <v>0.61598910643216698</v>
      </c>
      <c r="P421" s="7">
        <f>VLOOKUP(A421,ResultsIRT!B:J,5,FALSE)</f>
        <v>-3.3287906989592502</v>
      </c>
      <c r="Q421" s="7">
        <f>VLOOKUP(A421,ResultsIRT!B:J,6,FALSE)</f>
        <v>1.4142237993398501</v>
      </c>
      <c r="R421" s="7">
        <f>VLOOKUP(A421,ResultsIRT!B:J,8,FALSE)</f>
        <v>-2.7375633958155601</v>
      </c>
      <c r="S421" s="7">
        <f>VLOOKUP(A421,ResultsIRT!B:J,7,FALSE)</f>
        <v>0.159967377518801</v>
      </c>
      <c r="T421" s="7">
        <f>VLOOKUP(A421,ResultsIRT!B:J,9,FALSE)</f>
        <v>-14.052998939939</v>
      </c>
      <c r="U421" s="27" t="s">
        <v>753</v>
      </c>
      <c r="V421" s="8" t="str">
        <f>IFERROR(IF(VLOOKUP(U421, EnglishVocabulary!A:A, 1, FALSE) = U421, "yes", "no"), "no")</f>
        <v>yes</v>
      </c>
      <c r="W421" s="8" t="str">
        <f>IFERROR(IF(VLOOKUP(A421, HighDiscrimIRT!A:A, 1, FALSE) = A421, "X", ""), "")</f>
        <v/>
      </c>
      <c r="X421" s="7"/>
    </row>
    <row r="422" spans="1:24">
      <c r="A422" s="14" t="s">
        <v>754</v>
      </c>
      <c r="B422" s="7">
        <f>LOG10(D422)+6</f>
        <v>1.7871968422380995</v>
      </c>
      <c r="C422" s="7">
        <f>IF(E422=0,-12,LOG10(E422)+6)</f>
        <v>1.5054416719450767</v>
      </c>
      <c r="D422" s="10">
        <v>6.1262799999999999E-5</v>
      </c>
      <c r="E422" s="10">
        <v>3.2021499999999998E-5</v>
      </c>
      <c r="F422" s="11">
        <v>6</v>
      </c>
      <c r="G422" s="8" t="str" cm="1">
        <f t="array" ref="G422">_xlfn.SWITCH(F422,0,"primary",1,"6-7th grade",2,"8-9th grade",3,"10th grade",4,"11-12th grade",5,"bachelor",6,"licence",7,"master",10,"hard to tell")</f>
        <v>licence</v>
      </c>
      <c r="H422" s="8"/>
      <c r="I422" s="8"/>
      <c r="J422" s="8" t="s">
        <v>27</v>
      </c>
      <c r="K422" s="8" t="str">
        <f>IFERROR(IF(VLOOKUP(A422, ResultsOnlineExpFrench!A:A, 1, FALSE) = A422, "yes", "no"), "no")</f>
        <v>yes</v>
      </c>
      <c r="L422" s="8"/>
      <c r="M422" s="7">
        <f>VLOOKUP(A422,ResultsOnlineExpFrench!A:B,2,FALSE)</f>
        <v>5.0250000000000004</v>
      </c>
      <c r="N422" s="7">
        <f>VLOOKUP(A422,ResultsOnlineExpFrench!A:H,8,FALSE)</f>
        <v>2.7822727520260599</v>
      </c>
      <c r="O422" s="7">
        <f>VLOOKUP(A422,ResultsIRT!B:J,4,FALSE)</f>
        <v>5.2803267615423604</v>
      </c>
      <c r="P422" s="7">
        <f>VLOOKUP(A422,ResultsIRT!B:J,5,FALSE)</f>
        <v>-0.16417615488742399</v>
      </c>
      <c r="Q422" s="7">
        <f>VLOOKUP(A422,ResultsIRT!B:J,6,FALSE)</f>
        <v>1.8273216286229701</v>
      </c>
      <c r="R422" s="7">
        <f>VLOOKUP(A422,ResultsIRT!B:J,8,FALSE)</f>
        <v>-0.75853288637028604</v>
      </c>
      <c r="S422" s="7">
        <f>VLOOKUP(A422,ResultsIRT!B:J,7,FALSE)</f>
        <v>0.376080946043651</v>
      </c>
      <c r="T422" s="7">
        <f>VLOOKUP(A422,ResultsIRT!B:J,9,FALSE)</f>
        <v>3.2820751246089501</v>
      </c>
      <c r="U422" s="27" t="s">
        <v>755</v>
      </c>
      <c r="V422" s="8" t="str">
        <f>IFERROR(IF(VLOOKUP(U422, EnglishVocabulary!A:A, 1, FALSE) = U422, "yes", "no"), "no")</f>
        <v>yes</v>
      </c>
      <c r="W422" s="8" t="str">
        <f>IFERROR(IF(VLOOKUP(A422, HighDiscrimIRT!A:A, 1, FALSE) = A422, "X", ""), "")</f>
        <v/>
      </c>
      <c r="X422" s="7"/>
    </row>
    <row r="423" spans="1:24">
      <c r="A423" s="14" t="s">
        <v>756</v>
      </c>
      <c r="B423" s="7">
        <f>LOG10(D423)+6</f>
        <v>1.786133603495089</v>
      </c>
      <c r="C423" s="7">
        <f>IF(E423=0,-12,LOG10(E423)+6)</f>
        <v>1.678410019520185</v>
      </c>
      <c r="D423" s="10">
        <v>6.1112999999999996E-5</v>
      </c>
      <c r="E423" s="10">
        <v>4.7688100000000002E-5</v>
      </c>
      <c r="F423" s="8">
        <v>5</v>
      </c>
      <c r="G423" s="8" t="str" cm="1">
        <f t="array" ref="G423">_xlfn.SWITCH(F423,0,"primary",1,"6-7th grade",2,"8-9th grade",3,"10th grade",4,"11-12th grade",5,"bachelor",6,"licence",7,"master",10,"hard to tell")</f>
        <v>bachelor</v>
      </c>
      <c r="H423" s="8"/>
      <c r="I423" s="8"/>
      <c r="J423" s="8" t="s">
        <v>331</v>
      </c>
      <c r="K423" s="8" t="str">
        <f>IFERROR(IF(VLOOKUP(A423, ResultsOnlineExpFrench!A:A, 1, FALSE) = A423, "yes", "no"), "no")</f>
        <v>no</v>
      </c>
      <c r="L423" s="8"/>
      <c r="M423" s="8" t="e">
        <f>VLOOKUP(A423,ResultsOnlineExpFrench!A:B,2,FALSE)</f>
        <v>#N/A</v>
      </c>
      <c r="N423" s="8" t="e">
        <f>VLOOKUP(A423,ResultsOnlineExpFrench!A:H,8,FALSE)</f>
        <v>#N/A</v>
      </c>
      <c r="O423" s="7" t="e">
        <f>VLOOKUP(A423,ResultsIRT!B:J,4,FALSE)</f>
        <v>#N/A</v>
      </c>
      <c r="P423" s="7" t="e">
        <f>VLOOKUP(A423,ResultsIRT!B:J,5,FALSE)</f>
        <v>#N/A</v>
      </c>
      <c r="Q423" s="7" t="e">
        <f>VLOOKUP(A423,ResultsIRT!B:J,6,FALSE)</f>
        <v>#N/A</v>
      </c>
      <c r="R423" s="7" t="e">
        <f>VLOOKUP(A423,ResultsIRT!B:J,8,FALSE)</f>
        <v>#N/A</v>
      </c>
      <c r="S423" s="7" t="e">
        <f>VLOOKUP(A423,ResultsIRT!B:J,7,FALSE)</f>
        <v>#N/A</v>
      </c>
      <c r="T423" s="7" t="e">
        <f>VLOOKUP(A423,ResultsIRT!B:J,9,FALSE)</f>
        <v>#N/A</v>
      </c>
      <c r="U423" s="27" t="s">
        <v>756</v>
      </c>
      <c r="V423" s="8" t="str">
        <f>IFERROR(IF(VLOOKUP(U423, EnglishVocabulary!A:A, 1, FALSE) = U423, "yes", "no"), "no")</f>
        <v>yes</v>
      </c>
      <c r="W423" s="8" t="str">
        <f>IFERROR(IF(VLOOKUP(A423, HighDiscrimIRT!A:A, 1, FALSE) = A423, "X", ""), "")</f>
        <v/>
      </c>
      <c r="X423" s="7"/>
    </row>
    <row r="424" spans="1:24">
      <c r="A424" s="14" t="s">
        <v>757</v>
      </c>
      <c r="B424" s="7">
        <f>LOG10(D424)+6</f>
        <v>1.7856017179089179</v>
      </c>
      <c r="C424" s="7">
        <f>IF(E424=0,-12,LOG10(E424)+6)</f>
        <v>0.91757377296928411</v>
      </c>
      <c r="D424" s="10">
        <v>6.1038199999999994E-5</v>
      </c>
      <c r="E424" s="10">
        <v>8.2712999999999999E-6</v>
      </c>
      <c r="F424" s="8">
        <v>0</v>
      </c>
      <c r="G424" s="8" t="str" cm="1">
        <f t="array" ref="G424">_xlfn.SWITCH(F424,0,"primary",1,"6-7th grade",2,"8-9th grade",3,"10th grade",4,"11-12th grade",5,"bachelor",6,"licence",7,"master",10,"hard to tell")</f>
        <v>primary</v>
      </c>
      <c r="H424" s="8"/>
      <c r="I424" s="8"/>
      <c r="J424" s="8" t="s">
        <v>77</v>
      </c>
      <c r="K424" s="8" t="str">
        <f>IFERROR(IF(VLOOKUP(A424, ResultsOnlineExpFrench!A:A, 1, FALSE) = A424, "yes", "no"), "no")</f>
        <v>no</v>
      </c>
      <c r="L424" s="8"/>
      <c r="M424" s="8" t="e">
        <f>VLOOKUP(A424,ResultsOnlineExpFrench!A:B,2,FALSE)</f>
        <v>#N/A</v>
      </c>
      <c r="N424" s="8" t="e">
        <f>VLOOKUP(A424,ResultsOnlineExpFrench!A:H,8,FALSE)</f>
        <v>#N/A</v>
      </c>
      <c r="O424" s="7" t="e">
        <f>VLOOKUP(A424,ResultsIRT!B:J,4,FALSE)</f>
        <v>#N/A</v>
      </c>
      <c r="P424" s="7" t="e">
        <f>VLOOKUP(A424,ResultsIRT!B:J,5,FALSE)</f>
        <v>#N/A</v>
      </c>
      <c r="Q424" s="7" t="e">
        <f>VLOOKUP(A424,ResultsIRT!B:J,6,FALSE)</f>
        <v>#N/A</v>
      </c>
      <c r="R424" s="7" t="e">
        <f>VLOOKUP(A424,ResultsIRT!B:J,8,FALSE)</f>
        <v>#N/A</v>
      </c>
      <c r="S424" s="7" t="e">
        <f>VLOOKUP(A424,ResultsIRT!B:J,7,FALSE)</f>
        <v>#N/A</v>
      </c>
      <c r="T424" s="7" t="e">
        <f>VLOOKUP(A424,ResultsIRT!B:J,9,FALSE)</f>
        <v>#N/A</v>
      </c>
      <c r="U424" s="27" t="s">
        <v>758</v>
      </c>
      <c r="V424" s="8" t="str">
        <f>IFERROR(IF(VLOOKUP(U424, EnglishVocabulary!A:A, 1, FALSE) = U424, "yes", "no"), "no")</f>
        <v>yes</v>
      </c>
      <c r="W424" s="8" t="str">
        <f>IFERROR(IF(VLOOKUP(A424, HighDiscrimIRT!A:A, 1, FALSE) = A424, "X", ""), "")</f>
        <v/>
      </c>
      <c r="X424" s="7"/>
    </row>
    <row r="425" spans="1:24">
      <c r="A425" s="14" t="s">
        <v>759</v>
      </c>
      <c r="B425" s="7">
        <f>LOG10(D425)+6</f>
        <v>1.7845345619950592</v>
      </c>
      <c r="C425" s="7">
        <f>IF(E425=0,-12,LOG10(E425)+6)</f>
        <v>-0.83268266525182355</v>
      </c>
      <c r="D425" s="10">
        <v>6.0888399999999998E-5</v>
      </c>
      <c r="E425" s="10">
        <v>1.4700000000000001E-7</v>
      </c>
      <c r="F425" s="8">
        <v>5</v>
      </c>
      <c r="G425" s="8" t="str" cm="1">
        <f t="array" ref="G425">_xlfn.SWITCH(F425,0,"primary",1,"6-7th grade",2,"8-9th grade",3,"10th grade",4,"11-12th grade",5,"bachelor",6,"licence",7,"master",10,"hard to tell")</f>
        <v>bachelor</v>
      </c>
      <c r="H425" s="8"/>
      <c r="I425" s="8"/>
      <c r="J425" s="8" t="s">
        <v>331</v>
      </c>
      <c r="K425" s="8" t="str">
        <f>IFERROR(IF(VLOOKUP(A425, ResultsOnlineExpFrench!A:A, 1, FALSE) = A425, "yes", "no"), "no")</f>
        <v>no</v>
      </c>
      <c r="L425" s="8"/>
      <c r="M425" s="8" t="e">
        <f>VLOOKUP(A425,ResultsOnlineExpFrench!A:B,2,FALSE)</f>
        <v>#N/A</v>
      </c>
      <c r="N425" s="8" t="e">
        <f>VLOOKUP(A425,ResultsOnlineExpFrench!A:H,8,FALSE)</f>
        <v>#N/A</v>
      </c>
      <c r="O425" s="7" t="e">
        <f>VLOOKUP(A425,ResultsIRT!B:J,4,FALSE)</f>
        <v>#N/A</v>
      </c>
      <c r="P425" s="7" t="e">
        <f>VLOOKUP(A425,ResultsIRT!B:J,5,FALSE)</f>
        <v>#N/A</v>
      </c>
      <c r="Q425" s="7" t="e">
        <f>VLOOKUP(A425,ResultsIRT!B:J,6,FALSE)</f>
        <v>#N/A</v>
      </c>
      <c r="R425" s="7" t="e">
        <f>VLOOKUP(A425,ResultsIRT!B:J,8,FALSE)</f>
        <v>#N/A</v>
      </c>
      <c r="S425" s="7" t="e">
        <f>VLOOKUP(A425,ResultsIRT!B:J,7,FALSE)</f>
        <v>#N/A</v>
      </c>
      <c r="T425" s="7" t="e">
        <f>VLOOKUP(A425,ResultsIRT!B:J,9,FALSE)</f>
        <v>#N/A</v>
      </c>
      <c r="U425" s="27" t="s">
        <v>759</v>
      </c>
      <c r="V425" s="8" t="str">
        <f>IFERROR(IF(VLOOKUP(U425, EnglishVocabulary!A:A, 1, FALSE) = U425, "yes", "no"), "no")</f>
        <v>yes</v>
      </c>
      <c r="W425" s="8" t="str">
        <f>IFERROR(IF(VLOOKUP(A425, HighDiscrimIRT!A:A, 1, FALSE) = A425, "X", ""), "")</f>
        <v/>
      </c>
      <c r="X425" s="7"/>
    </row>
    <row r="426" spans="1:24">
      <c r="A426" s="14" t="s">
        <v>760</v>
      </c>
      <c r="B426" s="7">
        <f>LOG10(D426)+6</f>
        <v>1.7829288952687161</v>
      </c>
      <c r="C426" s="7">
        <f>IF(E426=0,-12,LOG10(E426)+6)</f>
        <v>0.80410534194859107</v>
      </c>
      <c r="D426" s="10">
        <v>6.06637E-5</v>
      </c>
      <c r="E426" s="10">
        <v>6.3694999999999997E-6</v>
      </c>
      <c r="F426" s="8">
        <v>5</v>
      </c>
      <c r="G426" s="8" t="str" cm="1">
        <f t="array" ref="G426">_xlfn.SWITCH(F426,0,"primary",1,"6-7th grade",2,"8-9th grade",3,"10th grade",4,"11-12th grade",5,"bachelor",6,"licence",7,"master",10,"hard to tell")</f>
        <v>bachelor</v>
      </c>
      <c r="H426" s="8"/>
      <c r="I426" s="8" t="s">
        <v>42</v>
      </c>
      <c r="J426" s="8" t="s">
        <v>27</v>
      </c>
      <c r="K426" s="8" t="str">
        <f>IFERROR(IF(VLOOKUP(A426, ResultsOnlineExpFrench!A:A, 1, FALSE) = A426, "yes", "no"), "no")</f>
        <v>no</v>
      </c>
      <c r="L426" s="8"/>
      <c r="M426" s="8" t="e">
        <f>VLOOKUP(A426,ResultsOnlineExpFrench!A:B,2,FALSE)</f>
        <v>#N/A</v>
      </c>
      <c r="N426" s="8" t="e">
        <f>VLOOKUP(A426,ResultsOnlineExpFrench!A:H,8,FALSE)</f>
        <v>#N/A</v>
      </c>
      <c r="O426" s="7" t="e">
        <f>VLOOKUP(A426,ResultsIRT!B:J,4,FALSE)</f>
        <v>#N/A</v>
      </c>
      <c r="P426" s="7" t="e">
        <f>VLOOKUP(A426,ResultsIRT!B:J,5,FALSE)</f>
        <v>#N/A</v>
      </c>
      <c r="Q426" s="7" t="e">
        <f>VLOOKUP(A426,ResultsIRT!B:J,6,FALSE)</f>
        <v>#N/A</v>
      </c>
      <c r="R426" s="7" t="e">
        <f>VLOOKUP(A426,ResultsIRT!B:J,8,FALSE)</f>
        <v>#N/A</v>
      </c>
      <c r="S426" s="7" t="e">
        <f>VLOOKUP(A426,ResultsIRT!B:J,7,FALSE)</f>
        <v>#N/A</v>
      </c>
      <c r="T426" s="7" t="e">
        <f>VLOOKUP(A426,ResultsIRT!B:J,9,FALSE)</f>
        <v>#N/A</v>
      </c>
      <c r="U426" s="27" t="s">
        <v>761</v>
      </c>
      <c r="V426" s="8" t="str">
        <f>IFERROR(IF(VLOOKUP(U426, EnglishVocabulary!A:A, 1, FALSE) = U426, "yes", "no"), "no")</f>
        <v>no</v>
      </c>
      <c r="W426" s="8" t="str">
        <f>IFERROR(IF(VLOOKUP(A426, HighDiscrimIRT!A:A, 1, FALSE) = A426, "X", ""), "")</f>
        <v/>
      </c>
      <c r="X426" s="7"/>
    </row>
    <row r="427" spans="1:24">
      <c r="A427" s="14" t="s">
        <v>762</v>
      </c>
      <c r="B427" s="7">
        <f>LOG10(D427)+6</f>
        <v>1.7823923511012643</v>
      </c>
      <c r="C427" s="7">
        <f>IF(E427=0,-12,LOG10(E427)+6)</f>
        <v>0.65799230637020578</v>
      </c>
      <c r="D427" s="10">
        <v>6.0588799999999998E-5</v>
      </c>
      <c r="E427" s="10">
        <v>4.5498E-6</v>
      </c>
      <c r="F427" s="11">
        <v>6</v>
      </c>
      <c r="G427" s="8" t="str" cm="1">
        <f t="array" ref="G427">_xlfn.SWITCH(F427,0,"primary",1,"6-7th grade",2,"8-9th grade",3,"10th grade",4,"11-12th grade",5,"bachelor",6,"licence",7,"master",10,"hard to tell")</f>
        <v>licence</v>
      </c>
      <c r="H427" s="8"/>
      <c r="I427" s="8"/>
      <c r="J427" s="8" t="s">
        <v>27</v>
      </c>
      <c r="K427" s="8" t="str">
        <f>IFERROR(IF(VLOOKUP(A427, ResultsOnlineExpFrench!A:A, 1, FALSE) = A427, "yes", "no"), "no")</f>
        <v>yes</v>
      </c>
      <c r="L427" s="8"/>
      <c r="M427" s="7">
        <f>VLOOKUP(A427,ResultsOnlineExpFrench!A:B,2,FALSE)</f>
        <v>2.6363636363636358</v>
      </c>
      <c r="N427" s="7">
        <f>VLOOKUP(A427,ResultsOnlineExpFrench!A:H,8,FALSE)</f>
        <v>2.725107365496426</v>
      </c>
      <c r="O427" s="7">
        <f>VLOOKUP(A427,ResultsIRT!B:J,4,FALSE)</f>
        <v>5.0502840353179899</v>
      </c>
      <c r="P427" s="7">
        <f>VLOOKUP(A427,ResultsIRT!B:J,5,FALSE)</f>
        <v>0.418569558454573</v>
      </c>
      <c r="Q427" s="7">
        <f>VLOOKUP(A427,ResultsIRT!B:J,6,FALSE)</f>
        <v>2.52400999728961</v>
      </c>
      <c r="R427" s="7">
        <f>VLOOKUP(A427,ResultsIRT!B:J,8,FALSE)</f>
        <v>0.18360970821967099</v>
      </c>
      <c r="S427" s="7">
        <f>VLOOKUP(A427,ResultsIRT!B:J,7,FALSE)</f>
        <v>0.39346390185442998</v>
      </c>
      <c r="T427" s="7">
        <f>VLOOKUP(A427,ResultsIRT!B:J,9,FALSE)</f>
        <v>7.0365920216618001</v>
      </c>
      <c r="U427" s="27" t="s">
        <v>763</v>
      </c>
      <c r="V427" s="8" t="str">
        <f>IFERROR(IF(VLOOKUP(U427, EnglishVocabulary!A:A, 1, FALSE) = U427, "yes", "no"), "no")</f>
        <v>yes</v>
      </c>
      <c r="W427" s="8" t="str">
        <f>IFERROR(IF(VLOOKUP(A427, HighDiscrimIRT!A:A, 1, FALSE) = A427, "X", ""), "")</f>
        <v/>
      </c>
      <c r="X427" s="7"/>
    </row>
    <row r="428" spans="1:24">
      <c r="A428" s="14" t="s">
        <v>764</v>
      </c>
      <c r="B428" s="7">
        <f>LOG10(D428)+6</f>
        <v>1.7807787298925515</v>
      </c>
      <c r="C428" s="7">
        <f>IF(E428=0,-12,LOG10(E428)+6)</f>
        <v>0.36325462099468631</v>
      </c>
      <c r="D428" s="10">
        <v>6.03641E-5</v>
      </c>
      <c r="E428" s="10">
        <v>2.3081E-6</v>
      </c>
      <c r="F428" s="8">
        <v>5</v>
      </c>
      <c r="G428" s="8" t="str" cm="1">
        <f t="array" ref="G428">_xlfn.SWITCH(F428,0,"primary",1,"6-7th grade",2,"8-9th grade",3,"10th grade",4,"11-12th grade",5,"bachelor",6,"licence",7,"master",10,"hard to tell")</f>
        <v>bachelor</v>
      </c>
      <c r="H428" s="8"/>
      <c r="I428" s="8"/>
      <c r="J428" s="8" t="s">
        <v>331</v>
      </c>
      <c r="K428" s="8" t="str">
        <f>IFERROR(IF(VLOOKUP(A428, ResultsOnlineExpFrench!A:A, 1, FALSE) = A428, "yes", "no"), "no")</f>
        <v>no</v>
      </c>
      <c r="L428" s="8"/>
      <c r="M428" s="8" t="e">
        <f>VLOOKUP(A428,ResultsOnlineExpFrench!A:B,2,FALSE)</f>
        <v>#N/A</v>
      </c>
      <c r="N428" s="8" t="e">
        <f>VLOOKUP(A428,ResultsOnlineExpFrench!A:H,8,FALSE)</f>
        <v>#N/A</v>
      </c>
      <c r="O428" s="7" t="e">
        <f>VLOOKUP(A428,ResultsIRT!B:J,4,FALSE)</f>
        <v>#N/A</v>
      </c>
      <c r="P428" s="7" t="e">
        <f>VLOOKUP(A428,ResultsIRT!B:J,5,FALSE)</f>
        <v>#N/A</v>
      </c>
      <c r="Q428" s="7" t="e">
        <f>VLOOKUP(A428,ResultsIRT!B:J,6,FALSE)</f>
        <v>#N/A</v>
      </c>
      <c r="R428" s="7" t="e">
        <f>VLOOKUP(A428,ResultsIRT!B:J,8,FALSE)</f>
        <v>#N/A</v>
      </c>
      <c r="S428" s="7" t="e">
        <f>VLOOKUP(A428,ResultsIRT!B:J,7,FALSE)</f>
        <v>#N/A</v>
      </c>
      <c r="T428" s="7" t="e">
        <f>VLOOKUP(A428,ResultsIRT!B:J,9,FALSE)</f>
        <v>#N/A</v>
      </c>
      <c r="U428" s="27" t="s">
        <v>764</v>
      </c>
      <c r="V428" s="8" t="str">
        <f>IFERROR(IF(VLOOKUP(U428, EnglishVocabulary!A:A, 1, FALSE) = U428, "yes", "no"), "no")</f>
        <v>yes</v>
      </c>
      <c r="W428" s="8" t="str">
        <f>IFERROR(IF(VLOOKUP(A428, HighDiscrimIRT!A:A, 1, FALSE) = A428, "X", ""), "")</f>
        <v/>
      </c>
      <c r="X428" s="7"/>
    </row>
    <row r="429" spans="1:24">
      <c r="A429" s="14" t="s">
        <v>765</v>
      </c>
      <c r="B429" s="7">
        <f>LOG10(D429)+6</f>
        <v>1.7759023064743822</v>
      </c>
      <c r="C429" s="7">
        <f>IF(E429=0,-12,LOG10(E429)+6)</f>
        <v>-0.7028963498507439</v>
      </c>
      <c r="D429" s="10">
        <v>5.96901E-5</v>
      </c>
      <c r="E429" s="10">
        <v>1.9819999999999999E-7</v>
      </c>
      <c r="F429" s="8">
        <v>5</v>
      </c>
      <c r="G429" s="8" t="str" cm="1">
        <f t="array" ref="G429">_xlfn.SWITCH(F429,0,"primary",1,"6-7th grade",2,"8-9th grade",3,"10th grade",4,"11-12th grade",5,"bachelor",6,"licence",7,"master",10,"hard to tell")</f>
        <v>bachelor</v>
      </c>
      <c r="H429" s="8"/>
      <c r="I429" s="8"/>
      <c r="J429" s="8" t="s">
        <v>331</v>
      </c>
      <c r="K429" s="8" t="str">
        <f>IFERROR(IF(VLOOKUP(A429, ResultsOnlineExpFrench!A:A, 1, FALSE) = A429, "yes", "no"), "no")</f>
        <v>no</v>
      </c>
      <c r="L429" s="8"/>
      <c r="M429" s="8" t="e">
        <f>VLOOKUP(A429,ResultsOnlineExpFrench!A:B,2,FALSE)</f>
        <v>#N/A</v>
      </c>
      <c r="N429" s="8" t="e">
        <f>VLOOKUP(A429,ResultsOnlineExpFrench!A:H,8,FALSE)</f>
        <v>#N/A</v>
      </c>
      <c r="O429" s="7" t="e">
        <f>VLOOKUP(A429,ResultsIRT!B:J,4,FALSE)</f>
        <v>#N/A</v>
      </c>
      <c r="P429" s="7" t="e">
        <f>VLOOKUP(A429,ResultsIRT!B:J,5,FALSE)</f>
        <v>#N/A</v>
      </c>
      <c r="Q429" s="7" t="e">
        <f>VLOOKUP(A429,ResultsIRT!B:J,6,FALSE)</f>
        <v>#N/A</v>
      </c>
      <c r="R429" s="7" t="e">
        <f>VLOOKUP(A429,ResultsIRT!B:J,8,FALSE)</f>
        <v>#N/A</v>
      </c>
      <c r="S429" s="7" t="e">
        <f>VLOOKUP(A429,ResultsIRT!B:J,7,FALSE)</f>
        <v>#N/A</v>
      </c>
      <c r="T429" s="7" t="e">
        <f>VLOOKUP(A429,ResultsIRT!B:J,9,FALSE)</f>
        <v>#N/A</v>
      </c>
      <c r="U429" s="27" t="s">
        <v>765</v>
      </c>
      <c r="V429" s="8" t="str">
        <f>IFERROR(IF(VLOOKUP(U429, EnglishVocabulary!A:A, 1, FALSE) = U429, "yes", "no"), "no")</f>
        <v>no</v>
      </c>
      <c r="W429" s="8" t="str">
        <f>IFERROR(IF(VLOOKUP(A429, HighDiscrimIRT!A:A, 1, FALSE) = A429, "X", ""), "")</f>
        <v/>
      </c>
      <c r="X429" s="7"/>
    </row>
    <row r="430" spans="1:24">
      <c r="A430" s="14" t="s">
        <v>766</v>
      </c>
      <c r="B430" s="7">
        <f>LOG10(D430)+6</f>
        <v>1.7753570052854473</v>
      </c>
      <c r="C430" s="7">
        <f>IF(E430=0,-12,LOG10(E430)+6)</f>
        <v>1.5730167298482476</v>
      </c>
      <c r="D430" s="10">
        <v>5.9615199999999998E-5</v>
      </c>
      <c r="E430" s="10">
        <v>3.7412500000000001E-5</v>
      </c>
      <c r="F430" s="11">
        <v>3</v>
      </c>
      <c r="G430" s="8" t="str" cm="1">
        <f t="array" ref="G430">_xlfn.SWITCH(F430,0,"primary",1,"6-7th grade",2,"8-9th grade",3,"10th grade",4,"11-12th grade",5,"bachelor",6,"licence",7,"master",10,"hard to tell")</f>
        <v>10th grade</v>
      </c>
      <c r="H430" s="8"/>
      <c r="I430" s="8"/>
      <c r="J430" s="8" t="s">
        <v>27</v>
      </c>
      <c r="K430" s="8" t="str">
        <f>IFERROR(IF(VLOOKUP(A430, ResultsOnlineExpFrench!A:A, 1, FALSE) = A430, "yes", "no"), "no")</f>
        <v>yes</v>
      </c>
      <c r="L430" s="8"/>
      <c r="M430" s="7">
        <f>VLOOKUP(A430,ResultsOnlineExpFrench!A:B,2,FALSE)</f>
        <v>7.5114503816793894</v>
      </c>
      <c r="N430" s="7">
        <f>VLOOKUP(A430,ResultsOnlineExpFrench!A:H,8,FALSE)</f>
        <v>1.1213841788368779</v>
      </c>
      <c r="O430" s="7">
        <f>VLOOKUP(A430,ResultsIRT!B:J,4,FALSE)</f>
        <v>1.66953809657163</v>
      </c>
      <c r="P430" s="7">
        <f>VLOOKUP(A430,ResultsIRT!B:J,5,FALSE)</f>
        <v>-1.6932991269078199</v>
      </c>
      <c r="Q430" s="7">
        <f>VLOOKUP(A430,ResultsIRT!B:J,6,FALSE)</f>
        <v>1.91990448981404</v>
      </c>
      <c r="R430" s="7">
        <f>VLOOKUP(A430,ResultsIRT!B:J,8,FALSE)</f>
        <v>-3.2866190301638798</v>
      </c>
      <c r="S430" s="7">
        <f>VLOOKUP(A430,ResultsIRT!B:J,7,FALSE)</f>
        <v>0.239821612482609</v>
      </c>
      <c r="T430" s="7">
        <f>VLOOKUP(A430,ResultsIRT!B:J,9,FALSE)</f>
        <v>-14.697470763975399</v>
      </c>
      <c r="U430" s="27" t="s">
        <v>767</v>
      </c>
      <c r="V430" s="8" t="str">
        <f>IFERROR(IF(VLOOKUP(U430, EnglishVocabulary!A:A, 1, FALSE) = U430, "yes", "no"), "no")</f>
        <v>yes</v>
      </c>
      <c r="W430" s="8" t="str">
        <f>IFERROR(IF(VLOOKUP(A430, HighDiscrimIRT!A:A, 1, FALSE) = A430, "X", ""), "")</f>
        <v>X</v>
      </c>
      <c r="X430" s="7"/>
    </row>
    <row r="431" spans="1:24">
      <c r="A431" s="14" t="s">
        <v>768</v>
      </c>
      <c r="B431" s="7">
        <f>LOG10(D431)+6</f>
        <v>1.7753570052854473</v>
      </c>
      <c r="C431" s="7">
        <f>IF(E431=0,-12,LOG10(E431)+6)</f>
        <v>1.1206068310567732</v>
      </c>
      <c r="D431" s="10">
        <v>5.9615199999999998E-5</v>
      </c>
      <c r="E431" s="10">
        <v>1.3200999999999999E-5</v>
      </c>
      <c r="F431" s="8">
        <v>4</v>
      </c>
      <c r="G431" s="8" t="str" cm="1">
        <f t="array" ref="G431">_xlfn.SWITCH(F431,0,"primary",1,"6-7th grade",2,"8-9th grade",3,"10th grade",4,"11-12th grade",5,"bachelor",6,"licence",7,"master",10,"hard to tell")</f>
        <v>11-12th grade</v>
      </c>
      <c r="H431" s="8"/>
      <c r="I431" s="8" t="s">
        <v>42</v>
      </c>
      <c r="J431" s="8" t="s">
        <v>214</v>
      </c>
      <c r="K431" s="8" t="str">
        <f>IFERROR(IF(VLOOKUP(A431, ResultsOnlineExpFrench!A:A, 1, FALSE) = A431, "yes", "no"), "no")</f>
        <v>no</v>
      </c>
      <c r="L431" s="8"/>
      <c r="M431" s="8" t="e">
        <f>VLOOKUP(A431,ResultsOnlineExpFrench!A:B,2,FALSE)</f>
        <v>#N/A</v>
      </c>
      <c r="N431" s="8" t="e">
        <f>VLOOKUP(A431,ResultsOnlineExpFrench!A:H,8,FALSE)</f>
        <v>#N/A</v>
      </c>
      <c r="O431" s="7" t="e">
        <f>VLOOKUP(A431,ResultsIRT!B:J,4,FALSE)</f>
        <v>#N/A</v>
      </c>
      <c r="P431" s="7" t="e">
        <f>VLOOKUP(A431,ResultsIRT!B:J,5,FALSE)</f>
        <v>#N/A</v>
      </c>
      <c r="Q431" s="7" t="e">
        <f>VLOOKUP(A431,ResultsIRT!B:J,6,FALSE)</f>
        <v>#N/A</v>
      </c>
      <c r="R431" s="7" t="e">
        <f>VLOOKUP(A431,ResultsIRT!B:J,8,FALSE)</f>
        <v>#N/A</v>
      </c>
      <c r="S431" s="7" t="e">
        <f>VLOOKUP(A431,ResultsIRT!B:J,7,FALSE)</f>
        <v>#N/A</v>
      </c>
      <c r="T431" s="7" t="e">
        <f>VLOOKUP(A431,ResultsIRT!B:J,9,FALSE)</f>
        <v>#N/A</v>
      </c>
      <c r="U431" s="27" t="s">
        <v>191</v>
      </c>
      <c r="V431" s="8" t="str">
        <f>IFERROR(IF(VLOOKUP(U431, EnglishVocabulary!A:A, 1, FALSE) = U431, "yes", "no"), "no")</f>
        <v>yes</v>
      </c>
      <c r="W431" s="8" t="str">
        <f>IFERROR(IF(VLOOKUP(A431, HighDiscrimIRT!A:A, 1, FALSE) = A431, "X", ""), "")</f>
        <v/>
      </c>
      <c r="X431" s="7"/>
    </row>
    <row r="432" spans="1:24">
      <c r="A432" s="14" t="s">
        <v>769</v>
      </c>
      <c r="B432" s="7">
        <f>LOG10(D432)+6</f>
        <v>1.7748110185541783</v>
      </c>
      <c r="C432" s="7">
        <f>IF(E432=0,-12,LOG10(E432)+6)</f>
        <v>0.24831664034177958</v>
      </c>
      <c r="D432" s="10">
        <v>5.9540300000000003E-5</v>
      </c>
      <c r="E432" s="10">
        <v>1.7714000000000001E-6</v>
      </c>
      <c r="F432" s="8">
        <v>5</v>
      </c>
      <c r="G432" s="8" t="str" cm="1">
        <f t="array" ref="G432">_xlfn.SWITCH(F432,0,"primary",1,"6-7th grade",2,"8-9th grade",3,"10th grade",4,"11-12th grade",5,"bachelor",6,"licence",7,"master",10,"hard to tell")</f>
        <v>bachelor</v>
      </c>
      <c r="H432" s="8"/>
      <c r="I432" s="8"/>
      <c r="J432" s="8" t="s">
        <v>77</v>
      </c>
      <c r="K432" s="8" t="str">
        <f>IFERROR(IF(VLOOKUP(A432, ResultsOnlineExpFrench!A:A, 1, FALSE) = A432, "yes", "no"), "no")</f>
        <v>no</v>
      </c>
      <c r="L432" s="8"/>
      <c r="M432" s="8" t="e">
        <f>VLOOKUP(A432,ResultsOnlineExpFrench!A:B,2,FALSE)</f>
        <v>#N/A</v>
      </c>
      <c r="N432" s="8" t="e">
        <f>VLOOKUP(A432,ResultsOnlineExpFrench!A:H,8,FALSE)</f>
        <v>#N/A</v>
      </c>
      <c r="O432" s="7" t="e">
        <f>VLOOKUP(A432,ResultsIRT!B:J,4,FALSE)</f>
        <v>#N/A</v>
      </c>
      <c r="P432" s="7" t="e">
        <f>VLOOKUP(A432,ResultsIRT!B:J,5,FALSE)</f>
        <v>#N/A</v>
      </c>
      <c r="Q432" s="7" t="e">
        <f>VLOOKUP(A432,ResultsIRT!B:J,6,FALSE)</f>
        <v>#N/A</v>
      </c>
      <c r="R432" s="7" t="e">
        <f>VLOOKUP(A432,ResultsIRT!B:J,8,FALSE)</f>
        <v>#N/A</v>
      </c>
      <c r="S432" s="7" t="e">
        <f>VLOOKUP(A432,ResultsIRT!B:J,7,FALSE)</f>
        <v>#N/A</v>
      </c>
      <c r="T432" s="7" t="e">
        <f>VLOOKUP(A432,ResultsIRT!B:J,9,FALSE)</f>
        <v>#N/A</v>
      </c>
      <c r="U432" s="27" t="s">
        <v>770</v>
      </c>
      <c r="V432" s="8" t="str">
        <f>IFERROR(IF(VLOOKUP(U432, EnglishVocabulary!A:A, 1, FALSE) = U432, "yes", "no"), "no")</f>
        <v>yes</v>
      </c>
      <c r="W432" s="8" t="str">
        <f>IFERROR(IF(VLOOKUP(A432, HighDiscrimIRT!A:A, 1, FALSE) = A432, "X", ""), "")</f>
        <v/>
      </c>
      <c r="X432" s="7"/>
    </row>
    <row r="433" spans="1:24">
      <c r="A433" s="14" t="s">
        <v>771</v>
      </c>
      <c r="B433" s="7">
        <f>LOG10(D433)+6</f>
        <v>1.7731689278149885</v>
      </c>
      <c r="C433" s="7">
        <f>IF(E433=0,-12,LOG10(E433)+6)</f>
        <v>-0.23010596418783091</v>
      </c>
      <c r="D433" s="10">
        <v>5.9315599999999998E-5</v>
      </c>
      <c r="E433" s="10">
        <v>5.8869999999999997E-7</v>
      </c>
      <c r="F433" s="11">
        <v>6</v>
      </c>
      <c r="G433" s="8" t="str" cm="1">
        <f t="array" ref="G433">_xlfn.SWITCH(F433,0,"primary",1,"6-7th grade",2,"8-9th grade",3,"10th grade",4,"11-12th grade",5,"bachelor",6,"licence",7,"master",10,"hard to tell")</f>
        <v>licence</v>
      </c>
      <c r="H433" s="8"/>
      <c r="I433" s="8"/>
      <c r="J433" s="8" t="s">
        <v>27</v>
      </c>
      <c r="K433" s="8" t="str">
        <f>IFERROR(IF(VLOOKUP(A433, ResultsOnlineExpFrench!A:A, 1, FALSE) = A433, "yes", "no"), "no")</f>
        <v>yes</v>
      </c>
      <c r="L433" s="8"/>
      <c r="M433" s="7">
        <f>VLOOKUP(A433,ResultsOnlineExpFrench!A:B,2,FALSE)</f>
        <v>5.7105263157894726</v>
      </c>
      <c r="N433" s="7">
        <f>VLOOKUP(A433,ResultsOnlineExpFrench!A:H,8,FALSE)</f>
        <v>1.928428522164342</v>
      </c>
      <c r="O433" s="7" t="e">
        <f>VLOOKUP(A433,ResultsIRT!B:J,4,FALSE)</f>
        <v>#N/A</v>
      </c>
      <c r="P433" s="7" t="e">
        <f>VLOOKUP(A433,ResultsIRT!B:J,5,FALSE)</f>
        <v>#N/A</v>
      </c>
      <c r="Q433" s="7" t="e">
        <f>VLOOKUP(A433,ResultsIRT!B:J,6,FALSE)</f>
        <v>#N/A</v>
      </c>
      <c r="R433" s="7" t="e">
        <f>VLOOKUP(A433,ResultsIRT!B:J,8,FALSE)</f>
        <v>#N/A</v>
      </c>
      <c r="S433" s="7" t="e">
        <f>VLOOKUP(A433,ResultsIRT!B:J,7,FALSE)</f>
        <v>#N/A</v>
      </c>
      <c r="T433" s="7" t="e">
        <f>VLOOKUP(A433,ResultsIRT!B:J,9,FALSE)</f>
        <v>#N/A</v>
      </c>
      <c r="U433" s="27" t="s">
        <v>772</v>
      </c>
      <c r="V433" s="8" t="str">
        <f>IFERROR(IF(VLOOKUP(U433, EnglishVocabulary!A:A, 1, FALSE) = U433, "yes", "no"), "no")</f>
        <v>yes</v>
      </c>
      <c r="W433" s="8" t="str">
        <f>IFERROR(IF(VLOOKUP(A433, HighDiscrimIRT!A:A, 1, FALSE) = A433, "X", ""), "")</f>
        <v/>
      </c>
      <c r="X433" s="7"/>
    </row>
    <row r="434" spans="1:24">
      <c r="A434" s="14" t="s">
        <v>773</v>
      </c>
      <c r="B434" s="7">
        <f>LOG10(D434)+6</f>
        <v>1.7731689278149885</v>
      </c>
      <c r="C434" s="7">
        <f>IF(E434=0,-12,LOG10(E434)+6)</f>
        <v>0.91303460139694437</v>
      </c>
      <c r="D434" s="10">
        <v>5.9315599999999998E-5</v>
      </c>
      <c r="E434" s="10">
        <v>8.1852999999999994E-6</v>
      </c>
      <c r="F434" s="8">
        <v>5</v>
      </c>
      <c r="G434" s="8" t="str" cm="1">
        <f t="array" ref="G434">_xlfn.SWITCH(F434,0,"primary",1,"6-7th grade",2,"8-9th grade",3,"10th grade",4,"11-12th grade",5,"bachelor",6,"licence",7,"master",10,"hard to tell")</f>
        <v>bachelor</v>
      </c>
      <c r="H434" s="8"/>
      <c r="I434" s="8" t="s">
        <v>42</v>
      </c>
      <c r="J434" s="8" t="s">
        <v>27</v>
      </c>
      <c r="K434" s="8" t="str">
        <f>IFERROR(IF(VLOOKUP(A434, ResultsOnlineExpFrench!A:A, 1, FALSE) = A434, "yes", "no"), "no")</f>
        <v>no</v>
      </c>
      <c r="L434" s="8"/>
      <c r="M434" s="8" t="e">
        <f>VLOOKUP(A434,ResultsOnlineExpFrench!A:B,2,FALSE)</f>
        <v>#N/A</v>
      </c>
      <c r="N434" s="8" t="e">
        <f>VLOOKUP(A434,ResultsOnlineExpFrench!A:H,8,FALSE)</f>
        <v>#N/A</v>
      </c>
      <c r="O434" s="7" t="e">
        <f>VLOOKUP(A434,ResultsIRT!B:J,4,FALSE)</f>
        <v>#N/A</v>
      </c>
      <c r="P434" s="7" t="e">
        <f>VLOOKUP(A434,ResultsIRT!B:J,5,FALSE)</f>
        <v>#N/A</v>
      </c>
      <c r="Q434" s="7" t="e">
        <f>VLOOKUP(A434,ResultsIRT!B:J,6,FALSE)</f>
        <v>#N/A</v>
      </c>
      <c r="R434" s="7" t="e">
        <f>VLOOKUP(A434,ResultsIRT!B:J,8,FALSE)</f>
        <v>#N/A</v>
      </c>
      <c r="S434" s="7" t="e">
        <f>VLOOKUP(A434,ResultsIRT!B:J,7,FALSE)</f>
        <v>#N/A</v>
      </c>
      <c r="T434" s="7" t="e">
        <f>VLOOKUP(A434,ResultsIRT!B:J,9,FALSE)</f>
        <v>#N/A</v>
      </c>
      <c r="U434" s="27" t="s">
        <v>774</v>
      </c>
      <c r="V434" s="8" t="str">
        <f>IFERROR(IF(VLOOKUP(U434, EnglishVocabulary!A:A, 1, FALSE) = U434, "yes", "no"), "no")</f>
        <v>no</v>
      </c>
      <c r="W434" s="8" t="str">
        <f>IFERROR(IF(VLOOKUP(A434, HighDiscrimIRT!A:A, 1, FALSE) = A434, "X", ""), "")</f>
        <v/>
      </c>
      <c r="X434" s="7"/>
    </row>
    <row r="435" spans="1:24">
      <c r="A435" s="14" t="s">
        <v>775</v>
      </c>
      <c r="B435" s="7">
        <f>LOG10(D435)+6</f>
        <v>1.7654234034455811</v>
      </c>
      <c r="C435" s="7">
        <f>IF(E435=0,-12,LOG10(E435)+6)</f>
        <v>0.13395384451795689</v>
      </c>
      <c r="D435" s="10">
        <v>5.8267100000000003E-5</v>
      </c>
      <c r="E435" s="10">
        <v>1.3613E-6</v>
      </c>
      <c r="F435" s="11">
        <v>6</v>
      </c>
      <c r="G435" s="8" t="str" cm="1">
        <f t="array" ref="G435">_xlfn.SWITCH(F435,0,"primary",1,"6-7th grade",2,"8-9th grade",3,"10th grade",4,"11-12th grade",5,"bachelor",6,"licence",7,"master",10,"hard to tell")</f>
        <v>licence</v>
      </c>
      <c r="H435" s="8"/>
      <c r="I435" s="8"/>
      <c r="J435" s="8" t="s">
        <v>27</v>
      </c>
      <c r="K435" s="8" t="str">
        <f>IFERROR(IF(VLOOKUP(A435, ResultsOnlineExpFrench!A:A, 1, FALSE) = A435, "yes", "no"), "no")</f>
        <v>yes</v>
      </c>
      <c r="L435" s="8"/>
      <c r="M435" s="7">
        <f>VLOOKUP(A435,ResultsOnlineExpFrench!A:B,2,FALSE)</f>
        <v>5.1120000000000001</v>
      </c>
      <c r="N435" s="7">
        <f>VLOOKUP(A435,ResultsOnlineExpFrench!A:H,8,FALSE)</f>
        <v>2.7076661537198419</v>
      </c>
      <c r="O435" s="7">
        <f>VLOOKUP(A435,ResultsIRT!B:J,4,FALSE)</f>
        <v>2.2485375358263502</v>
      </c>
      <c r="P435" s="7">
        <f>VLOOKUP(A435,ResultsIRT!B:J,5,FALSE)</f>
        <v>-0.12934923274871099</v>
      </c>
      <c r="Q435" s="7">
        <f>VLOOKUP(A435,ResultsIRT!B:J,6,FALSE)</f>
        <v>1.83019511309956</v>
      </c>
      <c r="R435" s="7">
        <f>VLOOKUP(A435,ResultsIRT!B:J,8,FALSE)</f>
        <v>-0.90408309747089899</v>
      </c>
      <c r="S435" s="7">
        <f>VLOOKUP(A435,ResultsIRT!B:J,7,FALSE)</f>
        <v>0.35805758096993401</v>
      </c>
      <c r="T435" s="7">
        <f>VLOOKUP(A435,ResultsIRT!B:J,9,FALSE)</f>
        <v>2.5378452518060302</v>
      </c>
      <c r="U435" s="27" t="s">
        <v>776</v>
      </c>
      <c r="V435" s="8" t="str">
        <f>IFERROR(IF(VLOOKUP(U435, EnglishVocabulary!A:A, 1, FALSE) = U435, "yes", "no"), "no")</f>
        <v>yes</v>
      </c>
      <c r="W435" s="8" t="str">
        <f>IFERROR(IF(VLOOKUP(A435, HighDiscrimIRT!A:A, 1, FALSE) = A435, "X", ""), "")</f>
        <v/>
      </c>
      <c r="X435" s="7"/>
    </row>
    <row r="436" spans="1:24">
      <c r="A436" s="14" t="s">
        <v>777</v>
      </c>
      <c r="B436" s="7">
        <f>LOG10(D436)+6</f>
        <v>1.7637453618154408</v>
      </c>
      <c r="C436" s="7">
        <f>IF(E436=0,-12,LOG10(E436)+6)</f>
        <v>1.2098473103206864</v>
      </c>
      <c r="D436" s="10">
        <v>5.8042399999999998E-5</v>
      </c>
      <c r="E436" s="10">
        <v>1.6212400000000001E-5</v>
      </c>
      <c r="F436" s="8">
        <v>7</v>
      </c>
      <c r="G436" s="8" t="str" cm="1">
        <f t="array" ref="G436">_xlfn.SWITCH(F436,0,"primary",1,"6-7th grade",2,"8-9th grade",3,"10th grade",4,"11-12th grade",5,"bachelor",6,"licence",7,"master",10,"hard to tell")</f>
        <v>master</v>
      </c>
      <c r="H436" s="8"/>
      <c r="I436" s="8"/>
      <c r="J436" s="8" t="s">
        <v>331</v>
      </c>
      <c r="K436" s="8" t="str">
        <f>IFERROR(IF(VLOOKUP(A436, ResultsOnlineExpFrench!A:A, 1, FALSE) = A436, "yes", "no"), "no")</f>
        <v>no</v>
      </c>
      <c r="L436" s="8"/>
      <c r="M436" s="8" t="e">
        <f>VLOOKUP(A436,ResultsOnlineExpFrench!A:B,2,FALSE)</f>
        <v>#N/A</v>
      </c>
      <c r="N436" s="8" t="e">
        <f>VLOOKUP(A436,ResultsOnlineExpFrench!A:H,8,FALSE)</f>
        <v>#N/A</v>
      </c>
      <c r="O436" s="7" t="e">
        <f>VLOOKUP(A436,ResultsIRT!B:J,4,FALSE)</f>
        <v>#N/A</v>
      </c>
      <c r="P436" s="7" t="e">
        <f>VLOOKUP(A436,ResultsIRT!B:J,5,FALSE)</f>
        <v>#N/A</v>
      </c>
      <c r="Q436" s="7" t="e">
        <f>VLOOKUP(A436,ResultsIRT!B:J,6,FALSE)</f>
        <v>#N/A</v>
      </c>
      <c r="R436" s="7" t="e">
        <f>VLOOKUP(A436,ResultsIRT!B:J,8,FALSE)</f>
        <v>#N/A</v>
      </c>
      <c r="S436" s="7" t="e">
        <f>VLOOKUP(A436,ResultsIRT!B:J,7,FALSE)</f>
        <v>#N/A</v>
      </c>
      <c r="T436" s="7" t="e">
        <f>VLOOKUP(A436,ResultsIRT!B:J,9,FALSE)</f>
        <v>#N/A</v>
      </c>
      <c r="U436" s="27" t="s">
        <v>777</v>
      </c>
      <c r="V436" s="8" t="str">
        <f>IFERROR(IF(VLOOKUP(U436, EnglishVocabulary!A:A, 1, FALSE) = U436, "yes", "no"), "no")</f>
        <v>yes</v>
      </c>
      <c r="W436" s="8" t="str">
        <f>IFERROR(IF(VLOOKUP(A436, HighDiscrimIRT!A:A, 1, FALSE) = A436, "X", ""), "")</f>
        <v/>
      </c>
      <c r="X436" s="7"/>
    </row>
    <row r="437" spans="1:24">
      <c r="A437" s="14" t="s">
        <v>778</v>
      </c>
      <c r="B437" s="7">
        <f>LOG10(D437)+6</f>
        <v>1.759805286583811</v>
      </c>
      <c r="C437" s="7">
        <f>IF(E437=0,-12,LOG10(E437)+6)</f>
        <v>0.87902129148024777</v>
      </c>
      <c r="D437" s="10">
        <v>5.7518200000000001E-5</v>
      </c>
      <c r="E437" s="10">
        <v>7.5687000000000001E-6</v>
      </c>
      <c r="F437" s="8">
        <v>5</v>
      </c>
      <c r="G437" s="8" t="str" cm="1">
        <f t="array" ref="G437">_xlfn.SWITCH(F437,0,"primary",1,"6-7th grade",2,"8-9th grade",3,"10th grade",4,"11-12th grade",5,"bachelor",6,"licence",7,"master",10,"hard to tell")</f>
        <v>bachelor</v>
      </c>
      <c r="H437" s="8"/>
      <c r="I437" s="8"/>
      <c r="J437" s="8" t="s">
        <v>77</v>
      </c>
      <c r="K437" s="8" t="str">
        <f>IFERROR(IF(VLOOKUP(A437, ResultsOnlineExpFrench!A:A, 1, FALSE) = A437, "yes", "no"), "no")</f>
        <v>no</v>
      </c>
      <c r="L437" s="8"/>
      <c r="M437" s="8" t="e">
        <f>VLOOKUP(A437,ResultsOnlineExpFrench!A:B,2,FALSE)</f>
        <v>#N/A</v>
      </c>
      <c r="N437" s="8" t="e">
        <f>VLOOKUP(A437,ResultsOnlineExpFrench!A:H,8,FALSE)</f>
        <v>#N/A</v>
      </c>
      <c r="O437" s="7" t="e">
        <f>VLOOKUP(A437,ResultsIRT!B:J,4,FALSE)</f>
        <v>#N/A</v>
      </c>
      <c r="P437" s="7" t="e">
        <f>VLOOKUP(A437,ResultsIRT!B:J,5,FALSE)</f>
        <v>#N/A</v>
      </c>
      <c r="Q437" s="7" t="e">
        <f>VLOOKUP(A437,ResultsIRT!B:J,6,FALSE)</f>
        <v>#N/A</v>
      </c>
      <c r="R437" s="7" t="e">
        <f>VLOOKUP(A437,ResultsIRT!B:J,8,FALSE)</f>
        <v>#N/A</v>
      </c>
      <c r="S437" s="7" t="e">
        <f>VLOOKUP(A437,ResultsIRT!B:J,7,FALSE)</f>
        <v>#N/A</v>
      </c>
      <c r="T437" s="7" t="e">
        <f>VLOOKUP(A437,ResultsIRT!B:J,9,FALSE)</f>
        <v>#N/A</v>
      </c>
      <c r="U437" s="27" t="s">
        <v>779</v>
      </c>
      <c r="V437" s="8" t="str">
        <f>IFERROR(IF(VLOOKUP(U437, EnglishVocabulary!A:A, 1, FALSE) = U437, "yes", "no"), "no")</f>
        <v>yes</v>
      </c>
      <c r="W437" s="8" t="str">
        <f>IFERROR(IF(VLOOKUP(A437, HighDiscrimIRT!A:A, 1, FALSE) = A437, "X", ""), "")</f>
        <v/>
      </c>
      <c r="X437" s="7"/>
    </row>
    <row r="438" spans="1:24">
      <c r="A438" s="14" t="s">
        <v>780</v>
      </c>
      <c r="B438" s="7">
        <f>LOG10(D438)+6</f>
        <v>1.7581053536557425</v>
      </c>
      <c r="C438" s="7">
        <f>IF(E438=0,-12,LOG10(E438)+6)</f>
        <v>-0.71287037928088903</v>
      </c>
      <c r="D438" s="10">
        <v>5.7293500000000003E-5</v>
      </c>
      <c r="E438" s="10">
        <v>1.9369999999999999E-7</v>
      </c>
      <c r="F438" s="8">
        <v>5</v>
      </c>
      <c r="G438" s="8" t="str" cm="1">
        <f t="array" ref="G438">_xlfn.SWITCH(F438,0,"primary",1,"6-7th grade",2,"8-9th grade",3,"10th grade",4,"11-12th grade",5,"bachelor",6,"licence",7,"master",10,"hard to tell")</f>
        <v>bachelor</v>
      </c>
      <c r="H438" s="8"/>
      <c r="I438" s="8"/>
      <c r="J438" s="8" t="s">
        <v>77</v>
      </c>
      <c r="K438" s="8" t="str">
        <f>IFERROR(IF(VLOOKUP(A438, ResultsOnlineExpFrench!A:A, 1, FALSE) = A438, "yes", "no"), "no")</f>
        <v>no</v>
      </c>
      <c r="L438" s="8"/>
      <c r="M438" s="8" t="e">
        <f>VLOOKUP(A438,ResultsOnlineExpFrench!A:B,2,FALSE)</f>
        <v>#N/A</v>
      </c>
      <c r="N438" s="8" t="e">
        <f>VLOOKUP(A438,ResultsOnlineExpFrench!A:H,8,FALSE)</f>
        <v>#N/A</v>
      </c>
      <c r="O438" s="7" t="e">
        <f>VLOOKUP(A438,ResultsIRT!B:J,4,FALSE)</f>
        <v>#N/A</v>
      </c>
      <c r="P438" s="7" t="e">
        <f>VLOOKUP(A438,ResultsIRT!B:J,5,FALSE)</f>
        <v>#N/A</v>
      </c>
      <c r="Q438" s="7" t="e">
        <f>VLOOKUP(A438,ResultsIRT!B:J,6,FALSE)</f>
        <v>#N/A</v>
      </c>
      <c r="R438" s="7" t="e">
        <f>VLOOKUP(A438,ResultsIRT!B:J,8,FALSE)</f>
        <v>#N/A</v>
      </c>
      <c r="S438" s="7" t="e">
        <f>VLOOKUP(A438,ResultsIRT!B:J,7,FALSE)</f>
        <v>#N/A</v>
      </c>
      <c r="T438" s="7" t="e">
        <f>VLOOKUP(A438,ResultsIRT!B:J,9,FALSE)</f>
        <v>#N/A</v>
      </c>
      <c r="U438" s="27" t="s">
        <v>781</v>
      </c>
      <c r="V438" s="8" t="str">
        <f>IFERROR(IF(VLOOKUP(U438, EnglishVocabulary!A:A, 1, FALSE) = U438, "yes", "no"), "no")</f>
        <v>yes</v>
      </c>
      <c r="W438" s="8" t="str">
        <f>IFERROR(IF(VLOOKUP(A438, HighDiscrimIRT!A:A, 1, FALSE) = A438, "X", ""), "")</f>
        <v/>
      </c>
      <c r="X438" s="7"/>
    </row>
    <row r="439" spans="1:24">
      <c r="A439" s="14" t="s">
        <v>782</v>
      </c>
      <c r="B439" s="7">
        <f>LOG10(D439)+6</f>
        <v>1.7569683571100709</v>
      </c>
      <c r="C439" s="7">
        <f>IF(E439=0,-12,LOG10(E439)+6)</f>
        <v>0.3412960031100658</v>
      </c>
      <c r="D439" s="10">
        <v>5.71437E-5</v>
      </c>
      <c r="E439" s="10">
        <v>2.1942999999999999E-6</v>
      </c>
      <c r="F439" s="11">
        <v>0</v>
      </c>
      <c r="G439" s="8" t="str" cm="1">
        <f t="array" ref="G439">_xlfn.SWITCH(F439,0,"primary",1,"6-7th grade",2,"8-9th grade",3,"10th grade",4,"11-12th grade",5,"bachelor",6,"licence",7,"master",10,"hard to tell")</f>
        <v>primary</v>
      </c>
      <c r="H439" s="8"/>
      <c r="I439" s="8"/>
      <c r="J439" s="8" t="s">
        <v>27</v>
      </c>
      <c r="K439" s="8" t="str">
        <f>IFERROR(IF(VLOOKUP(A439, ResultsOnlineExpFrench!A:A, 1, FALSE) = A439, "yes", "no"), "no")</f>
        <v>yes</v>
      </c>
      <c r="L439" s="8"/>
      <c r="M439" s="7">
        <f>VLOOKUP(A439,ResultsOnlineExpFrench!A:B,2,FALSE)</f>
        <v>7.7132352941176467</v>
      </c>
      <c r="N439" s="7">
        <f>VLOOKUP(A439,ResultsOnlineExpFrench!A:H,8,FALSE)</f>
        <v>0.72667745328121092</v>
      </c>
      <c r="O439" s="7" t="e">
        <f>VLOOKUP(A439,ResultsIRT!B:J,4,FALSE)</f>
        <v>#N/A</v>
      </c>
      <c r="P439" s="7" t="e">
        <f>VLOOKUP(A439,ResultsIRT!B:J,5,FALSE)</f>
        <v>#N/A</v>
      </c>
      <c r="Q439" s="7" t="e">
        <f>VLOOKUP(A439,ResultsIRT!B:J,6,FALSE)</f>
        <v>#N/A</v>
      </c>
      <c r="R439" s="7" t="e">
        <f>VLOOKUP(A439,ResultsIRT!B:J,8,FALSE)</f>
        <v>#N/A</v>
      </c>
      <c r="S439" s="7" t="e">
        <f>VLOOKUP(A439,ResultsIRT!B:J,7,FALSE)</f>
        <v>#N/A</v>
      </c>
      <c r="T439" s="7" t="e">
        <f>VLOOKUP(A439,ResultsIRT!B:J,9,FALSE)</f>
        <v>#N/A</v>
      </c>
      <c r="U439" s="27" t="s">
        <v>783</v>
      </c>
      <c r="V439" s="8" t="str">
        <f>IFERROR(IF(VLOOKUP(U439, EnglishVocabulary!A:A, 1, FALSE) = U439, "yes", "no"), "no")</f>
        <v>yes</v>
      </c>
      <c r="W439" s="8" t="str">
        <f>IFERROR(IF(VLOOKUP(A439, HighDiscrimIRT!A:A, 1, FALSE) = A439, "X", ""), "")</f>
        <v/>
      </c>
      <c r="X439" s="7"/>
    </row>
    <row r="440" spans="1:24">
      <c r="A440" s="14" t="s">
        <v>784</v>
      </c>
      <c r="B440" s="7">
        <f>LOG10(D440)+6</f>
        <v>1.7563987406257509</v>
      </c>
      <c r="C440" s="7">
        <f>IF(E440=0,-12,LOG10(E440)+6)</f>
        <v>0.64655075364034165</v>
      </c>
      <c r="D440" s="10">
        <v>5.7068799999999998E-5</v>
      </c>
      <c r="E440" s="10">
        <v>4.4314999999999998E-6</v>
      </c>
      <c r="F440" s="11">
        <v>3</v>
      </c>
      <c r="G440" s="8" t="str" cm="1">
        <f t="array" ref="G440">_xlfn.SWITCH(F440,0,"primary",1,"6-7th grade",2,"8-9th grade",3,"10th grade",4,"11-12th grade",5,"bachelor",6,"licence",7,"master",10,"hard to tell")</f>
        <v>10th grade</v>
      </c>
      <c r="H440" s="8"/>
      <c r="I440" s="8"/>
      <c r="J440" s="8" t="s">
        <v>27</v>
      </c>
      <c r="K440" s="8" t="str">
        <f>IFERROR(IF(VLOOKUP(A440, ResultsOnlineExpFrench!A:A, 1, FALSE) = A440, "yes", "no"), "no")</f>
        <v>yes</v>
      </c>
      <c r="L440" s="8"/>
      <c r="M440" s="7">
        <f>VLOOKUP(A440,ResultsOnlineExpFrench!A:B,2,FALSE)</f>
        <v>7.3985507246376816</v>
      </c>
      <c r="N440" s="7">
        <f>VLOOKUP(A440,ResultsOnlineExpFrench!A:H,8,FALSE)</f>
        <v>1.321724033730211</v>
      </c>
      <c r="O440" s="7">
        <f>VLOOKUP(A440,ResultsIRT!B:J,4,FALSE)</f>
        <v>5.4913880777538596E-3</v>
      </c>
      <c r="P440" s="7">
        <f>VLOOKUP(A440,ResultsIRT!B:J,5,FALSE)</f>
        <v>74.367782427315205</v>
      </c>
      <c r="Q440" s="7">
        <f>VLOOKUP(A440,ResultsIRT!B:J,6,FALSE)</f>
        <v>2.6956730332121102</v>
      </c>
      <c r="R440" s="7">
        <f>VLOOKUP(A440,ResultsIRT!B:J,8,FALSE)</f>
        <v>-2.1507506144531399</v>
      </c>
      <c r="S440" s="7">
        <f>VLOOKUP(A440,ResultsIRT!B:J,7,FALSE)</f>
        <v>0.584443337148984</v>
      </c>
      <c r="T440" s="7">
        <f>VLOOKUP(A440,ResultsIRT!B:J,9,FALSE)</f>
        <v>-0.96747043464125204</v>
      </c>
      <c r="U440" s="27" t="s">
        <v>784</v>
      </c>
      <c r="V440" s="8" t="str">
        <f>IFERROR(IF(VLOOKUP(U440, EnglishVocabulary!A:A, 1, FALSE) = U440, "yes", "no"), "no")</f>
        <v>yes</v>
      </c>
      <c r="W440" s="8" t="str">
        <f>IFERROR(IF(VLOOKUP(A440, HighDiscrimIRT!A:A, 1, FALSE) = A440, "X", ""), "")</f>
        <v/>
      </c>
      <c r="X440" s="7"/>
    </row>
    <row r="441" spans="1:24">
      <c r="A441" s="14" t="s">
        <v>785</v>
      </c>
      <c r="B441" s="7">
        <f>LOG10(D441)+6</f>
        <v>1.7558283760566145</v>
      </c>
      <c r="C441" s="7">
        <f>IF(E441=0,-12,LOG10(E441)+6)</f>
        <v>1.0846120208652517</v>
      </c>
      <c r="D441" s="10">
        <v>5.6993900000000003E-5</v>
      </c>
      <c r="E441" s="10">
        <v>1.2150999999999999E-5</v>
      </c>
      <c r="F441" s="11">
        <v>4</v>
      </c>
      <c r="G441" s="8" t="str" cm="1">
        <f t="array" ref="G441">_xlfn.SWITCH(F441,0,"primary",1,"6-7th grade",2,"8-9th grade",3,"10th grade",4,"11-12th grade",5,"bachelor",6,"licence",7,"master",10,"hard to tell")</f>
        <v>11-12th grade</v>
      </c>
      <c r="H441" s="8"/>
      <c r="I441" s="8"/>
      <c r="J441" s="8" t="s">
        <v>27</v>
      </c>
      <c r="K441" s="8" t="str">
        <f>IFERROR(IF(VLOOKUP(A441, ResultsOnlineExpFrench!A:A, 1, FALSE) = A441, "yes", "no"), "no")</f>
        <v>yes</v>
      </c>
      <c r="L441" s="8"/>
      <c r="M441" s="7">
        <f>VLOOKUP(A441,ResultsOnlineExpFrench!A:B,2,FALSE)</f>
        <v>6.8089171974522289</v>
      </c>
      <c r="N441" s="7">
        <f>VLOOKUP(A441,ResultsOnlineExpFrench!A:H,8,FALSE)</f>
        <v>1.922490946403548</v>
      </c>
      <c r="O441" s="7">
        <f>VLOOKUP(A441,ResultsIRT!B:J,4,FALSE)</f>
        <v>2.0404568128904201E-2</v>
      </c>
      <c r="P441" s="7">
        <f>VLOOKUP(A441,ResultsIRT!B:J,5,FALSE)</f>
        <v>-56.157049114765201</v>
      </c>
      <c r="Q441" s="7">
        <f>VLOOKUP(A441,ResultsIRT!B:J,6,FALSE)</f>
        <v>4.6877622821631801</v>
      </c>
      <c r="R441" s="7">
        <f>VLOOKUP(A441,ResultsIRT!B:J,8,FALSE)</f>
        <v>-1.48612790504815</v>
      </c>
      <c r="S441" s="7">
        <f>VLOOKUP(A441,ResultsIRT!B:J,7,FALSE)</f>
        <v>0.70270309062205005</v>
      </c>
      <c r="T441" s="7">
        <f>VLOOKUP(A441,ResultsIRT!B:J,9,FALSE)</f>
        <v>0.92439843916041498</v>
      </c>
      <c r="U441" s="27" t="s">
        <v>786</v>
      </c>
      <c r="V441" s="8" t="str">
        <f>IFERROR(IF(VLOOKUP(U441, EnglishVocabulary!A:A, 1, FALSE) = U441, "yes", "no"), "no")</f>
        <v>yes</v>
      </c>
      <c r="W441" s="8" t="str">
        <f>IFERROR(IF(VLOOKUP(A441, HighDiscrimIRT!A:A, 1, FALSE) = A441, "X", ""), "")</f>
        <v/>
      </c>
      <c r="X441" s="7"/>
    </row>
    <row r="442" spans="1:24">
      <c r="A442" s="14" t="s">
        <v>787</v>
      </c>
      <c r="B442" s="7">
        <f>LOG10(D442)+6</f>
        <v>1.7523903681329953</v>
      </c>
      <c r="C442" s="7">
        <f>IF(E442=0,-12,LOG10(E442)+6)</f>
        <v>-8.650404038287629E-2</v>
      </c>
      <c r="D442" s="10">
        <v>5.65445E-5</v>
      </c>
      <c r="E442" s="10">
        <v>8.1940000000000004E-7</v>
      </c>
      <c r="F442" s="11">
        <v>6</v>
      </c>
      <c r="G442" s="8" t="str" cm="1">
        <f t="array" ref="G442">_xlfn.SWITCH(F442,0,"primary",1,"6-7th grade",2,"8-9th grade",3,"10th grade",4,"11-12th grade",5,"bachelor",6,"licence",7,"master",10,"hard to tell")</f>
        <v>licence</v>
      </c>
      <c r="H442" s="8"/>
      <c r="I442" s="8"/>
      <c r="J442" s="8" t="s">
        <v>27</v>
      </c>
      <c r="K442" s="8" t="str">
        <f>IFERROR(IF(VLOOKUP(A442, ResultsOnlineExpFrench!A:A, 1, FALSE) = A442, "yes", "no"), "no")</f>
        <v>yes</v>
      </c>
      <c r="L442" s="8"/>
      <c r="M442" s="7">
        <f>VLOOKUP(A442,ResultsOnlineExpFrench!A:B,2,FALSE)</f>
        <v>5.5588235294117636</v>
      </c>
      <c r="N442" s="7">
        <f>VLOOKUP(A442,ResultsOnlineExpFrench!A:H,8,FALSE)</f>
        <v>2.5974102087247499</v>
      </c>
      <c r="O442" s="7">
        <f>VLOOKUP(A442,ResultsIRT!B:J,4,FALSE)</f>
        <v>4.2525187616717002</v>
      </c>
      <c r="P442" s="7">
        <f>VLOOKUP(A442,ResultsIRT!B:J,5,FALSE)</f>
        <v>-0.58426742981600599</v>
      </c>
      <c r="Q442" s="7">
        <f>VLOOKUP(A442,ResultsIRT!B:J,6,FALSE)</f>
        <v>1.7392763712119801</v>
      </c>
      <c r="R442" s="7">
        <f>VLOOKUP(A442,ResultsIRT!B:J,8,FALSE)</f>
        <v>-1.2847358221379801</v>
      </c>
      <c r="S442" s="7">
        <f>VLOOKUP(A442,ResultsIRT!B:J,7,FALSE)</f>
        <v>0.70000004126293702</v>
      </c>
      <c r="T442" s="7">
        <f>VLOOKUP(A442,ResultsIRT!B:J,9,FALSE)</f>
        <v>2.9407309134936201</v>
      </c>
      <c r="U442" s="27" t="s">
        <v>788</v>
      </c>
      <c r="V442" s="8" t="str">
        <f>IFERROR(IF(VLOOKUP(U442, EnglishVocabulary!A:A, 1, FALSE) = U442, "yes", "no"), "no")</f>
        <v>yes</v>
      </c>
      <c r="W442" s="8" t="str">
        <f>IFERROR(IF(VLOOKUP(A442, HighDiscrimIRT!A:A, 1, FALSE) = A442, "X", ""), "")</f>
        <v/>
      </c>
      <c r="X442" s="7"/>
    </row>
    <row r="443" spans="1:24">
      <c r="A443" s="14" t="s">
        <v>789</v>
      </c>
      <c r="B443" s="7">
        <f>LOG10(D443)+6</f>
        <v>1.7518154805172816</v>
      </c>
      <c r="C443" s="7">
        <f>IF(E443=0,-12,LOG10(E443)+6)</f>
        <v>0.98005793918986228</v>
      </c>
      <c r="D443" s="10">
        <v>5.6469699999999999E-5</v>
      </c>
      <c r="E443" s="10">
        <v>9.5511999999999993E-6</v>
      </c>
      <c r="F443" s="8">
        <v>5</v>
      </c>
      <c r="G443" s="8" t="str" cm="1">
        <f t="array" ref="G443">_xlfn.SWITCH(F443,0,"primary",1,"6-7th grade",2,"8-9th grade",3,"10th grade",4,"11-12th grade",5,"bachelor",6,"licence",7,"master",10,"hard to tell")</f>
        <v>bachelor</v>
      </c>
      <c r="H443" s="8"/>
      <c r="I443" s="8" t="s">
        <v>42</v>
      </c>
      <c r="J443" s="8" t="s">
        <v>27</v>
      </c>
      <c r="K443" s="8" t="str">
        <f>IFERROR(IF(VLOOKUP(A443, ResultsOnlineExpFrench!A:A, 1, FALSE) = A443, "yes", "no"), "no")</f>
        <v>no</v>
      </c>
      <c r="L443" s="8"/>
      <c r="M443" s="8" t="e">
        <f>VLOOKUP(A443,ResultsOnlineExpFrench!A:B,2,FALSE)</f>
        <v>#N/A</v>
      </c>
      <c r="N443" s="8" t="e">
        <f>VLOOKUP(A443,ResultsOnlineExpFrench!A:H,8,FALSE)</f>
        <v>#N/A</v>
      </c>
      <c r="O443" s="7" t="e">
        <f>VLOOKUP(A443,ResultsIRT!B:J,4,FALSE)</f>
        <v>#N/A</v>
      </c>
      <c r="P443" s="7" t="e">
        <f>VLOOKUP(A443,ResultsIRT!B:J,5,FALSE)</f>
        <v>#N/A</v>
      </c>
      <c r="Q443" s="7" t="e">
        <f>VLOOKUP(A443,ResultsIRT!B:J,6,FALSE)</f>
        <v>#N/A</v>
      </c>
      <c r="R443" s="7" t="e">
        <f>VLOOKUP(A443,ResultsIRT!B:J,8,FALSE)</f>
        <v>#N/A</v>
      </c>
      <c r="S443" s="7" t="e">
        <f>VLOOKUP(A443,ResultsIRT!B:J,7,FALSE)</f>
        <v>#N/A</v>
      </c>
      <c r="T443" s="7" t="e">
        <f>VLOOKUP(A443,ResultsIRT!B:J,9,FALSE)</f>
        <v>#N/A</v>
      </c>
      <c r="U443" s="27" t="s">
        <v>789</v>
      </c>
      <c r="V443" s="8" t="str">
        <f>IFERROR(IF(VLOOKUP(U443, EnglishVocabulary!A:A, 1, FALSE) = U443, "yes", "no"), "no")</f>
        <v>yes</v>
      </c>
      <c r="W443" s="8" t="str">
        <f>IFERROR(IF(VLOOKUP(A443, HighDiscrimIRT!A:A, 1, FALSE) = A443, "X", ""), "")</f>
        <v/>
      </c>
      <c r="X443" s="7"/>
    </row>
    <row r="444" spans="1:24">
      <c r="A444" s="14" t="s">
        <v>790</v>
      </c>
      <c r="B444" s="7">
        <f>LOG10(D444)+6</f>
        <v>1.7518154805172816</v>
      </c>
      <c r="C444" s="7">
        <f>IF(E444=0,-12,LOG10(E444)+6)</f>
        <v>0.44072021731690381</v>
      </c>
      <c r="D444" s="10">
        <v>5.6469699999999999E-5</v>
      </c>
      <c r="E444" s="10">
        <v>2.7588000000000002E-6</v>
      </c>
      <c r="F444" s="11">
        <v>5</v>
      </c>
      <c r="G444" s="8" t="str" cm="1">
        <f t="array" ref="G444">_xlfn.SWITCH(F444,0,"primary",1,"6-7th grade",2,"8-9th grade",3,"10th grade",4,"11-12th grade",5,"bachelor",6,"licence",7,"master",10,"hard to tell")</f>
        <v>bachelor</v>
      </c>
      <c r="H444" s="8"/>
      <c r="I444" s="8"/>
      <c r="J444" s="8" t="s">
        <v>27</v>
      </c>
      <c r="K444" s="8" t="str">
        <f>IFERROR(IF(VLOOKUP(A444, ResultsOnlineExpFrench!A:A, 1, FALSE) = A444, "yes", "no"), "no")</f>
        <v>yes</v>
      </c>
      <c r="L444" s="8"/>
      <c r="M444" s="7">
        <f>VLOOKUP(A444,ResultsOnlineExpFrench!A:B,2,FALSE)</f>
        <v>7.0751879699248121</v>
      </c>
      <c r="N444" s="7">
        <f>VLOOKUP(A444,ResultsOnlineExpFrench!A:H,8,FALSE)</f>
        <v>1.2662422065187859</v>
      </c>
      <c r="O444" s="7" t="e">
        <f>VLOOKUP(A444,ResultsIRT!B:J,4,FALSE)</f>
        <v>#N/A</v>
      </c>
      <c r="P444" s="7" t="e">
        <f>VLOOKUP(A444,ResultsIRT!B:J,5,FALSE)</f>
        <v>#N/A</v>
      </c>
      <c r="Q444" s="7" t="e">
        <f>VLOOKUP(A444,ResultsIRT!B:J,6,FALSE)</f>
        <v>#N/A</v>
      </c>
      <c r="R444" s="7" t="e">
        <f>VLOOKUP(A444,ResultsIRT!B:J,8,FALSE)</f>
        <v>#N/A</v>
      </c>
      <c r="S444" s="7" t="e">
        <f>VLOOKUP(A444,ResultsIRT!B:J,7,FALSE)</f>
        <v>#N/A</v>
      </c>
      <c r="T444" s="7" t="e">
        <f>VLOOKUP(A444,ResultsIRT!B:J,9,FALSE)</f>
        <v>#N/A</v>
      </c>
      <c r="U444" s="27" t="s">
        <v>790</v>
      </c>
      <c r="V444" s="8" t="str">
        <f>IFERROR(IF(VLOOKUP(U444, EnglishVocabulary!A:A, 1, FALSE) = U444, "yes", "no"), "no")</f>
        <v>yes</v>
      </c>
      <c r="W444" s="8" t="str">
        <f>IFERROR(IF(VLOOKUP(A444, HighDiscrimIRT!A:A, 1, FALSE) = A444, "X", ""), "")</f>
        <v/>
      </c>
      <c r="X444" s="7"/>
    </row>
    <row r="445" spans="1:24">
      <c r="A445" s="14" t="s">
        <v>791</v>
      </c>
      <c r="B445" s="7">
        <f>LOG10(D445)+6</f>
        <v>1.7500839211136201</v>
      </c>
      <c r="C445" s="7">
        <f>IF(E445=0,-12,LOG10(E445)+6)</f>
        <v>0.86379259591294044</v>
      </c>
      <c r="D445" s="10">
        <v>5.6245000000000001E-5</v>
      </c>
      <c r="E445" s="10">
        <v>7.3078999999999999E-6</v>
      </c>
      <c r="F445" s="11">
        <v>7</v>
      </c>
      <c r="G445" s="8" t="str" cm="1">
        <f t="array" ref="G445">_xlfn.SWITCH(F445,0,"primary",1,"6-7th grade",2,"8-9th grade",3,"10th grade",4,"11-12th grade",5,"bachelor",6,"licence",7,"master",10,"hard to tell")</f>
        <v>master</v>
      </c>
      <c r="H445" s="8"/>
      <c r="I445" s="8"/>
      <c r="J445" s="8" t="s">
        <v>27</v>
      </c>
      <c r="K445" s="8" t="str">
        <f>IFERROR(IF(VLOOKUP(A445, ResultsOnlineExpFrench!A:A, 1, FALSE) = A445, "yes", "no"), "no")</f>
        <v>yes</v>
      </c>
      <c r="L445" s="8"/>
      <c r="M445" s="7">
        <f>VLOOKUP(A445,ResultsOnlineExpFrench!A:B,2,FALSE)</f>
        <v>3.887323943661972</v>
      </c>
      <c r="N445" s="7">
        <f>VLOOKUP(A445,ResultsOnlineExpFrench!A:H,8,FALSE)</f>
        <v>2.793600815216593</v>
      </c>
      <c r="O445" s="7">
        <f>VLOOKUP(A445,ResultsIRT!B:J,4,FALSE)</f>
        <v>1.54934459589311</v>
      </c>
      <c r="P445" s="7">
        <f>VLOOKUP(A445,ResultsIRT!B:J,5,FALSE)</f>
        <v>0.29702769860692901</v>
      </c>
      <c r="Q445" s="7">
        <f>VLOOKUP(A445,ResultsIRT!B:J,6,FALSE)</f>
        <v>1.1089240903599999</v>
      </c>
      <c r="R445" s="7">
        <f>VLOOKUP(A445,ResultsIRT!B:J,8,FALSE)</f>
        <v>-0.42001159259195298</v>
      </c>
      <c r="S445" s="7">
        <f>VLOOKUP(A445,ResultsIRT!B:J,7,FALSE)</f>
        <v>0.25777017271304498</v>
      </c>
      <c r="T445" s="7">
        <f>VLOOKUP(A445,ResultsIRT!B:J,9,FALSE)</f>
        <v>4.8522570846930702</v>
      </c>
      <c r="U445" s="27" t="s">
        <v>792</v>
      </c>
      <c r="V445" s="8" t="str">
        <f>IFERROR(IF(VLOOKUP(U445, EnglishVocabulary!A:A, 1, FALSE) = U445, "yes", "no"), "no")</f>
        <v>yes</v>
      </c>
      <c r="W445" s="8" t="str">
        <f>IFERROR(IF(VLOOKUP(A445, HighDiscrimIRT!A:A, 1, FALSE) = A445, "X", ""), "")</f>
        <v/>
      </c>
      <c r="X445" s="7"/>
    </row>
    <row r="446" spans="1:24">
      <c r="A446" s="14" t="s">
        <v>793</v>
      </c>
      <c r="B446" s="7">
        <f>LOG10(D446)+6</f>
        <v>1.7419115400683642</v>
      </c>
      <c r="C446" s="7">
        <f>IF(E446=0,-12,LOG10(E446)+6)</f>
        <v>-0.93255715722361909</v>
      </c>
      <c r="D446" s="10">
        <v>5.5196499999999999E-5</v>
      </c>
      <c r="E446" s="10">
        <v>1.168E-7</v>
      </c>
      <c r="F446" s="8">
        <v>5</v>
      </c>
      <c r="G446" s="8" t="str" cm="1">
        <f t="array" ref="G446">_xlfn.SWITCH(F446,0,"primary",1,"6-7th grade",2,"8-9th grade",3,"10th grade",4,"11-12th grade",5,"bachelor",6,"licence",7,"master",10,"hard to tell")</f>
        <v>bachelor</v>
      </c>
      <c r="H446" s="8"/>
      <c r="I446" s="8"/>
      <c r="J446" s="8" t="s">
        <v>77</v>
      </c>
      <c r="K446" s="8" t="str">
        <f>IFERROR(IF(VLOOKUP(A446, ResultsOnlineExpFrench!A:A, 1, FALSE) = A446, "yes", "no"), "no")</f>
        <v>no</v>
      </c>
      <c r="L446" s="8"/>
      <c r="M446" s="8" t="e">
        <f>VLOOKUP(A446,ResultsOnlineExpFrench!A:B,2,FALSE)</f>
        <v>#N/A</v>
      </c>
      <c r="N446" s="8" t="e">
        <f>VLOOKUP(A446,ResultsOnlineExpFrench!A:H,8,FALSE)</f>
        <v>#N/A</v>
      </c>
      <c r="O446" s="7" t="e">
        <f>VLOOKUP(A446,ResultsIRT!B:J,4,FALSE)</f>
        <v>#N/A</v>
      </c>
      <c r="P446" s="7" t="e">
        <f>VLOOKUP(A446,ResultsIRT!B:J,5,FALSE)</f>
        <v>#N/A</v>
      </c>
      <c r="Q446" s="7" t="e">
        <f>VLOOKUP(A446,ResultsIRT!B:J,6,FALSE)</f>
        <v>#N/A</v>
      </c>
      <c r="R446" s="7" t="e">
        <f>VLOOKUP(A446,ResultsIRT!B:J,8,FALSE)</f>
        <v>#N/A</v>
      </c>
      <c r="S446" s="7" t="e">
        <f>VLOOKUP(A446,ResultsIRT!B:J,7,FALSE)</f>
        <v>#N/A</v>
      </c>
      <c r="T446" s="7" t="e">
        <f>VLOOKUP(A446,ResultsIRT!B:J,9,FALSE)</f>
        <v>#N/A</v>
      </c>
      <c r="U446" s="27" t="s">
        <v>719</v>
      </c>
      <c r="V446" s="8" t="str">
        <f>IFERROR(IF(VLOOKUP(U446, EnglishVocabulary!A:A, 1, FALSE) = U446, "yes", "no"), "no")</f>
        <v>yes</v>
      </c>
      <c r="W446" s="8" t="str">
        <f>IFERROR(IF(VLOOKUP(A446, HighDiscrimIRT!A:A, 1, FALSE) = A446, "X", ""), "")</f>
        <v/>
      </c>
      <c r="X446" s="7"/>
    </row>
    <row r="447" spans="1:24">
      <c r="A447" s="14" t="s">
        <v>794</v>
      </c>
      <c r="B447" s="7">
        <f>LOG10(D447)+6</f>
        <v>1.7377665501790345</v>
      </c>
      <c r="C447" s="7">
        <f>IF(E447=0,-12,LOG10(E447)+6)</f>
        <v>1.0749114778597431</v>
      </c>
      <c r="D447" s="10">
        <v>5.4672200000000001E-5</v>
      </c>
      <c r="E447" s="10">
        <v>1.18826E-5</v>
      </c>
      <c r="F447" s="8">
        <v>0</v>
      </c>
      <c r="G447" s="8" t="str" cm="1">
        <f t="array" ref="G447">_xlfn.SWITCH(F447,0,"primary",1,"6-7th grade",2,"8-9th grade",3,"10th grade",4,"11-12th grade",5,"bachelor",6,"licence",7,"master",10,"hard to tell")</f>
        <v>primary</v>
      </c>
      <c r="H447" s="8"/>
      <c r="I447" s="8"/>
      <c r="J447" s="8" t="s">
        <v>77</v>
      </c>
      <c r="K447" s="8" t="str">
        <f>IFERROR(IF(VLOOKUP(A447, ResultsOnlineExpFrench!A:A, 1, FALSE) = A447, "yes", "no"), "no")</f>
        <v>no</v>
      </c>
      <c r="L447" s="8"/>
      <c r="M447" s="8" t="e">
        <f>VLOOKUP(A447,ResultsOnlineExpFrench!A:B,2,FALSE)</f>
        <v>#N/A</v>
      </c>
      <c r="N447" s="8" t="e">
        <f>VLOOKUP(A447,ResultsOnlineExpFrench!A:H,8,FALSE)</f>
        <v>#N/A</v>
      </c>
      <c r="O447" s="7" t="e">
        <f>VLOOKUP(A447,ResultsIRT!B:J,4,FALSE)</f>
        <v>#N/A</v>
      </c>
      <c r="P447" s="7" t="e">
        <f>VLOOKUP(A447,ResultsIRT!B:J,5,FALSE)</f>
        <v>#N/A</v>
      </c>
      <c r="Q447" s="7" t="e">
        <f>VLOOKUP(A447,ResultsIRT!B:J,6,FALSE)</f>
        <v>#N/A</v>
      </c>
      <c r="R447" s="7" t="e">
        <f>VLOOKUP(A447,ResultsIRT!B:J,8,FALSE)</f>
        <v>#N/A</v>
      </c>
      <c r="S447" s="7" t="e">
        <f>VLOOKUP(A447,ResultsIRT!B:J,7,FALSE)</f>
        <v>#N/A</v>
      </c>
      <c r="T447" s="7" t="e">
        <f>VLOOKUP(A447,ResultsIRT!B:J,9,FALSE)</f>
        <v>#N/A</v>
      </c>
      <c r="U447" s="27" t="s">
        <v>794</v>
      </c>
      <c r="V447" s="8" t="str">
        <f>IFERROR(IF(VLOOKUP(U447, EnglishVocabulary!A:A, 1, FALSE) = U447, "yes", "no"), "no")</f>
        <v>no</v>
      </c>
      <c r="W447" s="8" t="str">
        <f>IFERROR(IF(VLOOKUP(A447, HighDiscrimIRT!A:A, 1, FALSE) = A447, "X", ""), "")</f>
        <v/>
      </c>
      <c r="X447" s="7"/>
    </row>
    <row r="448" spans="1:24">
      <c r="A448" s="14" t="s">
        <v>795</v>
      </c>
      <c r="B448" s="7">
        <f>LOG10(D448)+6</f>
        <v>1.7377665501790345</v>
      </c>
      <c r="C448" s="7">
        <f>IF(E448=0,-12,LOG10(E448)+6)</f>
        <v>-1.4156687756324695</v>
      </c>
      <c r="D448" s="10">
        <v>5.4672200000000001E-5</v>
      </c>
      <c r="E448" s="10">
        <v>3.84E-8</v>
      </c>
      <c r="F448" s="8">
        <v>6</v>
      </c>
      <c r="G448" s="8" t="str" cm="1">
        <f t="array" ref="G448">_xlfn.SWITCH(F448,0,"primary",1,"6-7th grade",2,"8-9th grade",3,"10th grade",4,"11-12th grade",5,"bachelor",6,"licence",7,"master",10,"hard to tell")</f>
        <v>licence</v>
      </c>
      <c r="H448" s="8"/>
      <c r="I448" s="8"/>
      <c r="J448" s="8" t="s">
        <v>77</v>
      </c>
      <c r="K448" s="8" t="str">
        <f>IFERROR(IF(VLOOKUP(A448, ResultsOnlineExpFrench!A:A, 1, FALSE) = A448, "yes", "no"), "no")</f>
        <v>no</v>
      </c>
      <c r="L448" s="8"/>
      <c r="M448" s="8" t="e">
        <f>VLOOKUP(A448,ResultsOnlineExpFrench!A:B,2,FALSE)</f>
        <v>#N/A</v>
      </c>
      <c r="N448" s="8" t="e">
        <f>VLOOKUP(A448,ResultsOnlineExpFrench!A:H,8,FALSE)</f>
        <v>#N/A</v>
      </c>
      <c r="O448" s="7" t="e">
        <f>VLOOKUP(A448,ResultsIRT!B:J,4,FALSE)</f>
        <v>#N/A</v>
      </c>
      <c r="P448" s="7" t="e">
        <f>VLOOKUP(A448,ResultsIRT!B:J,5,FALSE)</f>
        <v>#N/A</v>
      </c>
      <c r="Q448" s="7" t="e">
        <f>VLOOKUP(A448,ResultsIRT!B:J,6,FALSE)</f>
        <v>#N/A</v>
      </c>
      <c r="R448" s="7" t="e">
        <f>VLOOKUP(A448,ResultsIRT!B:J,8,FALSE)</f>
        <v>#N/A</v>
      </c>
      <c r="S448" s="7" t="e">
        <f>VLOOKUP(A448,ResultsIRT!B:J,7,FALSE)</f>
        <v>#N/A</v>
      </c>
      <c r="T448" s="7" t="e">
        <f>VLOOKUP(A448,ResultsIRT!B:J,9,FALSE)</f>
        <v>#N/A</v>
      </c>
      <c r="U448" s="27" t="s">
        <v>796</v>
      </c>
      <c r="V448" s="8" t="str">
        <f>IFERROR(IF(VLOOKUP(U448, EnglishVocabulary!A:A, 1, FALSE) = U448, "yes", "no"), "no")</f>
        <v>yes</v>
      </c>
      <c r="W448" s="8" t="str">
        <f>IFERROR(IF(VLOOKUP(A448, HighDiscrimIRT!A:A, 1, FALSE) = A448, "X", ""), "")</f>
        <v/>
      </c>
      <c r="X448" s="7"/>
    </row>
    <row r="449" spans="1:24">
      <c r="A449" s="14" t="s">
        <v>797</v>
      </c>
      <c r="B449" s="7">
        <f>LOG10(D449)+6</f>
        <v>1.732981268305072</v>
      </c>
      <c r="C449" s="7">
        <f>IF(E449=0,-12,LOG10(E449)+6)</f>
        <v>1.2930043627338028</v>
      </c>
      <c r="D449" s="10">
        <v>5.4073100000000002E-5</v>
      </c>
      <c r="E449" s="10">
        <v>1.9633800000000002E-5</v>
      </c>
      <c r="F449" s="8">
        <v>0</v>
      </c>
      <c r="G449" s="8" t="str" cm="1">
        <f t="array" ref="G449">_xlfn.SWITCH(F449,0,"primary",1,"6-7th grade",2,"8-9th grade",3,"10th grade",4,"11-12th grade",5,"bachelor",6,"licence",7,"master",10,"hard to tell")</f>
        <v>primary</v>
      </c>
      <c r="H449" s="8"/>
      <c r="I449" s="8"/>
      <c r="J449" s="8" t="s">
        <v>77</v>
      </c>
      <c r="K449" s="8" t="str">
        <f>IFERROR(IF(VLOOKUP(A449, ResultsOnlineExpFrench!A:A, 1, FALSE) = A449, "yes", "no"), "no")</f>
        <v>no</v>
      </c>
      <c r="L449" s="8"/>
      <c r="M449" s="8" t="e">
        <f>VLOOKUP(A449,ResultsOnlineExpFrench!A:B,2,FALSE)</f>
        <v>#N/A</v>
      </c>
      <c r="N449" s="8" t="e">
        <f>VLOOKUP(A449,ResultsOnlineExpFrench!A:H,8,FALSE)</f>
        <v>#N/A</v>
      </c>
      <c r="O449" s="7" t="e">
        <f>VLOOKUP(A449,ResultsIRT!B:J,4,FALSE)</f>
        <v>#N/A</v>
      </c>
      <c r="P449" s="7" t="e">
        <f>VLOOKUP(A449,ResultsIRT!B:J,5,FALSE)</f>
        <v>#N/A</v>
      </c>
      <c r="Q449" s="7" t="e">
        <f>VLOOKUP(A449,ResultsIRT!B:J,6,FALSE)</f>
        <v>#N/A</v>
      </c>
      <c r="R449" s="7" t="e">
        <f>VLOOKUP(A449,ResultsIRT!B:J,8,FALSE)</f>
        <v>#N/A</v>
      </c>
      <c r="S449" s="7" t="e">
        <f>VLOOKUP(A449,ResultsIRT!B:J,7,FALSE)</f>
        <v>#N/A</v>
      </c>
      <c r="T449" s="7" t="e">
        <f>VLOOKUP(A449,ResultsIRT!B:J,9,FALSE)</f>
        <v>#N/A</v>
      </c>
      <c r="U449" s="27" t="s">
        <v>798</v>
      </c>
      <c r="V449" s="8" t="str">
        <f>IFERROR(IF(VLOOKUP(U449, EnglishVocabulary!A:A, 1, FALSE) = U449, "yes", "no"), "no")</f>
        <v>yes</v>
      </c>
      <c r="W449" s="8" t="str">
        <f>IFERROR(IF(VLOOKUP(A449, HighDiscrimIRT!A:A, 1, FALSE) = A449, "X", ""), "")</f>
        <v/>
      </c>
      <c r="X449" s="7"/>
    </row>
    <row r="450" spans="1:24">
      <c r="A450" s="14" t="s">
        <v>799</v>
      </c>
      <c r="B450" s="7">
        <f>LOG10(D450)+6</f>
        <v>1.7323792830989584</v>
      </c>
      <c r="C450" s="7">
        <f>IF(E450=0,-12,LOG10(E450)+6)</f>
        <v>-0.50058787432772434</v>
      </c>
      <c r="D450" s="10">
        <v>5.3998200000000001E-5</v>
      </c>
      <c r="E450" s="10">
        <v>3.1580000000000001E-7</v>
      </c>
      <c r="F450" s="11">
        <v>5</v>
      </c>
      <c r="G450" s="8" t="str" cm="1">
        <f t="array" ref="G450">_xlfn.SWITCH(F450,0,"primary",1,"6-7th grade",2,"8-9th grade",3,"10th grade",4,"11-12th grade",5,"bachelor",6,"licence",7,"master",10,"hard to tell")</f>
        <v>bachelor</v>
      </c>
      <c r="H450" s="8"/>
      <c r="I450" s="8"/>
      <c r="J450" s="8" t="s">
        <v>27</v>
      </c>
      <c r="K450" s="8" t="str">
        <f>IFERROR(IF(VLOOKUP(A450, ResultsOnlineExpFrench!A:A, 1, FALSE) = A450, "yes", "no"), "no")</f>
        <v>yes</v>
      </c>
      <c r="L450" s="8"/>
      <c r="M450" s="7">
        <f>VLOOKUP(A450,ResultsOnlineExpFrench!A:B,2,FALSE)</f>
        <v>5.3253968253968251</v>
      </c>
      <c r="N450" s="7">
        <f>VLOOKUP(A450,ResultsOnlineExpFrench!A:H,8,FALSE)</f>
        <v>2.9054665638483459</v>
      </c>
      <c r="O450" s="7">
        <f>VLOOKUP(A450,ResultsIRT!B:J,4,FALSE)</f>
        <v>3.98441824945888</v>
      </c>
      <c r="P450" s="7">
        <f>VLOOKUP(A450,ResultsIRT!B:J,5,FALSE)</f>
        <v>-0.58285835877993697</v>
      </c>
      <c r="Q450" s="7">
        <f>VLOOKUP(A450,ResultsIRT!B:J,6,FALSE)</f>
        <v>6.9726943525170402</v>
      </c>
      <c r="R450" s="7">
        <f>VLOOKUP(A450,ResultsIRT!B:J,8,FALSE)</f>
        <v>-0.62768059259790598</v>
      </c>
      <c r="S450" s="7">
        <f>VLOOKUP(A450,ResultsIRT!B:J,7,FALSE)</f>
        <v>0.73248786338516503</v>
      </c>
      <c r="T450" s="7">
        <f>VLOOKUP(A450,ResultsIRT!B:J,9,FALSE)</f>
        <v>4.0420066974206197</v>
      </c>
      <c r="U450" s="27" t="s">
        <v>800</v>
      </c>
      <c r="V450" s="8" t="str">
        <f>IFERROR(IF(VLOOKUP(U450, EnglishVocabulary!A:A, 1, FALSE) = U450, "yes", "no"), "no")</f>
        <v>yes</v>
      </c>
      <c r="W450" s="8" t="str">
        <f>IFERROR(IF(VLOOKUP(A450, HighDiscrimIRT!A:A, 1, FALSE) = A450, "X", ""), "")</f>
        <v>X</v>
      </c>
      <c r="X450" s="7"/>
    </row>
    <row r="451" spans="1:24">
      <c r="A451" s="14" t="s">
        <v>801</v>
      </c>
      <c r="B451" s="7">
        <f>LOG10(D451)+6</f>
        <v>1.7323792830989584</v>
      </c>
      <c r="C451" s="7">
        <f>IF(E451=0,-12,LOG10(E451)+6)</f>
        <v>-0.21268124337545213</v>
      </c>
      <c r="D451" s="10">
        <v>5.3998200000000001E-5</v>
      </c>
      <c r="E451" s="10">
        <v>6.1279999999999998E-7</v>
      </c>
      <c r="F451" s="11">
        <v>5</v>
      </c>
      <c r="G451" s="8" t="str" cm="1">
        <f t="array" ref="G451">_xlfn.SWITCH(F451,0,"primary",1,"6-7th grade",2,"8-9th grade",3,"10th grade",4,"11-12th grade",5,"bachelor",6,"licence",7,"master",10,"hard to tell")</f>
        <v>bachelor</v>
      </c>
      <c r="H451" s="8"/>
      <c r="I451" s="8"/>
      <c r="J451" s="8" t="s">
        <v>27</v>
      </c>
      <c r="K451" s="8" t="str">
        <f>IFERROR(IF(VLOOKUP(A451, ResultsOnlineExpFrench!A:A, 1, FALSE) = A451, "yes", "no"), "no")</f>
        <v>yes</v>
      </c>
      <c r="L451" s="8"/>
      <c r="M451" s="7">
        <f>VLOOKUP(A451,ResultsOnlineExpFrench!A:B,2,FALSE)</f>
        <v>5.9542483660130721</v>
      </c>
      <c r="N451" s="7">
        <f>VLOOKUP(A451,ResultsOnlineExpFrench!A:H,8,FALSE)</f>
        <v>2.597987831941412</v>
      </c>
      <c r="O451" s="7">
        <f>VLOOKUP(A451,ResultsIRT!B:J,4,FALSE)</f>
        <v>2.39858918318606</v>
      </c>
      <c r="P451" s="7">
        <f>VLOOKUP(A451,ResultsIRT!B:J,5,FALSE)</f>
        <v>-1.0032578251868201</v>
      </c>
      <c r="Q451" s="7">
        <f>VLOOKUP(A451,ResultsIRT!B:J,6,FALSE)</f>
        <v>3.1545201970140999</v>
      </c>
      <c r="R451" s="7">
        <f>VLOOKUP(A451,ResultsIRT!B:J,8,FALSE)</f>
        <v>-1.1391533236129301</v>
      </c>
      <c r="S451" s="7">
        <f>VLOOKUP(A451,ResultsIRT!B:J,7,FALSE)</f>
        <v>0.93879897749775998</v>
      </c>
      <c r="T451" s="7">
        <f>VLOOKUP(A451,ResultsIRT!B:J,9,FALSE)</f>
        <v>3.1728110482676302</v>
      </c>
      <c r="U451" s="27" t="s">
        <v>801</v>
      </c>
      <c r="V451" s="8" t="str">
        <f>IFERROR(IF(VLOOKUP(U451, EnglishVocabulary!A:A, 1, FALSE) = U451, "yes", "no"), "no")</f>
        <v>yes</v>
      </c>
      <c r="W451" s="8" t="str">
        <f>IFERROR(IF(VLOOKUP(A451, HighDiscrimIRT!A:A, 1, FALSE) = A451, "X", ""), "")</f>
        <v>X</v>
      </c>
      <c r="X451" s="7"/>
    </row>
    <row r="452" spans="1:24">
      <c r="A452" s="14" t="s">
        <v>802</v>
      </c>
      <c r="B452" s="7">
        <f>LOG10(D452)+6</f>
        <v>1.7311728036136786</v>
      </c>
      <c r="C452" s="7">
        <f>IF(E452=0,-12,LOG10(E452)+6)</f>
        <v>0.99202302776385043</v>
      </c>
      <c r="D452" s="10">
        <v>5.3848399999999998E-5</v>
      </c>
      <c r="E452" s="10">
        <v>9.8179999999999999E-6</v>
      </c>
      <c r="F452" s="8">
        <v>6</v>
      </c>
      <c r="G452" s="8" t="str" cm="1">
        <f t="array" ref="G452">_xlfn.SWITCH(F452,0,"primary",1,"6-7th grade",2,"8-9th grade",3,"10th grade",4,"11-12th grade",5,"bachelor",6,"licence",7,"master",10,"hard to tell")</f>
        <v>licence</v>
      </c>
      <c r="H452" s="8"/>
      <c r="I452" s="8" t="s">
        <v>42</v>
      </c>
      <c r="J452" s="8" t="s">
        <v>77</v>
      </c>
      <c r="K452" s="8" t="str">
        <f>IFERROR(IF(VLOOKUP(A452, ResultsOnlineExpFrench!A:A, 1, FALSE) = A452, "yes", "no"), "no")</f>
        <v>no</v>
      </c>
      <c r="L452" s="8"/>
      <c r="M452" s="8" t="e">
        <f>VLOOKUP(A452,ResultsOnlineExpFrench!A:B,2,FALSE)</f>
        <v>#N/A</v>
      </c>
      <c r="N452" s="8" t="e">
        <f>VLOOKUP(A452,ResultsOnlineExpFrench!A:H,8,FALSE)</f>
        <v>#N/A</v>
      </c>
      <c r="O452" s="7" t="e">
        <f>VLOOKUP(A452,ResultsIRT!B:J,4,FALSE)</f>
        <v>#N/A</v>
      </c>
      <c r="P452" s="7" t="e">
        <f>VLOOKUP(A452,ResultsIRT!B:J,5,FALSE)</f>
        <v>#N/A</v>
      </c>
      <c r="Q452" s="7" t="e">
        <f>VLOOKUP(A452,ResultsIRT!B:J,6,FALSE)</f>
        <v>#N/A</v>
      </c>
      <c r="R452" s="7" t="e">
        <f>VLOOKUP(A452,ResultsIRT!B:J,8,FALSE)</f>
        <v>#N/A</v>
      </c>
      <c r="S452" s="7" t="e">
        <f>VLOOKUP(A452,ResultsIRT!B:J,7,FALSE)</f>
        <v>#N/A</v>
      </c>
      <c r="T452" s="7" t="e">
        <f>VLOOKUP(A452,ResultsIRT!B:J,9,FALSE)</f>
        <v>#N/A</v>
      </c>
      <c r="U452" s="27" t="s">
        <v>803</v>
      </c>
      <c r="V452" s="8" t="str">
        <f>IFERROR(IF(VLOOKUP(U452, EnglishVocabulary!A:A, 1, FALSE) = U452, "yes", "no"), "no")</f>
        <v>yes</v>
      </c>
      <c r="W452" s="8" t="str">
        <f>IFERROR(IF(VLOOKUP(A452, HighDiscrimIRT!A:A, 1, FALSE) = A452, "X", ""), "")</f>
        <v/>
      </c>
      <c r="X452" s="7"/>
    </row>
    <row r="453" spans="1:24">
      <c r="A453" s="14" t="s">
        <v>804</v>
      </c>
      <c r="B453" s="7">
        <f>LOG10(D453)+6</f>
        <v>1.7293567767140861</v>
      </c>
      <c r="C453" s="7">
        <f>IF(E453=0,-12,LOG10(E453)+6)</f>
        <v>-6.0530669156469763E-2</v>
      </c>
      <c r="D453" s="10">
        <v>5.36237E-5</v>
      </c>
      <c r="E453" s="10">
        <v>8.6990000000000003E-7</v>
      </c>
      <c r="F453" s="8">
        <v>6</v>
      </c>
      <c r="G453" s="8" t="str" cm="1">
        <f t="array" ref="G453">_xlfn.SWITCH(F453,0,"primary",1,"6-7th grade",2,"8-9th grade",3,"10th grade",4,"11-12th grade",5,"bachelor",6,"licence",7,"master",10,"hard to tell")</f>
        <v>licence</v>
      </c>
      <c r="H453" s="8"/>
      <c r="I453" s="8"/>
      <c r="J453" s="8" t="s">
        <v>77</v>
      </c>
      <c r="K453" s="8" t="str">
        <f>IFERROR(IF(VLOOKUP(A453, ResultsOnlineExpFrench!A:A, 1, FALSE) = A453, "yes", "no"), "no")</f>
        <v>no</v>
      </c>
      <c r="L453" s="8"/>
      <c r="M453" s="8" t="e">
        <f>VLOOKUP(A453,ResultsOnlineExpFrench!A:B,2,FALSE)</f>
        <v>#N/A</v>
      </c>
      <c r="N453" s="8" t="e">
        <f>VLOOKUP(A453,ResultsOnlineExpFrench!A:H,8,FALSE)</f>
        <v>#N/A</v>
      </c>
      <c r="O453" s="7" t="e">
        <f>VLOOKUP(A453,ResultsIRT!B:J,4,FALSE)</f>
        <v>#N/A</v>
      </c>
      <c r="P453" s="7" t="e">
        <f>VLOOKUP(A453,ResultsIRT!B:J,5,FALSE)</f>
        <v>#N/A</v>
      </c>
      <c r="Q453" s="7" t="e">
        <f>VLOOKUP(A453,ResultsIRT!B:J,6,FALSE)</f>
        <v>#N/A</v>
      </c>
      <c r="R453" s="7" t="e">
        <f>VLOOKUP(A453,ResultsIRT!B:J,8,FALSE)</f>
        <v>#N/A</v>
      </c>
      <c r="S453" s="7" t="e">
        <f>VLOOKUP(A453,ResultsIRT!B:J,7,FALSE)</f>
        <v>#N/A</v>
      </c>
      <c r="T453" s="7" t="e">
        <f>VLOOKUP(A453,ResultsIRT!B:J,9,FALSE)</f>
        <v>#N/A</v>
      </c>
      <c r="U453" s="27" t="s">
        <v>805</v>
      </c>
      <c r="V453" s="8" t="str">
        <f>IFERROR(IF(VLOOKUP(U453, EnglishVocabulary!A:A, 1, FALSE) = U453, "yes", "no"), "no")</f>
        <v>yes</v>
      </c>
      <c r="W453" s="8" t="str">
        <f>IFERROR(IF(VLOOKUP(A453, HighDiscrimIRT!A:A, 1, FALSE) = A453, "X", ""), "")</f>
        <v/>
      </c>
      <c r="X453" s="7"/>
    </row>
    <row r="454" spans="1:24">
      <c r="A454" s="14" t="s">
        <v>806</v>
      </c>
      <c r="B454" s="7">
        <f>LOG10(D454)+6</f>
        <v>1.7269235341949365</v>
      </c>
      <c r="C454" s="7">
        <f>IF(E454=0,-12,LOG10(E454)+6)</f>
        <v>-1.5917600346881509</v>
      </c>
      <c r="D454" s="10">
        <v>5.33241E-5</v>
      </c>
      <c r="E454" s="10">
        <v>2.5600000000000001E-8</v>
      </c>
      <c r="F454" s="11">
        <v>7</v>
      </c>
      <c r="G454" s="8" t="str" cm="1">
        <f t="array" ref="G454">_xlfn.SWITCH(F454,0,"primary",1,"6-7th grade",2,"8-9th grade",3,"10th grade",4,"11-12th grade",5,"bachelor",6,"licence",7,"master",10,"hard to tell")</f>
        <v>master</v>
      </c>
      <c r="H454" s="8"/>
      <c r="I454" s="8"/>
      <c r="J454" s="8" t="s">
        <v>27</v>
      </c>
      <c r="K454" s="8" t="str">
        <f>IFERROR(IF(VLOOKUP(A454, ResultsOnlineExpFrench!A:A, 1, FALSE) = A454, "yes", "no"), "no")</f>
        <v>yes</v>
      </c>
      <c r="L454" s="8"/>
      <c r="M454" s="7">
        <f>VLOOKUP(A454,ResultsOnlineExpFrench!A:B,2,FALSE)</f>
        <v>2.2616279069767442</v>
      </c>
      <c r="N454" s="7">
        <f>VLOOKUP(A454,ResultsOnlineExpFrench!A:H,8,FALSE)</f>
        <v>2.7100445634648489</v>
      </c>
      <c r="O454" s="7">
        <f>VLOOKUP(A454,ResultsIRT!B:J,4,FALSE)</f>
        <v>3.5972857119492598</v>
      </c>
      <c r="P454" s="7">
        <f>VLOOKUP(A454,ResultsIRT!B:J,5,FALSE)</f>
        <v>0.52475821359566399</v>
      </c>
      <c r="Q454" s="7">
        <f>VLOOKUP(A454,ResultsIRT!B:J,6,FALSE)</f>
        <v>3.3132707248397901</v>
      </c>
      <c r="R454" s="7">
        <f>VLOOKUP(A454,ResultsIRT!B:J,8,FALSE)</f>
        <v>0.514988963885046</v>
      </c>
      <c r="S454" s="7">
        <f>VLOOKUP(A454,ResultsIRT!B:J,7,FALSE)</f>
        <v>0.493674922875598</v>
      </c>
      <c r="T454" s="7">
        <f>VLOOKUP(A454,ResultsIRT!B:J,9,FALSE)</f>
        <v>8.0911220733459306</v>
      </c>
      <c r="U454" s="27" t="s">
        <v>806</v>
      </c>
      <c r="V454" s="8" t="str">
        <f>IFERROR(IF(VLOOKUP(U454, EnglishVocabulary!A:A, 1, FALSE) = U454, "yes", "no"), "no")</f>
        <v>yes</v>
      </c>
      <c r="W454" s="8" t="str">
        <f>IFERROR(IF(VLOOKUP(A454, HighDiscrimIRT!A:A, 1, FALSE) = A454, "X", ""), "")</f>
        <v>X</v>
      </c>
      <c r="X454" s="7"/>
    </row>
    <row r="455" spans="1:24">
      <c r="A455" s="14" t="s">
        <v>807</v>
      </c>
      <c r="B455" s="7">
        <f>LOG10(D455)+6</f>
        <v>1.7269235341949365</v>
      </c>
      <c r="C455" s="7">
        <f>IF(E455=0,-12,LOG10(E455)+6)</f>
        <v>1.1816292450193542</v>
      </c>
      <c r="D455" s="10">
        <v>5.33241E-5</v>
      </c>
      <c r="E455" s="10">
        <v>1.5192500000000001E-5</v>
      </c>
      <c r="F455" s="8">
        <v>4</v>
      </c>
      <c r="G455" s="8" t="str" cm="1">
        <f t="array" ref="G455">_xlfn.SWITCH(F455,0,"primary",1,"6-7th grade",2,"8-9th grade",3,"10th grade",4,"11-12th grade",5,"bachelor",6,"licence",7,"master",10,"hard to tell")</f>
        <v>11-12th grade</v>
      </c>
      <c r="H455" s="8"/>
      <c r="I455" s="8"/>
      <c r="J455" s="8" t="s">
        <v>77</v>
      </c>
      <c r="K455" s="8" t="str">
        <f>IFERROR(IF(VLOOKUP(A455, ResultsOnlineExpFrench!A:A, 1, FALSE) = A455, "yes", "no"), "no")</f>
        <v>no</v>
      </c>
      <c r="L455" s="8"/>
      <c r="M455" s="8" t="e">
        <f>VLOOKUP(A455,ResultsOnlineExpFrench!A:B,2,FALSE)</f>
        <v>#N/A</v>
      </c>
      <c r="N455" s="8" t="e">
        <f>VLOOKUP(A455,ResultsOnlineExpFrench!A:H,8,FALSE)</f>
        <v>#N/A</v>
      </c>
      <c r="O455" s="7" t="e">
        <f>VLOOKUP(A455,ResultsIRT!B:J,4,FALSE)</f>
        <v>#N/A</v>
      </c>
      <c r="P455" s="7" t="e">
        <f>VLOOKUP(A455,ResultsIRT!B:J,5,FALSE)</f>
        <v>#N/A</v>
      </c>
      <c r="Q455" s="7" t="e">
        <f>VLOOKUP(A455,ResultsIRT!B:J,6,FALSE)</f>
        <v>#N/A</v>
      </c>
      <c r="R455" s="7" t="e">
        <f>VLOOKUP(A455,ResultsIRT!B:J,8,FALSE)</f>
        <v>#N/A</v>
      </c>
      <c r="S455" s="7" t="e">
        <f>VLOOKUP(A455,ResultsIRT!B:J,7,FALSE)</f>
        <v>#N/A</v>
      </c>
      <c r="T455" s="7" t="e">
        <f>VLOOKUP(A455,ResultsIRT!B:J,9,FALSE)</f>
        <v>#N/A</v>
      </c>
      <c r="U455" s="27" t="s">
        <v>808</v>
      </c>
      <c r="V455" s="8" t="str">
        <f>IFERROR(IF(VLOOKUP(U455, EnglishVocabulary!A:A, 1, FALSE) = U455, "yes", "no"), "no")</f>
        <v>yes</v>
      </c>
      <c r="W455" s="8" t="str">
        <f>IFERROR(IF(VLOOKUP(A455, HighDiscrimIRT!A:A, 1, FALSE) = A455, "X", ""), "")</f>
        <v/>
      </c>
      <c r="X455" s="7"/>
    </row>
    <row r="456" spans="1:24">
      <c r="A456" s="14" t="s">
        <v>809</v>
      </c>
      <c r="B456" s="7">
        <f>LOG10(D456)+6</f>
        <v>1.7257017814494571</v>
      </c>
      <c r="C456" s="7">
        <f>IF(E456=0,-12,LOG10(E456)+6)</f>
        <v>0.40859607646278295</v>
      </c>
      <c r="D456" s="10">
        <v>5.3174299999999997E-5</v>
      </c>
      <c r="E456" s="10">
        <v>2.5621E-6</v>
      </c>
      <c r="F456" s="11">
        <v>6</v>
      </c>
      <c r="G456" s="8" t="str" cm="1">
        <f t="array" ref="G456">_xlfn.SWITCH(F456,0,"primary",1,"6-7th grade",2,"8-9th grade",3,"10th grade",4,"11-12th grade",5,"bachelor",6,"licence",7,"master",10,"hard to tell")</f>
        <v>licence</v>
      </c>
      <c r="H456" s="8"/>
      <c r="I456" s="8"/>
      <c r="J456" s="8" t="s">
        <v>27</v>
      </c>
      <c r="K456" s="8" t="str">
        <f>IFERROR(IF(VLOOKUP(A456, ResultsOnlineExpFrench!A:A, 1, FALSE) = A456, "yes", "no"), "no")</f>
        <v>yes</v>
      </c>
      <c r="L456" s="8"/>
      <c r="M456" s="7">
        <f>VLOOKUP(A456,ResultsOnlineExpFrench!A:B,2,FALSE)</f>
        <v>6.0070921985815602</v>
      </c>
      <c r="N456" s="7">
        <f>VLOOKUP(A456,ResultsOnlineExpFrench!A:H,8,FALSE)</f>
        <v>2.3170550332179021</v>
      </c>
      <c r="O456" s="7">
        <f>VLOOKUP(A456,ResultsIRT!B:J,4,FALSE)</f>
        <v>1.5080979180042</v>
      </c>
      <c r="P456" s="7">
        <f>VLOOKUP(A456,ResultsIRT!B:J,5,FALSE)</f>
        <v>-1.0081845805412399</v>
      </c>
      <c r="Q456" s="7">
        <f>VLOOKUP(A456,ResultsIRT!B:J,6,FALSE)</f>
        <v>2.29992906663754</v>
      </c>
      <c r="R456" s="7">
        <f>VLOOKUP(A456,ResultsIRT!B:J,8,FALSE)</f>
        <v>-1.28162256038278</v>
      </c>
      <c r="S456" s="7">
        <f>VLOOKUP(A456,ResultsIRT!B:J,7,FALSE)</f>
        <v>0.46989700987882099</v>
      </c>
      <c r="T456" s="7">
        <f>VLOOKUP(A456,ResultsIRT!B:J,9,FALSE)</f>
        <v>1.6899217382418701</v>
      </c>
      <c r="U456" s="27" t="s">
        <v>809</v>
      </c>
      <c r="V456" s="8" t="str">
        <f>IFERROR(IF(VLOOKUP(U456, EnglishVocabulary!A:A, 1, FALSE) = U456, "yes", "no"), "no")</f>
        <v>yes</v>
      </c>
      <c r="W456" s="8" t="str">
        <f>IFERROR(IF(VLOOKUP(A456, HighDiscrimIRT!A:A, 1, FALSE) = A456, "X", ""), "")</f>
        <v/>
      </c>
      <c r="X456" s="7"/>
    </row>
    <row r="457" spans="1:24">
      <c r="A457" s="14" t="s">
        <v>810</v>
      </c>
      <c r="B457" s="7">
        <f>LOG10(D457)+6</f>
        <v>1.7232487376585475</v>
      </c>
      <c r="C457" s="7">
        <f>IF(E457=0,-12,LOG10(E457)+6)</f>
        <v>1.0955703218186583</v>
      </c>
      <c r="D457" s="10">
        <v>5.2874799999999997E-5</v>
      </c>
      <c r="E457" s="10">
        <v>1.2461499999999999E-5</v>
      </c>
      <c r="F457" s="8">
        <v>5</v>
      </c>
      <c r="G457" s="8" t="str" cm="1">
        <f t="array" ref="G457">_xlfn.SWITCH(F457,0,"primary",1,"6-7th grade",2,"8-9th grade",3,"10th grade",4,"11-12th grade",5,"bachelor",6,"licence",7,"master",10,"hard to tell")</f>
        <v>bachelor</v>
      </c>
      <c r="H457" s="8"/>
      <c r="I457" s="8" t="s">
        <v>42</v>
      </c>
      <c r="J457" s="8" t="s">
        <v>214</v>
      </c>
      <c r="K457" s="8" t="str">
        <f>IFERROR(IF(VLOOKUP(A457, ResultsOnlineExpFrench!A:A, 1, FALSE) = A457, "yes", "no"), "no")</f>
        <v>no</v>
      </c>
      <c r="L457" s="8"/>
      <c r="M457" s="8" t="e">
        <f>VLOOKUP(A457,ResultsOnlineExpFrench!A:B,2,FALSE)</f>
        <v>#N/A</v>
      </c>
      <c r="N457" s="8" t="e">
        <f>VLOOKUP(A457,ResultsOnlineExpFrench!A:H,8,FALSE)</f>
        <v>#N/A</v>
      </c>
      <c r="O457" s="7" t="e">
        <f>VLOOKUP(A457,ResultsIRT!B:J,4,FALSE)</f>
        <v>#N/A</v>
      </c>
      <c r="P457" s="7" t="e">
        <f>VLOOKUP(A457,ResultsIRT!B:J,5,FALSE)</f>
        <v>#N/A</v>
      </c>
      <c r="Q457" s="7" t="e">
        <f>VLOOKUP(A457,ResultsIRT!B:J,6,FALSE)</f>
        <v>#N/A</v>
      </c>
      <c r="R457" s="7" t="e">
        <f>VLOOKUP(A457,ResultsIRT!B:J,8,FALSE)</f>
        <v>#N/A</v>
      </c>
      <c r="S457" s="7" t="e">
        <f>VLOOKUP(A457,ResultsIRT!B:J,7,FALSE)</f>
        <v>#N/A</v>
      </c>
      <c r="T457" s="7" t="e">
        <f>VLOOKUP(A457,ResultsIRT!B:J,9,FALSE)</f>
        <v>#N/A</v>
      </c>
      <c r="U457" s="27" t="s">
        <v>811</v>
      </c>
      <c r="V457" s="8" t="str">
        <f>IFERROR(IF(VLOOKUP(U457, EnglishVocabulary!A:A, 1, FALSE) = U457, "yes", "no"), "no")</f>
        <v>yes</v>
      </c>
      <c r="W457" s="8" t="str">
        <f>IFERROR(IF(VLOOKUP(A457, HighDiscrimIRT!A:A, 1, FALSE) = A457, "X", ""), "")</f>
        <v/>
      </c>
      <c r="X457" s="7"/>
    </row>
    <row r="458" spans="1:24">
      <c r="A458" s="14" t="s">
        <v>812</v>
      </c>
      <c r="B458" s="7">
        <f>LOG10(D458)+6</f>
        <v>1.7232487376585475</v>
      </c>
      <c r="C458" s="7">
        <f>IF(E458=0,-12,LOG10(E458)+6)</f>
        <v>-0.15378663612061239</v>
      </c>
      <c r="D458" s="10">
        <v>5.2874799999999997E-5</v>
      </c>
      <c r="E458" s="10">
        <v>7.018E-7</v>
      </c>
      <c r="F458" s="11">
        <v>6</v>
      </c>
      <c r="G458" s="8" t="str" cm="1">
        <f t="array" ref="G458">_xlfn.SWITCH(F458,0,"primary",1,"6-7th grade",2,"8-9th grade",3,"10th grade",4,"11-12th grade",5,"bachelor",6,"licence",7,"master",10,"hard to tell")</f>
        <v>licence</v>
      </c>
      <c r="H458" s="8"/>
      <c r="I458" s="8"/>
      <c r="J458" s="8" t="s">
        <v>36</v>
      </c>
      <c r="K458" s="8" t="str">
        <f>IFERROR(IF(VLOOKUP(A458, ResultsOnlineExpFrench!A:A, 1, FALSE) = A458, "yes", "no"), "no")</f>
        <v>yes</v>
      </c>
      <c r="L458" s="8"/>
      <c r="M458" s="7">
        <f>VLOOKUP(A458,ResultsOnlineExpFrench!A:B,2,FALSE)</f>
        <v>4.0794701986754971</v>
      </c>
      <c r="N458" s="7">
        <f>VLOOKUP(A458,ResultsOnlineExpFrench!A:H,8,FALSE)</f>
        <v>2.724728989033848</v>
      </c>
      <c r="O458" s="7">
        <f>VLOOKUP(A458,ResultsIRT!B:J,4,FALSE)</f>
        <v>1.9376433916051801</v>
      </c>
      <c r="P458" s="7">
        <f>VLOOKUP(A458,ResultsIRT!B:J,5,FALSE)</f>
        <v>-0.48308458943706101</v>
      </c>
      <c r="Q458" s="7">
        <f>VLOOKUP(A458,ResultsIRT!B:J,6,FALSE)</f>
        <v>2.1310858251744098</v>
      </c>
      <c r="R458" s="7">
        <f>VLOOKUP(A458,ResultsIRT!B:J,8,FALSE)</f>
        <v>-0.37511650554555598</v>
      </c>
      <c r="S458" s="7">
        <f>VLOOKUP(A458,ResultsIRT!B:J,7,FALSE)</f>
        <v>0.348319354076844</v>
      </c>
      <c r="T458" s="7">
        <f>VLOOKUP(A458,ResultsIRT!B:J,9,FALSE)</f>
        <v>4.88168536674947</v>
      </c>
      <c r="U458" s="27" t="s">
        <v>813</v>
      </c>
      <c r="V458" s="8" t="str">
        <f>IFERROR(IF(VLOOKUP(U458, EnglishVocabulary!A:A, 1, FALSE) = U458, "yes", "no"), "no")</f>
        <v>yes</v>
      </c>
      <c r="W458" s="8" t="str">
        <f>IFERROR(IF(VLOOKUP(A458, HighDiscrimIRT!A:A, 1, FALSE) = A458, "X", ""), "")</f>
        <v/>
      </c>
      <c r="X458" s="7"/>
    </row>
    <row r="459" spans="1:24">
      <c r="A459" s="14" t="s">
        <v>814</v>
      </c>
      <c r="B459" s="7">
        <f>LOG10(D459)+6</f>
        <v>1.7195417527688557</v>
      </c>
      <c r="C459" s="7">
        <f>IF(E459=0,-12,LOG10(E459)+6)</f>
        <v>-0.45432185020797444</v>
      </c>
      <c r="D459" s="10">
        <v>5.2425400000000001E-5</v>
      </c>
      <c r="E459" s="10">
        <v>3.5129999999999998E-7</v>
      </c>
      <c r="F459" s="8">
        <v>1</v>
      </c>
      <c r="G459" s="8" t="str" cm="1">
        <f t="array" ref="G459">_xlfn.SWITCH(F459,0,"primary",1,"6-7th grade",2,"8-9th grade",3,"10th grade",4,"11-12th grade",5,"bachelor",6,"licence",7,"master",10,"hard to tell")</f>
        <v>6-7th grade</v>
      </c>
      <c r="H459" s="8"/>
      <c r="I459" s="8"/>
      <c r="J459" s="8" t="s">
        <v>77</v>
      </c>
      <c r="K459" s="8" t="str">
        <f>IFERROR(IF(VLOOKUP(A459, ResultsOnlineExpFrench!A:A, 1, FALSE) = A459, "yes", "no"), "no")</f>
        <v>no</v>
      </c>
      <c r="L459" s="8"/>
      <c r="M459" s="8" t="e">
        <f>VLOOKUP(A459,ResultsOnlineExpFrench!A:B,2,FALSE)</f>
        <v>#N/A</v>
      </c>
      <c r="N459" s="8" t="e">
        <f>VLOOKUP(A459,ResultsOnlineExpFrench!A:H,8,FALSE)</f>
        <v>#N/A</v>
      </c>
      <c r="O459" s="7" t="e">
        <f>VLOOKUP(A459,ResultsIRT!B:J,4,FALSE)</f>
        <v>#N/A</v>
      </c>
      <c r="P459" s="7" t="e">
        <f>VLOOKUP(A459,ResultsIRT!B:J,5,FALSE)</f>
        <v>#N/A</v>
      </c>
      <c r="Q459" s="7" t="e">
        <f>VLOOKUP(A459,ResultsIRT!B:J,6,FALSE)</f>
        <v>#N/A</v>
      </c>
      <c r="R459" s="7" t="e">
        <f>VLOOKUP(A459,ResultsIRT!B:J,8,FALSE)</f>
        <v>#N/A</v>
      </c>
      <c r="S459" s="7" t="e">
        <f>VLOOKUP(A459,ResultsIRT!B:J,7,FALSE)</f>
        <v>#N/A</v>
      </c>
      <c r="T459" s="7" t="e">
        <f>VLOOKUP(A459,ResultsIRT!B:J,9,FALSE)</f>
        <v>#N/A</v>
      </c>
      <c r="U459" s="27" t="s">
        <v>814</v>
      </c>
      <c r="V459" s="8" t="str">
        <f>IFERROR(IF(VLOOKUP(U459, EnglishVocabulary!A:A, 1, FALSE) = U459, "yes", "no"), "no")</f>
        <v>yes</v>
      </c>
      <c r="W459" s="8" t="str">
        <f>IFERROR(IF(VLOOKUP(A459, HighDiscrimIRT!A:A, 1, FALSE) = A459, "X", ""), "")</f>
        <v/>
      </c>
      <c r="X459" s="7"/>
    </row>
    <row r="460" spans="1:24">
      <c r="A460" s="14" t="s">
        <v>815</v>
      </c>
      <c r="B460" s="7">
        <f>LOG10(D460)+6</f>
        <v>1.7189208339843729</v>
      </c>
      <c r="C460" s="7">
        <f>IF(E460=0,-12,LOG10(E460)+6)</f>
        <v>-1.2898826348881833</v>
      </c>
      <c r="D460" s="10">
        <v>5.23505E-5</v>
      </c>
      <c r="E460" s="10">
        <v>5.1300000000000003E-8</v>
      </c>
      <c r="F460" s="8">
        <v>7</v>
      </c>
      <c r="G460" s="8" t="str" cm="1">
        <f t="array" ref="G460">_xlfn.SWITCH(F460,0,"primary",1,"6-7th grade",2,"8-9th grade",3,"10th grade",4,"11-12th grade",5,"bachelor",6,"licence",7,"master",10,"hard to tell")</f>
        <v>master</v>
      </c>
      <c r="H460" s="8"/>
      <c r="I460" s="8"/>
      <c r="J460" s="8" t="s">
        <v>331</v>
      </c>
      <c r="K460" s="8" t="str">
        <f>IFERROR(IF(VLOOKUP(A460, ResultsOnlineExpFrench!A:A, 1, FALSE) = A460, "yes", "no"), "no")</f>
        <v>no</v>
      </c>
      <c r="L460" s="8"/>
      <c r="M460" s="8" t="e">
        <f>VLOOKUP(A460,ResultsOnlineExpFrench!A:B,2,FALSE)</f>
        <v>#N/A</v>
      </c>
      <c r="N460" s="8" t="e">
        <f>VLOOKUP(A460,ResultsOnlineExpFrench!A:H,8,FALSE)</f>
        <v>#N/A</v>
      </c>
      <c r="O460" s="7" t="e">
        <f>VLOOKUP(A460,ResultsIRT!B:J,4,FALSE)</f>
        <v>#N/A</v>
      </c>
      <c r="P460" s="7" t="e">
        <f>VLOOKUP(A460,ResultsIRT!B:J,5,FALSE)</f>
        <v>#N/A</v>
      </c>
      <c r="Q460" s="7" t="e">
        <f>VLOOKUP(A460,ResultsIRT!B:J,6,FALSE)</f>
        <v>#N/A</v>
      </c>
      <c r="R460" s="7" t="e">
        <f>VLOOKUP(A460,ResultsIRT!B:J,8,FALSE)</f>
        <v>#N/A</v>
      </c>
      <c r="S460" s="7" t="e">
        <f>VLOOKUP(A460,ResultsIRT!B:J,7,FALSE)</f>
        <v>#N/A</v>
      </c>
      <c r="T460" s="7" t="e">
        <f>VLOOKUP(A460,ResultsIRT!B:J,9,FALSE)</f>
        <v>#N/A</v>
      </c>
      <c r="U460" s="27" t="s">
        <v>815</v>
      </c>
      <c r="V460" s="8" t="str">
        <f>IFERROR(IF(VLOOKUP(U460, EnglishVocabulary!A:A, 1, FALSE) = U460, "yes", "no"), "no")</f>
        <v>yes</v>
      </c>
      <c r="W460" s="8" t="str">
        <f>IFERROR(IF(VLOOKUP(A460, HighDiscrimIRT!A:A, 1, FALSE) = A460, "X", ""), "")</f>
        <v/>
      </c>
      <c r="X460" s="7"/>
    </row>
    <row r="461" spans="1:24">
      <c r="A461" s="14" t="s">
        <v>816</v>
      </c>
      <c r="B461" s="7">
        <f>LOG10(D461)+6</f>
        <v>1.7189208339843729</v>
      </c>
      <c r="C461" s="7">
        <f>IF(E461=0,-12,LOG10(E461)+6)</f>
        <v>1.0477147815142498</v>
      </c>
      <c r="D461" s="10">
        <v>5.23505E-5</v>
      </c>
      <c r="E461" s="10">
        <v>1.1161299999999999E-5</v>
      </c>
      <c r="F461" s="8">
        <v>5</v>
      </c>
      <c r="G461" s="8" t="str" cm="1">
        <f t="array" ref="G461">_xlfn.SWITCH(F461,0,"primary",1,"6-7th grade",2,"8-9th grade",3,"10th grade",4,"11-12th grade",5,"bachelor",6,"licence",7,"master",10,"hard to tell")</f>
        <v>bachelor</v>
      </c>
      <c r="H461" s="8"/>
      <c r="I461" s="8" t="s">
        <v>42</v>
      </c>
      <c r="J461" s="8" t="s">
        <v>27</v>
      </c>
      <c r="K461" s="8" t="str">
        <f>IFERROR(IF(VLOOKUP(A461, ResultsOnlineExpFrench!A:A, 1, FALSE) = A461, "yes", "no"), "no")</f>
        <v>no</v>
      </c>
      <c r="L461" s="8"/>
      <c r="M461" s="8" t="e">
        <f>VLOOKUP(A461,ResultsOnlineExpFrench!A:B,2,FALSE)</f>
        <v>#N/A</v>
      </c>
      <c r="N461" s="8" t="e">
        <f>VLOOKUP(A461,ResultsOnlineExpFrench!A:H,8,FALSE)</f>
        <v>#N/A</v>
      </c>
      <c r="O461" s="7" t="e">
        <f>VLOOKUP(A461,ResultsIRT!B:J,4,FALSE)</f>
        <v>#N/A</v>
      </c>
      <c r="P461" s="7" t="e">
        <f>VLOOKUP(A461,ResultsIRT!B:J,5,FALSE)</f>
        <v>#N/A</v>
      </c>
      <c r="Q461" s="7" t="e">
        <f>VLOOKUP(A461,ResultsIRT!B:J,6,FALSE)</f>
        <v>#N/A</v>
      </c>
      <c r="R461" s="7" t="e">
        <f>VLOOKUP(A461,ResultsIRT!B:J,8,FALSE)</f>
        <v>#N/A</v>
      </c>
      <c r="S461" s="7" t="e">
        <f>VLOOKUP(A461,ResultsIRT!B:J,7,FALSE)</f>
        <v>#N/A</v>
      </c>
      <c r="T461" s="7" t="e">
        <f>VLOOKUP(A461,ResultsIRT!B:J,9,FALSE)</f>
        <v>#N/A</v>
      </c>
      <c r="U461" s="27" t="s">
        <v>817</v>
      </c>
      <c r="V461" s="8" t="str">
        <f>IFERROR(IF(VLOOKUP(U461, EnglishVocabulary!A:A, 1, FALSE) = U461, "yes", "no"), "no")</f>
        <v>yes</v>
      </c>
      <c r="W461" s="8" t="str">
        <f>IFERROR(IF(VLOOKUP(A461, HighDiscrimIRT!A:A, 1, FALSE) = A461, "X", ""), "")</f>
        <v/>
      </c>
      <c r="X461" s="7"/>
    </row>
    <row r="462" spans="1:24">
      <c r="A462" s="14" t="s">
        <v>818</v>
      </c>
      <c r="B462" s="7">
        <f>LOG10(D462)+6</f>
        <v>1.7189208339843729</v>
      </c>
      <c r="C462" s="7">
        <f>IF(E462=0,-12,LOG10(E462)+6)</f>
        <v>-1.114073660198569</v>
      </c>
      <c r="D462" s="10">
        <v>5.23505E-5</v>
      </c>
      <c r="E462" s="10">
        <v>7.6899999999999994E-8</v>
      </c>
      <c r="F462" s="11">
        <v>5</v>
      </c>
      <c r="G462" s="8" t="str" cm="1">
        <f t="array" ref="G462">_xlfn.SWITCH(F462,0,"primary",1,"6-7th grade",2,"8-9th grade",3,"10th grade",4,"11-12th grade",5,"bachelor",6,"licence",7,"master",10,"hard to tell")</f>
        <v>bachelor</v>
      </c>
      <c r="H462" s="8"/>
      <c r="I462" s="8"/>
      <c r="J462" s="8" t="s">
        <v>27</v>
      </c>
      <c r="K462" s="8" t="str">
        <f>IFERROR(IF(VLOOKUP(A462, ResultsOnlineExpFrench!A:A, 1, FALSE) = A462, "yes", "no"), "no")</f>
        <v>yes</v>
      </c>
      <c r="L462" s="8"/>
      <c r="M462" s="7">
        <f>VLOOKUP(A462,ResultsOnlineExpFrench!A:B,2,FALSE)</f>
        <v>6.2651515151515156</v>
      </c>
      <c r="N462" s="7">
        <f>VLOOKUP(A462,ResultsOnlineExpFrench!A:H,8,FALSE)</f>
        <v>2.2625403009464371</v>
      </c>
      <c r="O462" s="7">
        <f>VLOOKUP(A462,ResultsIRT!B:J,4,FALSE)</f>
        <v>1.6893070349809101</v>
      </c>
      <c r="P462" s="7">
        <f>VLOOKUP(A462,ResultsIRT!B:J,5,FALSE)</f>
        <v>-1.09613711635356</v>
      </c>
      <c r="Q462" s="7">
        <f>VLOOKUP(A462,ResultsIRT!B:J,6,FALSE)</f>
        <v>3.6778076593509801</v>
      </c>
      <c r="R462" s="7">
        <f>VLOOKUP(A462,ResultsIRT!B:J,8,FALSE)</f>
        <v>-1.0319226808267701</v>
      </c>
      <c r="S462" s="7">
        <f>VLOOKUP(A462,ResultsIRT!B:J,7,FALSE)</f>
        <v>0.78852947922691097</v>
      </c>
      <c r="T462" s="7">
        <f>VLOOKUP(A462,ResultsIRT!B:J,9,FALSE)</f>
        <v>2.8921789964545002</v>
      </c>
      <c r="U462" s="27" t="s">
        <v>819</v>
      </c>
      <c r="V462" s="8" t="str">
        <f>IFERROR(IF(VLOOKUP(U462, EnglishVocabulary!A:A, 1, FALSE) = U462, "yes", "no"), "no")</f>
        <v>yes</v>
      </c>
      <c r="W462" s="8" t="str">
        <f>IFERROR(IF(VLOOKUP(A462, HighDiscrimIRT!A:A, 1, FALSE) = A462, "X", ""), "")</f>
        <v>X</v>
      </c>
      <c r="X462" s="7"/>
    </row>
    <row r="463" spans="1:24">
      <c r="A463" s="14" t="s">
        <v>820</v>
      </c>
      <c r="B463" s="7">
        <f>LOG10(D463)+6</f>
        <v>1.7126631679139956</v>
      </c>
      <c r="C463" s="7">
        <f>IF(E463=0,-12,LOG10(E463)+6)</f>
        <v>-1.7231422748988479E-2</v>
      </c>
      <c r="D463" s="10">
        <v>5.1601599999999997E-5</v>
      </c>
      <c r="E463" s="10">
        <v>9.611E-7</v>
      </c>
      <c r="F463" s="8">
        <v>3</v>
      </c>
      <c r="G463" s="8" t="str" cm="1">
        <f t="array" ref="G463">_xlfn.SWITCH(F463,0,"primary",1,"6-7th grade",2,"8-9th grade",3,"10th grade",4,"11-12th grade",5,"bachelor",6,"licence",7,"master",10,"hard to tell")</f>
        <v>10th grade</v>
      </c>
      <c r="H463" s="8"/>
      <c r="I463" s="8"/>
      <c r="J463" s="8" t="s">
        <v>77</v>
      </c>
      <c r="K463" s="8" t="str">
        <f>IFERROR(IF(VLOOKUP(A463, ResultsOnlineExpFrench!A:A, 1, FALSE) = A463, "yes", "no"), "no")</f>
        <v>no</v>
      </c>
      <c r="L463" s="8"/>
      <c r="M463" s="8" t="e">
        <f>VLOOKUP(A463,ResultsOnlineExpFrench!A:B,2,FALSE)</f>
        <v>#N/A</v>
      </c>
      <c r="N463" s="8" t="e">
        <f>VLOOKUP(A463,ResultsOnlineExpFrench!A:H,8,FALSE)</f>
        <v>#N/A</v>
      </c>
      <c r="O463" s="7" t="e">
        <f>VLOOKUP(A463,ResultsIRT!B:J,4,FALSE)</f>
        <v>#N/A</v>
      </c>
      <c r="P463" s="7" t="e">
        <f>VLOOKUP(A463,ResultsIRT!B:J,5,FALSE)</f>
        <v>#N/A</v>
      </c>
      <c r="Q463" s="7" t="e">
        <f>VLOOKUP(A463,ResultsIRT!B:J,6,FALSE)</f>
        <v>#N/A</v>
      </c>
      <c r="R463" s="7" t="e">
        <f>VLOOKUP(A463,ResultsIRT!B:J,8,FALSE)</f>
        <v>#N/A</v>
      </c>
      <c r="S463" s="7" t="e">
        <f>VLOOKUP(A463,ResultsIRT!B:J,7,FALSE)</f>
        <v>#N/A</v>
      </c>
      <c r="T463" s="7" t="e">
        <f>VLOOKUP(A463,ResultsIRT!B:J,9,FALSE)</f>
        <v>#N/A</v>
      </c>
      <c r="U463" s="27" t="s">
        <v>821</v>
      </c>
      <c r="V463" s="8" t="str">
        <f>IFERROR(IF(VLOOKUP(U463, EnglishVocabulary!A:A, 1, FALSE) = U463, "yes", "no"), "no")</f>
        <v>yes</v>
      </c>
      <c r="W463" s="8" t="str">
        <f>IFERROR(IF(VLOOKUP(A463, HighDiscrimIRT!A:A, 1, FALSE) = A463, "X", ""), "")</f>
        <v/>
      </c>
      <c r="X463" s="7"/>
    </row>
    <row r="464" spans="1:24">
      <c r="A464" s="14" t="s">
        <v>822</v>
      </c>
      <c r="B464" s="7">
        <f>LOG10(D464)+6</f>
        <v>1.7120323291934119</v>
      </c>
      <c r="C464" s="7">
        <f>IF(E464=0,-12,LOG10(E464)+6)</f>
        <v>-0.94081538236862894</v>
      </c>
      <c r="D464" s="10">
        <v>5.1526700000000003E-5</v>
      </c>
      <c r="E464" s="10">
        <v>1.1459999999999999E-7</v>
      </c>
      <c r="F464" s="8">
        <v>5</v>
      </c>
      <c r="G464" s="8" t="str" cm="1">
        <f t="array" ref="G464">_xlfn.SWITCH(F464,0,"primary",1,"6-7th grade",2,"8-9th grade",3,"10th grade",4,"11-12th grade",5,"bachelor",6,"licence",7,"master",10,"hard to tell")</f>
        <v>bachelor</v>
      </c>
      <c r="H464" s="8"/>
      <c r="I464" s="8"/>
      <c r="J464" s="8" t="s">
        <v>77</v>
      </c>
      <c r="K464" s="8" t="str">
        <f>IFERROR(IF(VLOOKUP(A464, ResultsOnlineExpFrench!A:A, 1, FALSE) = A464, "yes", "no"), "no")</f>
        <v>no</v>
      </c>
      <c r="L464" s="8"/>
      <c r="M464" s="8" t="e">
        <f>VLOOKUP(A464,ResultsOnlineExpFrench!A:B,2,FALSE)</f>
        <v>#N/A</v>
      </c>
      <c r="N464" s="8" t="e">
        <f>VLOOKUP(A464,ResultsOnlineExpFrench!A:H,8,FALSE)</f>
        <v>#N/A</v>
      </c>
      <c r="O464" s="7" t="e">
        <f>VLOOKUP(A464,ResultsIRT!B:J,4,FALSE)</f>
        <v>#N/A</v>
      </c>
      <c r="P464" s="7" t="e">
        <f>VLOOKUP(A464,ResultsIRT!B:J,5,FALSE)</f>
        <v>#N/A</v>
      </c>
      <c r="Q464" s="7" t="e">
        <f>VLOOKUP(A464,ResultsIRT!B:J,6,FALSE)</f>
        <v>#N/A</v>
      </c>
      <c r="R464" s="7" t="e">
        <f>VLOOKUP(A464,ResultsIRT!B:J,8,FALSE)</f>
        <v>#N/A</v>
      </c>
      <c r="S464" s="7" t="e">
        <f>VLOOKUP(A464,ResultsIRT!B:J,7,FALSE)</f>
        <v>#N/A</v>
      </c>
      <c r="T464" s="7" t="e">
        <f>VLOOKUP(A464,ResultsIRT!B:J,9,FALSE)</f>
        <v>#N/A</v>
      </c>
      <c r="U464" s="27" t="s">
        <v>823</v>
      </c>
      <c r="V464" s="8" t="str">
        <f>IFERROR(IF(VLOOKUP(U464, EnglishVocabulary!A:A, 1, FALSE) = U464, "yes", "no"), "no")</f>
        <v>yes</v>
      </c>
      <c r="W464" s="8" t="str">
        <f>IFERROR(IF(VLOOKUP(A464, HighDiscrimIRT!A:A, 1, FALSE) = A464, "X", ""), "")</f>
        <v/>
      </c>
      <c r="X464" s="7"/>
    </row>
    <row r="465" spans="1:24">
      <c r="A465" s="14" t="s">
        <v>824</v>
      </c>
      <c r="B465" s="7">
        <f>LOG10(D465)+6</f>
        <v>1.7107678960862192</v>
      </c>
      <c r="C465" s="7">
        <f>IF(E465=0,-12,LOG10(E465)+6)</f>
        <v>-1.0433514207947967</v>
      </c>
      <c r="D465" s="10">
        <v>5.1376899999999999E-5</v>
      </c>
      <c r="E465" s="10">
        <v>9.0499999999999996E-8</v>
      </c>
      <c r="F465" s="8">
        <v>7</v>
      </c>
      <c r="G465" s="8" t="str" cm="1">
        <f t="array" ref="G465">_xlfn.SWITCH(F465,0,"primary",1,"6-7th grade",2,"8-9th grade",3,"10th grade",4,"11-12th grade",5,"bachelor",6,"licence",7,"master",10,"hard to tell")</f>
        <v>master</v>
      </c>
      <c r="H465" s="8"/>
      <c r="I465" s="8"/>
      <c r="J465" s="8" t="s">
        <v>77</v>
      </c>
      <c r="K465" s="8" t="str">
        <f>IFERROR(IF(VLOOKUP(A465, ResultsOnlineExpFrench!A:A, 1, FALSE) = A465, "yes", "no"), "no")</f>
        <v>no</v>
      </c>
      <c r="L465" s="8"/>
      <c r="M465" s="8" t="e">
        <f>VLOOKUP(A465,ResultsOnlineExpFrench!A:B,2,FALSE)</f>
        <v>#N/A</v>
      </c>
      <c r="N465" s="8" t="e">
        <f>VLOOKUP(A465,ResultsOnlineExpFrench!A:H,8,FALSE)</f>
        <v>#N/A</v>
      </c>
      <c r="O465" s="7" t="e">
        <f>VLOOKUP(A465,ResultsIRT!B:J,4,FALSE)</f>
        <v>#N/A</v>
      </c>
      <c r="P465" s="7" t="e">
        <f>VLOOKUP(A465,ResultsIRT!B:J,5,FALSE)</f>
        <v>#N/A</v>
      </c>
      <c r="Q465" s="7" t="e">
        <f>VLOOKUP(A465,ResultsIRT!B:J,6,FALSE)</f>
        <v>#N/A</v>
      </c>
      <c r="R465" s="7" t="e">
        <f>VLOOKUP(A465,ResultsIRT!B:J,8,FALSE)</f>
        <v>#N/A</v>
      </c>
      <c r="S465" s="7" t="e">
        <f>VLOOKUP(A465,ResultsIRT!B:J,7,FALSE)</f>
        <v>#N/A</v>
      </c>
      <c r="T465" s="7" t="e">
        <f>VLOOKUP(A465,ResultsIRT!B:J,9,FALSE)</f>
        <v>#N/A</v>
      </c>
      <c r="U465" s="27" t="s">
        <v>825</v>
      </c>
      <c r="V465" s="8" t="str">
        <f>IFERROR(IF(VLOOKUP(U465, EnglishVocabulary!A:A, 1, FALSE) = U465, "yes", "no"), "no")</f>
        <v>yes</v>
      </c>
      <c r="W465" s="8" t="str">
        <f>IFERROR(IF(VLOOKUP(A465, HighDiscrimIRT!A:A, 1, FALSE) = A465, "X", ""), "")</f>
        <v/>
      </c>
      <c r="X465" s="7"/>
    </row>
    <row r="466" spans="1:24">
      <c r="A466" s="14" t="s">
        <v>826</v>
      </c>
      <c r="B466" s="7">
        <f>LOG10(D466)+6</f>
        <v>1.7088643169790396</v>
      </c>
      <c r="C466" s="7">
        <f>IF(E466=0,-12,LOG10(E466)+6)</f>
        <v>-0.43699381293820583</v>
      </c>
      <c r="D466" s="10">
        <v>5.1152200000000001E-5</v>
      </c>
      <c r="E466" s="10">
        <v>3.6559999999999999E-7</v>
      </c>
      <c r="F466" s="8">
        <v>4</v>
      </c>
      <c r="G466" s="8" t="str" cm="1">
        <f t="array" ref="G466">_xlfn.SWITCH(F466,0,"primary",1,"6-7th grade",2,"8-9th grade",3,"10th grade",4,"11-12th grade",5,"bachelor",6,"licence",7,"master",10,"hard to tell")</f>
        <v>11-12th grade</v>
      </c>
      <c r="H466" s="8"/>
      <c r="I466" s="8"/>
      <c r="J466" s="8" t="s">
        <v>77</v>
      </c>
      <c r="K466" s="8" t="str">
        <f>IFERROR(IF(VLOOKUP(A466, ResultsOnlineExpFrench!A:A, 1, FALSE) = A466, "yes", "no"), "no")</f>
        <v>no</v>
      </c>
      <c r="L466" s="8"/>
      <c r="M466" s="8" t="e">
        <f>VLOOKUP(A466,ResultsOnlineExpFrench!A:B,2,FALSE)</f>
        <v>#N/A</v>
      </c>
      <c r="N466" s="8" t="e">
        <f>VLOOKUP(A466,ResultsOnlineExpFrench!A:H,8,FALSE)</f>
        <v>#N/A</v>
      </c>
      <c r="O466" s="7" t="e">
        <f>VLOOKUP(A466,ResultsIRT!B:J,4,FALSE)</f>
        <v>#N/A</v>
      </c>
      <c r="P466" s="7" t="e">
        <f>VLOOKUP(A466,ResultsIRT!B:J,5,FALSE)</f>
        <v>#N/A</v>
      </c>
      <c r="Q466" s="7" t="e">
        <f>VLOOKUP(A466,ResultsIRT!B:J,6,FALSE)</f>
        <v>#N/A</v>
      </c>
      <c r="R466" s="7" t="e">
        <f>VLOOKUP(A466,ResultsIRT!B:J,8,FALSE)</f>
        <v>#N/A</v>
      </c>
      <c r="S466" s="7" t="e">
        <f>VLOOKUP(A466,ResultsIRT!B:J,7,FALSE)</f>
        <v>#N/A</v>
      </c>
      <c r="T466" s="7" t="e">
        <f>VLOOKUP(A466,ResultsIRT!B:J,9,FALSE)</f>
        <v>#N/A</v>
      </c>
      <c r="U466" s="27" t="s">
        <v>826</v>
      </c>
      <c r="V466" s="8" t="str">
        <f>IFERROR(IF(VLOOKUP(U466, EnglishVocabulary!A:A, 1, FALSE) = U466, "yes", "no"), "no")</f>
        <v>yes</v>
      </c>
      <c r="W466" s="8" t="str">
        <f>IFERROR(IF(VLOOKUP(A466, HighDiscrimIRT!A:A, 1, FALSE) = A466, "X", ""), "")</f>
        <v/>
      </c>
      <c r="X466" s="7"/>
    </row>
    <row r="467" spans="1:24">
      <c r="A467" s="14" t="s">
        <v>827</v>
      </c>
      <c r="B467" s="7">
        <f>LOG10(D467)+6</f>
        <v>1.7088643169790396</v>
      </c>
      <c r="C467" s="7">
        <f>IF(E467=0,-12,LOG10(E467)+6)</f>
        <v>-0.55222199070537936</v>
      </c>
      <c r="D467" s="10">
        <v>5.1152200000000001E-5</v>
      </c>
      <c r="E467" s="10">
        <v>2.804E-7</v>
      </c>
      <c r="F467" s="11">
        <v>4</v>
      </c>
      <c r="G467" s="8" t="str" cm="1">
        <f t="array" ref="G467">_xlfn.SWITCH(F467,0,"primary",1,"6-7th grade",2,"8-9th grade",3,"10th grade",4,"11-12th grade",5,"bachelor",6,"licence",7,"master",10,"hard to tell")</f>
        <v>11-12th grade</v>
      </c>
      <c r="H467" s="8"/>
      <c r="I467" s="8"/>
      <c r="J467" s="8" t="s">
        <v>36</v>
      </c>
      <c r="K467" s="8" t="str">
        <f>IFERROR(IF(VLOOKUP(A467, ResultsOnlineExpFrench!A:A, 1, FALSE) = A467, "yes", "no"), "no")</f>
        <v>yes</v>
      </c>
      <c r="L467" s="8"/>
      <c r="M467" s="7">
        <f>VLOOKUP(A467,ResultsOnlineExpFrench!A:B,2,FALSE)</f>
        <v>7.0573248407643314</v>
      </c>
      <c r="N467" s="7">
        <f>VLOOKUP(A467,ResultsOnlineExpFrench!A:H,8,FALSE)</f>
        <v>1.756668960605168</v>
      </c>
      <c r="O467" s="7">
        <f>VLOOKUP(A467,ResultsIRT!B:J,4,FALSE)</f>
        <v>2.5877280011482302</v>
      </c>
      <c r="P467" s="7">
        <f>VLOOKUP(A467,ResultsIRT!B:J,5,FALSE)</f>
        <v>-1.39787890256418</v>
      </c>
      <c r="Q467" s="7">
        <f>VLOOKUP(A467,ResultsIRT!B:J,6,FALSE)</f>
        <v>3.81388760583713</v>
      </c>
      <c r="R467" s="7">
        <f>VLOOKUP(A467,ResultsIRT!B:J,8,FALSE)</f>
        <v>-1.7660535697449999</v>
      </c>
      <c r="S467" s="7">
        <f>VLOOKUP(A467,ResultsIRT!B:J,7,FALSE)</f>
        <v>1.5939846709932299</v>
      </c>
      <c r="T467" s="7">
        <f>VLOOKUP(A467,ResultsIRT!B:J,9,FALSE)</f>
        <v>2.0613562463816</v>
      </c>
      <c r="U467" s="27" t="s">
        <v>828</v>
      </c>
      <c r="V467" s="8" t="str">
        <f>IFERROR(IF(VLOOKUP(U467, EnglishVocabulary!A:A, 1, FALSE) = U467, "yes", "no"), "no")</f>
        <v>yes</v>
      </c>
      <c r="W467" s="8" t="str">
        <f>IFERROR(IF(VLOOKUP(A467, HighDiscrimIRT!A:A, 1, FALSE) = A467, "X", ""), "")</f>
        <v/>
      </c>
      <c r="X467" s="7"/>
    </row>
    <row r="468" spans="1:24">
      <c r="A468" s="14" t="s">
        <v>829</v>
      </c>
      <c r="B468" s="7">
        <f>LOG10(D468)+6</f>
        <v>1.7063131625052996</v>
      </c>
      <c r="C468" s="7">
        <f>IF(E468=0,-12,LOG10(E468)+6)</f>
        <v>-0.65580428412856495</v>
      </c>
      <c r="D468" s="10">
        <v>5.0852600000000002E-5</v>
      </c>
      <c r="E468" s="10">
        <v>2.209E-7</v>
      </c>
      <c r="F468" s="8">
        <v>5</v>
      </c>
      <c r="G468" s="8" t="str" cm="1">
        <f t="array" ref="G468">_xlfn.SWITCH(F468,0,"primary",1,"6-7th grade",2,"8-9th grade",3,"10th grade",4,"11-12th grade",5,"bachelor",6,"licence",7,"master",10,"hard to tell")</f>
        <v>bachelor</v>
      </c>
      <c r="H468" s="8"/>
      <c r="I468" s="8"/>
      <c r="J468" s="8" t="s">
        <v>77</v>
      </c>
      <c r="K468" s="8" t="str">
        <f>IFERROR(IF(VLOOKUP(A468, ResultsOnlineExpFrench!A:A, 1, FALSE) = A468, "yes", "no"), "no")</f>
        <v>no</v>
      </c>
      <c r="L468" s="8"/>
      <c r="M468" s="8" t="e">
        <f>VLOOKUP(A468,ResultsOnlineExpFrench!A:B,2,FALSE)</f>
        <v>#N/A</v>
      </c>
      <c r="N468" s="8" t="e">
        <f>VLOOKUP(A468,ResultsOnlineExpFrench!A:H,8,FALSE)</f>
        <v>#N/A</v>
      </c>
      <c r="O468" s="7" t="e">
        <f>VLOOKUP(A468,ResultsIRT!B:J,4,FALSE)</f>
        <v>#N/A</v>
      </c>
      <c r="P468" s="7" t="e">
        <f>VLOOKUP(A468,ResultsIRT!B:J,5,FALSE)</f>
        <v>#N/A</v>
      </c>
      <c r="Q468" s="7" t="e">
        <f>VLOOKUP(A468,ResultsIRT!B:J,6,FALSE)</f>
        <v>#N/A</v>
      </c>
      <c r="R468" s="7" t="e">
        <f>VLOOKUP(A468,ResultsIRT!B:J,8,FALSE)</f>
        <v>#N/A</v>
      </c>
      <c r="S468" s="7" t="e">
        <f>VLOOKUP(A468,ResultsIRT!B:J,7,FALSE)</f>
        <v>#N/A</v>
      </c>
      <c r="T468" s="7" t="e">
        <f>VLOOKUP(A468,ResultsIRT!B:J,9,FALSE)</f>
        <v>#N/A</v>
      </c>
      <c r="U468" s="27" t="s">
        <v>830</v>
      </c>
      <c r="V468" s="8" t="str">
        <f>IFERROR(IF(VLOOKUP(U468, EnglishVocabulary!A:A, 1, FALSE) = U468, "yes", "no"), "no")</f>
        <v>yes</v>
      </c>
      <c r="W468" s="8" t="str">
        <f>IFERROR(IF(VLOOKUP(A468, HighDiscrimIRT!A:A, 1, FALSE) = A468, "X", ""), "")</f>
        <v/>
      </c>
      <c r="X468" s="7"/>
    </row>
    <row r="469" spans="1:24">
      <c r="A469" s="14" t="s">
        <v>831</v>
      </c>
      <c r="B469" s="7">
        <f>LOG10(D469)+6</f>
        <v>1.7050327999246377</v>
      </c>
      <c r="C469" s="7">
        <f>IF(E469=0,-12,LOG10(E469)+6)</f>
        <v>-0.39761440989489483</v>
      </c>
      <c r="D469" s="10">
        <v>5.0702899999999999E-5</v>
      </c>
      <c r="E469" s="10">
        <v>4.003E-7</v>
      </c>
      <c r="F469" s="11">
        <v>6</v>
      </c>
      <c r="G469" s="8" t="str" cm="1">
        <f t="array" ref="G469">_xlfn.SWITCH(F469,0,"primary",1,"6-7th grade",2,"8-9th grade",3,"10th grade",4,"11-12th grade",5,"bachelor",6,"licence",7,"master",10,"hard to tell")</f>
        <v>licence</v>
      </c>
      <c r="H469" s="8"/>
      <c r="I469" s="8"/>
      <c r="J469" s="8" t="s">
        <v>27</v>
      </c>
      <c r="K469" s="8" t="str">
        <f>IFERROR(IF(VLOOKUP(A469, ResultsOnlineExpFrench!A:A, 1, FALSE) = A469, "yes", "no"), "no")</f>
        <v>yes</v>
      </c>
      <c r="L469" s="8"/>
      <c r="M469" s="7">
        <f>VLOOKUP(A469,ResultsOnlineExpFrench!A:B,2,FALSE)</f>
        <v>3.7960526315789469</v>
      </c>
      <c r="N469" s="7">
        <f>VLOOKUP(A469,ResultsOnlineExpFrench!A:H,8,FALSE)</f>
        <v>2.4261156299446029</v>
      </c>
      <c r="O469" s="7">
        <f>VLOOKUP(A469,ResultsIRT!B:J,4,FALSE)</f>
        <v>2.8211845300813598</v>
      </c>
      <c r="P469" s="7">
        <f>VLOOKUP(A469,ResultsIRT!B:J,5,FALSE)</f>
        <v>0.27193223337660999</v>
      </c>
      <c r="Q469" s="7">
        <f>VLOOKUP(A469,ResultsIRT!B:J,6,FALSE)</f>
        <v>1.5508669900855001</v>
      </c>
      <c r="R469" s="7">
        <f>VLOOKUP(A469,ResultsIRT!B:J,8,FALSE)</f>
        <v>-0.363177168679858</v>
      </c>
      <c r="S469" s="7">
        <f>VLOOKUP(A469,ResultsIRT!B:J,7,FALSE)</f>
        <v>0.33545487577699301</v>
      </c>
      <c r="T469" s="7">
        <f>VLOOKUP(A469,ResultsIRT!B:J,9,FALSE)</f>
        <v>4.8346124034074798</v>
      </c>
      <c r="U469" s="27" t="s">
        <v>832</v>
      </c>
      <c r="V469" s="8" t="str">
        <f>IFERROR(IF(VLOOKUP(U469, EnglishVocabulary!A:A, 1, FALSE) = U469, "yes", "no"), "no")</f>
        <v>yes</v>
      </c>
      <c r="W469" s="8" t="str">
        <f>IFERROR(IF(VLOOKUP(A469, HighDiscrimIRT!A:A, 1, FALSE) = A469, "X", ""), "")</f>
        <v/>
      </c>
      <c r="X469" s="7"/>
    </row>
    <row r="470" spans="1:24">
      <c r="A470" s="14" t="s">
        <v>833</v>
      </c>
      <c r="B470" s="7">
        <f>LOG10(D470)+6</f>
        <v>1.7005185401839231</v>
      </c>
      <c r="C470" s="7">
        <f>IF(E470=0,-12,LOG10(E470)+6)</f>
        <v>1.3553212313977667</v>
      </c>
      <c r="D470" s="10">
        <v>5.0178600000000001E-5</v>
      </c>
      <c r="E470" s="10">
        <v>2.26632E-5</v>
      </c>
      <c r="F470" s="11">
        <v>0</v>
      </c>
      <c r="G470" s="8" t="str" cm="1">
        <f t="array" ref="G470">_xlfn.SWITCH(F470,0,"primary",1,"6-7th grade",2,"8-9th grade",3,"10th grade",4,"11-12th grade",5,"bachelor",6,"licence",7,"master",10,"hard to tell")</f>
        <v>primary</v>
      </c>
      <c r="H470" s="8"/>
      <c r="I470" s="8"/>
      <c r="J470" s="8" t="s">
        <v>27</v>
      </c>
      <c r="K470" s="8" t="str">
        <f>IFERROR(IF(VLOOKUP(A470, ResultsOnlineExpFrench!A:A, 1, FALSE) = A470, "yes", "no"), "no")</f>
        <v>yes</v>
      </c>
      <c r="L470" s="8"/>
      <c r="M470" s="7">
        <f>VLOOKUP(A470,ResultsOnlineExpFrench!A:B,2,FALSE)</f>
        <v>7.6183206106870216</v>
      </c>
      <c r="N470" s="7">
        <f>VLOOKUP(A470,ResultsOnlineExpFrench!A:H,8,FALSE)</f>
        <v>0.98428891112699424</v>
      </c>
      <c r="O470" s="7">
        <f>VLOOKUP(A470,ResultsIRT!B:J,4,FALSE)</f>
        <v>16.9442990564648</v>
      </c>
      <c r="P470" s="7">
        <f>VLOOKUP(A470,ResultsIRT!B:J,5,FALSE)</f>
        <v>-0.42970149730234097</v>
      </c>
      <c r="Q470" s="7">
        <f>VLOOKUP(A470,ResultsIRT!B:J,6,FALSE)</f>
        <v>0.74439159519499198</v>
      </c>
      <c r="R470" s="7">
        <f>VLOOKUP(A470,ResultsIRT!B:J,8,FALSE)</f>
        <v>-6.8960120259249704</v>
      </c>
      <c r="S470" s="7">
        <f>VLOOKUP(A470,ResultsIRT!B:J,7,FALSE)</f>
        <v>0.15184820004727401</v>
      </c>
      <c r="T470" s="7">
        <f>VLOOKUP(A470,ResultsIRT!B:J,9,FALSE)</f>
        <v>-26.6785190004151</v>
      </c>
      <c r="U470" s="27" t="s">
        <v>834</v>
      </c>
      <c r="V470" s="8" t="str">
        <f>IFERROR(IF(VLOOKUP(U470, EnglishVocabulary!A:A, 1, FALSE) = U470, "yes", "no"), "no")</f>
        <v>yes</v>
      </c>
      <c r="W470" s="8" t="str">
        <f>IFERROR(IF(VLOOKUP(A470, HighDiscrimIRT!A:A, 1, FALSE) = A470, "X", ""), "")</f>
        <v/>
      </c>
      <c r="X470" s="7"/>
    </row>
    <row r="471" spans="1:24">
      <c r="A471" s="14" t="s">
        <v>835</v>
      </c>
      <c r="B471" s="7">
        <f>LOG10(D471)+6</f>
        <v>1.6979177379333024</v>
      </c>
      <c r="C471" s="7">
        <f>IF(E471=0,-12,LOG10(E471)+6)</f>
        <v>0.21690449852167237</v>
      </c>
      <c r="D471" s="10">
        <v>4.9879000000000001E-5</v>
      </c>
      <c r="E471" s="10">
        <v>1.6477999999999999E-6</v>
      </c>
      <c r="F471" s="11">
        <v>0</v>
      </c>
      <c r="G471" s="8" t="str" cm="1">
        <f t="array" ref="G471">_xlfn.SWITCH(F471,0,"primary",1,"6-7th grade",2,"8-9th grade",3,"10th grade",4,"11-12th grade",5,"bachelor",6,"licence",7,"master",10,"hard to tell")</f>
        <v>primary</v>
      </c>
      <c r="H471" s="8"/>
      <c r="I471" s="8"/>
      <c r="J471" s="8" t="s">
        <v>27</v>
      </c>
      <c r="K471" s="8" t="str">
        <f>IFERROR(IF(VLOOKUP(A471, ResultsOnlineExpFrench!A:A, 1, FALSE) = A471, "yes", "no"), "no")</f>
        <v>yes</v>
      </c>
      <c r="L471" s="8"/>
      <c r="M471" s="7">
        <f>VLOOKUP(A471,ResultsOnlineExpFrench!A:B,2,FALSE)</f>
        <v>7.462025316455696</v>
      </c>
      <c r="N471" s="7">
        <f>VLOOKUP(A471,ResultsOnlineExpFrench!A:H,8,FALSE)</f>
        <v>1.421516732980618</v>
      </c>
      <c r="O471" s="7">
        <f>VLOOKUP(A471,ResultsIRT!B:J,4,FALSE)</f>
        <v>1.87097094706384</v>
      </c>
      <c r="P471" s="7">
        <f>VLOOKUP(A471,ResultsIRT!B:J,5,FALSE)</f>
        <v>0.13386445489629101</v>
      </c>
      <c r="Q471" s="7">
        <f>VLOOKUP(A471,ResultsIRT!B:J,6,FALSE)</f>
        <v>0.32024787589640602</v>
      </c>
      <c r="R471" s="7">
        <f>VLOOKUP(A471,ResultsIRT!B:J,8,FALSE)</f>
        <v>-10.837499658944299</v>
      </c>
      <c r="S471" s="7">
        <f>VLOOKUP(A471,ResultsIRT!B:J,7,FALSE)</f>
        <v>7.1643243197358195E-2</v>
      </c>
      <c r="T471" s="7">
        <f>VLOOKUP(A471,ResultsIRT!B:J,9,FALSE)</f>
        <v>-41.9855912923395</v>
      </c>
      <c r="U471" s="27" t="s">
        <v>836</v>
      </c>
      <c r="V471" s="8" t="str">
        <f>IFERROR(IF(VLOOKUP(U471, EnglishVocabulary!A:A, 1, FALSE) = U471, "yes", "no"), "no")</f>
        <v>yes</v>
      </c>
      <c r="W471" s="8" t="str">
        <f>IFERROR(IF(VLOOKUP(A471, HighDiscrimIRT!A:A, 1, FALSE) = A471, "X", ""), "")</f>
        <v/>
      </c>
      <c r="X471" s="7"/>
    </row>
    <row r="472" spans="1:24">
      <c r="A472" s="14" t="s">
        <v>837</v>
      </c>
      <c r="B472" s="7">
        <f>LOG10(D472)+6</f>
        <v>1.6959568638164901</v>
      </c>
      <c r="C472" s="7">
        <f>IF(E472=0,-12,LOG10(E472)+6)</f>
        <v>-1.0291883891274827</v>
      </c>
      <c r="D472" s="10">
        <v>4.9654300000000003E-5</v>
      </c>
      <c r="E472" s="10">
        <v>9.3499999999999997E-8</v>
      </c>
      <c r="F472" s="11">
        <v>7</v>
      </c>
      <c r="G472" s="8" t="str" cm="1">
        <f t="array" ref="G472">_xlfn.SWITCH(F472,0,"primary",1,"6-7th grade",2,"8-9th grade",3,"10th grade",4,"11-12th grade",5,"bachelor",6,"licence",7,"master",10,"hard to tell")</f>
        <v>master</v>
      </c>
      <c r="H472" s="8"/>
      <c r="I472" s="8"/>
      <c r="J472" s="8" t="s">
        <v>27</v>
      </c>
      <c r="K472" s="8" t="str">
        <f>IFERROR(IF(VLOOKUP(A472, ResultsOnlineExpFrench!A:A, 1, FALSE) = A472, "yes", "no"), "no")</f>
        <v>yes</v>
      </c>
      <c r="L472" s="8"/>
      <c r="M472" s="7">
        <f>VLOOKUP(A472,ResultsOnlineExpFrench!A:B,2,FALSE)</f>
        <v>2.013422818791947</v>
      </c>
      <c r="N472" s="7">
        <f>VLOOKUP(A472,ResultsOnlineExpFrench!A:H,8,FALSE)</f>
        <v>2.756290126996304</v>
      </c>
      <c r="O472" s="7">
        <f>VLOOKUP(A472,ResultsIRT!B:J,4,FALSE)</f>
        <v>2.7068117829992402</v>
      </c>
      <c r="P472" s="7">
        <f>VLOOKUP(A472,ResultsIRT!B:J,5,FALSE)</f>
        <v>0.80705571700953005</v>
      </c>
      <c r="Q472" s="7">
        <f>VLOOKUP(A472,ResultsIRT!B:J,6,FALSE)</f>
        <v>2.1540698376736902</v>
      </c>
      <c r="R472" s="7">
        <f>VLOOKUP(A472,ResultsIRT!B:J,8,FALSE)</f>
        <v>0.74424425600590605</v>
      </c>
      <c r="S472" s="7">
        <f>VLOOKUP(A472,ResultsIRT!B:J,7,FALSE)</f>
        <v>0.52028240416958405</v>
      </c>
      <c r="T472" s="7">
        <f>VLOOKUP(A472,ResultsIRT!B:J,9,FALSE)</f>
        <v>8.4900598551946196</v>
      </c>
      <c r="U472" s="27" t="s">
        <v>838</v>
      </c>
      <c r="V472" s="8" t="str">
        <f>IFERROR(IF(VLOOKUP(U472, EnglishVocabulary!A:A, 1, FALSE) = U472, "yes", "no"), "no")</f>
        <v>yes</v>
      </c>
      <c r="W472" s="8" t="str">
        <f>IFERROR(IF(VLOOKUP(A472, HighDiscrimIRT!A:A, 1, FALSE) = A472, "X", ""), "")</f>
        <v/>
      </c>
      <c r="X472" s="7"/>
    </row>
    <row r="473" spans="1:24">
      <c r="A473" s="14" t="s">
        <v>839</v>
      </c>
      <c r="B473" s="7">
        <f>LOG10(D473)+6</f>
        <v>1.6939879746375937</v>
      </c>
      <c r="C473" s="7">
        <f>IF(E473=0,-12,LOG10(E473)+6)</f>
        <v>1.4142846124186317</v>
      </c>
      <c r="D473" s="10">
        <v>4.9429699999999999E-5</v>
      </c>
      <c r="E473" s="10">
        <v>2.59588E-5</v>
      </c>
      <c r="F473" s="8">
        <v>5</v>
      </c>
      <c r="G473" s="8" t="str" cm="1">
        <f t="array" ref="G473">_xlfn.SWITCH(F473,0,"primary",1,"6-7th grade",2,"8-9th grade",3,"10th grade",4,"11-12th grade",5,"bachelor",6,"licence",7,"master",10,"hard to tell")</f>
        <v>bachelor</v>
      </c>
      <c r="H473" s="8"/>
      <c r="I473" s="8"/>
      <c r="J473" s="8" t="s">
        <v>331</v>
      </c>
      <c r="K473" s="8" t="str">
        <f>IFERROR(IF(VLOOKUP(A473, ResultsOnlineExpFrench!A:A, 1, FALSE) = A473, "yes", "no"), "no")</f>
        <v>no</v>
      </c>
      <c r="L473" s="8"/>
      <c r="M473" s="8" t="e">
        <f>VLOOKUP(A473,ResultsOnlineExpFrench!A:B,2,FALSE)</f>
        <v>#N/A</v>
      </c>
      <c r="N473" s="8" t="e">
        <f>VLOOKUP(A473,ResultsOnlineExpFrench!A:H,8,FALSE)</f>
        <v>#N/A</v>
      </c>
      <c r="O473" s="7" t="e">
        <f>VLOOKUP(A473,ResultsIRT!B:J,4,FALSE)</f>
        <v>#N/A</v>
      </c>
      <c r="P473" s="7" t="e">
        <f>VLOOKUP(A473,ResultsIRT!B:J,5,FALSE)</f>
        <v>#N/A</v>
      </c>
      <c r="Q473" s="7" t="e">
        <f>VLOOKUP(A473,ResultsIRT!B:J,6,FALSE)</f>
        <v>#N/A</v>
      </c>
      <c r="R473" s="7" t="e">
        <f>VLOOKUP(A473,ResultsIRT!B:J,8,FALSE)</f>
        <v>#N/A</v>
      </c>
      <c r="S473" s="7" t="e">
        <f>VLOOKUP(A473,ResultsIRT!B:J,7,FALSE)</f>
        <v>#N/A</v>
      </c>
      <c r="T473" s="7" t="e">
        <f>VLOOKUP(A473,ResultsIRT!B:J,9,FALSE)</f>
        <v>#N/A</v>
      </c>
      <c r="U473" s="27" t="s">
        <v>839</v>
      </c>
      <c r="V473" s="8" t="str">
        <f>IFERROR(IF(VLOOKUP(U473, EnglishVocabulary!A:A, 1, FALSE) = U473, "yes", "no"), "no")</f>
        <v>yes</v>
      </c>
      <c r="W473" s="8" t="str">
        <f>IFERROR(IF(VLOOKUP(A473, HighDiscrimIRT!A:A, 1, FALSE) = A473, "X", ""), "")</f>
        <v/>
      </c>
      <c r="X473" s="7"/>
    </row>
    <row r="474" spans="1:24">
      <c r="A474" s="14" t="s">
        <v>840</v>
      </c>
      <c r="B474" s="7">
        <f>LOG10(D474)+6</f>
        <v>1.6926698178760882</v>
      </c>
      <c r="C474" s="7">
        <f>IF(E474=0,-12,LOG10(E474)+6)</f>
        <v>-0.71624661666747347</v>
      </c>
      <c r="D474" s="10">
        <v>4.9279900000000002E-5</v>
      </c>
      <c r="E474" s="10">
        <v>1.9219999999999999E-7</v>
      </c>
      <c r="F474" s="11">
        <v>2</v>
      </c>
      <c r="G474" s="8" t="str" cm="1">
        <f t="array" ref="G474">_xlfn.SWITCH(F474,0,"primary",1,"6-7th grade",2,"8-9th grade",3,"10th grade",4,"11-12th grade",5,"bachelor",6,"licence",7,"master",10,"hard to tell")</f>
        <v>8-9th grade</v>
      </c>
      <c r="H474" s="8"/>
      <c r="I474" s="8"/>
      <c r="J474" s="8" t="s">
        <v>27</v>
      </c>
      <c r="K474" s="8" t="str">
        <f>IFERROR(IF(VLOOKUP(A474, ResultsOnlineExpFrench!A:A, 1, FALSE) = A474, "yes", "no"), "no")</f>
        <v>yes</v>
      </c>
      <c r="L474" s="8"/>
      <c r="M474" s="7">
        <f>VLOOKUP(A474,ResultsOnlineExpFrench!A:B,2,FALSE)</f>
        <v>7.4888888888888889</v>
      </c>
      <c r="N474" s="7">
        <f>VLOOKUP(A474,ResultsOnlineExpFrench!A:H,8,FALSE)</f>
        <v>1.2988123729957739</v>
      </c>
      <c r="O474" s="7">
        <f>VLOOKUP(A474,ResultsIRT!B:J,4,FALSE)</f>
        <v>1.06090096304428E-2</v>
      </c>
      <c r="P474" s="7">
        <f>VLOOKUP(A474,ResultsIRT!B:J,5,FALSE)</f>
        <v>-128.64924568807999</v>
      </c>
      <c r="Q474" s="7">
        <f>VLOOKUP(A474,ResultsIRT!B:J,6,FALSE)</f>
        <v>4.8315674213290301</v>
      </c>
      <c r="R474" s="7">
        <f>VLOOKUP(A474,ResultsIRT!B:J,8,FALSE)</f>
        <v>-2.2531502635660101</v>
      </c>
      <c r="S474" s="7">
        <f>VLOOKUP(A474,ResultsIRT!B:J,7,FALSE)</f>
        <v>1.03146709083458</v>
      </c>
      <c r="T474" s="7">
        <f>VLOOKUP(A474,ResultsIRT!B:J,9,FALSE)</f>
        <v>0.30373352165018203</v>
      </c>
      <c r="U474" s="27" t="s">
        <v>840</v>
      </c>
      <c r="V474" s="8" t="str">
        <f>IFERROR(IF(VLOOKUP(U474, EnglishVocabulary!A:A, 1, FALSE) = U474, "yes", "no"), "no")</f>
        <v>no</v>
      </c>
      <c r="W474" s="8" t="str">
        <f>IFERROR(IF(VLOOKUP(A474, HighDiscrimIRT!A:A, 1, FALSE) = A474, "X", ""), "")</f>
        <v>X</v>
      </c>
      <c r="X474" s="7"/>
    </row>
    <row r="475" spans="1:24">
      <c r="A475" s="14" t="s">
        <v>841</v>
      </c>
      <c r="B475" s="7">
        <f>LOG10(D475)+6</f>
        <v>1.6860183453315525</v>
      </c>
      <c r="C475" s="7">
        <f>IF(E475=0,-12,LOG10(E475)+6)</f>
        <v>-0.41262582792693436</v>
      </c>
      <c r="D475" s="10">
        <v>4.85309E-5</v>
      </c>
      <c r="E475" s="10">
        <v>3.8669999999999999E-7</v>
      </c>
      <c r="F475" s="28">
        <v>0</v>
      </c>
      <c r="G475" s="8" t="str" cm="1">
        <f t="array" ref="G475">_xlfn.SWITCH(F475,0,"primary",1,"6-7th grade",2,"8-9th grade",3,"10th grade",4,"11-12th grade",5,"bachelor",6,"licence",7,"master",10,"hard to tell")</f>
        <v>primary</v>
      </c>
      <c r="H475" s="8"/>
      <c r="I475" s="8"/>
      <c r="J475" s="8" t="s">
        <v>331</v>
      </c>
      <c r="K475" s="8" t="str">
        <f>IFERROR(IF(VLOOKUP(A475, ResultsOnlineExpFrench!A:A, 1, FALSE) = A475, "yes", "no"), "no")</f>
        <v>no</v>
      </c>
      <c r="L475" s="8"/>
      <c r="M475" s="8" t="e">
        <f>VLOOKUP(A475,ResultsOnlineExpFrench!A:B,2,FALSE)</f>
        <v>#N/A</v>
      </c>
      <c r="N475" s="8" t="e">
        <f>VLOOKUP(A475,ResultsOnlineExpFrench!A:H,8,FALSE)</f>
        <v>#N/A</v>
      </c>
      <c r="O475" s="7" t="e">
        <f>VLOOKUP(A475,ResultsIRT!B:J,4,FALSE)</f>
        <v>#N/A</v>
      </c>
      <c r="P475" s="7" t="e">
        <f>VLOOKUP(A475,ResultsIRT!B:J,5,FALSE)</f>
        <v>#N/A</v>
      </c>
      <c r="Q475" s="7" t="e">
        <f>VLOOKUP(A475,ResultsIRT!B:J,6,FALSE)</f>
        <v>#N/A</v>
      </c>
      <c r="R475" s="7" t="e">
        <f>VLOOKUP(A475,ResultsIRT!B:J,8,FALSE)</f>
        <v>#N/A</v>
      </c>
      <c r="S475" s="7" t="e">
        <f>VLOOKUP(A475,ResultsIRT!B:J,7,FALSE)</f>
        <v>#N/A</v>
      </c>
      <c r="T475" s="7" t="e">
        <f>VLOOKUP(A475,ResultsIRT!B:J,9,FALSE)</f>
        <v>#N/A</v>
      </c>
      <c r="U475" s="27" t="s">
        <v>842</v>
      </c>
      <c r="V475" s="8" t="str">
        <f>IFERROR(IF(VLOOKUP(U475, EnglishVocabulary!A:A, 1, FALSE) = U475, "yes", "no"), "no")</f>
        <v>yes</v>
      </c>
      <c r="W475" s="8" t="str">
        <f>IFERROR(IF(VLOOKUP(A475, HighDiscrimIRT!A:A, 1, FALSE) = A475, "X", ""), "")</f>
        <v/>
      </c>
      <c r="X475" s="7"/>
    </row>
    <row r="476" spans="1:24">
      <c r="A476" s="14" t="s">
        <v>843</v>
      </c>
      <c r="B476" s="7">
        <f>LOG10(D476)+6</f>
        <v>1.685348456919967</v>
      </c>
      <c r="C476" s="7">
        <f>IF(E476=0,-12,LOG10(E476)+6)</f>
        <v>0.5819951437610742</v>
      </c>
      <c r="D476" s="10">
        <v>4.8456099999999998E-5</v>
      </c>
      <c r="E476" s="10">
        <v>3.8194000000000002E-6</v>
      </c>
      <c r="F476" s="8">
        <v>0</v>
      </c>
      <c r="G476" s="8" t="str" cm="1">
        <f t="array" ref="G476">_xlfn.SWITCH(F476,0,"primary",1,"6-7th grade",2,"8-9th grade",3,"10th grade",4,"11-12th grade",5,"bachelor",6,"licence",7,"master",10,"hard to tell")</f>
        <v>primary</v>
      </c>
      <c r="H476" s="8"/>
      <c r="I476" s="8"/>
      <c r="J476" s="8" t="s">
        <v>77</v>
      </c>
      <c r="K476" s="8" t="str">
        <f>IFERROR(IF(VLOOKUP(A476, ResultsOnlineExpFrench!A:A, 1, FALSE) = A476, "yes", "no"), "no")</f>
        <v>no</v>
      </c>
      <c r="L476" s="8"/>
      <c r="M476" s="8" t="e">
        <f>VLOOKUP(A476,ResultsOnlineExpFrench!A:B,2,FALSE)</f>
        <v>#N/A</v>
      </c>
      <c r="N476" s="8" t="e">
        <f>VLOOKUP(A476,ResultsOnlineExpFrench!A:H,8,FALSE)</f>
        <v>#N/A</v>
      </c>
      <c r="O476" s="7" t="e">
        <f>VLOOKUP(A476,ResultsIRT!B:J,4,FALSE)</f>
        <v>#N/A</v>
      </c>
      <c r="P476" s="7" t="e">
        <f>VLOOKUP(A476,ResultsIRT!B:J,5,FALSE)</f>
        <v>#N/A</v>
      </c>
      <c r="Q476" s="7" t="e">
        <f>VLOOKUP(A476,ResultsIRT!B:J,6,FALSE)</f>
        <v>#N/A</v>
      </c>
      <c r="R476" s="7" t="e">
        <f>VLOOKUP(A476,ResultsIRT!B:J,8,FALSE)</f>
        <v>#N/A</v>
      </c>
      <c r="S476" s="7" t="e">
        <f>VLOOKUP(A476,ResultsIRT!B:J,7,FALSE)</f>
        <v>#N/A</v>
      </c>
      <c r="T476" s="7" t="e">
        <f>VLOOKUP(A476,ResultsIRT!B:J,9,FALSE)</f>
        <v>#N/A</v>
      </c>
      <c r="U476" s="27" t="s">
        <v>844</v>
      </c>
      <c r="V476" s="8" t="str">
        <f>IFERROR(IF(VLOOKUP(U476, EnglishVocabulary!A:A, 1, FALSE) = U476, "yes", "no"), "no")</f>
        <v>yes</v>
      </c>
      <c r="W476" s="8" t="str">
        <f>IFERROR(IF(VLOOKUP(A476, HighDiscrimIRT!A:A, 1, FALSE) = A476, "X", ""), "")</f>
        <v/>
      </c>
      <c r="X476" s="7"/>
    </row>
    <row r="477" spans="1:24">
      <c r="A477" s="14" t="s">
        <v>845</v>
      </c>
      <c r="B477" s="7">
        <f>LOG10(D477)+6</f>
        <v>1.6840037741637923</v>
      </c>
      <c r="C477" s="7">
        <f>IF(E477=0,-12,LOG10(E477)+6)</f>
        <v>1.0569696097203298</v>
      </c>
      <c r="D477" s="10">
        <v>4.8306300000000002E-5</v>
      </c>
      <c r="E477" s="10">
        <v>1.14017E-5</v>
      </c>
      <c r="F477" s="8">
        <v>0</v>
      </c>
      <c r="G477" s="8" t="str" cm="1">
        <f t="array" ref="G477">_xlfn.SWITCH(F477,0,"primary",1,"6-7th grade",2,"8-9th grade",3,"10th grade",4,"11-12th grade",5,"bachelor",6,"licence",7,"master",10,"hard to tell")</f>
        <v>primary</v>
      </c>
      <c r="H477" s="8"/>
      <c r="I477" s="8"/>
      <c r="J477" s="8" t="s">
        <v>77</v>
      </c>
      <c r="K477" s="8" t="str">
        <f>IFERROR(IF(VLOOKUP(A477, ResultsOnlineExpFrench!A:A, 1, FALSE) = A477, "yes", "no"), "no")</f>
        <v>no</v>
      </c>
      <c r="L477" s="8"/>
      <c r="M477" s="8" t="e">
        <f>VLOOKUP(A477,ResultsOnlineExpFrench!A:B,2,FALSE)</f>
        <v>#N/A</v>
      </c>
      <c r="N477" s="8" t="e">
        <f>VLOOKUP(A477,ResultsOnlineExpFrench!A:H,8,FALSE)</f>
        <v>#N/A</v>
      </c>
      <c r="O477" s="7" t="e">
        <f>VLOOKUP(A477,ResultsIRT!B:J,4,FALSE)</f>
        <v>#N/A</v>
      </c>
      <c r="P477" s="7" t="e">
        <f>VLOOKUP(A477,ResultsIRT!B:J,5,FALSE)</f>
        <v>#N/A</v>
      </c>
      <c r="Q477" s="7" t="e">
        <f>VLOOKUP(A477,ResultsIRT!B:J,6,FALSE)</f>
        <v>#N/A</v>
      </c>
      <c r="R477" s="7" t="e">
        <f>VLOOKUP(A477,ResultsIRT!B:J,8,FALSE)</f>
        <v>#N/A</v>
      </c>
      <c r="S477" s="7" t="e">
        <f>VLOOKUP(A477,ResultsIRT!B:J,7,FALSE)</f>
        <v>#N/A</v>
      </c>
      <c r="T477" s="7" t="e">
        <f>VLOOKUP(A477,ResultsIRT!B:J,9,FALSE)</f>
        <v>#N/A</v>
      </c>
      <c r="U477" s="27" t="s">
        <v>846</v>
      </c>
      <c r="V477" s="8" t="str">
        <f>IFERROR(IF(VLOOKUP(U477, EnglishVocabulary!A:A, 1, FALSE) = U477, "yes", "no"), "no")</f>
        <v>no</v>
      </c>
      <c r="W477" s="8" t="str">
        <f>IFERROR(IF(VLOOKUP(A477, HighDiscrimIRT!A:A, 1, FALSE) = A477, "X", ""), "")</f>
        <v/>
      </c>
      <c r="X477" s="7"/>
    </row>
    <row r="478" spans="1:24">
      <c r="A478" s="14" t="s">
        <v>847</v>
      </c>
      <c r="B478" s="7">
        <f>LOG10(D478)+6</f>
        <v>1.6833298682550835</v>
      </c>
      <c r="C478" s="7">
        <f>IF(E478=0,-12,LOG10(E478)+6)</f>
        <v>1.5399375568738281</v>
      </c>
      <c r="D478" s="10">
        <v>4.82314E-5</v>
      </c>
      <c r="E478" s="10">
        <v>3.4668700000000002E-5</v>
      </c>
      <c r="F478" s="11">
        <v>1</v>
      </c>
      <c r="G478" s="8" t="str" cm="1">
        <f t="array" ref="G478">_xlfn.SWITCH(F478,0,"primary",1,"6-7th grade",2,"8-9th grade",3,"10th grade",4,"11-12th grade",5,"bachelor",6,"licence",7,"master",10,"hard to tell")</f>
        <v>6-7th grade</v>
      </c>
      <c r="H478" s="8"/>
      <c r="I478" s="8"/>
      <c r="J478" s="8" t="s">
        <v>27</v>
      </c>
      <c r="K478" s="8" t="str">
        <f>IFERROR(IF(VLOOKUP(A478, ResultsOnlineExpFrench!A:A, 1, FALSE) = A478, "yes", "no"), "no")</f>
        <v>yes</v>
      </c>
      <c r="L478" s="8"/>
      <c r="M478" s="7">
        <f>VLOOKUP(A478,ResultsOnlineExpFrench!A:B,2,FALSE)</f>
        <v>5.703448275862069</v>
      </c>
      <c r="N478" s="7">
        <f>VLOOKUP(A478,ResultsOnlineExpFrench!A:H,8,FALSE)</f>
        <v>2.706630779836638</v>
      </c>
      <c r="O478" s="7">
        <f>VLOOKUP(A478,ResultsIRT!B:J,4,FALSE)</f>
        <v>0.61364593604149797</v>
      </c>
      <c r="P478" s="7">
        <f>VLOOKUP(A478,ResultsIRT!B:J,5,FALSE)</f>
        <v>-3.9525222939859899</v>
      </c>
      <c r="Q478" s="7">
        <f>VLOOKUP(A478,ResultsIRT!B:J,6,FALSE)</f>
        <v>1.38257108407425</v>
      </c>
      <c r="R478" s="7">
        <f>VLOOKUP(A478,ResultsIRT!B:J,8,FALSE)</f>
        <v>-1.2802461895952399</v>
      </c>
      <c r="S478" s="7">
        <f>VLOOKUP(A478,ResultsIRT!B:J,7,FALSE)</f>
        <v>0.28698874338927899</v>
      </c>
      <c r="T478" s="7">
        <f>VLOOKUP(A478,ResultsIRT!B:J,9,FALSE)</f>
        <v>1.1457091635402401</v>
      </c>
      <c r="U478" s="27" t="s">
        <v>848</v>
      </c>
      <c r="V478" s="8" t="str">
        <f>IFERROR(IF(VLOOKUP(U478, EnglishVocabulary!A:A, 1, FALSE) = U478, "yes", "no"), "no")</f>
        <v>yes</v>
      </c>
      <c r="W478" s="8" t="str">
        <f>IFERROR(IF(VLOOKUP(A478, HighDiscrimIRT!A:A, 1, FALSE) = A478, "X", ""), "")</f>
        <v/>
      </c>
      <c r="X478" s="7"/>
    </row>
    <row r="479" spans="1:24">
      <c r="A479" s="14" t="s">
        <v>849</v>
      </c>
      <c r="B479" s="7">
        <f>LOG10(D479)+6</f>
        <v>1.6813018534166231</v>
      </c>
      <c r="C479" s="7">
        <f>IF(E479=0,-12,LOG10(E479)+6)</f>
        <v>-0.52505566453461228</v>
      </c>
      <c r="D479" s="10">
        <v>4.8006700000000002E-5</v>
      </c>
      <c r="E479" s="10">
        <v>2.9849999999999998E-7</v>
      </c>
      <c r="F479" s="11">
        <v>1</v>
      </c>
      <c r="G479" s="8" t="str" cm="1">
        <f t="array" ref="G479">_xlfn.SWITCH(F479,0,"primary",1,"6-7th grade",2,"8-9th grade",3,"10th grade",4,"11-12th grade",5,"bachelor",6,"licence",7,"master",10,"hard to tell")</f>
        <v>6-7th grade</v>
      </c>
      <c r="H479" s="8"/>
      <c r="I479" s="8"/>
      <c r="J479" s="8" t="s">
        <v>27</v>
      </c>
      <c r="K479" s="8" t="str">
        <f>IFERROR(IF(VLOOKUP(A479, ResultsOnlineExpFrench!A:A, 1, FALSE) = A479, "yes", "no"), "no")</f>
        <v>yes</v>
      </c>
      <c r="L479" s="8"/>
      <c r="M479" s="7">
        <f>VLOOKUP(A479,ResultsOnlineExpFrench!A:B,2,FALSE)</f>
        <v>7.7483443708609272</v>
      </c>
      <c r="N479" s="7">
        <f>VLOOKUP(A479,ResultsOnlineExpFrench!A:H,8,FALSE)</f>
        <v>0.85520256727724087</v>
      </c>
      <c r="O479" s="7">
        <f>VLOOKUP(A479,ResultsIRT!B:J,4,FALSE)</f>
        <v>-1.043962738507E-2</v>
      </c>
      <c r="P479" s="7">
        <f>VLOOKUP(A479,ResultsIRT!B:J,5,FALSE)</f>
        <v>111.98218781957399</v>
      </c>
      <c r="Q479" s="7">
        <f>VLOOKUP(A479,ResultsIRT!B:J,6,FALSE)</f>
        <v>81.039828713904498</v>
      </c>
      <c r="R479" s="7">
        <f>VLOOKUP(A479,ResultsIRT!B:J,8,FALSE)</f>
        <v>-2.1025514932633498</v>
      </c>
      <c r="S479" s="7">
        <f>VLOOKUP(A479,ResultsIRT!B:J,7,FALSE)</f>
        <v>0.63663071510996205</v>
      </c>
      <c r="T479" s="7">
        <f>VLOOKUP(A479,ResultsIRT!B:J,9,FALSE)</f>
        <v>-3.4405650044019298</v>
      </c>
      <c r="U479" s="27" t="s">
        <v>850</v>
      </c>
      <c r="V479" s="8" t="str">
        <f>IFERROR(IF(VLOOKUP(U479, EnglishVocabulary!A:A, 1, FALSE) = U479, "yes", "no"), "no")</f>
        <v>no</v>
      </c>
      <c r="W479" s="8" t="str">
        <f>IFERROR(IF(VLOOKUP(A479, HighDiscrimIRT!A:A, 1, FALSE) = A479, "X", ""), "")</f>
        <v>X</v>
      </c>
      <c r="X479" s="7"/>
    </row>
    <row r="480" spans="1:24">
      <c r="A480" s="14" t="s">
        <v>851</v>
      </c>
      <c r="B480" s="7">
        <f>LOG10(D480)+6</f>
        <v>1.6758470537194627</v>
      </c>
      <c r="C480" s="7">
        <f>IF(E480=0,-12,LOG10(E480)+6)</f>
        <v>0.39271453567629511</v>
      </c>
      <c r="D480" s="10">
        <v>4.7407500000000003E-5</v>
      </c>
      <c r="E480" s="10">
        <v>2.4700999999999999E-6</v>
      </c>
      <c r="F480" s="8">
        <v>5</v>
      </c>
      <c r="G480" s="8" t="str" cm="1">
        <f t="array" ref="G480">_xlfn.SWITCH(F480,0,"primary",1,"6-7th grade",2,"8-9th grade",3,"10th grade",4,"11-12th grade",5,"bachelor",6,"licence",7,"master",10,"hard to tell")</f>
        <v>bachelor</v>
      </c>
      <c r="H480" s="8"/>
      <c r="I480" s="8"/>
      <c r="J480" s="8" t="s">
        <v>77</v>
      </c>
      <c r="K480" s="8" t="str">
        <f>IFERROR(IF(VLOOKUP(A480, ResultsOnlineExpFrench!A:A, 1, FALSE) = A480, "yes", "no"), "no")</f>
        <v>no</v>
      </c>
      <c r="L480" s="8"/>
      <c r="M480" s="8" t="e">
        <f>VLOOKUP(A480,ResultsOnlineExpFrench!A:B,2,FALSE)</f>
        <v>#N/A</v>
      </c>
      <c r="N480" s="8" t="e">
        <f>VLOOKUP(A480,ResultsOnlineExpFrench!A:H,8,FALSE)</f>
        <v>#N/A</v>
      </c>
      <c r="O480" s="7" t="e">
        <f>VLOOKUP(A480,ResultsIRT!B:J,4,FALSE)</f>
        <v>#N/A</v>
      </c>
      <c r="P480" s="7" t="e">
        <f>VLOOKUP(A480,ResultsIRT!B:J,5,FALSE)</f>
        <v>#N/A</v>
      </c>
      <c r="Q480" s="7" t="e">
        <f>VLOOKUP(A480,ResultsIRT!B:J,6,FALSE)</f>
        <v>#N/A</v>
      </c>
      <c r="R480" s="7" t="e">
        <f>VLOOKUP(A480,ResultsIRT!B:J,8,FALSE)</f>
        <v>#N/A</v>
      </c>
      <c r="S480" s="7" t="e">
        <f>VLOOKUP(A480,ResultsIRT!B:J,7,FALSE)</f>
        <v>#N/A</v>
      </c>
      <c r="T480" s="7" t="e">
        <f>VLOOKUP(A480,ResultsIRT!B:J,9,FALSE)</f>
        <v>#N/A</v>
      </c>
      <c r="U480" s="27" t="s">
        <v>852</v>
      </c>
      <c r="V480" s="8" t="str">
        <f>IFERROR(IF(VLOOKUP(U480, EnglishVocabulary!A:A, 1, FALSE) = U480, "yes", "no"), "no")</f>
        <v>yes</v>
      </c>
      <c r="W480" s="8" t="str">
        <f>IFERROR(IF(VLOOKUP(A480, HighDiscrimIRT!A:A, 1, FALSE) = A480, "X", ""), "")</f>
        <v/>
      </c>
      <c r="X480" s="7"/>
    </row>
    <row r="481" spans="1:24">
      <c r="A481" s="14" t="s">
        <v>853</v>
      </c>
      <c r="B481" s="7">
        <f>LOG10(D481)+6</f>
        <v>1.6758470537194627</v>
      </c>
      <c r="C481" s="7">
        <f>IF(E481=0,-12,LOG10(E481)+6)</f>
        <v>0.25200302053845913</v>
      </c>
      <c r="D481" s="10">
        <v>4.7407500000000003E-5</v>
      </c>
      <c r="E481" s="10">
        <v>1.7865E-6</v>
      </c>
      <c r="F481" s="8">
        <v>7</v>
      </c>
      <c r="G481" s="8" t="str" cm="1">
        <f t="array" ref="G481">_xlfn.SWITCH(F481,0,"primary",1,"6-7th grade",2,"8-9th grade",3,"10th grade",4,"11-12th grade",5,"bachelor",6,"licence",7,"master",10,"hard to tell")</f>
        <v>master</v>
      </c>
      <c r="H481" s="8"/>
      <c r="I481" s="8"/>
      <c r="J481" s="8" t="s">
        <v>331</v>
      </c>
      <c r="K481" s="8" t="str">
        <f>IFERROR(IF(VLOOKUP(A481, ResultsOnlineExpFrench!A:A, 1, FALSE) = A481, "yes", "no"), "no")</f>
        <v>no</v>
      </c>
      <c r="L481" s="8"/>
      <c r="M481" s="8" t="e">
        <f>VLOOKUP(A481,ResultsOnlineExpFrench!A:B,2,FALSE)</f>
        <v>#N/A</v>
      </c>
      <c r="N481" s="8" t="e">
        <f>VLOOKUP(A481,ResultsOnlineExpFrench!A:H,8,FALSE)</f>
        <v>#N/A</v>
      </c>
      <c r="O481" s="7" t="e">
        <f>VLOOKUP(A481,ResultsIRT!B:J,4,FALSE)</f>
        <v>#N/A</v>
      </c>
      <c r="P481" s="7" t="e">
        <f>VLOOKUP(A481,ResultsIRT!B:J,5,FALSE)</f>
        <v>#N/A</v>
      </c>
      <c r="Q481" s="7" t="e">
        <f>VLOOKUP(A481,ResultsIRT!B:J,6,FALSE)</f>
        <v>#N/A</v>
      </c>
      <c r="R481" s="7" t="e">
        <f>VLOOKUP(A481,ResultsIRT!B:J,8,FALSE)</f>
        <v>#N/A</v>
      </c>
      <c r="S481" s="7" t="e">
        <f>VLOOKUP(A481,ResultsIRT!B:J,7,FALSE)</f>
        <v>#N/A</v>
      </c>
      <c r="T481" s="7" t="e">
        <f>VLOOKUP(A481,ResultsIRT!B:J,9,FALSE)</f>
        <v>#N/A</v>
      </c>
      <c r="U481" s="27" t="s">
        <v>853</v>
      </c>
      <c r="V481" s="8" t="str">
        <f>IFERROR(IF(VLOOKUP(U481, EnglishVocabulary!A:A, 1, FALSE) = U481, "yes", "no"), "no")</f>
        <v>yes</v>
      </c>
      <c r="W481" s="8" t="str">
        <f>IFERROR(IF(VLOOKUP(A481, HighDiscrimIRT!A:A, 1, FALSE) = A481, "X", ""), "")</f>
        <v/>
      </c>
      <c r="X481" s="7"/>
    </row>
    <row r="482" spans="1:24">
      <c r="A482" s="14" t="s">
        <v>854</v>
      </c>
      <c r="B482" s="7">
        <f>LOG10(D482)+6</f>
        <v>1.6751612786420127</v>
      </c>
      <c r="C482" s="7">
        <f>IF(E482=0,-12,LOG10(E482)+6)</f>
        <v>1.2384450690807363</v>
      </c>
      <c r="D482" s="10">
        <v>4.7332700000000002E-5</v>
      </c>
      <c r="E482" s="10">
        <v>1.7315900000000001E-5</v>
      </c>
      <c r="F482" s="11">
        <v>6</v>
      </c>
      <c r="G482" s="8" t="str" cm="1">
        <f t="array" ref="G482">_xlfn.SWITCH(F482,0,"primary",1,"6-7th grade",2,"8-9th grade",3,"10th grade",4,"11-12th grade",5,"bachelor",6,"licence",7,"master",10,"hard to tell")</f>
        <v>licence</v>
      </c>
      <c r="H482" s="8"/>
      <c r="I482" s="8"/>
      <c r="J482" s="8" t="s">
        <v>27</v>
      </c>
      <c r="K482" s="8" t="str">
        <f>IFERROR(IF(VLOOKUP(A482, ResultsOnlineExpFrench!A:A, 1, FALSE) = A482, "yes", "no"), "no")</f>
        <v>yes</v>
      </c>
      <c r="L482" s="8"/>
      <c r="M482" s="7">
        <f>VLOOKUP(A482,ResultsOnlineExpFrench!A:B,2,FALSE)</f>
        <v>4.3925925925925924</v>
      </c>
      <c r="N482" s="7">
        <f>VLOOKUP(A482,ResultsOnlineExpFrench!A:H,8,FALSE)</f>
        <v>2.4588353048224731</v>
      </c>
      <c r="O482" s="7">
        <f>VLOOKUP(A482,ResultsIRT!B:J,4,FALSE)</f>
        <v>3.5250689070571703E-2</v>
      </c>
      <c r="P482" s="7">
        <f>VLOOKUP(A482,ResultsIRT!B:J,5,FALSE)</f>
        <v>89.946053159969694</v>
      </c>
      <c r="Q482" s="7">
        <f>VLOOKUP(A482,ResultsIRT!B:J,6,FALSE)</f>
        <v>0.43080213077486701</v>
      </c>
      <c r="R482" s="7">
        <f>VLOOKUP(A482,ResultsIRT!B:J,8,FALSE)</f>
        <v>-1.59172797993772</v>
      </c>
      <c r="S482" s="7">
        <f>VLOOKUP(A482,ResultsIRT!B:J,7,FALSE)</f>
        <v>-2.0589111507109698E-3</v>
      </c>
      <c r="T482" s="7">
        <f>VLOOKUP(A482,ResultsIRT!B:J,9,FALSE)</f>
        <v>326.59393902594201</v>
      </c>
      <c r="U482" s="27" t="s">
        <v>854</v>
      </c>
      <c r="V482" s="8" t="str">
        <f>IFERROR(IF(VLOOKUP(U482, EnglishVocabulary!A:A, 1, FALSE) = U482, "yes", "no"), "no")</f>
        <v>yes</v>
      </c>
      <c r="W482" s="8" t="str">
        <f>IFERROR(IF(VLOOKUP(A482, HighDiscrimIRT!A:A, 1, FALSE) = A482, "X", ""), "")</f>
        <v/>
      </c>
      <c r="X482" s="7"/>
    </row>
    <row r="483" spans="1:24">
      <c r="A483" s="14" t="s">
        <v>855</v>
      </c>
      <c r="B483" s="7">
        <f>LOG10(D483)+6</f>
        <v>1.6737846303878952</v>
      </c>
      <c r="C483" s="7">
        <f>IF(E483=0,-12,LOG10(E483)+6)</f>
        <v>-9.8705182834432748E-2</v>
      </c>
      <c r="D483" s="10">
        <v>4.7182899999999998E-5</v>
      </c>
      <c r="E483" s="10">
        <v>7.9670000000000003E-7</v>
      </c>
      <c r="F483" s="8">
        <v>1</v>
      </c>
      <c r="G483" s="8" t="str" cm="1">
        <f t="array" ref="G483">_xlfn.SWITCH(F483,0,"primary",1,"6-7th grade",2,"8-9th grade",3,"10th grade",4,"11-12th grade",5,"bachelor",6,"licence",7,"master",10,"hard to tell")</f>
        <v>6-7th grade</v>
      </c>
      <c r="H483" s="8"/>
      <c r="I483" s="8"/>
      <c r="J483" s="8" t="s">
        <v>331</v>
      </c>
      <c r="K483" s="8" t="str">
        <f>IFERROR(IF(VLOOKUP(A483, ResultsOnlineExpFrench!A:A, 1, FALSE) = A483, "yes", "no"), "no")</f>
        <v>no</v>
      </c>
      <c r="L483" s="8"/>
      <c r="M483" s="8" t="e">
        <f>VLOOKUP(A483,ResultsOnlineExpFrench!A:B,2,FALSE)</f>
        <v>#N/A</v>
      </c>
      <c r="N483" s="8" t="e">
        <f>VLOOKUP(A483,ResultsOnlineExpFrench!A:H,8,FALSE)</f>
        <v>#N/A</v>
      </c>
      <c r="O483" s="7" t="e">
        <f>VLOOKUP(A483,ResultsIRT!B:J,4,FALSE)</f>
        <v>#N/A</v>
      </c>
      <c r="P483" s="7" t="e">
        <f>VLOOKUP(A483,ResultsIRT!B:J,5,FALSE)</f>
        <v>#N/A</v>
      </c>
      <c r="Q483" s="7" t="e">
        <f>VLOOKUP(A483,ResultsIRT!B:J,6,FALSE)</f>
        <v>#N/A</v>
      </c>
      <c r="R483" s="7" t="e">
        <f>VLOOKUP(A483,ResultsIRT!B:J,8,FALSE)</f>
        <v>#N/A</v>
      </c>
      <c r="S483" s="7" t="e">
        <f>VLOOKUP(A483,ResultsIRT!B:J,7,FALSE)</f>
        <v>#N/A</v>
      </c>
      <c r="T483" s="7" t="e">
        <f>VLOOKUP(A483,ResultsIRT!B:J,9,FALSE)</f>
        <v>#N/A</v>
      </c>
      <c r="U483" s="27" t="s">
        <v>856</v>
      </c>
      <c r="V483" s="8" t="str">
        <f>IFERROR(IF(VLOOKUP(U483, EnglishVocabulary!A:A, 1, FALSE) = U483, "yes", "no"), "no")</f>
        <v>no</v>
      </c>
      <c r="W483" s="8" t="str">
        <f>IFERROR(IF(VLOOKUP(A483, HighDiscrimIRT!A:A, 1, FALSE) = A483, "X", ""), "")</f>
        <v/>
      </c>
      <c r="X483" s="7"/>
    </row>
    <row r="484" spans="1:24">
      <c r="A484" s="14" t="s">
        <v>857</v>
      </c>
      <c r="B484" s="7">
        <f>LOG10(D484)+6</f>
        <v>1.6730946663821138</v>
      </c>
      <c r="C484" s="7">
        <f>IF(E484=0,-12,LOG10(E484)+6)</f>
        <v>1.9917438182322487</v>
      </c>
      <c r="D484" s="10">
        <v>4.7107999999999997E-5</v>
      </c>
      <c r="E484" s="10">
        <v>9.8116900000000002E-5</v>
      </c>
      <c r="F484" s="8">
        <v>0</v>
      </c>
      <c r="G484" s="8" t="str" cm="1">
        <f t="array" ref="G484">_xlfn.SWITCH(F484,0,"primary",1,"6-7th grade",2,"8-9th grade",3,"10th grade",4,"11-12th grade",5,"bachelor",6,"licence",7,"master",10,"hard to tell")</f>
        <v>primary</v>
      </c>
      <c r="H484" s="8"/>
      <c r="I484" s="8" t="s">
        <v>42</v>
      </c>
      <c r="J484" s="8" t="s">
        <v>36</v>
      </c>
      <c r="K484" s="8" t="str">
        <f>IFERROR(IF(VLOOKUP(A484, ResultsOnlineExpFrench!A:A, 1, FALSE) = A484, "yes", "no"), "no")</f>
        <v>no</v>
      </c>
      <c r="L484" s="8"/>
      <c r="M484" s="8" t="e">
        <f>VLOOKUP(A484,ResultsOnlineExpFrench!A:B,2,FALSE)</f>
        <v>#N/A</v>
      </c>
      <c r="N484" s="8" t="e">
        <f>VLOOKUP(A484,ResultsOnlineExpFrench!A:H,8,FALSE)</f>
        <v>#N/A</v>
      </c>
      <c r="O484" s="7" t="e">
        <f>VLOOKUP(A484,ResultsIRT!B:J,4,FALSE)</f>
        <v>#N/A</v>
      </c>
      <c r="P484" s="7" t="e">
        <f>VLOOKUP(A484,ResultsIRT!B:J,5,FALSE)</f>
        <v>#N/A</v>
      </c>
      <c r="Q484" s="7" t="e">
        <f>VLOOKUP(A484,ResultsIRT!B:J,6,FALSE)</f>
        <v>#N/A</v>
      </c>
      <c r="R484" s="7" t="e">
        <f>VLOOKUP(A484,ResultsIRT!B:J,8,FALSE)</f>
        <v>#N/A</v>
      </c>
      <c r="S484" s="7" t="e">
        <f>VLOOKUP(A484,ResultsIRT!B:J,7,FALSE)</f>
        <v>#N/A</v>
      </c>
      <c r="T484" s="7" t="e">
        <f>VLOOKUP(A484,ResultsIRT!B:J,9,FALSE)</f>
        <v>#N/A</v>
      </c>
      <c r="U484" s="27" t="s">
        <v>858</v>
      </c>
      <c r="V484" s="8" t="str">
        <f>IFERROR(IF(VLOOKUP(U484, EnglishVocabulary!A:A, 1, FALSE) = U484, "yes", "no"), "no")</f>
        <v>yes</v>
      </c>
      <c r="W484" s="8" t="str">
        <f>IFERROR(IF(VLOOKUP(A484, HighDiscrimIRT!A:A, 1, FALSE) = A484, "X", ""), "")</f>
        <v/>
      </c>
      <c r="X484" s="7" t="s">
        <v>340</v>
      </c>
    </row>
    <row r="485" spans="1:24">
      <c r="A485" s="14" t="s">
        <v>859</v>
      </c>
      <c r="B485" s="7">
        <f>LOG10(D485)+6</f>
        <v>1.6710181730047093</v>
      </c>
      <c r="C485" s="7">
        <f>IF(E485=0,-12,LOG10(E485)+6)</f>
        <v>-0.32139058344107418</v>
      </c>
      <c r="D485" s="10">
        <v>4.6883299999999999E-5</v>
      </c>
      <c r="E485" s="10">
        <v>4.7709999999999995E-7</v>
      </c>
      <c r="F485" s="8">
        <v>6</v>
      </c>
      <c r="G485" s="8" t="str" cm="1">
        <f t="array" ref="G485">_xlfn.SWITCH(F485,0,"primary",1,"6-7th grade",2,"8-9th grade",3,"10th grade",4,"11-12th grade",5,"bachelor",6,"licence",7,"master",10,"hard to tell")</f>
        <v>licence</v>
      </c>
      <c r="H485" s="8" t="s">
        <v>42</v>
      </c>
      <c r="I485" s="8"/>
      <c r="J485" s="8" t="s">
        <v>27</v>
      </c>
      <c r="K485" s="8" t="str">
        <f>IFERROR(IF(VLOOKUP(A485, ResultsOnlineExpFrench!A:A, 1, FALSE) = A485, "yes", "no"), "no")</f>
        <v>no</v>
      </c>
      <c r="L485" s="8"/>
      <c r="M485" s="8" t="e">
        <f>VLOOKUP(A485,ResultsOnlineExpFrench!A:B,2,FALSE)</f>
        <v>#N/A</v>
      </c>
      <c r="N485" s="8" t="e">
        <f>VLOOKUP(A485,ResultsOnlineExpFrench!A:H,8,FALSE)</f>
        <v>#N/A</v>
      </c>
      <c r="O485" s="7" t="e">
        <f>VLOOKUP(A485,ResultsIRT!B:J,4,FALSE)</f>
        <v>#N/A</v>
      </c>
      <c r="P485" s="7" t="e">
        <f>VLOOKUP(A485,ResultsIRT!B:J,5,FALSE)</f>
        <v>#N/A</v>
      </c>
      <c r="Q485" s="7" t="e">
        <f>VLOOKUP(A485,ResultsIRT!B:J,6,FALSE)</f>
        <v>#N/A</v>
      </c>
      <c r="R485" s="7" t="e">
        <f>VLOOKUP(A485,ResultsIRT!B:J,8,FALSE)</f>
        <v>#N/A</v>
      </c>
      <c r="S485" s="7" t="e">
        <f>VLOOKUP(A485,ResultsIRT!B:J,7,FALSE)</f>
        <v>#N/A</v>
      </c>
      <c r="T485" s="7" t="e">
        <f>VLOOKUP(A485,ResultsIRT!B:J,9,FALSE)</f>
        <v>#N/A</v>
      </c>
      <c r="U485" s="27" t="s">
        <v>860</v>
      </c>
      <c r="V485" s="8" t="str">
        <f>IFERROR(IF(VLOOKUP(U485, EnglishVocabulary!A:A, 1, FALSE) = U485, "yes", "no"), "no")</f>
        <v>yes</v>
      </c>
      <c r="W485" s="8" t="str">
        <f>IFERROR(IF(VLOOKUP(A485, HighDiscrimIRT!A:A, 1, FALSE) = A485, "X", ""), "")</f>
        <v/>
      </c>
      <c r="X485" s="7"/>
    </row>
    <row r="486" spans="1:24">
      <c r="A486" s="14" t="s">
        <v>861</v>
      </c>
      <c r="B486" s="7">
        <f>LOG10(D486)+6</f>
        <v>1.6682339802434498</v>
      </c>
      <c r="C486" s="7">
        <f>IF(E486=0,-12,LOG10(E486)+6)</f>
        <v>0.20153367344338236</v>
      </c>
      <c r="D486" s="10">
        <v>4.6583699999999999E-5</v>
      </c>
      <c r="E486" s="10">
        <v>1.5905000000000001E-6</v>
      </c>
      <c r="F486" s="8">
        <v>5</v>
      </c>
      <c r="G486" s="8" t="str" cm="1">
        <f t="array" ref="G486">_xlfn.SWITCH(F486,0,"primary",1,"6-7th grade",2,"8-9th grade",3,"10th grade",4,"11-12th grade",5,"bachelor",6,"licence",7,"master",10,"hard to tell")</f>
        <v>bachelor</v>
      </c>
      <c r="H486" s="8"/>
      <c r="I486" s="8"/>
      <c r="J486" s="8" t="s">
        <v>331</v>
      </c>
      <c r="K486" s="8" t="str">
        <f>IFERROR(IF(VLOOKUP(A486, ResultsOnlineExpFrench!A:A, 1, FALSE) = A486, "yes", "no"), "no")</f>
        <v>no</v>
      </c>
      <c r="L486" s="8"/>
      <c r="M486" s="8" t="e">
        <f>VLOOKUP(A486,ResultsOnlineExpFrench!A:B,2,FALSE)</f>
        <v>#N/A</v>
      </c>
      <c r="N486" s="8" t="e">
        <f>VLOOKUP(A486,ResultsOnlineExpFrench!A:H,8,FALSE)</f>
        <v>#N/A</v>
      </c>
      <c r="O486" s="7" t="e">
        <f>VLOOKUP(A486,ResultsIRT!B:J,4,FALSE)</f>
        <v>#N/A</v>
      </c>
      <c r="P486" s="7" t="e">
        <f>VLOOKUP(A486,ResultsIRT!B:J,5,FALSE)</f>
        <v>#N/A</v>
      </c>
      <c r="Q486" s="7" t="e">
        <f>VLOOKUP(A486,ResultsIRT!B:J,6,FALSE)</f>
        <v>#N/A</v>
      </c>
      <c r="R486" s="7" t="e">
        <f>VLOOKUP(A486,ResultsIRT!B:J,8,FALSE)</f>
        <v>#N/A</v>
      </c>
      <c r="S486" s="7" t="e">
        <f>VLOOKUP(A486,ResultsIRT!B:J,7,FALSE)</f>
        <v>#N/A</v>
      </c>
      <c r="T486" s="7" t="e">
        <f>VLOOKUP(A486,ResultsIRT!B:J,9,FALSE)</f>
        <v>#N/A</v>
      </c>
      <c r="U486" s="27" t="s">
        <v>861</v>
      </c>
      <c r="V486" s="8" t="str">
        <f>IFERROR(IF(VLOOKUP(U486, EnglishVocabulary!A:A, 1, FALSE) = U486, "yes", "no"), "no")</f>
        <v>yes</v>
      </c>
      <c r="W486" s="8" t="str">
        <f>IFERROR(IF(VLOOKUP(A486, HighDiscrimIRT!A:A, 1, FALSE) = A486, "X", ""), "")</f>
        <v/>
      </c>
      <c r="X486" s="7"/>
    </row>
    <row r="487" spans="1:24">
      <c r="A487" s="14" t="s">
        <v>862</v>
      </c>
      <c r="B487" s="7">
        <f>LOG10(D487)+6</f>
        <v>1.6661340593199041</v>
      </c>
      <c r="C487" s="7">
        <f>IF(E487=0,-12,LOG10(E487)+6)</f>
        <v>0.30489964033286476</v>
      </c>
      <c r="D487" s="10">
        <v>4.6359000000000001E-5</v>
      </c>
      <c r="E487" s="10">
        <v>2.0179000000000002E-6</v>
      </c>
      <c r="F487" s="8">
        <v>4</v>
      </c>
      <c r="G487" s="8" t="str" cm="1">
        <f t="array" ref="G487">_xlfn.SWITCH(F487,0,"primary",1,"6-7th grade",2,"8-9th grade",3,"10th grade",4,"11-12th grade",5,"bachelor",6,"licence",7,"master",10,"hard to tell")</f>
        <v>11-12th grade</v>
      </c>
      <c r="H487" s="8"/>
      <c r="I487" s="8"/>
      <c r="J487" s="8" t="s">
        <v>77</v>
      </c>
      <c r="K487" s="8" t="str">
        <f>IFERROR(IF(VLOOKUP(A487, ResultsOnlineExpFrench!A:A, 1, FALSE) = A487, "yes", "no"), "no")</f>
        <v>no</v>
      </c>
      <c r="L487" s="8"/>
      <c r="M487" s="8" t="e">
        <f>VLOOKUP(A487,ResultsOnlineExpFrench!A:B,2,FALSE)</f>
        <v>#N/A</v>
      </c>
      <c r="N487" s="8" t="e">
        <f>VLOOKUP(A487,ResultsOnlineExpFrench!A:H,8,FALSE)</f>
        <v>#N/A</v>
      </c>
      <c r="O487" s="7" t="e">
        <f>VLOOKUP(A487,ResultsIRT!B:J,4,FALSE)</f>
        <v>#N/A</v>
      </c>
      <c r="P487" s="7" t="e">
        <f>VLOOKUP(A487,ResultsIRT!B:J,5,FALSE)</f>
        <v>#N/A</v>
      </c>
      <c r="Q487" s="7" t="e">
        <f>VLOOKUP(A487,ResultsIRT!B:J,6,FALSE)</f>
        <v>#N/A</v>
      </c>
      <c r="R487" s="7" t="e">
        <f>VLOOKUP(A487,ResultsIRT!B:J,8,FALSE)</f>
        <v>#N/A</v>
      </c>
      <c r="S487" s="7" t="e">
        <f>VLOOKUP(A487,ResultsIRT!B:J,7,FALSE)</f>
        <v>#N/A</v>
      </c>
      <c r="T487" s="7" t="e">
        <f>VLOOKUP(A487,ResultsIRT!B:J,9,FALSE)</f>
        <v>#N/A</v>
      </c>
      <c r="U487" s="27" t="s">
        <v>862</v>
      </c>
      <c r="V487" s="8" t="str">
        <f>IFERROR(IF(VLOOKUP(U487, EnglishVocabulary!A:A, 1, FALSE) = U487, "yes", "no"), "no")</f>
        <v>yes</v>
      </c>
      <c r="W487" s="8" t="str">
        <f>IFERROR(IF(VLOOKUP(A487, HighDiscrimIRT!A:A, 1, FALSE) = A487, "X", ""), "")</f>
        <v/>
      </c>
      <c r="X487" s="7"/>
    </row>
    <row r="488" spans="1:24">
      <c r="A488" s="14" t="s">
        <v>863</v>
      </c>
      <c r="B488" s="7">
        <f>LOG10(D488)+6</f>
        <v>1.6654318232379532</v>
      </c>
      <c r="C488" s="7">
        <f>IF(E488=0,-12,LOG10(E488)+6)</f>
        <v>1.0229106527252245</v>
      </c>
      <c r="D488" s="10">
        <v>4.62841E-5</v>
      </c>
      <c r="E488" s="10">
        <v>1.0541699999999999E-5</v>
      </c>
      <c r="F488" s="11">
        <v>5</v>
      </c>
      <c r="G488" s="8" t="str" cm="1">
        <f t="array" ref="G488">_xlfn.SWITCH(F488,0,"primary",1,"6-7th grade",2,"8-9th grade",3,"10th grade",4,"11-12th grade",5,"bachelor",6,"licence",7,"master",10,"hard to tell")</f>
        <v>bachelor</v>
      </c>
      <c r="H488" s="8"/>
      <c r="I488" s="8"/>
      <c r="J488" s="8" t="s">
        <v>27</v>
      </c>
      <c r="K488" s="8" t="str">
        <f>IFERROR(IF(VLOOKUP(A488, ResultsOnlineExpFrench!A:A, 1, FALSE) = A488, "yes", "no"), "no")</f>
        <v>yes</v>
      </c>
      <c r="L488" s="8"/>
      <c r="M488" s="7">
        <f>VLOOKUP(A488,ResultsOnlineExpFrench!A:B,2,FALSE)</f>
        <v>5.550335570469799</v>
      </c>
      <c r="N488" s="7">
        <f>VLOOKUP(A488,ResultsOnlineExpFrench!A:H,8,FALSE)</f>
        <v>2.560506036423317</v>
      </c>
      <c r="O488" s="7">
        <f>VLOOKUP(A488,ResultsIRT!B:J,4,FALSE)</f>
        <v>1.47330478879877</v>
      </c>
      <c r="P488" s="7">
        <f>VLOOKUP(A488,ResultsIRT!B:J,5,FALSE)</f>
        <v>-0.79795367538070205</v>
      </c>
      <c r="Q488" s="7">
        <f>VLOOKUP(A488,ResultsIRT!B:J,6,FALSE)</f>
        <v>2.4692692088655002</v>
      </c>
      <c r="R488" s="7">
        <f>VLOOKUP(A488,ResultsIRT!B:J,8,FALSE)</f>
        <v>-1.0084169805793499</v>
      </c>
      <c r="S488" s="7">
        <f>VLOOKUP(A488,ResultsIRT!B:J,7,FALSE)</f>
        <v>0.46537403589424398</v>
      </c>
      <c r="T488" s="7">
        <f>VLOOKUP(A488,ResultsIRT!B:J,9,FALSE)</f>
        <v>2.4142528881079701</v>
      </c>
      <c r="U488" s="27" t="s">
        <v>864</v>
      </c>
      <c r="V488" s="8" t="str">
        <f>IFERROR(IF(VLOOKUP(U488, EnglishVocabulary!A:A, 1, FALSE) = U488, "yes", "no"), "no")</f>
        <v>yes</v>
      </c>
      <c r="W488" s="8" t="str">
        <f>IFERROR(IF(VLOOKUP(A488, HighDiscrimIRT!A:A, 1, FALSE) = A488, "X", ""), "")</f>
        <v/>
      </c>
      <c r="X488" s="7"/>
    </row>
    <row r="489" spans="1:24">
      <c r="A489" s="14" t="s">
        <v>865</v>
      </c>
      <c r="B489" s="7">
        <f>LOG10(D489)+6</f>
        <v>1.6597736292477885</v>
      </c>
      <c r="C489" s="7">
        <f>IF(E489=0,-12,LOG10(E489)+6)</f>
        <v>0.19027565655696055</v>
      </c>
      <c r="D489" s="10">
        <v>4.5685000000000001E-5</v>
      </c>
      <c r="E489" s="10">
        <v>1.5498E-6</v>
      </c>
      <c r="F489" s="8">
        <v>6</v>
      </c>
      <c r="G489" s="8" t="str" cm="1">
        <f t="array" ref="G489">_xlfn.SWITCH(F489,0,"primary",1,"6-7th grade",2,"8-9th grade",3,"10th grade",4,"11-12th grade",5,"bachelor",6,"licence",7,"master",10,"hard to tell")</f>
        <v>licence</v>
      </c>
      <c r="H489" s="8" t="s">
        <v>42</v>
      </c>
      <c r="I489" s="8"/>
      <c r="J489" s="8" t="s">
        <v>27</v>
      </c>
      <c r="K489" s="8" t="str">
        <f>IFERROR(IF(VLOOKUP(A489, ResultsOnlineExpFrench!A:A, 1, FALSE) = A489, "yes", "no"), "no")</f>
        <v>no</v>
      </c>
      <c r="L489" s="8"/>
      <c r="M489" s="8" t="e">
        <f>VLOOKUP(A489,ResultsOnlineExpFrench!A:B,2,FALSE)</f>
        <v>#N/A</v>
      </c>
      <c r="N489" s="8" t="e">
        <f>VLOOKUP(A489,ResultsOnlineExpFrench!A:H,8,FALSE)</f>
        <v>#N/A</v>
      </c>
      <c r="O489" s="7" t="e">
        <f>VLOOKUP(A489,ResultsIRT!B:J,4,FALSE)</f>
        <v>#N/A</v>
      </c>
      <c r="P489" s="7" t="e">
        <f>VLOOKUP(A489,ResultsIRT!B:J,5,FALSE)</f>
        <v>#N/A</v>
      </c>
      <c r="Q489" s="7" t="e">
        <f>VLOOKUP(A489,ResultsIRT!B:J,6,FALSE)</f>
        <v>#N/A</v>
      </c>
      <c r="R489" s="7" t="e">
        <f>VLOOKUP(A489,ResultsIRT!B:J,8,FALSE)</f>
        <v>#N/A</v>
      </c>
      <c r="S489" s="7" t="e">
        <f>VLOOKUP(A489,ResultsIRT!B:J,7,FALSE)</f>
        <v>#N/A</v>
      </c>
      <c r="T489" s="7" t="e">
        <f>VLOOKUP(A489,ResultsIRT!B:J,9,FALSE)</f>
        <v>#N/A</v>
      </c>
      <c r="U489" s="27" t="s">
        <v>866</v>
      </c>
      <c r="V489" s="8" t="str">
        <f>IFERROR(IF(VLOOKUP(U489, EnglishVocabulary!A:A, 1, FALSE) = U489, "yes", "no"), "no")</f>
        <v>yes</v>
      </c>
      <c r="W489" s="8" t="str">
        <f>IFERROR(IF(VLOOKUP(A489, HighDiscrimIRT!A:A, 1, FALSE) = A489, "X", ""), "")</f>
        <v/>
      </c>
      <c r="X489" s="7"/>
    </row>
    <row r="490" spans="1:24">
      <c r="A490" s="14" t="s">
        <v>867</v>
      </c>
      <c r="B490" s="7">
        <f>LOG10(D490)+6</f>
        <v>1.65403978017725</v>
      </c>
      <c r="C490" s="7">
        <f>IF(E490=0,-12,LOG10(E490)+6)</f>
        <v>0.74026792399612518</v>
      </c>
      <c r="D490" s="10">
        <v>4.5085800000000001E-5</v>
      </c>
      <c r="E490" s="10">
        <v>5.4987999999999998E-6</v>
      </c>
      <c r="F490" s="8">
        <v>5</v>
      </c>
      <c r="G490" s="8" t="str" cm="1">
        <f t="array" ref="G490">_xlfn.SWITCH(F490,0,"primary",1,"6-7th grade",2,"8-9th grade",3,"10th grade",4,"11-12th grade",5,"bachelor",6,"licence",7,"master",10,"hard to tell")</f>
        <v>bachelor</v>
      </c>
      <c r="H490" s="8"/>
      <c r="I490" s="8"/>
      <c r="J490" s="8" t="s">
        <v>77</v>
      </c>
      <c r="K490" s="8" t="str">
        <f>IFERROR(IF(VLOOKUP(A490, ResultsOnlineExpFrench!A:A, 1, FALSE) = A490, "yes", "no"), "no")</f>
        <v>no</v>
      </c>
      <c r="L490" s="8"/>
      <c r="M490" s="8" t="e">
        <f>VLOOKUP(A490,ResultsOnlineExpFrench!A:B,2,FALSE)</f>
        <v>#N/A</v>
      </c>
      <c r="N490" s="8" t="e">
        <f>VLOOKUP(A490,ResultsOnlineExpFrench!A:H,8,FALSE)</f>
        <v>#N/A</v>
      </c>
      <c r="O490" s="7" t="e">
        <f>VLOOKUP(A490,ResultsIRT!B:J,4,FALSE)</f>
        <v>#N/A</v>
      </c>
      <c r="P490" s="7" t="e">
        <f>VLOOKUP(A490,ResultsIRT!B:J,5,FALSE)</f>
        <v>#N/A</v>
      </c>
      <c r="Q490" s="7" t="e">
        <f>VLOOKUP(A490,ResultsIRT!B:J,6,FALSE)</f>
        <v>#N/A</v>
      </c>
      <c r="R490" s="7" t="e">
        <f>VLOOKUP(A490,ResultsIRT!B:J,8,FALSE)</f>
        <v>#N/A</v>
      </c>
      <c r="S490" s="7" t="e">
        <f>VLOOKUP(A490,ResultsIRT!B:J,7,FALSE)</f>
        <v>#N/A</v>
      </c>
      <c r="T490" s="7" t="e">
        <f>VLOOKUP(A490,ResultsIRT!B:J,9,FALSE)</f>
        <v>#N/A</v>
      </c>
      <c r="U490" s="27" t="s">
        <v>867</v>
      </c>
      <c r="V490" s="8" t="str">
        <f>IFERROR(IF(VLOOKUP(U490, EnglishVocabulary!A:A, 1, FALSE) = U490, "yes", "no"), "no")</f>
        <v>yes</v>
      </c>
      <c r="W490" s="8" t="str">
        <f>IFERROR(IF(VLOOKUP(A490, HighDiscrimIRT!A:A, 1, FALSE) = A490, "X", ""), "")</f>
        <v/>
      </c>
      <c r="X490" s="7"/>
    </row>
    <row r="491" spans="1:24">
      <c r="A491" s="14" t="s">
        <v>868</v>
      </c>
      <c r="B491" s="7">
        <f>LOG10(D491)+6</f>
        <v>1.6533186616755939</v>
      </c>
      <c r="C491" s="7">
        <f>IF(E491=0,-12,LOG10(E491)+6)</f>
        <v>1.0348529645228925</v>
      </c>
      <c r="D491" s="10">
        <v>4.5011E-5</v>
      </c>
      <c r="E491" s="10">
        <v>1.08356E-5</v>
      </c>
      <c r="F491" s="8">
        <v>0</v>
      </c>
      <c r="G491" s="8" t="str" cm="1">
        <f t="array" ref="G491">_xlfn.SWITCH(F491,0,"primary",1,"6-7th grade",2,"8-9th grade",3,"10th grade",4,"11-12th grade",5,"bachelor",6,"licence",7,"master",10,"hard to tell")</f>
        <v>primary</v>
      </c>
      <c r="H491" s="8" t="s">
        <v>42</v>
      </c>
      <c r="I491" s="8"/>
      <c r="J491" s="8" t="s">
        <v>27</v>
      </c>
      <c r="K491" s="8" t="str">
        <f>IFERROR(IF(VLOOKUP(A491, ResultsOnlineExpFrench!A:A, 1, FALSE) = A491, "yes", "no"), "no")</f>
        <v>no</v>
      </c>
      <c r="L491" s="8"/>
      <c r="M491" s="8" t="e">
        <f>VLOOKUP(A491,ResultsOnlineExpFrench!A:B,2,FALSE)</f>
        <v>#N/A</v>
      </c>
      <c r="N491" s="8" t="e">
        <f>VLOOKUP(A491,ResultsOnlineExpFrench!A:H,8,FALSE)</f>
        <v>#N/A</v>
      </c>
      <c r="O491" s="7" t="e">
        <f>VLOOKUP(A491,ResultsIRT!B:J,4,FALSE)</f>
        <v>#N/A</v>
      </c>
      <c r="P491" s="7" t="e">
        <f>VLOOKUP(A491,ResultsIRT!B:J,5,FALSE)</f>
        <v>#N/A</v>
      </c>
      <c r="Q491" s="7" t="e">
        <f>VLOOKUP(A491,ResultsIRT!B:J,6,FALSE)</f>
        <v>#N/A</v>
      </c>
      <c r="R491" s="7" t="e">
        <f>VLOOKUP(A491,ResultsIRT!B:J,8,FALSE)</f>
        <v>#N/A</v>
      </c>
      <c r="S491" s="7" t="e">
        <f>VLOOKUP(A491,ResultsIRT!B:J,7,FALSE)</f>
        <v>#N/A</v>
      </c>
      <c r="T491" s="7" t="e">
        <f>VLOOKUP(A491,ResultsIRT!B:J,9,FALSE)</f>
        <v>#N/A</v>
      </c>
      <c r="U491" s="27" t="s">
        <v>868</v>
      </c>
      <c r="V491" s="8" t="str">
        <f>IFERROR(IF(VLOOKUP(U491, EnglishVocabulary!A:A, 1, FALSE) = U491, "yes", "no"), "no")</f>
        <v>yes</v>
      </c>
      <c r="W491" s="8" t="str">
        <f>IFERROR(IF(VLOOKUP(A491, HighDiscrimIRT!A:A, 1, FALSE) = A491, "X", ""), "")</f>
        <v/>
      </c>
      <c r="X491" s="7"/>
    </row>
    <row r="492" spans="1:24">
      <c r="A492" s="14" t="s">
        <v>869</v>
      </c>
      <c r="B492" s="7">
        <f>LOG10(D492)+6</f>
        <v>1.6511451848836822</v>
      </c>
      <c r="C492" s="7">
        <f>IF(E492=0,-12,LOG10(E492)+6)</f>
        <v>0.34912204747635389</v>
      </c>
      <c r="D492" s="10">
        <v>4.4786300000000002E-5</v>
      </c>
      <c r="E492" s="10">
        <v>2.2342000000000001E-6</v>
      </c>
      <c r="F492" s="8">
        <v>0</v>
      </c>
      <c r="G492" s="8" t="str" cm="1">
        <f t="array" ref="G492">_xlfn.SWITCH(F492,0,"primary",1,"6-7th grade",2,"8-9th grade",3,"10th grade",4,"11-12th grade",5,"bachelor",6,"licence",7,"master",10,"hard to tell")</f>
        <v>primary</v>
      </c>
      <c r="H492" s="8"/>
      <c r="I492" s="8"/>
      <c r="J492" s="8" t="s">
        <v>77</v>
      </c>
      <c r="K492" s="8" t="str">
        <f>IFERROR(IF(VLOOKUP(A492, ResultsOnlineExpFrench!A:A, 1, FALSE) = A492, "yes", "no"), "no")</f>
        <v>no</v>
      </c>
      <c r="L492" s="8"/>
      <c r="M492" s="8" t="e">
        <f>VLOOKUP(A492,ResultsOnlineExpFrench!A:B,2,FALSE)</f>
        <v>#N/A</v>
      </c>
      <c r="N492" s="8" t="e">
        <f>VLOOKUP(A492,ResultsOnlineExpFrench!A:H,8,FALSE)</f>
        <v>#N/A</v>
      </c>
      <c r="O492" s="7" t="e">
        <f>VLOOKUP(A492,ResultsIRT!B:J,4,FALSE)</f>
        <v>#N/A</v>
      </c>
      <c r="P492" s="7" t="e">
        <f>VLOOKUP(A492,ResultsIRT!B:J,5,FALSE)</f>
        <v>#N/A</v>
      </c>
      <c r="Q492" s="7" t="e">
        <f>VLOOKUP(A492,ResultsIRT!B:J,6,FALSE)</f>
        <v>#N/A</v>
      </c>
      <c r="R492" s="7" t="e">
        <f>VLOOKUP(A492,ResultsIRT!B:J,8,FALSE)</f>
        <v>#N/A</v>
      </c>
      <c r="S492" s="7" t="e">
        <f>VLOOKUP(A492,ResultsIRT!B:J,7,FALSE)</f>
        <v>#N/A</v>
      </c>
      <c r="T492" s="7" t="e">
        <f>VLOOKUP(A492,ResultsIRT!B:J,9,FALSE)</f>
        <v>#N/A</v>
      </c>
      <c r="U492" s="27" t="s">
        <v>870</v>
      </c>
      <c r="V492" s="8" t="str">
        <f>IFERROR(IF(VLOOKUP(U492, EnglishVocabulary!A:A, 1, FALSE) = U492, "yes", "no"), "no")</f>
        <v>no</v>
      </c>
      <c r="W492" s="8" t="str">
        <f>IFERROR(IF(VLOOKUP(A492, HighDiscrimIRT!A:A, 1, FALSE) = A492, "X", ""), "")</f>
        <v/>
      </c>
      <c r="X492" s="7"/>
    </row>
    <row r="493" spans="1:24">
      <c r="A493" s="14" t="s">
        <v>871</v>
      </c>
      <c r="B493" s="7">
        <f>LOG10(D493)+6</f>
        <v>1.6496901337279368</v>
      </c>
      <c r="C493" s="7">
        <f>IF(E493=0,-12,LOG10(E493)+6)</f>
        <v>4.4265299915319467E-2</v>
      </c>
      <c r="D493" s="10">
        <v>4.4636499999999999E-5</v>
      </c>
      <c r="E493" s="10">
        <v>1.1073E-6</v>
      </c>
      <c r="F493" s="28">
        <v>0</v>
      </c>
      <c r="G493" s="8" t="str" cm="1">
        <f t="array" ref="G493">_xlfn.SWITCH(F493,0,"primary",1,"6-7th grade",2,"8-9th grade",3,"10th grade",4,"11-12th grade",5,"bachelor",6,"licence",7,"master",10,"hard to tell")</f>
        <v>primary</v>
      </c>
      <c r="H493" s="8" t="s">
        <v>42</v>
      </c>
      <c r="I493" s="8"/>
      <c r="J493" s="8" t="s">
        <v>27</v>
      </c>
      <c r="K493" s="8" t="str">
        <f>IFERROR(IF(VLOOKUP(A493, ResultsOnlineExpFrench!A:A, 1, FALSE) = A493, "yes", "no"), "no")</f>
        <v>no</v>
      </c>
      <c r="L493" s="8"/>
      <c r="M493" s="8" t="e">
        <f>VLOOKUP(A493,ResultsOnlineExpFrench!A:B,2,FALSE)</f>
        <v>#N/A</v>
      </c>
      <c r="N493" s="8" t="e">
        <f>VLOOKUP(A493,ResultsOnlineExpFrench!A:H,8,FALSE)</f>
        <v>#N/A</v>
      </c>
      <c r="O493" s="7" t="e">
        <f>VLOOKUP(A493,ResultsIRT!B:J,4,FALSE)</f>
        <v>#N/A</v>
      </c>
      <c r="P493" s="7" t="e">
        <f>VLOOKUP(A493,ResultsIRT!B:J,5,FALSE)</f>
        <v>#N/A</v>
      </c>
      <c r="Q493" s="7" t="e">
        <f>VLOOKUP(A493,ResultsIRT!B:J,6,FALSE)</f>
        <v>#N/A</v>
      </c>
      <c r="R493" s="7" t="e">
        <f>VLOOKUP(A493,ResultsIRT!B:J,8,FALSE)</f>
        <v>#N/A</v>
      </c>
      <c r="S493" s="7" t="e">
        <f>VLOOKUP(A493,ResultsIRT!B:J,7,FALSE)</f>
        <v>#N/A</v>
      </c>
      <c r="T493" s="7" t="e">
        <f>VLOOKUP(A493,ResultsIRT!B:J,9,FALSE)</f>
        <v>#N/A</v>
      </c>
      <c r="U493" s="27" t="s">
        <v>872</v>
      </c>
      <c r="V493" s="8" t="str">
        <f>IFERROR(IF(VLOOKUP(U493, EnglishVocabulary!A:A, 1, FALSE) = U493, "yes", "no"), "no")</f>
        <v>no</v>
      </c>
      <c r="W493" s="8" t="str">
        <f>IFERROR(IF(VLOOKUP(A493, HighDiscrimIRT!A:A, 1, FALSE) = A493, "X", ""), "")</f>
        <v/>
      </c>
      <c r="X493" s="7"/>
    </row>
    <row r="494" spans="1:24">
      <c r="A494" s="14" t="s">
        <v>873</v>
      </c>
      <c r="B494" s="7">
        <f>LOG10(D494)+6</f>
        <v>1.6489607759425144</v>
      </c>
      <c r="C494" s="7">
        <f>IF(E494=0,-12,LOG10(E494)+6)</f>
        <v>-0.14363367634075175</v>
      </c>
      <c r="D494" s="10">
        <v>4.4561599999999997E-5</v>
      </c>
      <c r="E494" s="10">
        <v>7.1839999999999997E-7</v>
      </c>
      <c r="F494" s="31">
        <v>6</v>
      </c>
      <c r="G494" s="8" t="str" cm="1">
        <f t="array" ref="G494">_xlfn.SWITCH(F494,0,"primary",1,"6-7th grade",2,"8-9th grade",3,"10th grade",4,"11-12th grade",5,"bachelor",6,"licence",7,"master",10,"hard to tell")</f>
        <v>licence</v>
      </c>
      <c r="H494" s="8"/>
      <c r="I494" s="8"/>
      <c r="J494" s="8" t="s">
        <v>36</v>
      </c>
      <c r="K494" s="8" t="str">
        <f>IFERROR(IF(VLOOKUP(A494, ResultsOnlineExpFrench!A:A, 1, FALSE) = A494, "yes", "no"), "no")</f>
        <v>yes</v>
      </c>
      <c r="L494" s="8"/>
      <c r="M494" s="7">
        <f>VLOOKUP(A494,ResultsOnlineExpFrench!A:B,2,FALSE)</f>
        <v>5.9455782312925169</v>
      </c>
      <c r="N494" s="7">
        <f>VLOOKUP(A494,ResultsOnlineExpFrench!A:H,8,FALSE)</f>
        <v>2.3841378108286291</v>
      </c>
      <c r="O494" s="7">
        <f>VLOOKUP(A494,ResultsIRT!B:J,4,FALSE)</f>
        <v>1.70118628063608</v>
      </c>
      <c r="P494" s="7">
        <f>VLOOKUP(A494,ResultsIRT!B:J,5,FALSE)</f>
        <v>-0.90666211989079004</v>
      </c>
      <c r="Q494" s="7">
        <f>VLOOKUP(A494,ResultsIRT!B:J,6,FALSE)</f>
        <v>3.6855011476027899</v>
      </c>
      <c r="R494" s="7">
        <f>VLOOKUP(A494,ResultsIRT!B:J,8,FALSE)</f>
        <v>-1.1001506796442</v>
      </c>
      <c r="S494" s="7">
        <f>VLOOKUP(A494,ResultsIRT!B:J,7,FALSE)</f>
        <v>0.63169044640584804</v>
      </c>
      <c r="T494" s="7">
        <f>VLOOKUP(A494,ResultsIRT!B:J,9,FALSE)</f>
        <v>2.3040425581181201</v>
      </c>
      <c r="U494" s="27" t="s">
        <v>874</v>
      </c>
      <c r="V494" s="8" t="str">
        <f>IFERROR(IF(VLOOKUP(U494, EnglishVocabulary!A:A, 1, FALSE) = U494, "yes", "no"), "no")</f>
        <v>yes</v>
      </c>
      <c r="W494" s="8" t="str">
        <f>IFERROR(IF(VLOOKUP(A494, HighDiscrimIRT!A:A, 1, FALSE) = A494, "X", ""), "")</f>
        <v/>
      </c>
      <c r="X494" s="7"/>
    </row>
    <row r="495" spans="1:24">
      <c r="A495" s="14" t="s">
        <v>875</v>
      </c>
      <c r="B495" s="7">
        <f>LOG10(D495)+6</f>
        <v>1.6482301912066886</v>
      </c>
      <c r="C495" s="7">
        <f>IF(E495=0,-12,LOG10(E495)+6)</f>
        <v>-9.3395628275019682E-2</v>
      </c>
      <c r="D495" s="10">
        <v>4.4486700000000002E-5</v>
      </c>
      <c r="E495" s="10">
        <v>8.0650000000000003E-7</v>
      </c>
      <c r="F495" s="8">
        <v>2</v>
      </c>
      <c r="G495" s="8" t="str" cm="1">
        <f t="array" ref="G495">_xlfn.SWITCH(F495,0,"primary",1,"6-7th grade",2,"8-9th grade",3,"10th grade",4,"11-12th grade",5,"bachelor",6,"licence",7,"master",10,"hard to tell")</f>
        <v>8-9th grade</v>
      </c>
      <c r="H495" s="8"/>
      <c r="I495" s="8"/>
      <c r="J495" s="8" t="s">
        <v>331</v>
      </c>
      <c r="K495" s="8" t="str">
        <f>IFERROR(IF(VLOOKUP(A495, ResultsOnlineExpFrench!A:A, 1, FALSE) = A495, "yes", "no"), "no")</f>
        <v>no</v>
      </c>
      <c r="L495" s="8"/>
      <c r="M495" s="8" t="e">
        <f>VLOOKUP(A495,ResultsOnlineExpFrench!A:B,2,FALSE)</f>
        <v>#N/A</v>
      </c>
      <c r="N495" s="8" t="e">
        <f>VLOOKUP(A495,ResultsOnlineExpFrench!A:H,8,FALSE)</f>
        <v>#N/A</v>
      </c>
      <c r="O495" s="7" t="e">
        <f>VLOOKUP(A495,ResultsIRT!B:J,4,FALSE)</f>
        <v>#N/A</v>
      </c>
      <c r="P495" s="7" t="e">
        <f>VLOOKUP(A495,ResultsIRT!B:J,5,FALSE)</f>
        <v>#N/A</v>
      </c>
      <c r="Q495" s="7" t="e">
        <f>VLOOKUP(A495,ResultsIRT!B:J,6,FALSE)</f>
        <v>#N/A</v>
      </c>
      <c r="R495" s="7" t="e">
        <f>VLOOKUP(A495,ResultsIRT!B:J,8,FALSE)</f>
        <v>#N/A</v>
      </c>
      <c r="S495" s="7" t="e">
        <f>VLOOKUP(A495,ResultsIRT!B:J,7,FALSE)</f>
        <v>#N/A</v>
      </c>
      <c r="T495" s="7" t="e">
        <f>VLOOKUP(A495,ResultsIRT!B:J,9,FALSE)</f>
        <v>#N/A</v>
      </c>
      <c r="U495" s="27" t="s">
        <v>876</v>
      </c>
      <c r="V495" s="8" t="str">
        <f>IFERROR(IF(VLOOKUP(U495, EnglishVocabulary!A:A, 1, FALSE) = U495, "yes", "no"), "no")</f>
        <v>no</v>
      </c>
      <c r="W495" s="8" t="str">
        <f>IFERROR(IF(VLOOKUP(A495, HighDiscrimIRT!A:A, 1, FALSE) = A495, "X", ""), "")</f>
        <v/>
      </c>
      <c r="X495" s="7"/>
    </row>
    <row r="496" spans="1:24">
      <c r="A496" s="14" t="s">
        <v>877</v>
      </c>
      <c r="B496" s="7">
        <f>LOG10(D496)+6</f>
        <v>1.6474983753854646</v>
      </c>
      <c r="C496" s="7">
        <f>IF(E496=0,-12,LOG10(E496)+6)</f>
        <v>1.0878310891743608</v>
      </c>
      <c r="D496" s="10">
        <v>4.4411800000000001E-5</v>
      </c>
      <c r="E496" s="10">
        <v>1.2241399999999999E-5</v>
      </c>
      <c r="F496" s="30">
        <v>5</v>
      </c>
      <c r="G496" s="8" t="str" cm="1">
        <f t="array" ref="G496">_xlfn.SWITCH(F496,0,"primary",1,"6-7th grade",2,"8-9th grade",3,"10th grade",4,"11-12th grade",5,"bachelor",6,"licence",7,"master",10,"hard to tell")</f>
        <v>bachelor</v>
      </c>
      <c r="H496" s="8"/>
      <c r="I496" s="8" t="s">
        <v>42</v>
      </c>
      <c r="J496" s="8" t="s">
        <v>36</v>
      </c>
      <c r="K496" s="8" t="str">
        <f>IFERROR(IF(VLOOKUP(A496, ResultsOnlineExpFrench!A:A, 1, FALSE) = A496, "yes", "no"), "no")</f>
        <v>no</v>
      </c>
      <c r="L496" s="8"/>
      <c r="M496" s="8" t="e">
        <f>VLOOKUP(A496,ResultsOnlineExpFrench!A:B,2,FALSE)</f>
        <v>#N/A</v>
      </c>
      <c r="N496" s="8" t="e">
        <f>VLOOKUP(A496,ResultsOnlineExpFrench!A:H,8,FALSE)</f>
        <v>#N/A</v>
      </c>
      <c r="O496" s="7" t="e">
        <f>VLOOKUP(A496,ResultsIRT!B:J,4,FALSE)</f>
        <v>#N/A</v>
      </c>
      <c r="P496" s="7" t="e">
        <f>VLOOKUP(A496,ResultsIRT!B:J,5,FALSE)</f>
        <v>#N/A</v>
      </c>
      <c r="Q496" s="7" t="e">
        <f>VLOOKUP(A496,ResultsIRT!B:J,6,FALSE)</f>
        <v>#N/A</v>
      </c>
      <c r="R496" s="7" t="e">
        <f>VLOOKUP(A496,ResultsIRT!B:J,8,FALSE)</f>
        <v>#N/A</v>
      </c>
      <c r="S496" s="7" t="e">
        <f>VLOOKUP(A496,ResultsIRT!B:J,7,FALSE)</f>
        <v>#N/A</v>
      </c>
      <c r="T496" s="7" t="e">
        <f>VLOOKUP(A496,ResultsIRT!B:J,9,FALSE)</f>
        <v>#N/A</v>
      </c>
      <c r="U496" s="27" t="s">
        <v>878</v>
      </c>
      <c r="V496" s="8" t="str">
        <f>IFERROR(IF(VLOOKUP(U496, EnglishVocabulary!A:A, 1, FALSE) = U496, "yes", "no"), "no")</f>
        <v>yes</v>
      </c>
      <c r="W496" s="8" t="str">
        <f>IFERROR(IF(VLOOKUP(A496, HighDiscrimIRT!A:A, 1, FALSE) = A496, "X", ""), "")</f>
        <v/>
      </c>
      <c r="X496" s="7"/>
    </row>
    <row r="497" spans="1:24">
      <c r="A497" s="14" t="s">
        <v>879</v>
      </c>
      <c r="B497" s="7">
        <f>LOG10(D497)+6</f>
        <v>1.6445587178109253</v>
      </c>
      <c r="C497" s="7">
        <f>IF(E497=0,-12,LOG10(E497)+6)</f>
        <v>2.1777159519976323</v>
      </c>
      <c r="D497" s="10">
        <v>4.4112200000000001E-5</v>
      </c>
      <c r="E497" s="10">
        <v>1.5056220000000001E-4</v>
      </c>
      <c r="F497" s="11">
        <v>0</v>
      </c>
      <c r="G497" s="8" t="str" cm="1">
        <f t="array" ref="G497">_xlfn.SWITCH(F497,0,"primary",1,"6-7th grade",2,"8-9th grade",3,"10th grade",4,"11-12th grade",5,"bachelor",6,"licence",7,"master",10,"hard to tell")</f>
        <v>primary</v>
      </c>
      <c r="H497" s="8"/>
      <c r="I497" s="8"/>
      <c r="J497" s="8" t="s">
        <v>27</v>
      </c>
      <c r="K497" s="8" t="str">
        <f>IFERROR(IF(VLOOKUP(A497, ResultsOnlineExpFrench!A:A, 1, FALSE) = A497, "yes", "no"), "no")</f>
        <v>yes</v>
      </c>
      <c r="L497" s="8"/>
      <c r="M497" s="7">
        <f>VLOOKUP(A497,ResultsOnlineExpFrench!A:B,2,FALSE)</f>
        <v>7.825174825174825</v>
      </c>
      <c r="N497" s="7">
        <f>VLOOKUP(A497,ResultsOnlineExpFrench!A:H,8,FALSE)</f>
        <v>0.83049134765334376</v>
      </c>
      <c r="O497" s="7">
        <f>VLOOKUP(A497,ResultsIRT!B:J,4,FALSE)</f>
        <v>10.342736189931401</v>
      </c>
      <c r="P497" s="7">
        <f>VLOOKUP(A497,ResultsIRT!B:J,5,FALSE)</f>
        <v>-0.18893588509914599</v>
      </c>
      <c r="Q497" s="7">
        <f>VLOOKUP(A497,ResultsIRT!B:J,6,FALSE)</f>
        <v>0.67193353761206098</v>
      </c>
      <c r="R497" s="7">
        <f>VLOOKUP(A497,ResultsIRT!B:J,8,FALSE)</f>
        <v>-7.7470076428610701</v>
      </c>
      <c r="S497" s="7">
        <f>VLOOKUP(A497,ResultsIRT!B:J,7,FALSE)</f>
        <v>0.201115939004018</v>
      </c>
      <c r="T497" s="7">
        <f>VLOOKUP(A497,ResultsIRT!B:J,9,FALSE)</f>
        <v>-19.145310487146499</v>
      </c>
      <c r="U497" s="27" t="s">
        <v>879</v>
      </c>
      <c r="V497" s="8" t="str">
        <f>IFERROR(IF(VLOOKUP(U497, EnglishVocabulary!A:A, 1, FALSE) = U497, "yes", "no"), "no")</f>
        <v>yes</v>
      </c>
      <c r="W497" s="8" t="str">
        <f>IFERROR(IF(VLOOKUP(A497, HighDiscrimIRT!A:A, 1, FALSE) = A497, "X", ""), "")</f>
        <v/>
      </c>
      <c r="X497" s="7"/>
    </row>
    <row r="498" spans="1:24">
      <c r="A498" s="14" t="s">
        <v>880</v>
      </c>
      <c r="B498" s="7">
        <f>LOG10(D498)+6</f>
        <v>1.6408569343511568</v>
      </c>
      <c r="C498" s="7">
        <f>IF(E498=0,-12,LOG10(E498)+6)</f>
        <v>0.32049939640586622</v>
      </c>
      <c r="D498" s="10">
        <v>4.37378E-5</v>
      </c>
      <c r="E498" s="10">
        <v>2.0916999999999998E-6</v>
      </c>
      <c r="F498" s="11">
        <v>6</v>
      </c>
      <c r="G498" s="8" t="str" cm="1">
        <f t="array" ref="G498">_xlfn.SWITCH(F498,0,"primary",1,"6-7th grade",2,"8-9th grade",3,"10th grade",4,"11-12th grade",5,"bachelor",6,"licence",7,"master",10,"hard to tell")</f>
        <v>licence</v>
      </c>
      <c r="H498" s="8"/>
      <c r="I498" s="8"/>
      <c r="J498" s="8" t="s">
        <v>27</v>
      </c>
      <c r="K498" s="8" t="str">
        <f>IFERROR(IF(VLOOKUP(A498, ResultsOnlineExpFrench!A:A, 1, FALSE) = A498, "yes", "no"), "no")</f>
        <v>yes</v>
      </c>
      <c r="L498" s="8"/>
      <c r="M498" s="7">
        <f>VLOOKUP(A498,ResultsOnlineExpFrench!A:B,2,FALSE)</f>
        <v>5.0736196319018401</v>
      </c>
      <c r="N498" s="7">
        <f>VLOOKUP(A498,ResultsOnlineExpFrench!A:H,8,FALSE)</f>
        <v>2.211399030313395</v>
      </c>
      <c r="O498" s="7">
        <f>VLOOKUP(A498,ResultsIRT!B:J,4,FALSE)</f>
        <v>1.5132943446215299</v>
      </c>
      <c r="P498" s="7">
        <f>VLOOKUP(A498,ResultsIRT!B:J,5,FALSE)</f>
        <v>-0.58037770827715496</v>
      </c>
      <c r="Q498" s="7">
        <f>VLOOKUP(A498,ResultsIRT!B:J,6,FALSE)</f>
        <v>1.5557886704585999</v>
      </c>
      <c r="R498" s="7">
        <f>VLOOKUP(A498,ResultsIRT!B:J,8,FALSE)</f>
        <v>-1.1489917713723501</v>
      </c>
      <c r="S498" s="7">
        <f>VLOOKUP(A498,ResultsIRT!B:J,7,FALSE)</f>
        <v>0.44980582906160099</v>
      </c>
      <c r="T498" s="7">
        <f>VLOOKUP(A498,ResultsIRT!B:J,9,FALSE)</f>
        <v>2.4780709188090202</v>
      </c>
      <c r="U498" s="27" t="s">
        <v>881</v>
      </c>
      <c r="V498" s="8" t="str">
        <f>IFERROR(IF(VLOOKUP(U498, EnglishVocabulary!A:A, 1, FALSE) = U498, "yes", "no"), "no")</f>
        <v>yes</v>
      </c>
      <c r="W498" s="8" t="str">
        <f>IFERROR(IF(VLOOKUP(A498, HighDiscrimIRT!A:A, 1, FALSE) = A498, "X", ""), "")</f>
        <v/>
      </c>
      <c r="X498" s="7"/>
    </row>
    <row r="499" spans="1:24">
      <c r="A499" s="14" t="s">
        <v>882</v>
      </c>
      <c r="B499" s="7">
        <f>LOG10(D499)+6</f>
        <v>1.6401125772771845</v>
      </c>
      <c r="C499" s="7">
        <f>IF(E499=0,-12,LOG10(E499)+6)</f>
        <v>-0.42377386255039529</v>
      </c>
      <c r="D499" s="10">
        <v>4.3662899999999998E-5</v>
      </c>
      <c r="E499" s="10">
        <v>3.7689999999999999E-7</v>
      </c>
      <c r="F499" s="11">
        <v>5</v>
      </c>
      <c r="G499" s="8" t="str" cm="1">
        <f t="array" ref="G499">_xlfn.SWITCH(F499,0,"primary",1,"6-7th grade",2,"8-9th grade",3,"10th grade",4,"11-12th grade",5,"bachelor",6,"licence",7,"master",10,"hard to tell")</f>
        <v>bachelor</v>
      </c>
      <c r="H499" s="8"/>
      <c r="I499" s="8"/>
      <c r="J499" s="8" t="s">
        <v>27</v>
      </c>
      <c r="K499" s="8" t="str">
        <f>IFERROR(IF(VLOOKUP(A499, ResultsOnlineExpFrench!A:A, 1, FALSE) = A499, "yes", "no"), "no")</f>
        <v>yes</v>
      </c>
      <c r="L499" s="8"/>
      <c r="M499" s="7">
        <f>VLOOKUP(A499,ResultsOnlineExpFrench!A:B,2,FALSE)</f>
        <v>5.9159663865546221</v>
      </c>
      <c r="N499" s="7">
        <f>VLOOKUP(A499,ResultsOnlineExpFrench!A:H,8,FALSE)</f>
        <v>2.6963399778553629</v>
      </c>
      <c r="O499" s="7">
        <f>VLOOKUP(A499,ResultsIRT!B:J,4,FALSE)</f>
        <v>2.9040097041835899</v>
      </c>
      <c r="P499" s="7">
        <f>VLOOKUP(A499,ResultsIRT!B:J,5,FALSE)</f>
        <v>-0.79132552131015899</v>
      </c>
      <c r="Q499" s="7">
        <f>VLOOKUP(A499,ResultsIRT!B:J,6,FALSE)</f>
        <v>4.66756405976703</v>
      </c>
      <c r="R499" s="7">
        <f>VLOOKUP(A499,ResultsIRT!B:J,8,FALSE)</f>
        <v>-0.97574527473589401</v>
      </c>
      <c r="S499" s="7">
        <f>VLOOKUP(A499,ResultsIRT!B:J,7,FALSE)</f>
        <v>0.87310236873971403</v>
      </c>
      <c r="T499" s="7">
        <f>VLOOKUP(A499,ResultsIRT!B:J,9,FALSE)</f>
        <v>3.46322070054496</v>
      </c>
      <c r="U499" s="27" t="s">
        <v>883</v>
      </c>
      <c r="V499" s="8" t="str">
        <f>IFERROR(IF(VLOOKUP(U499, EnglishVocabulary!A:A, 1, FALSE) = U499, "yes", "no"), "no")</f>
        <v>yes</v>
      </c>
      <c r="W499" s="8" t="str">
        <f>IFERROR(IF(VLOOKUP(A499, HighDiscrimIRT!A:A, 1, FALSE) = A499, "X", ""), "")</f>
        <v>X</v>
      </c>
      <c r="X499" s="7"/>
    </row>
    <row r="500" spans="1:24">
      <c r="A500" s="14" t="s">
        <v>884</v>
      </c>
      <c r="B500" s="7">
        <f>LOG10(D500)+6</f>
        <v>1.6371223251275593</v>
      </c>
      <c r="C500" s="7">
        <f>IF(E500=0,-12,LOG10(E500)+6)</f>
        <v>1.351608870704613</v>
      </c>
      <c r="D500" s="10">
        <v>4.3363299999999999E-5</v>
      </c>
      <c r="E500" s="10">
        <v>2.2470300000000001E-5</v>
      </c>
      <c r="F500" s="8">
        <v>4</v>
      </c>
      <c r="G500" s="8" t="str" cm="1">
        <f t="array" ref="G500">_xlfn.SWITCH(F500,0,"primary",1,"6-7th grade",2,"8-9th grade",3,"10th grade",4,"11-12th grade",5,"bachelor",6,"licence",7,"master",10,"hard to tell")</f>
        <v>11-12th grade</v>
      </c>
      <c r="H500" s="8"/>
      <c r="I500" s="8"/>
      <c r="J500" s="8" t="s">
        <v>77</v>
      </c>
      <c r="K500" s="8" t="str">
        <f>IFERROR(IF(VLOOKUP(A500, ResultsOnlineExpFrench!A:A, 1, FALSE) = A500, "yes", "no"), "no")</f>
        <v>no</v>
      </c>
      <c r="L500" s="8"/>
      <c r="M500" s="8" t="e">
        <f>VLOOKUP(A500,ResultsOnlineExpFrench!A:B,2,FALSE)</f>
        <v>#N/A</v>
      </c>
      <c r="N500" s="8" t="e">
        <f>VLOOKUP(A500,ResultsOnlineExpFrench!A:H,8,FALSE)</f>
        <v>#N/A</v>
      </c>
      <c r="O500" s="7" t="e">
        <f>VLOOKUP(A500,ResultsIRT!B:J,4,FALSE)</f>
        <v>#N/A</v>
      </c>
      <c r="P500" s="7" t="e">
        <f>VLOOKUP(A500,ResultsIRT!B:J,5,FALSE)</f>
        <v>#N/A</v>
      </c>
      <c r="Q500" s="7" t="e">
        <f>VLOOKUP(A500,ResultsIRT!B:J,6,FALSE)</f>
        <v>#N/A</v>
      </c>
      <c r="R500" s="7" t="e">
        <f>VLOOKUP(A500,ResultsIRT!B:J,8,FALSE)</f>
        <v>#N/A</v>
      </c>
      <c r="S500" s="7" t="e">
        <f>VLOOKUP(A500,ResultsIRT!B:J,7,FALSE)</f>
        <v>#N/A</v>
      </c>
      <c r="T500" s="7" t="e">
        <f>VLOOKUP(A500,ResultsIRT!B:J,9,FALSE)</f>
        <v>#N/A</v>
      </c>
      <c r="U500" s="27" t="s">
        <v>885</v>
      </c>
      <c r="V500" s="8" t="str">
        <f>IFERROR(IF(VLOOKUP(U500, EnglishVocabulary!A:A, 1, FALSE) = U500, "yes", "no"), "no")</f>
        <v>yes</v>
      </c>
      <c r="W500" s="8" t="str">
        <f>IFERROR(IF(VLOOKUP(A500, HighDiscrimIRT!A:A, 1, FALSE) = A500, "X", ""), "")</f>
        <v/>
      </c>
      <c r="X500" s="7"/>
    </row>
    <row r="501" spans="1:24">
      <c r="A501" s="14" t="s">
        <v>886</v>
      </c>
      <c r="B501" s="7">
        <f>LOG10(D501)+6</f>
        <v>1.6356194426391388</v>
      </c>
      <c r="C501" s="7">
        <f>IF(E501=0,-12,LOG10(E501)+6)</f>
        <v>0.38062724128878855</v>
      </c>
      <c r="D501" s="10">
        <v>4.3213500000000002E-5</v>
      </c>
      <c r="E501" s="10">
        <v>2.4022999999999999E-6</v>
      </c>
      <c r="F501" s="11">
        <v>6</v>
      </c>
      <c r="G501" s="8" t="str" cm="1">
        <f t="array" ref="G501">_xlfn.SWITCH(F501,0,"primary",1,"6-7th grade",2,"8-9th grade",3,"10th grade",4,"11-12th grade",5,"bachelor",6,"licence",7,"master",10,"hard to tell")</f>
        <v>licence</v>
      </c>
      <c r="H501" s="8"/>
      <c r="I501" s="8"/>
      <c r="J501" s="8" t="s">
        <v>27</v>
      </c>
      <c r="K501" s="8" t="str">
        <f>IFERROR(IF(VLOOKUP(A501, ResultsOnlineExpFrench!A:A, 1, FALSE) = A501, "yes", "no"), "no")</f>
        <v>yes</v>
      </c>
      <c r="L501" s="8"/>
      <c r="M501" s="7">
        <f>VLOOKUP(A501,ResultsOnlineExpFrench!A:B,2,FALSE)</f>
        <v>5.4402985074626864</v>
      </c>
      <c r="N501" s="7">
        <f>VLOOKUP(A501,ResultsOnlineExpFrench!A:H,8,FALSE)</f>
        <v>2.7657586312647902</v>
      </c>
      <c r="O501" s="7">
        <f>VLOOKUP(A501,ResultsIRT!B:J,4,FALSE)</f>
        <v>1.7942819178236999</v>
      </c>
      <c r="P501" s="7">
        <f>VLOOKUP(A501,ResultsIRT!B:J,5,FALSE)</f>
        <v>-0.84868045187592001</v>
      </c>
      <c r="Q501" s="7">
        <f>VLOOKUP(A501,ResultsIRT!B:J,6,FALSE)</f>
        <v>2.7816422969069401</v>
      </c>
      <c r="R501" s="7">
        <f>VLOOKUP(A501,ResultsIRT!B:J,8,FALSE)</f>
        <v>-0.90238380728245304</v>
      </c>
      <c r="S501" s="7">
        <f>VLOOKUP(A501,ResultsIRT!B:J,7,FALSE)</f>
        <v>0.52808688712345697</v>
      </c>
      <c r="T501" s="7">
        <f>VLOOKUP(A501,ResultsIRT!B:J,9,FALSE)</f>
        <v>3.1185307145379602</v>
      </c>
      <c r="U501" s="27" t="s">
        <v>887</v>
      </c>
      <c r="V501" s="8" t="str">
        <f>IFERROR(IF(VLOOKUP(U501, EnglishVocabulary!A:A, 1, FALSE) = U501, "yes", "no"), "no")</f>
        <v>yes</v>
      </c>
      <c r="W501" s="8" t="str">
        <f>IFERROR(IF(VLOOKUP(A501, HighDiscrimIRT!A:A, 1, FALSE) = A501, "X", ""), "")</f>
        <v/>
      </c>
      <c r="X501" s="7"/>
    </row>
    <row r="502" spans="1:24">
      <c r="A502" s="14" t="s">
        <v>888</v>
      </c>
      <c r="B502" s="7">
        <f>LOG10(D502)+6</f>
        <v>1.6310803519915815</v>
      </c>
      <c r="C502" s="7">
        <f>IF(E502=0,-12,LOG10(E502)+6)</f>
        <v>1.2854852956623528</v>
      </c>
      <c r="D502" s="10">
        <v>4.27642E-5</v>
      </c>
      <c r="E502" s="10">
        <v>1.9296800000000001E-5</v>
      </c>
      <c r="F502" s="8">
        <v>6</v>
      </c>
      <c r="G502" s="8" t="str" cm="1">
        <f t="array" ref="G502">_xlfn.SWITCH(F502,0,"primary",1,"6-7th grade",2,"8-9th grade",3,"10th grade",4,"11-12th grade",5,"bachelor",6,"licence",7,"master",10,"hard to tell")</f>
        <v>licence</v>
      </c>
      <c r="H502" s="8"/>
      <c r="I502" s="8" t="s">
        <v>42</v>
      </c>
      <c r="J502" s="8" t="s">
        <v>77</v>
      </c>
      <c r="K502" s="8" t="str">
        <f>IFERROR(IF(VLOOKUP(A502, ResultsOnlineExpFrench!A:A, 1, FALSE) = A502, "yes", "no"), "no")</f>
        <v>no</v>
      </c>
      <c r="L502" s="8"/>
      <c r="M502" s="8" t="e">
        <f>VLOOKUP(A502,ResultsOnlineExpFrench!A:B,2,FALSE)</f>
        <v>#N/A</v>
      </c>
      <c r="N502" s="8" t="e">
        <f>VLOOKUP(A502,ResultsOnlineExpFrench!A:H,8,FALSE)</f>
        <v>#N/A</v>
      </c>
      <c r="O502" s="7" t="e">
        <f>VLOOKUP(A502,ResultsIRT!B:J,4,FALSE)</f>
        <v>#N/A</v>
      </c>
      <c r="P502" s="7" t="e">
        <f>VLOOKUP(A502,ResultsIRT!B:J,5,FALSE)</f>
        <v>#N/A</v>
      </c>
      <c r="Q502" s="7" t="e">
        <f>VLOOKUP(A502,ResultsIRT!B:J,6,FALSE)</f>
        <v>#N/A</v>
      </c>
      <c r="R502" s="7" t="e">
        <f>VLOOKUP(A502,ResultsIRT!B:J,8,FALSE)</f>
        <v>#N/A</v>
      </c>
      <c r="S502" s="7" t="e">
        <f>VLOOKUP(A502,ResultsIRT!B:J,7,FALSE)</f>
        <v>#N/A</v>
      </c>
      <c r="T502" s="7" t="e">
        <f>VLOOKUP(A502,ResultsIRT!B:J,9,FALSE)</f>
        <v>#N/A</v>
      </c>
      <c r="U502" s="27" t="s">
        <v>889</v>
      </c>
      <c r="V502" s="8" t="str">
        <f>IFERROR(IF(VLOOKUP(U502, EnglishVocabulary!A:A, 1, FALSE) = U502, "yes", "no"), "no")</f>
        <v>yes</v>
      </c>
      <c r="W502" s="8" t="str">
        <f>IFERROR(IF(VLOOKUP(A502, HighDiscrimIRT!A:A, 1, FALSE) = A502, "X", ""), "")</f>
        <v/>
      </c>
      <c r="X502" s="7"/>
    </row>
    <row r="503" spans="1:24">
      <c r="A503" s="14" t="s">
        <v>890</v>
      </c>
      <c r="B503" s="7">
        <f>LOG10(D503)+6</f>
        <v>1.6280270375551078</v>
      </c>
      <c r="C503" s="7">
        <f>IF(E503=0,-12,LOG10(E503)+6)</f>
        <v>1.2972679585496918</v>
      </c>
      <c r="D503" s="10">
        <v>4.24646E-5</v>
      </c>
      <c r="E503" s="10">
        <v>1.9827499999999999E-5</v>
      </c>
      <c r="F503" s="30">
        <v>5</v>
      </c>
      <c r="G503" s="8" t="str" cm="1">
        <f t="array" ref="G503">_xlfn.SWITCH(F503,0,"primary",1,"6-7th grade",2,"8-9th grade",3,"10th grade",4,"11-12th grade",5,"bachelor",6,"licence",7,"master",10,"hard to tell")</f>
        <v>bachelor</v>
      </c>
      <c r="H503" s="8"/>
      <c r="I503" s="8" t="s">
        <v>42</v>
      </c>
      <c r="J503" s="8" t="s">
        <v>77</v>
      </c>
      <c r="K503" s="8" t="str">
        <f>IFERROR(IF(VLOOKUP(A503, ResultsOnlineExpFrench!A:A, 1, FALSE) = A503, "yes", "no"), "no")</f>
        <v>no</v>
      </c>
      <c r="L503" s="8"/>
      <c r="M503" s="8" t="e">
        <f>VLOOKUP(A503,ResultsOnlineExpFrench!A:B,2,FALSE)</f>
        <v>#N/A</v>
      </c>
      <c r="N503" s="8" t="e">
        <f>VLOOKUP(A503,ResultsOnlineExpFrench!A:H,8,FALSE)</f>
        <v>#N/A</v>
      </c>
      <c r="O503" s="7" t="e">
        <f>VLOOKUP(A503,ResultsIRT!B:J,4,FALSE)</f>
        <v>#N/A</v>
      </c>
      <c r="P503" s="7" t="e">
        <f>VLOOKUP(A503,ResultsIRT!B:J,5,FALSE)</f>
        <v>#N/A</v>
      </c>
      <c r="Q503" s="7" t="e">
        <f>VLOOKUP(A503,ResultsIRT!B:J,6,FALSE)</f>
        <v>#N/A</v>
      </c>
      <c r="R503" s="7" t="e">
        <f>VLOOKUP(A503,ResultsIRT!B:J,8,FALSE)</f>
        <v>#N/A</v>
      </c>
      <c r="S503" s="7" t="e">
        <f>VLOOKUP(A503,ResultsIRT!B:J,7,FALSE)</f>
        <v>#N/A</v>
      </c>
      <c r="T503" s="7" t="e">
        <f>VLOOKUP(A503,ResultsIRT!B:J,9,FALSE)</f>
        <v>#N/A</v>
      </c>
      <c r="U503" s="27" t="s">
        <v>891</v>
      </c>
      <c r="V503" s="8" t="str">
        <f>IFERROR(IF(VLOOKUP(U503, EnglishVocabulary!A:A, 1, FALSE) = U503, "yes", "no"), "no")</f>
        <v>no</v>
      </c>
      <c r="W503" s="8" t="str">
        <f>IFERROR(IF(VLOOKUP(A503, HighDiscrimIRT!A:A, 1, FALSE) = A503, "X", ""), "")</f>
        <v/>
      </c>
      <c r="X503" s="7"/>
    </row>
    <row r="504" spans="1:24">
      <c r="A504" s="14" t="s">
        <v>892</v>
      </c>
      <c r="B504" s="7">
        <f>LOG10(D504)+6</f>
        <v>1.6264922925322898</v>
      </c>
      <c r="C504" s="7">
        <f>IF(E504=0,-12,LOG10(E504)+6)</f>
        <v>0.20316892287546384</v>
      </c>
      <c r="D504" s="10">
        <v>4.2314799999999997E-5</v>
      </c>
      <c r="E504" s="10">
        <v>1.5965000000000001E-6</v>
      </c>
      <c r="F504" s="11">
        <v>2</v>
      </c>
      <c r="G504" s="8" t="str" cm="1">
        <f t="array" ref="G504">_xlfn.SWITCH(F504,0,"primary",1,"6-7th grade",2,"8-9th grade",3,"10th grade",4,"11-12th grade",5,"bachelor",6,"licence",7,"master",10,"hard to tell")</f>
        <v>8-9th grade</v>
      </c>
      <c r="H504" s="8"/>
      <c r="I504" s="8"/>
      <c r="J504" s="8" t="s">
        <v>27</v>
      </c>
      <c r="K504" s="8" t="str">
        <f>IFERROR(IF(VLOOKUP(A504, ResultsOnlineExpFrench!A:A, 1, FALSE) = A504, "yes", "no"), "no")</f>
        <v>yes</v>
      </c>
      <c r="L504" s="8"/>
      <c r="M504" s="7">
        <f>VLOOKUP(A504,ResultsOnlineExpFrench!A:B,2,FALSE)</f>
        <v>7.4466666666666663</v>
      </c>
      <c r="N504" s="7">
        <f>VLOOKUP(A504,ResultsOnlineExpFrench!A:H,8,FALSE)</f>
        <v>1.251860837136282</v>
      </c>
      <c r="O504" s="7">
        <f>VLOOKUP(A504,ResultsIRT!B:J,4,FALSE)</f>
        <v>1.53364439578343E-2</v>
      </c>
      <c r="P504" s="7">
        <f>VLOOKUP(A504,ResultsIRT!B:J,5,FALSE)</f>
        <v>-70.328052300914393</v>
      </c>
      <c r="Q504" s="7">
        <f>VLOOKUP(A504,ResultsIRT!B:J,6,FALSE)</f>
        <v>53.905474089869998</v>
      </c>
      <c r="R504" s="7">
        <f>VLOOKUP(A504,ResultsIRT!B:J,8,FALSE)</f>
        <v>-1.81073709035832</v>
      </c>
      <c r="S504" s="7">
        <f>VLOOKUP(A504,ResultsIRT!B:J,7,FALSE)</f>
        <v>0.93816014243488099</v>
      </c>
      <c r="T504" s="7">
        <f>VLOOKUP(A504,ResultsIRT!B:J,9,FALSE)</f>
        <v>-0.41496062176738202</v>
      </c>
      <c r="U504" s="27" t="s">
        <v>893</v>
      </c>
      <c r="V504" s="8" t="str">
        <f>IFERROR(IF(VLOOKUP(U504, EnglishVocabulary!A:A, 1, FALSE) = U504, "yes", "no"), "no")</f>
        <v>yes</v>
      </c>
      <c r="W504" s="8" t="str">
        <f>IFERROR(IF(VLOOKUP(A504, HighDiscrimIRT!A:A, 1, FALSE) = A504, "X", ""), "")</f>
        <v>X</v>
      </c>
      <c r="X504" s="7"/>
    </row>
    <row r="505" spans="1:24">
      <c r="A505" s="14" t="s">
        <v>894</v>
      </c>
      <c r="B505" s="7">
        <f>LOG10(D505)+6</f>
        <v>1.6234064352049584</v>
      </c>
      <c r="C505" s="7">
        <f>IF(E505=0,-12,LOG10(E505)+6)</f>
        <v>0.41858299406699206</v>
      </c>
      <c r="D505" s="10">
        <v>4.2015199999999997E-5</v>
      </c>
      <c r="E505" s="10">
        <v>2.6216999999999998E-6</v>
      </c>
      <c r="F505" s="11">
        <v>4</v>
      </c>
      <c r="G505" s="8" t="str" cm="1">
        <f t="array" ref="G505">_xlfn.SWITCH(F505,0,"primary",1,"6-7th grade",2,"8-9th grade",3,"10th grade",4,"11-12th grade",5,"bachelor",6,"licence",7,"master",10,"hard to tell")</f>
        <v>11-12th grade</v>
      </c>
      <c r="H505" s="8"/>
      <c r="I505" s="8"/>
      <c r="J505" s="8" t="s">
        <v>27</v>
      </c>
      <c r="K505" s="8" t="str">
        <f>IFERROR(IF(VLOOKUP(A505, ResultsOnlineExpFrench!A:A, 1, FALSE) = A505, "yes", "no"), "no")</f>
        <v>yes</v>
      </c>
      <c r="L505" s="8"/>
      <c r="M505" s="7">
        <f>VLOOKUP(A505,ResultsOnlineExpFrench!A:B,2,FALSE)</f>
        <v>7.4054054054054053</v>
      </c>
      <c r="N505" s="7">
        <f>VLOOKUP(A505,ResultsOnlineExpFrench!A:H,8,FALSE)</f>
        <v>1.314358531436524</v>
      </c>
      <c r="O505" s="7">
        <f>VLOOKUP(A505,ResultsIRT!B:J,4,FALSE)</f>
        <v>3.22349329690537</v>
      </c>
      <c r="P505" s="7">
        <f>VLOOKUP(A505,ResultsIRT!B:J,5,FALSE)</f>
        <v>-1.24286729782824</v>
      </c>
      <c r="Q505" s="7">
        <f>VLOOKUP(A505,ResultsIRT!B:J,6,FALSE)</f>
        <v>3.3883123664135399</v>
      </c>
      <c r="R505" s="7">
        <f>VLOOKUP(A505,ResultsIRT!B:J,8,FALSE)</f>
        <v>-1.8463155684749999</v>
      </c>
      <c r="S505" s="7">
        <f>VLOOKUP(A505,ResultsIRT!B:J,7,FALSE)</f>
        <v>0.93347417402478305</v>
      </c>
      <c r="T505" s="7">
        <f>VLOOKUP(A505,ResultsIRT!B:J,9,FALSE)</f>
        <v>0.61307651255152895</v>
      </c>
      <c r="U505" s="27" t="s">
        <v>895</v>
      </c>
      <c r="V505" s="8" t="str">
        <f>IFERROR(IF(VLOOKUP(U505, EnglishVocabulary!A:A, 1, FALSE) = U505, "yes", "no"), "no")</f>
        <v>no</v>
      </c>
      <c r="W505" s="8" t="str">
        <f>IFERROR(IF(VLOOKUP(A505, HighDiscrimIRT!A:A, 1, FALSE) = A505, "X", ""), "")</f>
        <v/>
      </c>
      <c r="X505" s="7"/>
    </row>
    <row r="506" spans="1:24">
      <c r="A506" s="14" t="s">
        <v>896</v>
      </c>
      <c r="B506" s="7">
        <f>LOG10(D506)+6</f>
        <v>1.6234064352049584</v>
      </c>
      <c r="C506" s="7">
        <f>IF(E506=0,-12,LOG10(E506)+6)</f>
        <v>1.5854381681701799</v>
      </c>
      <c r="D506" s="10">
        <v>4.2015199999999997E-5</v>
      </c>
      <c r="E506" s="10">
        <v>3.8498000000000003E-5</v>
      </c>
      <c r="F506" s="11">
        <v>5</v>
      </c>
      <c r="G506" s="8" t="str" cm="1">
        <f t="array" ref="G506">_xlfn.SWITCH(F506,0,"primary",1,"6-7th grade",2,"8-9th grade",3,"10th grade",4,"11-12th grade",5,"bachelor",6,"licence",7,"master",10,"hard to tell")</f>
        <v>bachelor</v>
      </c>
      <c r="H506" s="8"/>
      <c r="I506" s="8"/>
      <c r="J506" s="8" t="s">
        <v>27</v>
      </c>
      <c r="K506" s="8" t="str">
        <f>IFERROR(IF(VLOOKUP(A506, ResultsOnlineExpFrench!A:A, 1, FALSE) = A506, "yes", "no"), "no")</f>
        <v>yes</v>
      </c>
      <c r="L506" s="8"/>
      <c r="M506" s="7">
        <f>VLOOKUP(A506,ResultsOnlineExpFrench!A:B,2,FALSE)</f>
        <v>4.647887323943662</v>
      </c>
      <c r="N506" s="7">
        <f>VLOOKUP(A506,ResultsOnlineExpFrench!A:H,8,FALSE)</f>
        <v>3.0539680562691811</v>
      </c>
      <c r="O506" s="7">
        <f>VLOOKUP(A506,ResultsIRT!B:J,4,FALSE)</f>
        <v>3.08860013109613</v>
      </c>
      <c r="P506" s="7">
        <f>VLOOKUP(A506,ResultsIRT!B:J,5,FALSE)</f>
        <v>-0.12850719280915199</v>
      </c>
      <c r="Q506" s="7">
        <f>VLOOKUP(A506,ResultsIRT!B:J,6,FALSE)</f>
        <v>3.1099396834005599</v>
      </c>
      <c r="R506" s="7">
        <f>VLOOKUP(A506,ResultsIRT!B:J,8,FALSE)</f>
        <v>-0.329115897267585</v>
      </c>
      <c r="S506" s="7">
        <f>VLOOKUP(A506,ResultsIRT!B:J,7,FALSE)</f>
        <v>0.53588551938345397</v>
      </c>
      <c r="T506" s="7">
        <f>VLOOKUP(A506,ResultsIRT!B:J,9,FALSE)</f>
        <v>4.8327293271668097</v>
      </c>
      <c r="U506" s="27" t="s">
        <v>897</v>
      </c>
      <c r="V506" s="8" t="str">
        <f>IFERROR(IF(VLOOKUP(U506, EnglishVocabulary!A:A, 1, FALSE) = U506, "yes", "no"), "no")</f>
        <v>no</v>
      </c>
      <c r="W506" s="8" t="str">
        <f>IFERROR(IF(VLOOKUP(A506, HighDiscrimIRT!A:A, 1, FALSE) = A506, "X", ""), "")</f>
        <v>X</v>
      </c>
      <c r="X506" s="7"/>
    </row>
    <row r="507" spans="1:24">
      <c r="A507" s="14" t="s">
        <v>898</v>
      </c>
      <c r="B507" s="7">
        <f>LOG10(D507)+6</f>
        <v>1.6218552450000123</v>
      </c>
      <c r="C507" s="7">
        <f>IF(E507=0,-12,LOG10(E507)+6)</f>
        <v>0.11404356254807713</v>
      </c>
      <c r="D507" s="10">
        <v>4.1865400000000001E-5</v>
      </c>
      <c r="E507" s="10">
        <v>1.3003000000000001E-6</v>
      </c>
      <c r="F507" s="8">
        <v>5</v>
      </c>
      <c r="G507" s="8" t="str" cm="1">
        <f t="array" ref="G507">_xlfn.SWITCH(F507,0,"primary",1,"6-7th grade",2,"8-9th grade",3,"10th grade",4,"11-12th grade",5,"bachelor",6,"licence",7,"master",10,"hard to tell")</f>
        <v>bachelor</v>
      </c>
      <c r="H507" s="8"/>
      <c r="I507" s="8" t="s">
        <v>42</v>
      </c>
      <c r="J507" s="8" t="s">
        <v>326</v>
      </c>
      <c r="K507" s="8" t="str">
        <f>IFERROR(IF(VLOOKUP(A507, ResultsOnlineExpFrench!A:A, 1, FALSE) = A507, "yes", "no"), "no")</f>
        <v>no</v>
      </c>
      <c r="L507" s="8"/>
      <c r="M507" s="8" t="e">
        <f>VLOOKUP(A507,ResultsOnlineExpFrench!A:B,2,FALSE)</f>
        <v>#N/A</v>
      </c>
      <c r="N507" s="8" t="e">
        <f>VLOOKUP(A507,ResultsOnlineExpFrench!A:H,8,FALSE)</f>
        <v>#N/A</v>
      </c>
      <c r="O507" s="7" t="e">
        <f>VLOOKUP(A507,ResultsIRT!B:J,4,FALSE)</f>
        <v>#N/A</v>
      </c>
      <c r="P507" s="7" t="e">
        <f>VLOOKUP(A507,ResultsIRT!B:J,5,FALSE)</f>
        <v>#N/A</v>
      </c>
      <c r="Q507" s="7" t="e">
        <f>VLOOKUP(A507,ResultsIRT!B:J,6,FALSE)</f>
        <v>#N/A</v>
      </c>
      <c r="R507" s="7" t="e">
        <f>VLOOKUP(A507,ResultsIRT!B:J,8,FALSE)</f>
        <v>#N/A</v>
      </c>
      <c r="S507" s="7" t="e">
        <f>VLOOKUP(A507,ResultsIRT!B:J,7,FALSE)</f>
        <v>#N/A</v>
      </c>
      <c r="T507" s="7" t="e">
        <f>VLOOKUP(A507,ResultsIRT!B:J,9,FALSE)</f>
        <v>#N/A</v>
      </c>
      <c r="U507" s="27" t="s">
        <v>899</v>
      </c>
      <c r="V507" s="8" t="str">
        <f>IFERROR(IF(VLOOKUP(U507, EnglishVocabulary!A:A, 1, FALSE) = U507, "yes", "no"), "no")</f>
        <v>yes</v>
      </c>
      <c r="W507" s="8" t="str">
        <f>IFERROR(IF(VLOOKUP(A507, HighDiscrimIRT!A:A, 1, FALSE) = A507, "X", ""), "")</f>
        <v/>
      </c>
      <c r="X507" s="7"/>
    </row>
    <row r="508" spans="1:24">
      <c r="A508" s="14" t="s">
        <v>900</v>
      </c>
      <c r="B508" s="7">
        <f>LOG10(D508)+6</f>
        <v>1.6187371884419575</v>
      </c>
      <c r="C508" s="7">
        <f>IF(E508=0,-12,LOG10(E508)+6)</f>
        <v>-0.84163750790475067</v>
      </c>
      <c r="D508" s="10">
        <v>4.1565900000000001E-5</v>
      </c>
      <c r="E508" s="10">
        <v>1.4399999999999999E-7</v>
      </c>
      <c r="F508" s="8">
        <v>5</v>
      </c>
      <c r="G508" s="8" t="str" cm="1">
        <f t="array" ref="G508">_xlfn.SWITCH(F508,0,"primary",1,"6-7th grade",2,"8-9th grade",3,"10th grade",4,"11-12th grade",5,"bachelor",6,"licence",7,"master",10,"hard to tell")</f>
        <v>bachelor</v>
      </c>
      <c r="H508" s="8"/>
      <c r="I508" s="8"/>
      <c r="J508" s="8" t="s">
        <v>331</v>
      </c>
      <c r="K508" s="8" t="str">
        <f>IFERROR(IF(VLOOKUP(A508, ResultsOnlineExpFrench!A:A, 1, FALSE) = A508, "yes", "no"), "no")</f>
        <v>no</v>
      </c>
      <c r="L508" s="8"/>
      <c r="M508" s="8" t="e">
        <f>VLOOKUP(A508,ResultsOnlineExpFrench!A:B,2,FALSE)</f>
        <v>#N/A</v>
      </c>
      <c r="N508" s="8" t="e">
        <f>VLOOKUP(A508,ResultsOnlineExpFrench!A:H,8,FALSE)</f>
        <v>#N/A</v>
      </c>
      <c r="O508" s="7" t="e">
        <f>VLOOKUP(A508,ResultsIRT!B:J,4,FALSE)</f>
        <v>#N/A</v>
      </c>
      <c r="P508" s="7" t="e">
        <f>VLOOKUP(A508,ResultsIRT!B:J,5,FALSE)</f>
        <v>#N/A</v>
      </c>
      <c r="Q508" s="7" t="e">
        <f>VLOOKUP(A508,ResultsIRT!B:J,6,FALSE)</f>
        <v>#N/A</v>
      </c>
      <c r="R508" s="7" t="e">
        <f>VLOOKUP(A508,ResultsIRT!B:J,8,FALSE)</f>
        <v>#N/A</v>
      </c>
      <c r="S508" s="7" t="e">
        <f>VLOOKUP(A508,ResultsIRT!B:J,7,FALSE)</f>
        <v>#N/A</v>
      </c>
      <c r="T508" s="7" t="e">
        <f>VLOOKUP(A508,ResultsIRT!B:J,9,FALSE)</f>
        <v>#N/A</v>
      </c>
      <c r="U508" s="27" t="s">
        <v>900</v>
      </c>
      <c r="V508" s="8" t="str">
        <f>IFERROR(IF(VLOOKUP(U508, EnglishVocabulary!A:A, 1, FALSE) = U508, "yes", "no"), "no")</f>
        <v>no</v>
      </c>
      <c r="W508" s="8" t="str">
        <f>IFERROR(IF(VLOOKUP(A508, HighDiscrimIRT!A:A, 1, FALSE) = A508, "X", ""), "")</f>
        <v/>
      </c>
      <c r="X508" s="7"/>
    </row>
    <row r="509" spans="1:24">
      <c r="A509" s="14" t="s">
        <v>901</v>
      </c>
      <c r="B509" s="7">
        <f>LOG10(D509)+6</f>
        <v>1.6187371884419575</v>
      </c>
      <c r="C509" s="7">
        <f>IF(E509=0,-12,LOG10(E509)+6)</f>
        <v>0.83624180720402741</v>
      </c>
      <c r="D509" s="10">
        <v>4.1565900000000001E-5</v>
      </c>
      <c r="E509" s="10">
        <v>6.8587000000000001E-6</v>
      </c>
      <c r="F509" s="8">
        <v>6</v>
      </c>
      <c r="G509" s="8" t="str" cm="1">
        <f t="array" ref="G509">_xlfn.SWITCH(F509,0,"primary",1,"6-7th grade",2,"8-9th grade",3,"10th grade",4,"11-12th grade",5,"bachelor",6,"licence",7,"master",10,"hard to tell")</f>
        <v>licence</v>
      </c>
      <c r="H509" s="8"/>
      <c r="I509" s="8" t="s">
        <v>42</v>
      </c>
      <c r="J509" s="8" t="s">
        <v>77</v>
      </c>
      <c r="K509" s="8" t="str">
        <f>IFERROR(IF(VLOOKUP(A509, ResultsOnlineExpFrench!A:A, 1, FALSE) = A509, "yes", "no"), "no")</f>
        <v>no</v>
      </c>
      <c r="L509" s="8"/>
      <c r="M509" s="8" t="e">
        <f>VLOOKUP(A509,ResultsOnlineExpFrench!A:B,2,FALSE)</f>
        <v>#N/A</v>
      </c>
      <c r="N509" s="8" t="e">
        <f>VLOOKUP(A509,ResultsOnlineExpFrench!A:H,8,FALSE)</f>
        <v>#N/A</v>
      </c>
      <c r="O509" s="7" t="e">
        <f>VLOOKUP(A509,ResultsIRT!B:J,4,FALSE)</f>
        <v>#N/A</v>
      </c>
      <c r="P509" s="7" t="e">
        <f>VLOOKUP(A509,ResultsIRT!B:J,5,FALSE)</f>
        <v>#N/A</v>
      </c>
      <c r="Q509" s="7" t="e">
        <f>VLOOKUP(A509,ResultsIRT!B:J,6,FALSE)</f>
        <v>#N/A</v>
      </c>
      <c r="R509" s="7" t="e">
        <f>VLOOKUP(A509,ResultsIRT!B:J,8,FALSE)</f>
        <v>#N/A</v>
      </c>
      <c r="S509" s="7" t="e">
        <f>VLOOKUP(A509,ResultsIRT!B:J,7,FALSE)</f>
        <v>#N/A</v>
      </c>
      <c r="T509" s="7" t="e">
        <f>VLOOKUP(A509,ResultsIRT!B:J,9,FALSE)</f>
        <v>#N/A</v>
      </c>
      <c r="U509" s="27" t="s">
        <v>902</v>
      </c>
      <c r="V509" s="8" t="str">
        <f>IFERROR(IF(VLOOKUP(U509, EnglishVocabulary!A:A, 1, FALSE) = U509, "yes", "no"), "no")</f>
        <v>yes</v>
      </c>
      <c r="W509" s="8" t="str">
        <f>IFERROR(IF(VLOOKUP(A509, HighDiscrimIRT!A:A, 1, FALSE) = A509, "X", ""), "")</f>
        <v/>
      </c>
      <c r="X509" s="7"/>
    </row>
    <row r="510" spans="1:24">
      <c r="A510" s="14" t="s">
        <v>903</v>
      </c>
      <c r="B510" s="7">
        <f>LOG10(D510)+6</f>
        <v>1.6140161386871137</v>
      </c>
      <c r="C510" s="7">
        <f>IF(E510=0,-12,LOG10(E510)+6)</f>
        <v>-0.45161058186708214</v>
      </c>
      <c r="D510" s="10">
        <v>4.1116499999999998E-5</v>
      </c>
      <c r="E510" s="10">
        <v>3.5349999999999998E-7</v>
      </c>
      <c r="F510" s="11">
        <v>3</v>
      </c>
      <c r="G510" s="8" t="str" cm="1">
        <f t="array" ref="G510">_xlfn.SWITCH(F510,0,"primary",1,"6-7th grade",2,"8-9th grade",3,"10th grade",4,"11-12th grade",5,"bachelor",6,"licence",7,"master",10,"hard to tell")</f>
        <v>10th grade</v>
      </c>
      <c r="H510" s="8"/>
      <c r="I510" s="8"/>
      <c r="J510" s="8" t="s">
        <v>36</v>
      </c>
      <c r="K510" s="8" t="str">
        <f>IFERROR(IF(VLOOKUP(A510, ResultsOnlineExpFrench!A:A, 1, FALSE) = A510, "yes", "no"), "no")</f>
        <v>yes</v>
      </c>
      <c r="L510" s="8"/>
      <c r="M510" s="7">
        <f>VLOOKUP(A510,ResultsOnlineExpFrench!A:B,2,FALSE)</f>
        <v>6.258278145695364</v>
      </c>
      <c r="N510" s="7">
        <f>VLOOKUP(A510,ResultsOnlineExpFrench!A:H,8,FALSE)</f>
        <v>2.714844100896292</v>
      </c>
      <c r="O510" s="7">
        <f>VLOOKUP(A510,ResultsIRT!B:J,4,FALSE)</f>
        <v>2.22972797310516</v>
      </c>
      <c r="P510" s="7">
        <f>VLOOKUP(A510,ResultsIRT!B:J,5,FALSE)</f>
        <v>-1.11944257875634</v>
      </c>
      <c r="Q510" s="7">
        <f>VLOOKUP(A510,ResultsIRT!B:J,6,FALSE)</f>
        <v>2.95446152950753</v>
      </c>
      <c r="R510" s="7">
        <f>VLOOKUP(A510,ResultsIRT!B:J,8,FALSE)</f>
        <v>-1.1653042815033301</v>
      </c>
      <c r="S510" s="7">
        <f>VLOOKUP(A510,ResultsIRT!B:J,7,FALSE)</f>
        <v>1.03539931850098</v>
      </c>
      <c r="T510" s="7">
        <f>VLOOKUP(A510,ResultsIRT!B:J,9,FALSE)</f>
        <v>3.2635001598920699</v>
      </c>
      <c r="U510" s="27" t="s">
        <v>904</v>
      </c>
      <c r="V510" s="8" t="str">
        <f>IFERROR(IF(VLOOKUP(U510, EnglishVocabulary!A:A, 1, FALSE) = U510, "yes", "no"), "no")</f>
        <v>yes</v>
      </c>
      <c r="W510" s="8" t="str">
        <f>IFERROR(IF(VLOOKUP(A510, HighDiscrimIRT!A:A, 1, FALSE) = A510, "X", ""), "")</f>
        <v/>
      </c>
      <c r="X510" s="7"/>
    </row>
    <row r="511" spans="1:24">
      <c r="A511" s="14" t="s">
        <v>905</v>
      </c>
      <c r="B511" s="7">
        <f>LOG10(D511)+6</f>
        <v>1.6132242833324675</v>
      </c>
      <c r="C511" s="7">
        <f>IF(E511=0,-12,LOG10(E511)+6)</f>
        <v>-0.45817123321868802</v>
      </c>
      <c r="D511" s="10">
        <v>4.1041599999999997E-5</v>
      </c>
      <c r="E511" s="10">
        <v>3.4820000000000001E-7</v>
      </c>
      <c r="F511" s="8">
        <v>4</v>
      </c>
      <c r="G511" s="8" t="str" cm="1">
        <f t="array" ref="G511">_xlfn.SWITCH(F511,0,"primary",1,"6-7th grade",2,"8-9th grade",3,"10th grade",4,"11-12th grade",5,"bachelor",6,"licence",7,"master",10,"hard to tell")</f>
        <v>11-12th grade</v>
      </c>
      <c r="H511" s="8"/>
      <c r="I511" s="8"/>
      <c r="J511" s="8" t="s">
        <v>77</v>
      </c>
      <c r="K511" s="8" t="str">
        <f>IFERROR(IF(VLOOKUP(A511, ResultsOnlineExpFrench!A:A, 1, FALSE) = A511, "yes", "no"), "no")</f>
        <v>no</v>
      </c>
      <c r="L511" s="8"/>
      <c r="M511" s="8" t="e">
        <f>VLOOKUP(A511,ResultsOnlineExpFrench!A:B,2,FALSE)</f>
        <v>#N/A</v>
      </c>
      <c r="N511" s="8" t="e">
        <f>VLOOKUP(A511,ResultsOnlineExpFrench!A:H,8,FALSE)</f>
        <v>#N/A</v>
      </c>
      <c r="O511" s="7" t="e">
        <f>VLOOKUP(A511,ResultsIRT!B:J,4,FALSE)</f>
        <v>#N/A</v>
      </c>
      <c r="P511" s="7" t="e">
        <f>VLOOKUP(A511,ResultsIRT!B:J,5,FALSE)</f>
        <v>#N/A</v>
      </c>
      <c r="Q511" s="7" t="e">
        <f>VLOOKUP(A511,ResultsIRT!B:J,6,FALSE)</f>
        <v>#N/A</v>
      </c>
      <c r="R511" s="7" t="e">
        <f>VLOOKUP(A511,ResultsIRT!B:J,8,FALSE)</f>
        <v>#N/A</v>
      </c>
      <c r="S511" s="7" t="e">
        <f>VLOOKUP(A511,ResultsIRT!B:J,7,FALSE)</f>
        <v>#N/A</v>
      </c>
      <c r="T511" s="7" t="e">
        <f>VLOOKUP(A511,ResultsIRT!B:J,9,FALSE)</f>
        <v>#N/A</v>
      </c>
      <c r="U511" s="27" t="s">
        <v>906</v>
      </c>
      <c r="V511" s="8" t="str">
        <f>IFERROR(IF(VLOOKUP(U511, EnglishVocabulary!A:A, 1, FALSE) = U511, "yes", "no"), "no")</f>
        <v>yes</v>
      </c>
      <c r="W511" s="8" t="str">
        <f>IFERROR(IF(VLOOKUP(A511, HighDiscrimIRT!A:A, 1, FALSE) = A511, "X", ""), "")</f>
        <v/>
      </c>
      <c r="X511" s="7"/>
    </row>
    <row r="512" spans="1:24">
      <c r="A512" s="14" t="s">
        <v>907</v>
      </c>
      <c r="B512" s="7">
        <f>LOG10(D512)+6</f>
        <v>1.609243203658516</v>
      </c>
      <c r="C512" s="7">
        <f>IF(E512=0,-12,LOG10(E512)+6)</f>
        <v>-1.5670307091255946</v>
      </c>
      <c r="D512" s="10">
        <v>4.0667100000000002E-5</v>
      </c>
      <c r="E512" s="10">
        <v>2.7100000000000001E-8</v>
      </c>
      <c r="F512" s="8">
        <v>6</v>
      </c>
      <c r="G512" s="8" t="str" cm="1">
        <f t="array" ref="G512">_xlfn.SWITCH(F512,0,"primary",1,"6-7th grade",2,"8-9th grade",3,"10th grade",4,"11-12th grade",5,"bachelor",6,"licence",7,"master",10,"hard to tell")</f>
        <v>licence</v>
      </c>
      <c r="H512" s="8"/>
      <c r="I512" s="8"/>
      <c r="J512" s="8" t="s">
        <v>77</v>
      </c>
      <c r="K512" s="8" t="str">
        <f>IFERROR(IF(VLOOKUP(A512, ResultsOnlineExpFrench!A:A, 1, FALSE) = A512, "yes", "no"), "no")</f>
        <v>no</v>
      </c>
      <c r="L512" s="8"/>
      <c r="M512" s="8" t="e">
        <f>VLOOKUP(A512,ResultsOnlineExpFrench!A:B,2,FALSE)</f>
        <v>#N/A</v>
      </c>
      <c r="N512" s="8" t="e">
        <f>VLOOKUP(A512,ResultsOnlineExpFrench!A:H,8,FALSE)</f>
        <v>#N/A</v>
      </c>
      <c r="O512" s="7" t="e">
        <f>VLOOKUP(A512,ResultsIRT!B:J,4,FALSE)</f>
        <v>#N/A</v>
      </c>
      <c r="P512" s="7" t="e">
        <f>VLOOKUP(A512,ResultsIRT!B:J,5,FALSE)</f>
        <v>#N/A</v>
      </c>
      <c r="Q512" s="7" t="e">
        <f>VLOOKUP(A512,ResultsIRT!B:J,6,FALSE)</f>
        <v>#N/A</v>
      </c>
      <c r="R512" s="7" t="e">
        <f>VLOOKUP(A512,ResultsIRT!B:J,8,FALSE)</f>
        <v>#N/A</v>
      </c>
      <c r="S512" s="7" t="e">
        <f>VLOOKUP(A512,ResultsIRT!B:J,7,FALSE)</f>
        <v>#N/A</v>
      </c>
      <c r="T512" s="7" t="e">
        <f>VLOOKUP(A512,ResultsIRT!B:J,9,FALSE)</f>
        <v>#N/A</v>
      </c>
      <c r="U512" s="27" t="s">
        <v>908</v>
      </c>
      <c r="V512" s="8" t="str">
        <f>IFERROR(IF(VLOOKUP(U512, EnglishVocabulary!A:A, 1, FALSE) = U512, "yes", "no"), "no")</f>
        <v>yes</v>
      </c>
      <c r="W512" s="8" t="str">
        <f>IFERROR(IF(VLOOKUP(A512, HighDiscrimIRT!A:A, 1, FALSE) = A512, "X", ""), "")</f>
        <v/>
      </c>
      <c r="X512" s="7"/>
    </row>
    <row r="513" spans="1:24">
      <c r="A513" s="14" t="s">
        <v>909</v>
      </c>
      <c r="B513" s="7">
        <f>LOG10(D513)+6</f>
        <v>1.609243203658516</v>
      </c>
      <c r="C513" s="7">
        <f>IF(E513=0,-12,LOG10(E513)+6)</f>
        <v>0.12277272913859871</v>
      </c>
      <c r="D513" s="10">
        <v>4.0667100000000002E-5</v>
      </c>
      <c r="E513" s="10">
        <v>1.3266999999999999E-6</v>
      </c>
      <c r="F513" s="8">
        <v>6</v>
      </c>
      <c r="G513" s="8" t="str" cm="1">
        <f t="array" ref="G513">_xlfn.SWITCH(F513,0,"primary",1,"6-7th grade",2,"8-9th grade",3,"10th grade",4,"11-12th grade",5,"bachelor",6,"licence",7,"master",10,"hard to tell")</f>
        <v>licence</v>
      </c>
      <c r="H513" s="8"/>
      <c r="I513" s="8"/>
      <c r="J513" s="8" t="s">
        <v>331</v>
      </c>
      <c r="K513" s="8" t="str">
        <f>IFERROR(IF(VLOOKUP(A513, ResultsOnlineExpFrench!A:A, 1, FALSE) = A513, "yes", "no"), "no")</f>
        <v>no</v>
      </c>
      <c r="L513" s="8"/>
      <c r="M513" s="8" t="e">
        <f>VLOOKUP(A513,ResultsOnlineExpFrench!A:B,2,FALSE)</f>
        <v>#N/A</v>
      </c>
      <c r="N513" s="8" t="e">
        <f>VLOOKUP(A513,ResultsOnlineExpFrench!A:H,8,FALSE)</f>
        <v>#N/A</v>
      </c>
      <c r="O513" s="7" t="e">
        <f>VLOOKUP(A513,ResultsIRT!B:J,4,FALSE)</f>
        <v>#N/A</v>
      </c>
      <c r="P513" s="7" t="e">
        <f>VLOOKUP(A513,ResultsIRT!B:J,5,FALSE)</f>
        <v>#N/A</v>
      </c>
      <c r="Q513" s="7" t="e">
        <f>VLOOKUP(A513,ResultsIRT!B:J,6,FALSE)</f>
        <v>#N/A</v>
      </c>
      <c r="R513" s="7" t="e">
        <f>VLOOKUP(A513,ResultsIRT!B:J,8,FALSE)</f>
        <v>#N/A</v>
      </c>
      <c r="S513" s="7" t="e">
        <f>VLOOKUP(A513,ResultsIRT!B:J,7,FALSE)</f>
        <v>#N/A</v>
      </c>
      <c r="T513" s="7" t="e">
        <f>VLOOKUP(A513,ResultsIRT!B:J,9,FALSE)</f>
        <v>#N/A</v>
      </c>
      <c r="U513" s="27" t="s">
        <v>909</v>
      </c>
      <c r="V513" s="8" t="str">
        <f>IFERROR(IF(VLOOKUP(U513, EnglishVocabulary!A:A, 1, FALSE) = U513, "yes", "no"), "no")</f>
        <v>yes</v>
      </c>
      <c r="W513" s="8" t="str">
        <f>IFERROR(IF(VLOOKUP(A513, HighDiscrimIRT!A:A, 1, FALSE) = A513, "X", ""), "")</f>
        <v/>
      </c>
      <c r="X513" s="7"/>
    </row>
    <row r="514" spans="1:24">
      <c r="A514" s="14" t="s">
        <v>910</v>
      </c>
      <c r="B514" s="7">
        <f>LOG10(D514)+6</f>
        <v>1.6068379941654038</v>
      </c>
      <c r="C514" s="7">
        <f>IF(E514=0,-12,LOG10(E514)+6)</f>
        <v>7.7258863692947877E-2</v>
      </c>
      <c r="D514" s="10">
        <v>4.0442499999999998E-5</v>
      </c>
      <c r="E514" s="10">
        <v>1.1947E-6</v>
      </c>
      <c r="F514" s="8">
        <v>1</v>
      </c>
      <c r="G514" s="8" t="str" cm="1">
        <f t="array" ref="G514">_xlfn.SWITCH(F514,0,"primary",1,"6-7th grade",2,"8-9th grade",3,"10th grade",4,"11-12th grade",5,"bachelor",6,"licence",7,"master",10,"hard to tell")</f>
        <v>6-7th grade</v>
      </c>
      <c r="H514" s="8"/>
      <c r="I514" s="8"/>
      <c r="J514" s="8" t="s">
        <v>214</v>
      </c>
      <c r="K514" s="8" t="str">
        <f>IFERROR(IF(VLOOKUP(A514, ResultsOnlineExpFrench!A:A, 1, FALSE) = A514, "yes", "no"), "no")</f>
        <v>no</v>
      </c>
      <c r="L514" s="8"/>
      <c r="M514" s="8" t="e">
        <f>VLOOKUP(A514,ResultsOnlineExpFrench!A:B,2,FALSE)</f>
        <v>#N/A</v>
      </c>
      <c r="N514" s="8" t="e">
        <f>VLOOKUP(A514,ResultsOnlineExpFrench!A:H,8,FALSE)</f>
        <v>#N/A</v>
      </c>
      <c r="O514" s="7" t="e">
        <f>VLOOKUP(A514,ResultsIRT!B:J,4,FALSE)</f>
        <v>#N/A</v>
      </c>
      <c r="P514" s="7" t="e">
        <f>VLOOKUP(A514,ResultsIRT!B:J,5,FALSE)</f>
        <v>#N/A</v>
      </c>
      <c r="Q514" s="7" t="e">
        <f>VLOOKUP(A514,ResultsIRT!B:J,6,FALSE)</f>
        <v>#N/A</v>
      </c>
      <c r="R514" s="7" t="e">
        <f>VLOOKUP(A514,ResultsIRT!B:J,8,FALSE)</f>
        <v>#N/A</v>
      </c>
      <c r="S514" s="7" t="e">
        <f>VLOOKUP(A514,ResultsIRT!B:J,7,FALSE)</f>
        <v>#N/A</v>
      </c>
      <c r="T514" s="7" t="e">
        <f>VLOOKUP(A514,ResultsIRT!B:J,9,FALSE)</f>
        <v>#N/A</v>
      </c>
      <c r="U514" s="27" t="s">
        <v>911</v>
      </c>
      <c r="V514" s="8" t="str">
        <f>IFERROR(IF(VLOOKUP(U514, EnglishVocabulary!A:A, 1, FALSE) = U514, "yes", "no"), "no")</f>
        <v>no</v>
      </c>
      <c r="W514" s="8" t="str">
        <f>IFERROR(IF(VLOOKUP(A514, HighDiscrimIRT!A:A, 1, FALSE) = A514, "X", ""), "")</f>
        <v/>
      </c>
      <c r="X514" s="7"/>
    </row>
    <row r="515" spans="1:24">
      <c r="A515" s="14" t="s">
        <v>912</v>
      </c>
      <c r="B515" s="7">
        <f>LOG10(D515)+6</f>
        <v>1.6060329297982161</v>
      </c>
      <c r="C515" s="7">
        <f>IF(E515=0,-12,LOG10(E515)+6)</f>
        <v>0.94069076540461261</v>
      </c>
      <c r="D515" s="10">
        <v>4.0367600000000003E-5</v>
      </c>
      <c r="E515" s="10">
        <v>8.7235000000000004E-6</v>
      </c>
      <c r="F515" s="8">
        <v>2</v>
      </c>
      <c r="G515" s="8" t="str" cm="1">
        <f t="array" ref="G515">_xlfn.SWITCH(F515,0,"primary",1,"6-7th grade",2,"8-9th grade",3,"10th grade",4,"11-12th grade",5,"bachelor",6,"licence",7,"master",10,"hard to tell")</f>
        <v>8-9th grade</v>
      </c>
      <c r="H515" s="8"/>
      <c r="I515" s="8"/>
      <c r="J515" s="8" t="s">
        <v>77</v>
      </c>
      <c r="K515" s="8" t="str">
        <f>IFERROR(IF(VLOOKUP(A515, ResultsOnlineExpFrench!A:A, 1, FALSE) = A515, "yes", "no"), "no")</f>
        <v>no</v>
      </c>
      <c r="L515" s="8"/>
      <c r="M515" s="8" t="e">
        <f>VLOOKUP(A515,ResultsOnlineExpFrench!A:B,2,FALSE)</f>
        <v>#N/A</v>
      </c>
      <c r="N515" s="8" t="e">
        <f>VLOOKUP(A515,ResultsOnlineExpFrench!A:H,8,FALSE)</f>
        <v>#N/A</v>
      </c>
      <c r="O515" s="7" t="e">
        <f>VLOOKUP(A515,ResultsIRT!B:J,4,FALSE)</f>
        <v>#N/A</v>
      </c>
      <c r="P515" s="7" t="e">
        <f>VLOOKUP(A515,ResultsIRT!B:J,5,FALSE)</f>
        <v>#N/A</v>
      </c>
      <c r="Q515" s="7" t="e">
        <f>VLOOKUP(A515,ResultsIRT!B:J,6,FALSE)</f>
        <v>#N/A</v>
      </c>
      <c r="R515" s="7" t="e">
        <f>VLOOKUP(A515,ResultsIRT!B:J,8,FALSE)</f>
        <v>#N/A</v>
      </c>
      <c r="S515" s="7" t="e">
        <f>VLOOKUP(A515,ResultsIRT!B:J,7,FALSE)</f>
        <v>#N/A</v>
      </c>
      <c r="T515" s="7" t="e">
        <f>VLOOKUP(A515,ResultsIRT!B:J,9,FALSE)</f>
        <v>#N/A</v>
      </c>
      <c r="U515" s="27" t="s">
        <v>913</v>
      </c>
      <c r="V515" s="8" t="str">
        <f>IFERROR(IF(VLOOKUP(U515, EnglishVocabulary!A:A, 1, FALSE) = U515, "yes", "no"), "no")</f>
        <v>yes</v>
      </c>
      <c r="W515" s="8" t="str">
        <f>IFERROR(IF(VLOOKUP(A515, HighDiscrimIRT!A:A, 1, FALSE) = A515, "X", ""), "")</f>
        <v/>
      </c>
      <c r="X515" s="7"/>
    </row>
    <row r="516" spans="1:24">
      <c r="A516" s="14" t="s">
        <v>914</v>
      </c>
      <c r="B516" s="7">
        <f>LOG10(D516)+6</f>
        <v>1.604418310069966</v>
      </c>
      <c r="C516" s="7">
        <f>IF(E516=0,-12,LOG10(E516)+6)</f>
        <v>-0.63978538670464769</v>
      </c>
      <c r="D516" s="10">
        <v>4.02178E-5</v>
      </c>
      <c r="E516" s="10">
        <v>2.2919999999999999E-7</v>
      </c>
      <c r="F516" s="28">
        <v>4</v>
      </c>
      <c r="G516" s="8" t="str" cm="1">
        <f t="array" ref="G516">_xlfn.SWITCH(F516,0,"primary",1,"6-7th grade",2,"8-9th grade",3,"10th grade",4,"11-12th grade",5,"bachelor",6,"licence",7,"master",10,"hard to tell")</f>
        <v>11-12th grade</v>
      </c>
      <c r="H516" s="8"/>
      <c r="I516" s="8" t="s">
        <v>42</v>
      </c>
      <c r="J516" s="8" t="s">
        <v>77</v>
      </c>
      <c r="K516" s="8" t="str">
        <f>IFERROR(IF(VLOOKUP(A516, ResultsOnlineExpFrench!A:A, 1, FALSE) = A516, "yes", "no"), "no")</f>
        <v>no</v>
      </c>
      <c r="L516" s="8"/>
      <c r="M516" s="8" t="e">
        <f>VLOOKUP(A516,ResultsOnlineExpFrench!A:B,2,FALSE)</f>
        <v>#N/A</v>
      </c>
      <c r="N516" s="8" t="e">
        <f>VLOOKUP(A516,ResultsOnlineExpFrench!A:H,8,FALSE)</f>
        <v>#N/A</v>
      </c>
      <c r="O516" s="7" t="e">
        <f>VLOOKUP(A516,ResultsIRT!B:J,4,FALSE)</f>
        <v>#N/A</v>
      </c>
      <c r="P516" s="7" t="e">
        <f>VLOOKUP(A516,ResultsIRT!B:J,5,FALSE)</f>
        <v>#N/A</v>
      </c>
      <c r="Q516" s="7" t="e">
        <f>VLOOKUP(A516,ResultsIRT!B:J,6,FALSE)</f>
        <v>#N/A</v>
      </c>
      <c r="R516" s="7" t="e">
        <f>VLOOKUP(A516,ResultsIRT!B:J,8,FALSE)</f>
        <v>#N/A</v>
      </c>
      <c r="S516" s="7" t="e">
        <f>VLOOKUP(A516,ResultsIRT!B:J,7,FALSE)</f>
        <v>#N/A</v>
      </c>
      <c r="T516" s="7" t="e">
        <f>VLOOKUP(A516,ResultsIRT!B:J,9,FALSE)</f>
        <v>#N/A</v>
      </c>
      <c r="U516" s="27" t="s">
        <v>915</v>
      </c>
      <c r="V516" s="8" t="str">
        <f>IFERROR(IF(VLOOKUP(U516, EnglishVocabulary!A:A, 1, FALSE) = U516, "yes", "no"), "no")</f>
        <v>yes</v>
      </c>
      <c r="W516" s="8" t="str">
        <f>IFERROR(IF(VLOOKUP(A516, HighDiscrimIRT!A:A, 1, FALSE) = A516, "X", ""), "")</f>
        <v/>
      </c>
      <c r="X516" s="7"/>
    </row>
    <row r="517" spans="1:24">
      <c r="A517" s="14" t="s">
        <v>916</v>
      </c>
      <c r="B517" s="7">
        <f>LOG10(D517)+6</f>
        <v>1.6003553014493974</v>
      </c>
      <c r="C517" s="7">
        <f>IF(E517=0,-12,LOG10(E517)+6)</f>
        <v>-0.97674754036628819</v>
      </c>
      <c r="D517" s="10">
        <v>3.9843299999999998E-5</v>
      </c>
      <c r="E517" s="10">
        <v>1.055E-7</v>
      </c>
      <c r="F517" s="8">
        <v>7</v>
      </c>
      <c r="G517" s="8" t="str" cm="1">
        <f t="array" ref="G517">_xlfn.SWITCH(F517,0,"primary",1,"6-7th grade",2,"8-9th grade",3,"10th grade",4,"11-12th grade",5,"bachelor",6,"licence",7,"master",10,"hard to tell")</f>
        <v>master</v>
      </c>
      <c r="H517" s="8"/>
      <c r="I517" s="8"/>
      <c r="J517" s="8" t="s">
        <v>331</v>
      </c>
      <c r="K517" s="8" t="str">
        <f>IFERROR(IF(VLOOKUP(A517, ResultsOnlineExpFrench!A:A, 1, FALSE) = A517, "yes", "no"), "no")</f>
        <v>no</v>
      </c>
      <c r="L517" s="8"/>
      <c r="M517" s="8" t="e">
        <f>VLOOKUP(A517,ResultsOnlineExpFrench!A:B,2,FALSE)</f>
        <v>#N/A</v>
      </c>
      <c r="N517" s="8" t="e">
        <f>VLOOKUP(A517,ResultsOnlineExpFrench!A:H,8,FALSE)</f>
        <v>#N/A</v>
      </c>
      <c r="O517" s="7" t="e">
        <f>VLOOKUP(A517,ResultsIRT!B:J,4,FALSE)</f>
        <v>#N/A</v>
      </c>
      <c r="P517" s="7" t="e">
        <f>VLOOKUP(A517,ResultsIRT!B:J,5,FALSE)</f>
        <v>#N/A</v>
      </c>
      <c r="Q517" s="7" t="e">
        <f>VLOOKUP(A517,ResultsIRT!B:J,6,FALSE)</f>
        <v>#N/A</v>
      </c>
      <c r="R517" s="7" t="e">
        <f>VLOOKUP(A517,ResultsIRT!B:J,8,FALSE)</f>
        <v>#N/A</v>
      </c>
      <c r="S517" s="7" t="e">
        <f>VLOOKUP(A517,ResultsIRT!B:J,7,FALSE)</f>
        <v>#N/A</v>
      </c>
      <c r="T517" s="7" t="e">
        <f>VLOOKUP(A517,ResultsIRT!B:J,9,FALSE)</f>
        <v>#N/A</v>
      </c>
      <c r="U517" s="27" t="s">
        <v>916</v>
      </c>
      <c r="V517" s="8" t="str">
        <f>IFERROR(IF(VLOOKUP(U517, EnglishVocabulary!A:A, 1, FALSE) = U517, "yes", "no"), "no")</f>
        <v>yes</v>
      </c>
      <c r="W517" s="8" t="str">
        <f>IFERROR(IF(VLOOKUP(A517, HighDiscrimIRT!A:A, 1, FALSE) = A517, "X", ""), "")</f>
        <v/>
      </c>
      <c r="X517" s="7"/>
    </row>
    <row r="518" spans="1:24">
      <c r="A518" s="14" t="s">
        <v>917</v>
      </c>
      <c r="B518" s="7">
        <f>LOG10(D518)+6</f>
        <v>1.5995381183898223</v>
      </c>
      <c r="C518" s="7">
        <f>IF(E518=0,-12,LOG10(E518)+6)</f>
        <v>-0.38636956507475961</v>
      </c>
      <c r="D518" s="10">
        <v>3.9768399999999997E-5</v>
      </c>
      <c r="E518" s="10">
        <v>4.108E-7</v>
      </c>
      <c r="F518" s="11">
        <v>7</v>
      </c>
      <c r="G518" s="8" t="str" cm="1">
        <f t="array" ref="G518">_xlfn.SWITCH(F518,0,"primary",1,"6-7th grade",2,"8-9th grade",3,"10th grade",4,"11-12th grade",5,"bachelor",6,"licence",7,"master",10,"hard to tell")</f>
        <v>master</v>
      </c>
      <c r="H518" s="8"/>
      <c r="I518" s="8"/>
      <c r="J518" s="8" t="s">
        <v>27</v>
      </c>
      <c r="K518" s="8" t="str">
        <f>IFERROR(IF(VLOOKUP(A518, ResultsOnlineExpFrench!A:A, 1, FALSE) = A518, "yes", "no"), "no")</f>
        <v>yes</v>
      </c>
      <c r="L518" s="8"/>
      <c r="M518" s="7">
        <f>VLOOKUP(A518,ResultsOnlineExpFrench!A:B,2,FALSE)</f>
        <v>4.9578313253012052</v>
      </c>
      <c r="N518" s="7">
        <f>VLOOKUP(A518,ResultsOnlineExpFrench!A:H,8,FALSE)</f>
        <v>2.4748187462863891</v>
      </c>
      <c r="O518" s="7">
        <f>VLOOKUP(A518,ResultsIRT!B:J,4,FALSE)</f>
        <v>1.3895303441251901</v>
      </c>
      <c r="P518" s="7">
        <f>VLOOKUP(A518,ResultsIRT!B:J,5,FALSE)</f>
        <v>-0.90596813851795999</v>
      </c>
      <c r="Q518" s="7">
        <f>VLOOKUP(A518,ResultsIRT!B:J,6,FALSE)</f>
        <v>2.07071224972676</v>
      </c>
      <c r="R518" s="7">
        <f>VLOOKUP(A518,ResultsIRT!B:J,8,FALSE)</f>
        <v>-0.92445997378656397</v>
      </c>
      <c r="S518" s="7">
        <f>VLOOKUP(A518,ResultsIRT!B:J,7,FALSE)</f>
        <v>0.34074770804614501</v>
      </c>
      <c r="T518" s="7">
        <f>VLOOKUP(A518,ResultsIRT!B:J,9,FALSE)</f>
        <v>2.5429729811863999</v>
      </c>
      <c r="U518" s="27" t="s">
        <v>917</v>
      </c>
      <c r="V518" s="8" t="str">
        <f>IFERROR(IF(VLOOKUP(U518, EnglishVocabulary!A:A, 1, FALSE) = U518, "yes", "no"), "no")</f>
        <v>yes</v>
      </c>
      <c r="W518" s="8" t="str">
        <f>IFERROR(IF(VLOOKUP(A518, HighDiscrimIRT!A:A, 1, FALSE) = A518, "X", ""), "")</f>
        <v/>
      </c>
      <c r="X518" s="7"/>
    </row>
    <row r="519" spans="1:24">
      <c r="A519" s="14" t="s">
        <v>918</v>
      </c>
      <c r="B519" s="7">
        <f>LOG10(D519)+6</f>
        <v>1.5995381183898223</v>
      </c>
      <c r="C519" s="7">
        <f>IF(E519=0,-12,LOG10(E519)+6)</f>
        <v>0.67382236715304789</v>
      </c>
      <c r="D519" s="10">
        <v>3.9768399999999997E-5</v>
      </c>
      <c r="E519" s="10">
        <v>4.7187000000000002E-6</v>
      </c>
      <c r="F519" s="11">
        <v>6</v>
      </c>
      <c r="G519" s="8" t="str" cm="1">
        <f t="array" ref="G519">_xlfn.SWITCH(F519,0,"primary",1,"6-7th grade",2,"8-9th grade",3,"10th grade",4,"11-12th grade",5,"bachelor",6,"licence",7,"master",10,"hard to tell")</f>
        <v>licence</v>
      </c>
      <c r="H519" s="8"/>
      <c r="I519" s="8"/>
      <c r="J519" s="8" t="s">
        <v>27</v>
      </c>
      <c r="K519" s="8" t="str">
        <f>IFERROR(IF(VLOOKUP(A519, ResultsOnlineExpFrench!A:A, 1, FALSE) = A519, "yes", "no"), "no")</f>
        <v>yes</v>
      </c>
      <c r="L519" s="8"/>
      <c r="M519" s="7">
        <f>VLOOKUP(A519,ResultsOnlineExpFrench!A:B,2,FALSE)</f>
        <v>4.7357142857142858</v>
      </c>
      <c r="N519" s="7">
        <f>VLOOKUP(A519,ResultsOnlineExpFrench!A:H,8,FALSE)</f>
        <v>2.714013144208919</v>
      </c>
      <c r="O519" s="7">
        <f>VLOOKUP(A519,ResultsIRT!B:J,4,FALSE)</f>
        <v>1.1788262504393201</v>
      </c>
      <c r="P519" s="7">
        <f>VLOOKUP(A519,ResultsIRT!B:J,5,FALSE)</f>
        <v>-0.10661858972146999</v>
      </c>
      <c r="Q519" s="7">
        <f>VLOOKUP(A519,ResultsIRT!B:J,6,FALSE)</f>
        <v>2.0678670930633598</v>
      </c>
      <c r="R519" s="7">
        <f>VLOOKUP(A519,ResultsIRT!B:J,8,FALSE)</f>
        <v>-0.76863597397077899</v>
      </c>
      <c r="S519" s="7">
        <f>VLOOKUP(A519,ResultsIRT!B:J,7,FALSE)</f>
        <v>0.282271336275566</v>
      </c>
      <c r="T519" s="7">
        <f>VLOOKUP(A519,ResultsIRT!B:J,9,FALSE)</f>
        <v>2.6894551862798499</v>
      </c>
      <c r="U519" s="27" t="s">
        <v>919</v>
      </c>
      <c r="V519" s="8" t="str">
        <f>IFERROR(IF(VLOOKUP(U519, EnglishVocabulary!A:A, 1, FALSE) = U519, "yes", "no"), "no")</f>
        <v>yes</v>
      </c>
      <c r="W519" s="8" t="str">
        <f>IFERROR(IF(VLOOKUP(A519, HighDiscrimIRT!A:A, 1, FALSE) = A519, "X", ""), "")</f>
        <v/>
      </c>
      <c r="X519" s="7"/>
    </row>
    <row r="520" spans="1:24">
      <c r="A520" s="14" t="s">
        <v>920</v>
      </c>
      <c r="B520" s="7">
        <f>LOG10(D520)+6</f>
        <v>1.5987193947920169</v>
      </c>
      <c r="C520" s="7">
        <f>IF(E520=0,-12,LOG10(E520)+6)</f>
        <v>0.28413734498701171</v>
      </c>
      <c r="D520" s="10">
        <v>3.9693500000000002E-5</v>
      </c>
      <c r="E520" s="10">
        <v>1.9236999999999999E-6</v>
      </c>
      <c r="F520" s="8">
        <v>4</v>
      </c>
      <c r="G520" s="8" t="str" cm="1">
        <f t="array" ref="G520">_xlfn.SWITCH(F520,0,"primary",1,"6-7th grade",2,"8-9th grade",3,"10th grade",4,"11-12th grade",5,"bachelor",6,"licence",7,"master",10,"hard to tell")</f>
        <v>11-12th grade</v>
      </c>
      <c r="H520" s="8"/>
      <c r="I520" s="8"/>
      <c r="J520" s="8" t="s">
        <v>77</v>
      </c>
      <c r="K520" s="8" t="str">
        <f>IFERROR(IF(VLOOKUP(A520, ResultsOnlineExpFrench!A:A, 1, FALSE) = A520, "yes", "no"), "no")</f>
        <v>no</v>
      </c>
      <c r="L520" s="8"/>
      <c r="M520" s="8" t="e">
        <f>VLOOKUP(A520,ResultsOnlineExpFrench!A:B,2,FALSE)</f>
        <v>#N/A</v>
      </c>
      <c r="N520" s="8" t="e">
        <f>VLOOKUP(A520,ResultsOnlineExpFrench!A:H,8,FALSE)</f>
        <v>#N/A</v>
      </c>
      <c r="O520" s="7" t="e">
        <f>VLOOKUP(A520,ResultsIRT!B:J,4,FALSE)</f>
        <v>#N/A</v>
      </c>
      <c r="P520" s="7" t="e">
        <f>VLOOKUP(A520,ResultsIRT!B:J,5,FALSE)</f>
        <v>#N/A</v>
      </c>
      <c r="Q520" s="7" t="e">
        <f>VLOOKUP(A520,ResultsIRT!B:J,6,FALSE)</f>
        <v>#N/A</v>
      </c>
      <c r="R520" s="7" t="e">
        <f>VLOOKUP(A520,ResultsIRT!B:J,8,FALSE)</f>
        <v>#N/A</v>
      </c>
      <c r="S520" s="7" t="e">
        <f>VLOOKUP(A520,ResultsIRT!B:J,7,FALSE)</f>
        <v>#N/A</v>
      </c>
      <c r="T520" s="7" t="e">
        <f>VLOOKUP(A520,ResultsIRT!B:J,9,FALSE)</f>
        <v>#N/A</v>
      </c>
      <c r="U520" s="27" t="s">
        <v>921</v>
      </c>
      <c r="V520" s="8" t="str">
        <f>IFERROR(IF(VLOOKUP(U520, EnglishVocabulary!A:A, 1, FALSE) = U520, "yes", "no"), "no")</f>
        <v>yes</v>
      </c>
      <c r="W520" s="8" t="str">
        <f>IFERROR(IF(VLOOKUP(A520, HighDiscrimIRT!A:A, 1, FALSE) = A520, "X", ""), "")</f>
        <v/>
      </c>
      <c r="X520" s="7"/>
    </row>
    <row r="521" spans="1:24">
      <c r="A521" s="14" t="s">
        <v>922</v>
      </c>
      <c r="B521" s="7">
        <f>LOG10(D521)+6</f>
        <v>1.5970773026712415</v>
      </c>
      <c r="C521" s="7">
        <f>IF(E521=0,-12,LOG10(E521)+6)</f>
        <v>-1.9172146296835502</v>
      </c>
      <c r="D521" s="10">
        <v>3.9543699999999999E-5</v>
      </c>
      <c r="E521" s="10">
        <v>1.2100000000000001E-8</v>
      </c>
      <c r="F521" s="11">
        <v>7</v>
      </c>
      <c r="G521" s="8" t="str" cm="1">
        <f t="array" ref="G521">_xlfn.SWITCH(F521,0,"primary",1,"6-7th grade",2,"8-9th grade",3,"10th grade",4,"11-12th grade",5,"bachelor",6,"licence",7,"master",10,"hard to tell")</f>
        <v>master</v>
      </c>
      <c r="H521" s="8"/>
      <c r="I521" s="8"/>
      <c r="J521" s="8" t="s">
        <v>27</v>
      </c>
      <c r="K521" s="8" t="str">
        <f>IFERROR(IF(VLOOKUP(A521, ResultsOnlineExpFrench!A:A, 1, FALSE) = A521, "yes", "no"), "no")</f>
        <v>yes</v>
      </c>
      <c r="L521" s="8"/>
      <c r="M521" s="7">
        <f>VLOOKUP(A521,ResultsOnlineExpFrench!A:B,2,FALSE)</f>
        <v>3.229007633587786</v>
      </c>
      <c r="N521" s="7">
        <f>VLOOKUP(A521,ResultsOnlineExpFrench!A:H,8,FALSE)</f>
        <v>2.8541248722158721</v>
      </c>
      <c r="O521" s="7">
        <f>VLOOKUP(A521,ResultsIRT!B:J,4,FALSE)</f>
        <v>2.7234302122151202</v>
      </c>
      <c r="P521" s="7">
        <f>VLOOKUP(A521,ResultsIRT!B:J,5,FALSE)</f>
        <v>0.33794884599749597</v>
      </c>
      <c r="Q521" s="7">
        <f>VLOOKUP(A521,ResultsIRT!B:J,6,FALSE)</f>
        <v>1.9192623922095</v>
      </c>
      <c r="R521" s="7">
        <f>VLOOKUP(A521,ResultsIRT!B:J,8,FALSE)</f>
        <v>0.118622651504078</v>
      </c>
      <c r="S521" s="7">
        <f>VLOOKUP(A521,ResultsIRT!B:J,7,FALSE)</f>
        <v>0.4153717045525</v>
      </c>
      <c r="T521" s="7">
        <f>VLOOKUP(A521,ResultsIRT!B:J,9,FALSE)</f>
        <v>6.3535528185458601</v>
      </c>
      <c r="U521" s="27" t="s">
        <v>923</v>
      </c>
      <c r="V521" s="8" t="str">
        <f>IFERROR(IF(VLOOKUP(U521, EnglishVocabulary!A:A, 1, FALSE) = U521, "yes", "no"), "no")</f>
        <v>yes</v>
      </c>
      <c r="W521" s="8" t="str">
        <f>IFERROR(IF(VLOOKUP(A521, HighDiscrimIRT!A:A, 1, FALSE) = A521, "X", ""), "")</f>
        <v/>
      </c>
      <c r="X521" s="7"/>
    </row>
    <row r="522" spans="1:24">
      <c r="A522" s="14" t="s">
        <v>924</v>
      </c>
      <c r="B522" s="7">
        <f>LOG10(D522)+6</f>
        <v>1.5946035684300099</v>
      </c>
      <c r="C522" s="7">
        <f>IF(E522=0,-12,LOG10(E522)+6)</f>
        <v>-0.41521662100349221</v>
      </c>
      <c r="D522" s="10">
        <v>3.9319100000000001E-5</v>
      </c>
      <c r="E522" s="10">
        <v>3.8439999999999997E-7</v>
      </c>
      <c r="F522" s="8">
        <v>4</v>
      </c>
      <c r="G522" s="8" t="str" cm="1">
        <f t="array" ref="G522">_xlfn.SWITCH(F522,0,"primary",1,"6-7th grade",2,"8-9th grade",3,"10th grade",4,"11-12th grade",5,"bachelor",6,"licence",7,"master",10,"hard to tell")</f>
        <v>11-12th grade</v>
      </c>
      <c r="H522" s="8"/>
      <c r="I522" s="8"/>
      <c r="J522" s="8" t="s">
        <v>77</v>
      </c>
      <c r="K522" s="8" t="str">
        <f>IFERROR(IF(VLOOKUP(A522, ResultsOnlineExpFrench!A:A, 1, FALSE) = A522, "yes", "no"), "no")</f>
        <v>no</v>
      </c>
      <c r="L522" s="8"/>
      <c r="M522" s="8" t="e">
        <f>VLOOKUP(A522,ResultsOnlineExpFrench!A:B,2,FALSE)</f>
        <v>#N/A</v>
      </c>
      <c r="N522" s="8" t="e">
        <f>VLOOKUP(A522,ResultsOnlineExpFrench!A:H,8,FALSE)</f>
        <v>#N/A</v>
      </c>
      <c r="O522" s="7" t="e">
        <f>VLOOKUP(A522,ResultsIRT!B:J,4,FALSE)</f>
        <v>#N/A</v>
      </c>
      <c r="P522" s="7" t="e">
        <f>VLOOKUP(A522,ResultsIRT!B:J,5,FALSE)</f>
        <v>#N/A</v>
      </c>
      <c r="Q522" s="7" t="e">
        <f>VLOOKUP(A522,ResultsIRT!B:J,6,FALSE)</f>
        <v>#N/A</v>
      </c>
      <c r="R522" s="7" t="e">
        <f>VLOOKUP(A522,ResultsIRT!B:J,8,FALSE)</f>
        <v>#N/A</v>
      </c>
      <c r="S522" s="7" t="e">
        <f>VLOOKUP(A522,ResultsIRT!B:J,7,FALSE)</f>
        <v>#N/A</v>
      </c>
      <c r="T522" s="7" t="e">
        <f>VLOOKUP(A522,ResultsIRT!B:J,9,FALSE)</f>
        <v>#N/A</v>
      </c>
      <c r="U522" s="27" t="s">
        <v>925</v>
      </c>
      <c r="V522" s="8" t="str">
        <f>IFERROR(IF(VLOOKUP(U522, EnglishVocabulary!A:A, 1, FALSE) = U522, "yes", "no"), "no")</f>
        <v>yes</v>
      </c>
      <c r="W522" s="8" t="str">
        <f>IFERROR(IF(VLOOKUP(A522, HighDiscrimIRT!A:A, 1, FALSE) = A522, "X", ""), "")</f>
        <v/>
      </c>
      <c r="X522" s="7"/>
    </row>
    <row r="523" spans="1:24">
      <c r="A523" s="14" t="s">
        <v>926</v>
      </c>
      <c r="B523" s="7">
        <f>LOG10(D523)+6</f>
        <v>1.5946035684300099</v>
      </c>
      <c r="C523" s="7">
        <f>IF(E523=0,-12,LOG10(E523)+6)</f>
        <v>0.16595618720298688</v>
      </c>
      <c r="D523" s="10">
        <v>3.9319100000000001E-5</v>
      </c>
      <c r="E523" s="10">
        <v>1.4654E-6</v>
      </c>
      <c r="F523" s="11">
        <v>6</v>
      </c>
      <c r="G523" s="8" t="str" cm="1">
        <f t="array" ref="G523">_xlfn.SWITCH(F523,0,"primary",1,"6-7th grade",2,"8-9th grade",3,"10th grade",4,"11-12th grade",5,"bachelor",6,"licence",7,"master",10,"hard to tell")</f>
        <v>licence</v>
      </c>
      <c r="H523" s="8"/>
      <c r="I523" s="8"/>
      <c r="J523" s="8" t="s">
        <v>27</v>
      </c>
      <c r="K523" s="8" t="str">
        <f>IFERROR(IF(VLOOKUP(A523, ResultsOnlineExpFrench!A:A, 1, FALSE) = A523, "yes", "no"), "no")</f>
        <v>yes</v>
      </c>
      <c r="L523" s="8"/>
      <c r="M523" s="7">
        <f>VLOOKUP(A523,ResultsOnlineExpFrench!A:B,2,FALSE)</f>
        <v>4.7481481481481476</v>
      </c>
      <c r="N523" s="7">
        <f>VLOOKUP(A523,ResultsOnlineExpFrench!A:H,8,FALSE)</f>
        <v>2.3244864618632368</v>
      </c>
      <c r="O523" s="7">
        <f>VLOOKUP(A523,ResultsIRT!B:J,4,FALSE)</f>
        <v>1.69490531680406</v>
      </c>
      <c r="P523" s="7">
        <f>VLOOKUP(A523,ResultsIRT!B:J,5,FALSE)</f>
        <v>-1.1004541982490901</v>
      </c>
      <c r="Q523" s="7">
        <f>VLOOKUP(A523,ResultsIRT!B:J,6,FALSE)</f>
        <v>2.1924973440031899</v>
      </c>
      <c r="R523" s="7">
        <f>VLOOKUP(A523,ResultsIRT!B:J,8,FALSE)</f>
        <v>-0.80871444910040002</v>
      </c>
      <c r="S523" s="7">
        <f>VLOOKUP(A523,ResultsIRT!B:J,7,FALSE)</f>
        <v>0.266259052693603</v>
      </c>
      <c r="T523" s="7">
        <f>VLOOKUP(A523,ResultsIRT!B:J,9,FALSE)</f>
        <v>1.6996679581091001</v>
      </c>
      <c r="U523" s="27" t="s">
        <v>927</v>
      </c>
      <c r="V523" s="8" t="str">
        <f>IFERROR(IF(VLOOKUP(U523, EnglishVocabulary!A:A, 1, FALSE) = U523, "yes", "no"), "no")</f>
        <v>yes</v>
      </c>
      <c r="W523" s="8" t="str">
        <f>IFERROR(IF(VLOOKUP(A523, HighDiscrimIRT!A:A, 1, FALSE) = A523, "X", ""), "")</f>
        <v/>
      </c>
      <c r="X523" s="7"/>
    </row>
    <row r="524" spans="1:24">
      <c r="A524" s="14" t="s">
        <v>928</v>
      </c>
      <c r="B524" s="7">
        <f>LOG10(D524)+6</f>
        <v>1.5921145521969571</v>
      </c>
      <c r="C524" s="7">
        <f>IF(E524=0,-12,LOG10(E524)+6)</f>
        <v>6.4195835864643058E-2</v>
      </c>
      <c r="D524" s="10">
        <v>3.9094400000000003E-5</v>
      </c>
      <c r="E524" s="10">
        <v>1.1593000000000001E-6</v>
      </c>
      <c r="F524" s="11">
        <v>5</v>
      </c>
      <c r="G524" s="8" t="str" cm="1">
        <f t="array" ref="G524">_xlfn.SWITCH(F524,0,"primary",1,"6-7th grade",2,"8-9th grade",3,"10th grade",4,"11-12th grade",5,"bachelor",6,"licence",7,"master",10,"hard to tell")</f>
        <v>bachelor</v>
      </c>
      <c r="H524" s="8"/>
      <c r="I524" s="8"/>
      <c r="J524" s="8" t="s">
        <v>27</v>
      </c>
      <c r="K524" s="8" t="str">
        <f>IFERROR(IF(VLOOKUP(A524, ResultsOnlineExpFrench!A:A, 1, FALSE) = A524, "yes", "no"), "no")</f>
        <v>yes</v>
      </c>
      <c r="L524" s="8"/>
      <c r="M524" s="7">
        <f>VLOOKUP(A524,ResultsOnlineExpFrench!A:B,2,FALSE)</f>
        <v>2.0955882352941182</v>
      </c>
      <c r="N524" s="7">
        <f>VLOOKUP(A524,ResultsOnlineExpFrench!A:H,8,FALSE)</f>
        <v>2.8668456647932681</v>
      </c>
      <c r="O524" s="7">
        <f>VLOOKUP(A524,ResultsIRT!B:J,4,FALSE)</f>
        <v>4.1089833981991601</v>
      </c>
      <c r="P524" s="7">
        <f>VLOOKUP(A524,ResultsIRT!B:J,5,FALSE)</f>
        <v>0.90042527918439996</v>
      </c>
      <c r="Q524" s="7">
        <f>VLOOKUP(A524,ResultsIRT!B:J,6,FALSE)</f>
        <v>1.73138724445366</v>
      </c>
      <c r="R524" s="7">
        <f>VLOOKUP(A524,ResultsIRT!B:J,8,FALSE)</f>
        <v>0.78517628972063702</v>
      </c>
      <c r="S524" s="7">
        <f>VLOOKUP(A524,ResultsIRT!B:J,7,FALSE)</f>
        <v>0.24255712800662799</v>
      </c>
      <c r="T524" s="7">
        <f>VLOOKUP(A524,ResultsIRT!B:J,9,FALSE)</f>
        <v>9.92999673192611</v>
      </c>
      <c r="U524" s="27" t="s">
        <v>928</v>
      </c>
      <c r="V524" s="8" t="str">
        <f>IFERROR(IF(VLOOKUP(U524, EnglishVocabulary!A:A, 1, FALSE) = U524, "yes", "no"), "no")</f>
        <v>yes</v>
      </c>
      <c r="W524" s="8" t="str">
        <f>IFERROR(IF(VLOOKUP(A524, HighDiscrimIRT!A:A, 1, FALSE) = A524, "X", ""), "")</f>
        <v/>
      </c>
      <c r="X524" s="7"/>
    </row>
    <row r="525" spans="1:24">
      <c r="A525" s="14" t="s">
        <v>929</v>
      </c>
      <c r="B525" s="7">
        <f>LOG10(D525)+6</f>
        <v>1.5912816999987296</v>
      </c>
      <c r="C525" s="7">
        <f>IF(E525=0,-12,LOG10(E525)+6)</f>
        <v>0.20846823026561712</v>
      </c>
      <c r="D525" s="10">
        <v>3.9019500000000001E-5</v>
      </c>
      <c r="E525" s="10">
        <v>1.6161000000000001E-6</v>
      </c>
      <c r="F525" s="11">
        <v>5</v>
      </c>
      <c r="G525" s="8" t="str" cm="1">
        <f t="array" ref="G525">_xlfn.SWITCH(F525,0,"primary",1,"6-7th grade",2,"8-9th grade",3,"10th grade",4,"11-12th grade",5,"bachelor",6,"licence",7,"master",10,"hard to tell")</f>
        <v>bachelor</v>
      </c>
      <c r="H525" s="8"/>
      <c r="I525" s="8"/>
      <c r="J525" s="8" t="s">
        <v>27</v>
      </c>
      <c r="K525" s="8" t="str">
        <f>IFERROR(IF(VLOOKUP(A525, ResultsOnlineExpFrench!A:A, 1, FALSE) = A525, "yes", "no"), "no")</f>
        <v>yes</v>
      </c>
      <c r="L525" s="8"/>
      <c r="M525" s="7">
        <f>VLOOKUP(A525,ResultsOnlineExpFrench!A:B,2,FALSE)</f>
        <v>5.2740740740740737</v>
      </c>
      <c r="N525" s="7">
        <f>VLOOKUP(A525,ResultsOnlineExpFrench!A:H,8,FALSE)</f>
        <v>2.5398443511062561</v>
      </c>
      <c r="O525" s="7">
        <f>VLOOKUP(A525,ResultsIRT!B:J,4,FALSE)</f>
        <v>2.1306193038890302</v>
      </c>
      <c r="P525" s="7">
        <f>VLOOKUP(A525,ResultsIRT!B:J,5,FALSE)</f>
        <v>-0.460110368358916</v>
      </c>
      <c r="Q525" s="7">
        <f>VLOOKUP(A525,ResultsIRT!B:J,6,FALSE)</f>
        <v>2.7035485581051302</v>
      </c>
      <c r="R525" s="7">
        <f>VLOOKUP(A525,ResultsIRT!B:J,8,FALSE)</f>
        <v>-0.78011703744115601</v>
      </c>
      <c r="S525" s="7">
        <f>VLOOKUP(A525,ResultsIRT!B:J,7,FALSE)</f>
        <v>0.51885317114635299</v>
      </c>
      <c r="T525" s="7">
        <f>VLOOKUP(A525,ResultsIRT!B:J,9,FALSE)</f>
        <v>3.3320719418254101</v>
      </c>
      <c r="U525" s="27" t="s">
        <v>930</v>
      </c>
      <c r="V525" s="8" t="str">
        <f>IFERROR(IF(VLOOKUP(U525, EnglishVocabulary!A:A, 1, FALSE) = U525, "yes", "no"), "no")</f>
        <v>yes</v>
      </c>
      <c r="W525" s="8" t="str">
        <f>IFERROR(IF(VLOOKUP(A525, HighDiscrimIRT!A:A, 1, FALSE) = A525, "X", ""), "")</f>
        <v/>
      </c>
      <c r="X525" s="7"/>
    </row>
    <row r="526" spans="1:24">
      <c r="A526" s="14" t="s">
        <v>931</v>
      </c>
      <c r="B526" s="7">
        <f>LOG10(D526)+6</f>
        <v>1.587093311633927</v>
      </c>
      <c r="C526" s="7">
        <f>IF(E526=0,-12,LOG10(E526)+6)</f>
        <v>1.5611395617055974</v>
      </c>
      <c r="D526" s="10">
        <v>3.8645E-5</v>
      </c>
      <c r="E526" s="10">
        <v>3.6403199999999997E-5</v>
      </c>
      <c r="F526" s="28">
        <v>5</v>
      </c>
      <c r="G526" s="8" t="str" cm="1">
        <f t="array" ref="G526">_xlfn.SWITCH(F526,0,"primary",1,"6-7th grade",2,"8-9th grade",3,"10th grade",4,"11-12th grade",5,"bachelor",6,"licence",7,"master",10,"hard to tell")</f>
        <v>bachelor</v>
      </c>
      <c r="H526" s="8"/>
      <c r="I526" s="8"/>
      <c r="J526" s="8" t="s">
        <v>77</v>
      </c>
      <c r="K526" s="8" t="str">
        <f>IFERROR(IF(VLOOKUP(A526, ResultsOnlineExpFrench!A:A, 1, FALSE) = A526, "yes", "no"), "no")</f>
        <v>no</v>
      </c>
      <c r="L526" s="8"/>
      <c r="M526" s="8" t="e">
        <f>VLOOKUP(A526,ResultsOnlineExpFrench!A:B,2,FALSE)</f>
        <v>#N/A</v>
      </c>
      <c r="N526" s="8" t="e">
        <f>VLOOKUP(A526,ResultsOnlineExpFrench!A:H,8,FALSE)</f>
        <v>#N/A</v>
      </c>
      <c r="O526" s="7" t="e">
        <f>VLOOKUP(A526,ResultsIRT!B:J,4,FALSE)</f>
        <v>#N/A</v>
      </c>
      <c r="P526" s="7" t="e">
        <f>VLOOKUP(A526,ResultsIRT!B:J,5,FALSE)</f>
        <v>#N/A</v>
      </c>
      <c r="Q526" s="7" t="e">
        <f>VLOOKUP(A526,ResultsIRT!B:J,6,FALSE)</f>
        <v>#N/A</v>
      </c>
      <c r="R526" s="7" t="e">
        <f>VLOOKUP(A526,ResultsIRT!B:J,8,FALSE)</f>
        <v>#N/A</v>
      </c>
      <c r="S526" s="7" t="e">
        <f>VLOOKUP(A526,ResultsIRT!B:J,7,FALSE)</f>
        <v>#N/A</v>
      </c>
      <c r="T526" s="7" t="e">
        <f>VLOOKUP(A526,ResultsIRT!B:J,9,FALSE)</f>
        <v>#N/A</v>
      </c>
      <c r="U526" s="27" t="s">
        <v>931</v>
      </c>
      <c r="V526" s="8" t="str">
        <f>IFERROR(IF(VLOOKUP(U526, EnglishVocabulary!A:A, 1, FALSE) = U526, "yes", "no"), "no")</f>
        <v>yes</v>
      </c>
      <c r="W526" s="8" t="str">
        <f>IFERROR(IF(VLOOKUP(A526, HighDiscrimIRT!A:A, 1, FALSE) = A526, "X", ""), "")</f>
        <v/>
      </c>
      <c r="X526" s="7"/>
    </row>
    <row r="527" spans="1:24">
      <c r="A527" s="14" t="s">
        <v>932</v>
      </c>
      <c r="B527" s="7">
        <f>LOG10(D527)+6</f>
        <v>1.5862507648549427</v>
      </c>
      <c r="C527" s="7">
        <f>IF(E527=0,-12,LOG10(E527)+6)</f>
        <v>-0.65876337676130792</v>
      </c>
      <c r="D527" s="10">
        <v>3.8570099999999999E-5</v>
      </c>
      <c r="E527" s="10">
        <v>2.1939999999999999E-7</v>
      </c>
      <c r="F527" s="11">
        <v>5</v>
      </c>
      <c r="G527" s="8" t="str" cm="1">
        <f t="array" ref="G527">_xlfn.SWITCH(F527,0,"primary",1,"6-7th grade",2,"8-9th grade",3,"10th grade",4,"11-12th grade",5,"bachelor",6,"licence",7,"master",10,"hard to tell")</f>
        <v>bachelor</v>
      </c>
      <c r="H527" s="8"/>
      <c r="I527" s="8"/>
      <c r="J527" s="8" t="s">
        <v>27</v>
      </c>
      <c r="K527" s="8" t="str">
        <f>IFERROR(IF(VLOOKUP(A527, ResultsOnlineExpFrench!A:A, 1, FALSE) = A527, "yes", "no"), "no")</f>
        <v>yes</v>
      </c>
      <c r="L527" s="8"/>
      <c r="M527" s="7">
        <f>VLOOKUP(A527,ResultsOnlineExpFrench!A:B,2,FALSE)</f>
        <v>3.503311258278146</v>
      </c>
      <c r="N527" s="7">
        <f>VLOOKUP(A527,ResultsOnlineExpFrench!A:H,8,FALSE)</f>
        <v>3.172468844920695</v>
      </c>
      <c r="O527" s="7">
        <f>VLOOKUP(A527,ResultsIRT!B:J,4,FALSE)</f>
        <v>2.1463719230486902</v>
      </c>
      <c r="P527" s="7">
        <f>VLOOKUP(A527,ResultsIRT!B:J,5,FALSE)</f>
        <v>9.6018109621851699E-2</v>
      </c>
      <c r="Q527" s="7">
        <f>VLOOKUP(A527,ResultsIRT!B:J,6,FALSE)</f>
        <v>2.3918682665497499</v>
      </c>
      <c r="R527" s="7">
        <f>VLOOKUP(A527,ResultsIRT!B:J,8,FALSE)</f>
        <v>-0.106522264248471</v>
      </c>
      <c r="S527" s="7">
        <f>VLOOKUP(A527,ResultsIRT!B:J,7,FALSE)</f>
        <v>0.38722503296551197</v>
      </c>
      <c r="T527" s="7">
        <f>VLOOKUP(A527,ResultsIRT!B:J,9,FALSE)</f>
        <v>5.9860026828692998</v>
      </c>
      <c r="U527" s="27" t="s">
        <v>933</v>
      </c>
      <c r="V527" s="8" t="str">
        <f>IFERROR(IF(VLOOKUP(U527, EnglishVocabulary!A:A, 1, FALSE) = U527, "yes", "no"), "no")</f>
        <v>yes</v>
      </c>
      <c r="W527" s="8" t="str">
        <f>IFERROR(IF(VLOOKUP(A527, HighDiscrimIRT!A:A, 1, FALSE) = A527, "X", ""), "")</f>
        <v>X</v>
      </c>
      <c r="X527" s="7"/>
    </row>
    <row r="528" spans="1:24">
      <c r="A528" s="14" t="s">
        <v>934</v>
      </c>
      <c r="B528" s="7">
        <f>LOG10(D528)+6</f>
        <v>1.5854065803273611</v>
      </c>
      <c r="C528" s="7">
        <f>IF(E528=0,-12,LOG10(E528)+6)</f>
        <v>1.8033157420781114</v>
      </c>
      <c r="D528" s="10">
        <v>3.8495199999999997E-5</v>
      </c>
      <c r="E528" s="10">
        <v>6.3579300000000003E-5</v>
      </c>
      <c r="F528" s="11">
        <v>5</v>
      </c>
      <c r="G528" s="8" t="str" cm="1">
        <f t="array" ref="G528">_xlfn.SWITCH(F528,0,"primary",1,"6-7th grade",2,"8-9th grade",3,"10th grade",4,"11-12th grade",5,"bachelor",6,"licence",7,"master",10,"hard to tell")</f>
        <v>bachelor</v>
      </c>
      <c r="H528" s="8"/>
      <c r="I528" s="8"/>
      <c r="J528" s="8" t="s">
        <v>27</v>
      </c>
      <c r="K528" s="8" t="str">
        <f>IFERROR(IF(VLOOKUP(A528, ResultsOnlineExpFrench!A:A, 1, FALSE) = A528, "yes", "no"), "no")</f>
        <v>yes</v>
      </c>
      <c r="L528" s="8"/>
      <c r="M528" s="7">
        <f>VLOOKUP(A528,ResultsOnlineExpFrench!A:B,2,FALSE)</f>
        <v>5.666666666666667</v>
      </c>
      <c r="N528" s="7">
        <f>VLOOKUP(A528,ResultsOnlineExpFrench!A:H,8,FALSE)</f>
        <v>2.2788674193502021</v>
      </c>
      <c r="O528" s="7">
        <f>VLOOKUP(A528,ResultsIRT!B:J,4,FALSE)</f>
        <v>12996.293927959099</v>
      </c>
      <c r="P528" s="7">
        <f>VLOOKUP(A528,ResultsIRT!B:J,5,FALSE)</f>
        <v>-3.4465805019821598E-2</v>
      </c>
      <c r="Q528" s="7">
        <f>VLOOKUP(A528,ResultsIRT!B:J,6,FALSE)</f>
        <v>0.97279852664594102</v>
      </c>
      <c r="R528" s="7">
        <f>VLOOKUP(A528,ResultsIRT!B:J,8,FALSE)</f>
        <v>-1.8668479787967101</v>
      </c>
      <c r="S528" s="7">
        <f>VLOOKUP(A528,ResultsIRT!B:J,7,FALSE)</f>
        <v>0.37125481385968401</v>
      </c>
      <c r="T528" s="7">
        <f>VLOOKUP(A528,ResultsIRT!B:J,9,FALSE)</f>
        <v>1.3044776439199399</v>
      </c>
      <c r="U528" s="27" t="s">
        <v>935</v>
      </c>
      <c r="V528" s="8" t="str">
        <f>IFERROR(IF(VLOOKUP(U528, EnglishVocabulary!A:A, 1, FALSE) = U528, "yes", "no"), "no")</f>
        <v>yes</v>
      </c>
      <c r="W528" s="8" t="str">
        <f>IFERROR(IF(VLOOKUP(A528, HighDiscrimIRT!A:A, 1, FALSE) = A528, "X", ""), "")</f>
        <v/>
      </c>
      <c r="X528" s="7"/>
    </row>
    <row r="529" spans="1:24">
      <c r="A529" s="14" t="s">
        <v>936</v>
      </c>
      <c r="B529" s="7">
        <f>LOG10(D529)+6</f>
        <v>1.5828641362726428</v>
      </c>
      <c r="C529" s="7">
        <f>IF(E529=0,-12,LOG10(E529)+6)</f>
        <v>-0.89756629431866397</v>
      </c>
      <c r="D529" s="10">
        <v>3.8270499999999999E-5</v>
      </c>
      <c r="E529" s="10">
        <v>1.2660000000000001E-7</v>
      </c>
      <c r="F529" s="8">
        <v>5</v>
      </c>
      <c r="G529" s="8" t="str" cm="1">
        <f t="array" ref="G529">_xlfn.SWITCH(F529,0,"primary",1,"6-7th grade",2,"8-9th grade",3,"10th grade",4,"11-12th grade",5,"bachelor",6,"licence",7,"master",10,"hard to tell")</f>
        <v>bachelor</v>
      </c>
      <c r="H529" s="8"/>
      <c r="I529" s="8"/>
      <c r="J529" s="8" t="s">
        <v>77</v>
      </c>
      <c r="K529" s="8" t="str">
        <f>IFERROR(IF(VLOOKUP(A529, ResultsOnlineExpFrench!A:A, 1, FALSE) = A529, "yes", "no"), "no")</f>
        <v>no</v>
      </c>
      <c r="L529" s="8"/>
      <c r="M529" s="8" t="e">
        <f>VLOOKUP(A529,ResultsOnlineExpFrench!A:B,2,FALSE)</f>
        <v>#N/A</v>
      </c>
      <c r="N529" s="8" t="e">
        <f>VLOOKUP(A529,ResultsOnlineExpFrench!A:H,8,FALSE)</f>
        <v>#N/A</v>
      </c>
      <c r="O529" s="7" t="e">
        <f>VLOOKUP(A529,ResultsIRT!B:J,4,FALSE)</f>
        <v>#N/A</v>
      </c>
      <c r="P529" s="7" t="e">
        <f>VLOOKUP(A529,ResultsIRT!B:J,5,FALSE)</f>
        <v>#N/A</v>
      </c>
      <c r="Q529" s="7" t="e">
        <f>VLOOKUP(A529,ResultsIRT!B:J,6,FALSE)</f>
        <v>#N/A</v>
      </c>
      <c r="R529" s="7" t="e">
        <f>VLOOKUP(A529,ResultsIRT!B:J,8,FALSE)</f>
        <v>#N/A</v>
      </c>
      <c r="S529" s="7" t="e">
        <f>VLOOKUP(A529,ResultsIRT!B:J,7,FALSE)</f>
        <v>#N/A</v>
      </c>
      <c r="T529" s="7" t="e">
        <f>VLOOKUP(A529,ResultsIRT!B:J,9,FALSE)</f>
        <v>#N/A</v>
      </c>
      <c r="U529" s="27" t="s">
        <v>937</v>
      </c>
      <c r="V529" s="8" t="str">
        <f>IFERROR(IF(VLOOKUP(U529, EnglishVocabulary!A:A, 1, FALSE) = U529, "yes", "no"), "no")</f>
        <v>yes</v>
      </c>
      <c r="W529" s="8" t="str">
        <f>IFERROR(IF(VLOOKUP(A529, HighDiscrimIRT!A:A, 1, FALSE) = A529, "X", ""), "")</f>
        <v/>
      </c>
      <c r="X529" s="7"/>
    </row>
    <row r="530" spans="1:24">
      <c r="A530" s="14" t="s">
        <v>938</v>
      </c>
      <c r="B530" s="7">
        <f>LOG10(D530)+6</f>
        <v>1.5828641362726428</v>
      </c>
      <c r="C530" s="7">
        <f>IF(E530=0,-12,LOG10(E530)+6)</f>
        <v>-0.29217443166776835</v>
      </c>
      <c r="D530" s="10">
        <v>3.8270499999999999E-5</v>
      </c>
      <c r="E530" s="10">
        <v>5.1030000000000001E-7</v>
      </c>
      <c r="F530" s="8">
        <v>5</v>
      </c>
      <c r="G530" s="8" t="str" cm="1">
        <f t="array" ref="G530">_xlfn.SWITCH(F530,0,"primary",1,"6-7th grade",2,"8-9th grade",3,"10th grade",4,"11-12th grade",5,"bachelor",6,"licence",7,"master",10,"hard to tell")</f>
        <v>bachelor</v>
      </c>
      <c r="H530" s="8"/>
      <c r="I530" s="8"/>
      <c r="J530" s="8" t="s">
        <v>77</v>
      </c>
      <c r="K530" s="8" t="str">
        <f>IFERROR(IF(VLOOKUP(A530, ResultsOnlineExpFrench!A:A, 1, FALSE) = A530, "yes", "no"), "no")</f>
        <v>no</v>
      </c>
      <c r="L530" s="8"/>
      <c r="M530" s="8" t="e">
        <f>VLOOKUP(A530,ResultsOnlineExpFrench!A:B,2,FALSE)</f>
        <v>#N/A</v>
      </c>
      <c r="N530" s="8" t="e">
        <f>VLOOKUP(A530,ResultsOnlineExpFrench!A:H,8,FALSE)</f>
        <v>#N/A</v>
      </c>
      <c r="O530" s="7" t="e">
        <f>VLOOKUP(A530,ResultsIRT!B:J,4,FALSE)</f>
        <v>#N/A</v>
      </c>
      <c r="P530" s="7" t="e">
        <f>VLOOKUP(A530,ResultsIRT!B:J,5,FALSE)</f>
        <v>#N/A</v>
      </c>
      <c r="Q530" s="7" t="e">
        <f>VLOOKUP(A530,ResultsIRT!B:J,6,FALSE)</f>
        <v>#N/A</v>
      </c>
      <c r="R530" s="7" t="e">
        <f>VLOOKUP(A530,ResultsIRT!B:J,8,FALSE)</f>
        <v>#N/A</v>
      </c>
      <c r="S530" s="7" t="e">
        <f>VLOOKUP(A530,ResultsIRT!B:J,7,FALSE)</f>
        <v>#N/A</v>
      </c>
      <c r="T530" s="7" t="e">
        <f>VLOOKUP(A530,ResultsIRT!B:J,9,FALSE)</f>
        <v>#N/A</v>
      </c>
      <c r="U530" s="27" t="s">
        <v>939</v>
      </c>
      <c r="V530" s="8" t="str">
        <f>IFERROR(IF(VLOOKUP(U530, EnglishVocabulary!A:A, 1, FALSE) = U530, "yes", "no"), "no")</f>
        <v>yes</v>
      </c>
      <c r="W530" s="8" t="str">
        <f>IFERROR(IF(VLOOKUP(A530, HighDiscrimIRT!A:A, 1, FALSE) = A530, "X", ""), "")</f>
        <v/>
      </c>
      <c r="X530" s="7"/>
    </row>
    <row r="531" spans="1:24">
      <c r="A531" s="14" t="s">
        <v>940</v>
      </c>
      <c r="B531" s="7">
        <f>LOG10(D531)+6</f>
        <v>1.5811620061305041</v>
      </c>
      <c r="C531" s="7">
        <f>IF(E531=0,-12,LOG10(E531)+6)</f>
        <v>0.94602463803624293</v>
      </c>
      <c r="D531" s="10">
        <v>3.8120800000000003E-5</v>
      </c>
      <c r="E531" s="10">
        <v>8.8312999999999996E-6</v>
      </c>
      <c r="F531" s="8">
        <v>5</v>
      </c>
      <c r="G531" s="8" t="str" cm="1">
        <f t="array" ref="G531">_xlfn.SWITCH(F531,0,"primary",1,"6-7th grade",2,"8-9th grade",3,"10th grade",4,"11-12th grade",5,"bachelor",6,"licence",7,"master",10,"hard to tell")</f>
        <v>bachelor</v>
      </c>
      <c r="H531" s="8"/>
      <c r="I531" s="8"/>
      <c r="J531" s="8" t="s">
        <v>331</v>
      </c>
      <c r="K531" s="8" t="str">
        <f>IFERROR(IF(VLOOKUP(A531, ResultsOnlineExpFrench!A:A, 1, FALSE) = A531, "yes", "no"), "no")</f>
        <v>no</v>
      </c>
      <c r="L531" s="8"/>
      <c r="M531" s="8" t="e">
        <f>VLOOKUP(A531,ResultsOnlineExpFrench!A:B,2,FALSE)</f>
        <v>#N/A</v>
      </c>
      <c r="N531" s="8" t="e">
        <f>VLOOKUP(A531,ResultsOnlineExpFrench!A:H,8,FALSE)</f>
        <v>#N/A</v>
      </c>
      <c r="O531" s="7" t="e">
        <f>VLOOKUP(A531,ResultsIRT!B:J,4,FALSE)</f>
        <v>#N/A</v>
      </c>
      <c r="P531" s="7" t="e">
        <f>VLOOKUP(A531,ResultsIRT!B:J,5,FALSE)</f>
        <v>#N/A</v>
      </c>
      <c r="Q531" s="7" t="e">
        <f>VLOOKUP(A531,ResultsIRT!B:J,6,FALSE)</f>
        <v>#N/A</v>
      </c>
      <c r="R531" s="7" t="e">
        <f>VLOOKUP(A531,ResultsIRT!B:J,8,FALSE)</f>
        <v>#N/A</v>
      </c>
      <c r="S531" s="7" t="e">
        <f>VLOOKUP(A531,ResultsIRT!B:J,7,FALSE)</f>
        <v>#N/A</v>
      </c>
      <c r="T531" s="7" t="e">
        <f>VLOOKUP(A531,ResultsIRT!B:J,9,FALSE)</f>
        <v>#N/A</v>
      </c>
      <c r="U531" s="27" t="s">
        <v>940</v>
      </c>
      <c r="V531" s="8" t="str">
        <f>IFERROR(IF(VLOOKUP(U531, EnglishVocabulary!A:A, 1, FALSE) = U531, "yes", "no"), "no")</f>
        <v>yes</v>
      </c>
      <c r="W531" s="8" t="str">
        <f>IFERROR(IF(VLOOKUP(A531, HighDiscrimIRT!A:A, 1, FALSE) = A531, "X", ""), "")</f>
        <v/>
      </c>
      <c r="X531" s="7"/>
    </row>
    <row r="532" spans="1:24">
      <c r="A532" s="14" t="s">
        <v>941</v>
      </c>
      <c r="B532" s="7">
        <f>LOG10(D532)+6</f>
        <v>1.5811620061305041</v>
      </c>
      <c r="C532" s="7">
        <f>IF(E532=0,-12,LOG10(E532)+6)</f>
        <v>-0.56288390695192092</v>
      </c>
      <c r="D532" s="10">
        <v>3.8120800000000003E-5</v>
      </c>
      <c r="E532" s="10">
        <v>2.7360000000000001E-7</v>
      </c>
      <c r="F532" s="11">
        <v>5</v>
      </c>
      <c r="G532" s="8" t="str" cm="1">
        <f t="array" ref="G532">_xlfn.SWITCH(F532,0,"primary",1,"6-7th grade",2,"8-9th grade",3,"10th grade",4,"11-12th grade",5,"bachelor",6,"licence",7,"master",10,"hard to tell")</f>
        <v>bachelor</v>
      </c>
      <c r="H532" s="8"/>
      <c r="I532" s="8"/>
      <c r="J532" s="8" t="s">
        <v>27</v>
      </c>
      <c r="K532" s="8" t="str">
        <f>IFERROR(IF(VLOOKUP(A532, ResultsOnlineExpFrench!A:A, 1, FALSE) = A532, "yes", "no"), "no")</f>
        <v>yes</v>
      </c>
      <c r="L532" s="8"/>
      <c r="M532" s="7">
        <f>VLOOKUP(A532,ResultsOnlineExpFrench!A:B,2,FALSE)</f>
        <v>5.4817518248175183</v>
      </c>
      <c r="N532" s="7">
        <f>VLOOKUP(A532,ResultsOnlineExpFrench!A:H,8,FALSE)</f>
        <v>2.7181525224845959</v>
      </c>
      <c r="O532" s="7">
        <f>VLOOKUP(A532,ResultsIRT!B:J,4,FALSE)</f>
        <v>2.1688069727313399</v>
      </c>
      <c r="P532" s="7">
        <f>VLOOKUP(A532,ResultsIRT!B:J,5,FALSE)</f>
        <v>-0.72840994647965995</v>
      </c>
      <c r="Q532" s="7">
        <f>VLOOKUP(A532,ResultsIRT!B:J,6,FALSE)</f>
        <v>3.1641957601064998</v>
      </c>
      <c r="R532" s="7">
        <f>VLOOKUP(A532,ResultsIRT!B:J,8,FALSE)</f>
        <v>-0.89907394644055305</v>
      </c>
      <c r="S532" s="7">
        <f>VLOOKUP(A532,ResultsIRT!B:J,7,FALSE)</f>
        <v>0.65520977183804796</v>
      </c>
      <c r="T532" s="7">
        <f>VLOOKUP(A532,ResultsIRT!B:J,9,FALSE)</f>
        <v>3.50674916616348</v>
      </c>
      <c r="U532" s="27" t="s">
        <v>942</v>
      </c>
      <c r="V532" s="8" t="str">
        <f>IFERROR(IF(VLOOKUP(U532, EnglishVocabulary!A:A, 1, FALSE) = U532, "yes", "no"), "no")</f>
        <v>yes</v>
      </c>
      <c r="W532" s="8" t="str">
        <f>IFERROR(IF(VLOOKUP(A532, HighDiscrimIRT!A:A, 1, FALSE) = A532, "X", ""), "")</f>
        <v>X</v>
      </c>
      <c r="X532" s="7"/>
    </row>
    <row r="533" spans="1:24">
      <c r="A533" s="14" t="s">
        <v>943</v>
      </c>
      <c r="B533" s="7">
        <f>LOG10(D533)+6</f>
        <v>1.5794520348212062</v>
      </c>
      <c r="C533" s="7">
        <f>IF(E533=0,-12,LOG10(E533)+6)</f>
        <v>-0.11243895906999057</v>
      </c>
      <c r="D533" s="10">
        <v>3.7970999999999999E-5</v>
      </c>
      <c r="E533" s="10">
        <v>7.7189999999999997E-7</v>
      </c>
      <c r="F533" s="8">
        <v>10</v>
      </c>
      <c r="G533" s="8" t="str" cm="1">
        <f t="array" ref="G533">_xlfn.SWITCH(F533,0,"primary",1,"6-7th grade",2,"8-9th grade",3,"10th grade",4,"11-12th grade",5,"bachelor",6,"licence",7,"master",10,"hard to tell")</f>
        <v>hard to tell</v>
      </c>
      <c r="H533" s="8"/>
      <c r="I533" s="8" t="s">
        <v>42</v>
      </c>
      <c r="J533" s="8" t="s">
        <v>214</v>
      </c>
      <c r="K533" s="8" t="str">
        <f>IFERROR(IF(VLOOKUP(A533, ResultsOnlineExpFrench!A:A, 1, FALSE) = A533, "yes", "no"), "no")</f>
        <v>no</v>
      </c>
      <c r="L533" s="8"/>
      <c r="M533" s="8" t="e">
        <f>VLOOKUP(A533,ResultsOnlineExpFrench!A:B,2,FALSE)</f>
        <v>#N/A</v>
      </c>
      <c r="N533" s="8" t="e">
        <f>VLOOKUP(A533,ResultsOnlineExpFrench!A:H,8,FALSE)</f>
        <v>#N/A</v>
      </c>
      <c r="O533" s="7" t="e">
        <f>VLOOKUP(A533,ResultsIRT!B:J,4,FALSE)</f>
        <v>#N/A</v>
      </c>
      <c r="P533" s="7" t="e">
        <f>VLOOKUP(A533,ResultsIRT!B:J,5,FALSE)</f>
        <v>#N/A</v>
      </c>
      <c r="Q533" s="7" t="e">
        <f>VLOOKUP(A533,ResultsIRT!B:J,6,FALSE)</f>
        <v>#N/A</v>
      </c>
      <c r="R533" s="7" t="e">
        <f>VLOOKUP(A533,ResultsIRT!B:J,8,FALSE)</f>
        <v>#N/A</v>
      </c>
      <c r="S533" s="7" t="e">
        <f>VLOOKUP(A533,ResultsIRT!B:J,7,FALSE)</f>
        <v>#N/A</v>
      </c>
      <c r="T533" s="7" t="e">
        <f>VLOOKUP(A533,ResultsIRT!B:J,9,FALSE)</f>
        <v>#N/A</v>
      </c>
      <c r="U533" s="27" t="s">
        <v>944</v>
      </c>
      <c r="V533" s="8" t="str">
        <f>IFERROR(IF(VLOOKUP(U533, EnglishVocabulary!A:A, 1, FALSE) = U533, "yes", "no"), "no")</f>
        <v>no</v>
      </c>
      <c r="W533" s="8" t="str">
        <f>IFERROR(IF(VLOOKUP(A533, HighDiscrimIRT!A:A, 1, FALSE) = A533, "X", ""), "")</f>
        <v/>
      </c>
      <c r="X533" s="7"/>
    </row>
    <row r="534" spans="1:24">
      <c r="A534" s="14" t="s">
        <v>945</v>
      </c>
      <c r="B534" s="7">
        <f>LOG10(D534)+6</f>
        <v>1.5768743872675532</v>
      </c>
      <c r="C534" s="7">
        <f>IF(E534=0,-12,LOG10(E534)+6)</f>
        <v>1.2271639926692623</v>
      </c>
      <c r="D534" s="10">
        <v>3.7746300000000001E-5</v>
      </c>
      <c r="E534" s="10">
        <v>1.68719E-5</v>
      </c>
      <c r="F534" s="11">
        <v>0</v>
      </c>
      <c r="G534" s="8" t="str" cm="1">
        <f t="array" ref="G534">_xlfn.SWITCH(F534,0,"primary",1,"6-7th grade",2,"8-9th grade",3,"10th grade",4,"11-12th grade",5,"bachelor",6,"licence",7,"master",10,"hard to tell")</f>
        <v>primary</v>
      </c>
      <c r="H534" s="8"/>
      <c r="I534" s="8"/>
      <c r="J534" s="8" t="s">
        <v>27</v>
      </c>
      <c r="K534" s="8" t="str">
        <f>IFERROR(IF(VLOOKUP(A534, ResultsOnlineExpFrench!A:A, 1, FALSE) = A534, "yes", "no"), "no")</f>
        <v>yes</v>
      </c>
      <c r="L534" s="8"/>
      <c r="M534" s="7">
        <f>VLOOKUP(A534,ResultsOnlineExpFrench!A:B,2,FALSE)</f>
        <v>7.6687898089171984</v>
      </c>
      <c r="N534" s="7">
        <f>VLOOKUP(A534,ResultsOnlineExpFrench!A:H,8,FALSE)</f>
        <v>0.83237466325178922</v>
      </c>
      <c r="O534" s="7">
        <f>VLOOKUP(A534,ResultsIRT!B:J,4,FALSE)</f>
        <v>1002.77138584007</v>
      </c>
      <c r="P534" s="7">
        <f>VLOOKUP(A534,ResultsIRT!B:J,5,FALSE)</f>
        <v>-0.75118046874992095</v>
      </c>
      <c r="Q534" s="7">
        <f>VLOOKUP(A534,ResultsIRT!B:J,6,FALSE)</f>
        <v>0.100737451080542</v>
      </c>
      <c r="R534" s="7">
        <f>VLOOKUP(A534,ResultsIRT!B:J,8,FALSE)</f>
        <v>-50.015531816673303</v>
      </c>
      <c r="S534" s="7">
        <f>VLOOKUP(A534,ResultsIRT!B:J,7,FALSE)</f>
        <v>1.7172632291865001E-2</v>
      </c>
      <c r="T534" s="7">
        <f>VLOOKUP(A534,ResultsIRT!B:J,9,FALSE)</f>
        <v>-288.02560364426802</v>
      </c>
      <c r="U534" s="27" t="s">
        <v>946</v>
      </c>
      <c r="V534" s="8" t="str">
        <f>IFERROR(IF(VLOOKUP(U534, EnglishVocabulary!A:A, 1, FALSE) = U534, "yes", "no"), "no")</f>
        <v>yes</v>
      </c>
      <c r="W534" s="8" t="str">
        <f>IFERROR(IF(VLOOKUP(A534, HighDiscrimIRT!A:A, 1, FALSE) = A534, "X", ""), "")</f>
        <v/>
      </c>
      <c r="X534" s="7"/>
    </row>
    <row r="535" spans="1:24">
      <c r="A535" s="14" t="s">
        <v>947</v>
      </c>
      <c r="B535" s="7">
        <f>LOG10(D535)+6</f>
        <v>1.5751474166979493</v>
      </c>
      <c r="C535" s="7">
        <f>IF(E535=0,-12,LOG10(E535)+6)</f>
        <v>1.6193187711618862</v>
      </c>
      <c r="D535" s="10">
        <v>3.7596499999999998E-5</v>
      </c>
      <c r="E535" s="10">
        <v>4.1621600000000001E-5</v>
      </c>
      <c r="F535" s="11">
        <v>0</v>
      </c>
      <c r="G535" s="8" t="str" cm="1">
        <f t="array" ref="G535">_xlfn.SWITCH(F535,0,"primary",1,"6-7th grade",2,"8-9th grade",3,"10th grade",4,"11-12th grade",5,"bachelor",6,"licence",7,"master",10,"hard to tell")</f>
        <v>primary</v>
      </c>
      <c r="H535" s="8"/>
      <c r="I535" s="8"/>
      <c r="J535" s="8" t="s">
        <v>25</v>
      </c>
      <c r="K535" s="8" t="str">
        <f>IFERROR(IF(VLOOKUP(A535, ResultsOnlineExpFrench!A:A, 1, FALSE) = A535, "yes", "no"), "no")</f>
        <v>yes</v>
      </c>
      <c r="L535" s="8"/>
      <c r="M535" s="7">
        <f>VLOOKUP(A535,ResultsOnlineExpFrench!A:B,2,FALSE)</f>
        <v>7.75177304964539</v>
      </c>
      <c r="N535" s="7">
        <f>VLOOKUP(A535,ResultsOnlineExpFrench!A:H,8,FALSE)</f>
        <v>0.91601997848071337</v>
      </c>
      <c r="O535" s="7">
        <f>VLOOKUP(A535,ResultsIRT!B:J,4,FALSE)</f>
        <v>1.7722323160690501E-2</v>
      </c>
      <c r="P535" s="7">
        <f>VLOOKUP(A535,ResultsIRT!B:J,5,FALSE)</f>
        <v>-14.666373068819</v>
      </c>
      <c r="Q535" s="7">
        <f>VLOOKUP(A535,ResultsIRT!B:J,6,FALSE)</f>
        <v>1.14253699113757</v>
      </c>
      <c r="R535" s="7">
        <f>VLOOKUP(A535,ResultsIRT!B:J,8,FALSE)</f>
        <v>-4.2459174785495204</v>
      </c>
      <c r="S535" s="7">
        <f>VLOOKUP(A535,ResultsIRT!B:J,7,FALSE)</f>
        <v>0.52936582354382899</v>
      </c>
      <c r="T535" s="7">
        <f>VLOOKUP(A535,ResultsIRT!B:J,9,FALSE)</f>
        <v>-3.3602099217651902</v>
      </c>
      <c r="U535" s="27" t="s">
        <v>948</v>
      </c>
      <c r="V535" s="8" t="str">
        <f>IFERROR(IF(VLOOKUP(U535, EnglishVocabulary!A:A, 1, FALSE) = U535, "yes", "no"), "no")</f>
        <v>no</v>
      </c>
      <c r="W535" s="8" t="str">
        <f>IFERROR(IF(VLOOKUP(A535, HighDiscrimIRT!A:A, 1, FALSE) = A535, "X", ""), "")</f>
        <v/>
      </c>
      <c r="X535" s="7"/>
    </row>
    <row r="536" spans="1:24">
      <c r="A536" s="14" t="s">
        <v>949</v>
      </c>
      <c r="B536" s="7">
        <f>LOG10(D536)+6</f>
        <v>1.5751474166979493</v>
      </c>
      <c r="C536" s="7">
        <f>IF(E536=0,-12,LOG10(E536)+6)</f>
        <v>0.17458308917759968</v>
      </c>
      <c r="D536" s="10">
        <v>3.7596499999999998E-5</v>
      </c>
      <c r="E536" s="10">
        <v>1.4948000000000001E-6</v>
      </c>
      <c r="F536" s="8">
        <v>0</v>
      </c>
      <c r="G536" s="8" t="str" cm="1">
        <f t="array" ref="G536">_xlfn.SWITCH(F536,0,"primary",1,"6-7th grade",2,"8-9th grade",3,"10th grade",4,"11-12th grade",5,"bachelor",6,"licence",7,"master",10,"hard to tell")</f>
        <v>primary</v>
      </c>
      <c r="H536" s="8"/>
      <c r="I536" s="8" t="s">
        <v>42</v>
      </c>
      <c r="J536" s="8" t="s">
        <v>77</v>
      </c>
      <c r="K536" s="8" t="str">
        <f>IFERROR(IF(VLOOKUP(A536, ResultsOnlineExpFrench!A:A, 1, FALSE) = A536, "yes", "no"), "no")</f>
        <v>no</v>
      </c>
      <c r="L536" s="8"/>
      <c r="M536" s="8" t="e">
        <f>VLOOKUP(A536,ResultsOnlineExpFrench!A:B,2,FALSE)</f>
        <v>#N/A</v>
      </c>
      <c r="N536" s="8" t="e">
        <f>VLOOKUP(A536,ResultsOnlineExpFrench!A:H,8,FALSE)</f>
        <v>#N/A</v>
      </c>
      <c r="O536" s="7" t="e">
        <f>VLOOKUP(A536,ResultsIRT!B:J,4,FALSE)</f>
        <v>#N/A</v>
      </c>
      <c r="P536" s="7" t="e">
        <f>VLOOKUP(A536,ResultsIRT!B:J,5,FALSE)</f>
        <v>#N/A</v>
      </c>
      <c r="Q536" s="7" t="e">
        <f>VLOOKUP(A536,ResultsIRT!B:J,6,FALSE)</f>
        <v>#N/A</v>
      </c>
      <c r="R536" s="7" t="e">
        <f>VLOOKUP(A536,ResultsIRT!B:J,8,FALSE)</f>
        <v>#N/A</v>
      </c>
      <c r="S536" s="7" t="e">
        <f>VLOOKUP(A536,ResultsIRT!B:J,7,FALSE)</f>
        <v>#N/A</v>
      </c>
      <c r="T536" s="7" t="e">
        <f>VLOOKUP(A536,ResultsIRT!B:J,9,FALSE)</f>
        <v>#N/A</v>
      </c>
      <c r="U536" s="27" t="s">
        <v>950</v>
      </c>
      <c r="V536" s="8" t="str">
        <f>IFERROR(IF(VLOOKUP(U536, EnglishVocabulary!A:A, 1, FALSE) = U536, "yes", "no"), "no")</f>
        <v>no</v>
      </c>
      <c r="W536" s="8" t="str">
        <f>IFERROR(IF(VLOOKUP(A536, HighDiscrimIRT!A:A, 1, FALSE) = A536, "X", ""), "")</f>
        <v/>
      </c>
      <c r="X536" s="7"/>
    </row>
    <row r="537" spans="1:24">
      <c r="A537" s="14" t="s">
        <v>951</v>
      </c>
      <c r="B537" s="7">
        <f>LOG10(D537)+6</f>
        <v>1.5725440159989885</v>
      </c>
      <c r="C537" s="7">
        <f>IF(E537=0,-12,LOG10(E537)+6)</f>
        <v>-0.30785839063321596</v>
      </c>
      <c r="D537" s="10">
        <v>3.73718E-5</v>
      </c>
      <c r="E537" s="10">
        <v>4.9220000000000003E-7</v>
      </c>
      <c r="F537" s="8">
        <v>5</v>
      </c>
      <c r="G537" s="8" t="str" cm="1">
        <f t="array" ref="G537">_xlfn.SWITCH(F537,0,"primary",1,"6-7th grade",2,"8-9th grade",3,"10th grade",4,"11-12th grade",5,"bachelor",6,"licence",7,"master",10,"hard to tell")</f>
        <v>bachelor</v>
      </c>
      <c r="H537" s="8"/>
      <c r="I537" s="8"/>
      <c r="J537" s="8" t="s">
        <v>214</v>
      </c>
      <c r="K537" s="8" t="str">
        <f>IFERROR(IF(VLOOKUP(A537, ResultsOnlineExpFrench!A:A, 1, FALSE) = A537, "yes", "no"), "no")</f>
        <v>no</v>
      </c>
      <c r="L537" s="8"/>
      <c r="M537" s="8" t="e">
        <f>VLOOKUP(A537,ResultsOnlineExpFrench!A:B,2,FALSE)</f>
        <v>#N/A</v>
      </c>
      <c r="N537" s="8" t="e">
        <f>VLOOKUP(A537,ResultsOnlineExpFrench!A:H,8,FALSE)</f>
        <v>#N/A</v>
      </c>
      <c r="O537" s="7" t="e">
        <f>VLOOKUP(A537,ResultsIRT!B:J,4,FALSE)</f>
        <v>#N/A</v>
      </c>
      <c r="P537" s="7" t="e">
        <f>VLOOKUP(A537,ResultsIRT!B:J,5,FALSE)</f>
        <v>#N/A</v>
      </c>
      <c r="Q537" s="7" t="e">
        <f>VLOOKUP(A537,ResultsIRT!B:J,6,FALSE)</f>
        <v>#N/A</v>
      </c>
      <c r="R537" s="7" t="e">
        <f>VLOOKUP(A537,ResultsIRT!B:J,8,FALSE)</f>
        <v>#N/A</v>
      </c>
      <c r="S537" s="7" t="e">
        <f>VLOOKUP(A537,ResultsIRT!B:J,7,FALSE)</f>
        <v>#N/A</v>
      </c>
      <c r="T537" s="7" t="e">
        <f>VLOOKUP(A537,ResultsIRT!B:J,9,FALSE)</f>
        <v>#N/A</v>
      </c>
      <c r="U537" s="27" t="s">
        <v>398</v>
      </c>
      <c r="V537" s="8" t="str">
        <f>IFERROR(IF(VLOOKUP(U537, EnglishVocabulary!A:A, 1, FALSE) = U537, "yes", "no"), "no")</f>
        <v>yes</v>
      </c>
      <c r="W537" s="8" t="str">
        <f>IFERROR(IF(VLOOKUP(A537, HighDiscrimIRT!A:A, 1, FALSE) = A537, "X", ""), "")</f>
        <v/>
      </c>
      <c r="X537" s="7"/>
    </row>
    <row r="538" spans="1:24">
      <c r="A538" s="14" t="s">
        <v>952</v>
      </c>
      <c r="B538" s="7">
        <f>LOG10(D538)+6</f>
        <v>1.5716727361292513</v>
      </c>
      <c r="C538" s="7">
        <f>IF(E538=0,-12,LOG10(E538)+6)</f>
        <v>0.51523782531843043</v>
      </c>
      <c r="D538" s="10">
        <v>3.7296899999999999E-5</v>
      </c>
      <c r="E538" s="10">
        <v>3.2752E-6</v>
      </c>
      <c r="F538" s="28">
        <v>5</v>
      </c>
      <c r="G538" s="8" t="str" cm="1">
        <f t="array" ref="G538">_xlfn.SWITCH(F538,0,"primary",1,"6-7th grade",2,"8-9th grade",3,"10th grade",4,"11-12th grade",5,"bachelor",6,"licence",7,"master",10,"hard to tell")</f>
        <v>bachelor</v>
      </c>
      <c r="H538" s="8"/>
      <c r="I538" s="8" t="s">
        <v>42</v>
      </c>
      <c r="J538" s="8" t="s">
        <v>27</v>
      </c>
      <c r="K538" s="8" t="str">
        <f>IFERROR(IF(VLOOKUP(A538, ResultsOnlineExpFrench!A:A, 1, FALSE) = A538, "yes", "no"), "no")</f>
        <v>no</v>
      </c>
      <c r="L538" s="8"/>
      <c r="M538" s="8" t="e">
        <f>VLOOKUP(A538,ResultsOnlineExpFrench!A:B,2,FALSE)</f>
        <v>#N/A</v>
      </c>
      <c r="N538" s="8" t="e">
        <f>VLOOKUP(A538,ResultsOnlineExpFrench!A:H,8,FALSE)</f>
        <v>#N/A</v>
      </c>
      <c r="O538" s="7" t="e">
        <f>VLOOKUP(A538,ResultsIRT!B:J,4,FALSE)</f>
        <v>#N/A</v>
      </c>
      <c r="P538" s="7" t="e">
        <f>VLOOKUP(A538,ResultsIRT!B:J,5,FALSE)</f>
        <v>#N/A</v>
      </c>
      <c r="Q538" s="7" t="e">
        <f>VLOOKUP(A538,ResultsIRT!B:J,6,FALSE)</f>
        <v>#N/A</v>
      </c>
      <c r="R538" s="7" t="e">
        <f>VLOOKUP(A538,ResultsIRT!B:J,8,FALSE)</f>
        <v>#N/A</v>
      </c>
      <c r="S538" s="7" t="e">
        <f>VLOOKUP(A538,ResultsIRT!B:J,7,FALSE)</f>
        <v>#N/A</v>
      </c>
      <c r="T538" s="7" t="e">
        <f>VLOOKUP(A538,ResultsIRT!B:J,9,FALSE)</f>
        <v>#N/A</v>
      </c>
      <c r="U538" s="27" t="s">
        <v>952</v>
      </c>
      <c r="V538" s="8" t="str">
        <f>IFERROR(IF(VLOOKUP(U538, EnglishVocabulary!A:A, 1, FALSE) = U538, "yes", "no"), "no")</f>
        <v>yes</v>
      </c>
      <c r="W538" s="8" t="str">
        <f>IFERROR(IF(VLOOKUP(A538, HighDiscrimIRT!A:A, 1, FALSE) = A538, "X", ""), "")</f>
        <v/>
      </c>
      <c r="X538" s="7"/>
    </row>
    <row r="539" spans="1:24">
      <c r="A539" s="14" t="s">
        <v>953</v>
      </c>
      <c r="B539" s="7">
        <f>LOG10(D539)+6</f>
        <v>1.5699249149160348</v>
      </c>
      <c r="C539" s="7">
        <f>IF(E539=0,-12,LOG10(E539)+6)</f>
        <v>0.14466759423117903</v>
      </c>
      <c r="D539" s="10">
        <v>3.7147100000000002E-5</v>
      </c>
      <c r="E539" s="10">
        <v>1.3953E-6</v>
      </c>
      <c r="F539" s="11">
        <v>0</v>
      </c>
      <c r="G539" s="8" t="str" cm="1">
        <f t="array" ref="G539">_xlfn.SWITCH(F539,0,"primary",1,"6-7th grade",2,"8-9th grade",3,"10th grade",4,"11-12th grade",5,"bachelor",6,"licence",7,"master",10,"hard to tell")</f>
        <v>primary</v>
      </c>
      <c r="H539" s="8"/>
      <c r="I539" s="8"/>
      <c r="J539" s="8" t="s">
        <v>27</v>
      </c>
      <c r="K539" s="8" t="str">
        <f>IFERROR(IF(VLOOKUP(A539, ResultsOnlineExpFrench!A:A, 1, FALSE) = A539, "yes", "no"), "no")</f>
        <v>yes</v>
      </c>
      <c r="L539" s="8"/>
      <c r="M539" s="7">
        <f>VLOOKUP(A539,ResultsOnlineExpFrench!A:B,2,FALSE)</f>
        <v>7.7214285714285724</v>
      </c>
      <c r="N539" s="7">
        <f>VLOOKUP(A539,ResultsOnlineExpFrench!A:H,8,FALSE)</f>
        <v>0.86245378462399258</v>
      </c>
      <c r="O539" s="7" t="e">
        <f>VLOOKUP(A539,ResultsIRT!B:J,4,FALSE)</f>
        <v>#N/A</v>
      </c>
      <c r="P539" s="7" t="e">
        <f>VLOOKUP(A539,ResultsIRT!B:J,5,FALSE)</f>
        <v>#N/A</v>
      </c>
      <c r="Q539" s="7" t="e">
        <f>VLOOKUP(A539,ResultsIRT!B:J,6,FALSE)</f>
        <v>#N/A</v>
      </c>
      <c r="R539" s="7" t="e">
        <f>VLOOKUP(A539,ResultsIRT!B:J,8,FALSE)</f>
        <v>#N/A</v>
      </c>
      <c r="S539" s="7" t="e">
        <f>VLOOKUP(A539,ResultsIRT!B:J,7,FALSE)</f>
        <v>#N/A</v>
      </c>
      <c r="T539" s="7" t="e">
        <f>VLOOKUP(A539,ResultsIRT!B:J,9,FALSE)</f>
        <v>#N/A</v>
      </c>
      <c r="U539" s="27" t="s">
        <v>954</v>
      </c>
      <c r="V539" s="8" t="str">
        <f>IFERROR(IF(VLOOKUP(U539, EnglishVocabulary!A:A, 1, FALSE) = U539, "yes", "no"), "no")</f>
        <v>yes</v>
      </c>
      <c r="W539" s="8" t="str">
        <f>IFERROR(IF(VLOOKUP(A539, HighDiscrimIRT!A:A, 1, FALSE) = A539, "X", ""), "")</f>
        <v>X</v>
      </c>
      <c r="X539" s="7"/>
    </row>
    <row r="540" spans="1:24">
      <c r="A540" s="14" t="s">
        <v>955</v>
      </c>
      <c r="B540" s="7">
        <f>LOG10(D540)+6</f>
        <v>1.568171205004071</v>
      </c>
      <c r="C540" s="7">
        <f>IF(E540=0,-12,LOG10(E540)+6)</f>
        <v>-0.79860287567954824</v>
      </c>
      <c r="D540" s="10">
        <v>3.6997399999999999E-5</v>
      </c>
      <c r="E540" s="10">
        <v>1.5900000000000001E-7</v>
      </c>
      <c r="F540" s="11">
        <v>2</v>
      </c>
      <c r="G540" s="8" t="str" cm="1">
        <f t="array" ref="G540">_xlfn.SWITCH(F540,0,"primary",1,"6-7th grade",2,"8-9th grade",3,"10th grade",4,"11-12th grade",5,"bachelor",6,"licence",7,"master",10,"hard to tell")</f>
        <v>8-9th grade</v>
      </c>
      <c r="H540" s="8"/>
      <c r="I540" s="8"/>
      <c r="J540" s="8" t="s">
        <v>27</v>
      </c>
      <c r="K540" s="8" t="str">
        <f>IFERROR(IF(VLOOKUP(A540, ResultsOnlineExpFrench!A:A, 1, FALSE) = A540, "yes", "no"), "no")</f>
        <v>yes</v>
      </c>
      <c r="L540" s="8"/>
      <c r="M540" s="7">
        <f>VLOOKUP(A540,ResultsOnlineExpFrench!A:B,2,FALSE)</f>
        <v>7.2</v>
      </c>
      <c r="N540" s="7">
        <f>VLOOKUP(A540,ResultsOnlineExpFrench!A:H,8,FALSE)</f>
        <v>1.469693845669906</v>
      </c>
      <c r="O540" s="7">
        <f>VLOOKUP(A540,ResultsIRT!B:J,4,FALSE)</f>
        <v>1.56814505697466E-2</v>
      </c>
      <c r="P540" s="7">
        <f>VLOOKUP(A540,ResultsIRT!B:J,5,FALSE)</f>
        <v>-116.643073705522</v>
      </c>
      <c r="Q540" s="7">
        <f>VLOOKUP(A540,ResultsIRT!B:J,6,FALSE)</f>
        <v>4.8447309579283999</v>
      </c>
      <c r="R540" s="7">
        <f>VLOOKUP(A540,ResultsIRT!B:J,8,FALSE)</f>
        <v>-1.8585509008496099</v>
      </c>
      <c r="S540" s="7">
        <f>VLOOKUP(A540,ResultsIRT!B:J,7,FALSE)</f>
        <v>0.95062185158520995</v>
      </c>
      <c r="T540" s="7">
        <f>VLOOKUP(A540,ResultsIRT!B:J,9,FALSE)</f>
        <v>0.77856940189081303</v>
      </c>
      <c r="U540" s="27" t="s">
        <v>956</v>
      </c>
      <c r="V540" s="8" t="str">
        <f>IFERROR(IF(VLOOKUP(U540, EnglishVocabulary!A:A, 1, FALSE) = U540, "yes", "no"), "no")</f>
        <v>yes</v>
      </c>
      <c r="W540" s="8" t="str">
        <f>IFERROR(IF(VLOOKUP(A540, HighDiscrimIRT!A:A, 1, FALSE) = A540, "X", ""), "")</f>
        <v/>
      </c>
      <c r="X540" s="7"/>
    </row>
    <row r="541" spans="1:24">
      <c r="A541" s="14" t="s">
        <v>957</v>
      </c>
      <c r="B541" s="7">
        <f>LOG10(D541)+6</f>
        <v>1.5655255186926791</v>
      </c>
      <c r="C541" s="7">
        <f>IF(E541=0,-12,LOG10(E541)+6)</f>
        <v>-0.39040559077477965</v>
      </c>
      <c r="D541" s="10">
        <v>3.6772700000000001E-5</v>
      </c>
      <c r="E541" s="10">
        <v>4.0699999999999998E-7</v>
      </c>
      <c r="F541" s="11">
        <v>0</v>
      </c>
      <c r="G541" s="8" t="str" cm="1">
        <f t="array" ref="G541">_xlfn.SWITCH(F541,0,"primary",1,"6-7th grade",2,"8-9th grade",3,"10th grade",4,"11-12th grade",5,"bachelor",6,"licence",7,"master",10,"hard to tell")</f>
        <v>primary</v>
      </c>
      <c r="H541" s="8"/>
      <c r="I541" s="8"/>
      <c r="J541" s="8" t="s">
        <v>27</v>
      </c>
      <c r="K541" s="8" t="str">
        <f>IFERROR(IF(VLOOKUP(A541, ResultsOnlineExpFrench!A:A, 1, FALSE) = A541, "yes", "no"), "no")</f>
        <v>yes</v>
      </c>
      <c r="L541" s="8"/>
      <c r="M541" s="7">
        <f>VLOOKUP(A541,ResultsOnlineExpFrench!A:B,2,FALSE)</f>
        <v>7.7092198581560281</v>
      </c>
      <c r="N541" s="7">
        <f>VLOOKUP(A541,ResultsOnlineExpFrench!A:H,8,FALSE)</f>
        <v>0.69993927894895569</v>
      </c>
      <c r="O541" s="7" t="e">
        <f>VLOOKUP(A541,ResultsIRT!B:J,4,FALSE)</f>
        <v>#N/A</v>
      </c>
      <c r="P541" s="7" t="e">
        <f>VLOOKUP(A541,ResultsIRT!B:J,5,FALSE)</f>
        <v>#N/A</v>
      </c>
      <c r="Q541" s="7" t="e">
        <f>VLOOKUP(A541,ResultsIRT!B:J,6,FALSE)</f>
        <v>#N/A</v>
      </c>
      <c r="R541" s="7" t="e">
        <f>VLOOKUP(A541,ResultsIRT!B:J,8,FALSE)</f>
        <v>#N/A</v>
      </c>
      <c r="S541" s="7" t="e">
        <f>VLOOKUP(A541,ResultsIRT!B:J,7,FALSE)</f>
        <v>#N/A</v>
      </c>
      <c r="T541" s="7" t="e">
        <f>VLOOKUP(A541,ResultsIRT!B:J,9,FALSE)</f>
        <v>#N/A</v>
      </c>
      <c r="U541" s="27" t="s">
        <v>958</v>
      </c>
      <c r="V541" s="8" t="str">
        <f>IFERROR(IF(VLOOKUP(U541, EnglishVocabulary!A:A, 1, FALSE) = U541, "yes", "no"), "no")</f>
        <v>yes</v>
      </c>
      <c r="W541" s="8" t="str">
        <f>IFERROR(IF(VLOOKUP(A541, HighDiscrimIRT!A:A, 1, FALSE) = A541, "X", ""), "")</f>
        <v/>
      </c>
      <c r="X541" s="7"/>
    </row>
    <row r="542" spans="1:24">
      <c r="A542" s="14" t="s">
        <v>959</v>
      </c>
      <c r="B542" s="7">
        <f>LOG10(D542)+6</f>
        <v>1.5646400294701071</v>
      </c>
      <c r="C542" s="7">
        <f>IF(E542=0,-12,LOG10(E542)+6)</f>
        <v>1.7764207629230189</v>
      </c>
      <c r="D542" s="10">
        <v>3.66978E-5</v>
      </c>
      <c r="E542" s="10">
        <v>5.97614E-5</v>
      </c>
      <c r="F542" s="11">
        <v>4</v>
      </c>
      <c r="G542" s="8" t="str" cm="1">
        <f t="array" ref="G542">_xlfn.SWITCH(F542,0,"primary",1,"6-7th grade",2,"8-9th grade",3,"10th grade",4,"11-12th grade",5,"bachelor",6,"licence",7,"master",10,"hard to tell")</f>
        <v>11-12th grade</v>
      </c>
      <c r="H542" s="8"/>
      <c r="I542" s="8"/>
      <c r="J542" s="8" t="s">
        <v>27</v>
      </c>
      <c r="K542" s="8" t="str">
        <f>IFERROR(IF(VLOOKUP(A542, ResultsOnlineExpFrench!A:A, 1, FALSE) = A542, "yes", "no"), "no")</f>
        <v>yes</v>
      </c>
      <c r="L542" s="8"/>
      <c r="M542" s="7">
        <f>VLOOKUP(A542,ResultsOnlineExpFrench!A:B,2,FALSE)</f>
        <v>6.3809523809523814</v>
      </c>
      <c r="N542" s="7">
        <f>VLOOKUP(A542,ResultsOnlineExpFrench!A:H,8,FALSE)</f>
        <v>2.2985749306946972</v>
      </c>
      <c r="O542" s="7">
        <f>VLOOKUP(A542,ResultsIRT!B:J,4,FALSE)</f>
        <v>3.3151195142455201</v>
      </c>
      <c r="P542" s="7">
        <f>VLOOKUP(A542,ResultsIRT!B:J,5,FALSE)</f>
        <v>-1.11296040865357</v>
      </c>
      <c r="Q542" s="7">
        <f>VLOOKUP(A542,ResultsIRT!B:J,6,FALSE)</f>
        <v>4.0450589131704797</v>
      </c>
      <c r="R542" s="7">
        <f>VLOOKUP(A542,ResultsIRT!B:J,8,FALSE)</f>
        <v>-1.23376947911341</v>
      </c>
      <c r="S542" s="7">
        <f>VLOOKUP(A542,ResultsIRT!B:J,7,FALSE)</f>
        <v>0.52339913020900797</v>
      </c>
      <c r="T542" s="7">
        <f>VLOOKUP(A542,ResultsIRT!B:J,9,FALSE)</f>
        <v>1.15597179269158</v>
      </c>
      <c r="U542" s="27" t="s">
        <v>960</v>
      </c>
      <c r="V542" s="8" t="str">
        <f>IFERROR(IF(VLOOKUP(U542, EnglishVocabulary!A:A, 1, FALSE) = U542, "yes", "no"), "no")</f>
        <v>yes</v>
      </c>
      <c r="W542" s="8" t="str">
        <f>IFERROR(IF(VLOOKUP(A542, HighDiscrimIRT!A:A, 1, FALSE) = A542, "X", ""), "")</f>
        <v/>
      </c>
      <c r="X542" s="7"/>
    </row>
    <row r="543" spans="1:24">
      <c r="A543" s="14" t="s">
        <v>961</v>
      </c>
      <c r="B543" s="7">
        <f>LOG10(D543)+6</f>
        <v>1.5637527311216308</v>
      </c>
      <c r="C543" s="7">
        <f>IF(E543=0,-12,LOG10(E543)+6)</f>
        <v>-0.96457026181545125</v>
      </c>
      <c r="D543" s="10">
        <v>3.6622899999999998E-5</v>
      </c>
      <c r="E543" s="10">
        <v>1.085E-7</v>
      </c>
      <c r="F543" s="8">
        <v>6</v>
      </c>
      <c r="G543" s="8" t="str" cm="1">
        <f t="array" ref="G543">_xlfn.SWITCH(F543,0,"primary",1,"6-7th grade",2,"8-9th grade",3,"10th grade",4,"11-12th grade",5,"bachelor",6,"licence",7,"master",10,"hard to tell")</f>
        <v>licence</v>
      </c>
      <c r="H543" s="8"/>
      <c r="I543" s="8"/>
      <c r="J543" s="8" t="s">
        <v>331</v>
      </c>
      <c r="K543" s="8" t="str">
        <f>IFERROR(IF(VLOOKUP(A543, ResultsOnlineExpFrench!A:A, 1, FALSE) = A543, "yes", "no"), "no")</f>
        <v>no</v>
      </c>
      <c r="L543" s="8"/>
      <c r="M543" s="8" t="e">
        <f>VLOOKUP(A543,ResultsOnlineExpFrench!A:B,2,FALSE)</f>
        <v>#N/A</v>
      </c>
      <c r="N543" s="8" t="e">
        <f>VLOOKUP(A543,ResultsOnlineExpFrench!A:H,8,FALSE)</f>
        <v>#N/A</v>
      </c>
      <c r="O543" s="7" t="e">
        <f>VLOOKUP(A543,ResultsIRT!B:J,4,FALSE)</f>
        <v>#N/A</v>
      </c>
      <c r="P543" s="7" t="e">
        <f>VLOOKUP(A543,ResultsIRT!B:J,5,FALSE)</f>
        <v>#N/A</v>
      </c>
      <c r="Q543" s="7" t="e">
        <f>VLOOKUP(A543,ResultsIRT!B:J,6,FALSE)</f>
        <v>#N/A</v>
      </c>
      <c r="R543" s="7" t="e">
        <f>VLOOKUP(A543,ResultsIRT!B:J,8,FALSE)</f>
        <v>#N/A</v>
      </c>
      <c r="S543" s="7" t="e">
        <f>VLOOKUP(A543,ResultsIRT!B:J,7,FALSE)</f>
        <v>#N/A</v>
      </c>
      <c r="T543" s="7" t="e">
        <f>VLOOKUP(A543,ResultsIRT!B:J,9,FALSE)</f>
        <v>#N/A</v>
      </c>
      <c r="U543" s="27" t="s">
        <v>961</v>
      </c>
      <c r="V543" s="8" t="str">
        <f>IFERROR(IF(VLOOKUP(U543, EnglishVocabulary!A:A, 1, FALSE) = U543, "yes", "no"), "no")</f>
        <v>yes</v>
      </c>
      <c r="W543" s="8" t="str">
        <f>IFERROR(IF(VLOOKUP(A543, HighDiscrimIRT!A:A, 1, FALSE) = A543, "X", ""), "")</f>
        <v/>
      </c>
      <c r="X543" s="7"/>
    </row>
    <row r="544" spans="1:24">
      <c r="A544" s="14" t="s">
        <v>962</v>
      </c>
      <c r="B544" s="7">
        <f>LOG10(D544)+6</f>
        <v>1.5637527311216308</v>
      </c>
      <c r="C544" s="7">
        <f>IF(E544=0,-12,LOG10(E544)+6)</f>
        <v>0.46976312459806024</v>
      </c>
      <c r="D544" s="10">
        <v>3.6622899999999998E-5</v>
      </c>
      <c r="E544" s="10">
        <v>2.9496000000000001E-6</v>
      </c>
      <c r="F544" s="8">
        <v>5</v>
      </c>
      <c r="G544" s="8" t="str" cm="1">
        <f t="array" ref="G544">_xlfn.SWITCH(F544,0,"primary",1,"6-7th grade",2,"8-9th grade",3,"10th grade",4,"11-12th grade",5,"bachelor",6,"licence",7,"master",10,"hard to tell")</f>
        <v>bachelor</v>
      </c>
      <c r="H544" s="8"/>
      <c r="I544" s="8" t="s">
        <v>42</v>
      </c>
      <c r="J544" s="8" t="s">
        <v>27</v>
      </c>
      <c r="K544" s="8" t="str">
        <f>IFERROR(IF(VLOOKUP(A544, ResultsOnlineExpFrench!A:A, 1, FALSE) = A544, "yes", "no"), "no")</f>
        <v>no</v>
      </c>
      <c r="L544" s="8"/>
      <c r="M544" s="8" t="e">
        <f>VLOOKUP(A544,ResultsOnlineExpFrench!A:B,2,FALSE)</f>
        <v>#N/A</v>
      </c>
      <c r="N544" s="8" t="e">
        <f>VLOOKUP(A544,ResultsOnlineExpFrench!A:H,8,FALSE)</f>
        <v>#N/A</v>
      </c>
      <c r="O544" s="7" t="e">
        <f>VLOOKUP(A544,ResultsIRT!B:J,4,FALSE)</f>
        <v>#N/A</v>
      </c>
      <c r="P544" s="7" t="e">
        <f>VLOOKUP(A544,ResultsIRT!B:J,5,FALSE)</f>
        <v>#N/A</v>
      </c>
      <c r="Q544" s="7" t="e">
        <f>VLOOKUP(A544,ResultsIRT!B:J,6,FALSE)</f>
        <v>#N/A</v>
      </c>
      <c r="R544" s="7" t="e">
        <f>VLOOKUP(A544,ResultsIRT!B:J,8,FALSE)</f>
        <v>#N/A</v>
      </c>
      <c r="S544" s="7" t="e">
        <f>VLOOKUP(A544,ResultsIRT!B:J,7,FALSE)</f>
        <v>#N/A</v>
      </c>
      <c r="T544" s="7" t="e">
        <f>VLOOKUP(A544,ResultsIRT!B:J,9,FALSE)</f>
        <v>#N/A</v>
      </c>
      <c r="U544" s="27" t="s">
        <v>963</v>
      </c>
      <c r="V544" s="8" t="str">
        <f>IFERROR(IF(VLOOKUP(U544, EnglishVocabulary!A:A, 1, FALSE) = U544, "yes", "no"), "no")</f>
        <v>no</v>
      </c>
      <c r="W544" s="8" t="str">
        <f>IFERROR(IF(VLOOKUP(A544, HighDiscrimIRT!A:A, 1, FALSE) = A544, "X", ""), "")</f>
        <v/>
      </c>
      <c r="X544" s="7"/>
    </row>
    <row r="545" spans="1:24">
      <c r="A545" s="14" t="s">
        <v>964</v>
      </c>
      <c r="B545" s="7">
        <f>LOG10(D545)+6</f>
        <v>1.5610799070172829</v>
      </c>
      <c r="C545" s="7">
        <f>IF(E545=0,-12,LOG10(E545)+6)</f>
        <v>0.96792688257186121</v>
      </c>
      <c r="D545" s="10">
        <v>3.63982E-5</v>
      </c>
      <c r="E545" s="10">
        <v>9.2881000000000001E-6</v>
      </c>
      <c r="F545" s="11">
        <v>0</v>
      </c>
      <c r="G545" s="8" t="str" cm="1">
        <f t="array" ref="G545">_xlfn.SWITCH(F545,0,"primary",1,"6-7th grade",2,"8-9th grade",3,"10th grade",4,"11-12th grade",5,"bachelor",6,"licence",7,"master",10,"hard to tell")</f>
        <v>primary</v>
      </c>
      <c r="H545" s="8"/>
      <c r="I545" s="8"/>
      <c r="J545" s="8" t="s">
        <v>27</v>
      </c>
      <c r="K545" s="8" t="str">
        <f>IFERROR(IF(VLOOKUP(A545, ResultsOnlineExpFrench!A:A, 1, FALSE) = A545, "yes", "no"), "no")</f>
        <v>yes</v>
      </c>
      <c r="L545" s="8"/>
      <c r="M545" s="7">
        <f>VLOOKUP(A545,ResultsOnlineExpFrench!A:B,2,FALSE)</f>
        <v>7.7483870967741932</v>
      </c>
      <c r="N545" s="7">
        <f>VLOOKUP(A545,ResultsOnlineExpFrench!A:H,8,FALSE)</f>
        <v>0.92696903513093176</v>
      </c>
      <c r="O545" s="7">
        <f>VLOOKUP(A545,ResultsIRT!B:J,4,FALSE)</f>
        <v>1.9954430208579299</v>
      </c>
      <c r="P545" s="7">
        <f>VLOOKUP(A545,ResultsIRT!B:J,5,FALSE)</f>
        <v>-1.87419356350086</v>
      </c>
      <c r="Q545" s="7">
        <f>VLOOKUP(A545,ResultsIRT!B:J,6,FALSE)</f>
        <v>2.1135789678969399</v>
      </c>
      <c r="R545" s="7">
        <f>VLOOKUP(A545,ResultsIRT!B:J,8,FALSE)</f>
        <v>-2.7764140425421502</v>
      </c>
      <c r="S545" s="7">
        <f>VLOOKUP(A545,ResultsIRT!B:J,7,FALSE)</f>
        <v>9.67085355851071E-2</v>
      </c>
      <c r="T545" s="7">
        <f>VLOOKUP(A545,ResultsIRT!B:J,9,FALSE)</f>
        <v>-39.096084300314402</v>
      </c>
      <c r="U545" s="27" t="s">
        <v>965</v>
      </c>
      <c r="V545" s="8" t="str">
        <f>IFERROR(IF(VLOOKUP(U545, EnglishVocabulary!A:A, 1, FALSE) = U545, "yes", "no"), "no")</f>
        <v>no</v>
      </c>
      <c r="W545" s="8" t="str">
        <f>IFERROR(IF(VLOOKUP(A545, HighDiscrimIRT!A:A, 1, FALSE) = A545, "X", ""), "")</f>
        <v/>
      </c>
      <c r="X545" s="7"/>
    </row>
    <row r="546" spans="1:24">
      <c r="A546" s="14" t="s">
        <v>966</v>
      </c>
      <c r="B546" s="7">
        <f>LOG10(D546)+6</f>
        <v>1.5583905313535</v>
      </c>
      <c r="C546" s="7">
        <f>IF(E546=0,-12,LOG10(E546)+6)</f>
        <v>0.30196272647336286</v>
      </c>
      <c r="D546" s="10">
        <v>3.6173500000000002E-5</v>
      </c>
      <c r="E546" s="10">
        <v>2.0043E-6</v>
      </c>
      <c r="F546" s="11">
        <v>3</v>
      </c>
      <c r="G546" s="8" t="str" cm="1">
        <f t="array" ref="G546">_xlfn.SWITCH(F546,0,"primary",1,"6-7th grade",2,"8-9th grade",3,"10th grade",4,"11-12th grade",5,"bachelor",6,"licence",7,"master",10,"hard to tell")</f>
        <v>10th grade</v>
      </c>
      <c r="H546" s="8"/>
      <c r="I546" s="8"/>
      <c r="J546" s="8" t="s">
        <v>27</v>
      </c>
      <c r="K546" s="8" t="str">
        <f>IFERROR(IF(VLOOKUP(A546, ResultsOnlineExpFrench!A:A, 1, FALSE) = A546, "yes", "no"), "no")</f>
        <v>yes</v>
      </c>
      <c r="L546" s="8"/>
      <c r="M546" s="7">
        <f>VLOOKUP(A546,ResultsOnlineExpFrench!A:B,2,FALSE)</f>
        <v>7.1642857142857146</v>
      </c>
      <c r="N546" s="7">
        <f>VLOOKUP(A546,ResultsOnlineExpFrench!A:H,8,FALSE)</f>
        <v>1.4619493556096079</v>
      </c>
      <c r="O546" s="7">
        <f>VLOOKUP(A546,ResultsIRT!B:J,4,FALSE)</f>
        <v>2.2214732126680299E-2</v>
      </c>
      <c r="P546" s="7">
        <f>VLOOKUP(A546,ResultsIRT!B:J,5,FALSE)</f>
        <v>278.87905725602297</v>
      </c>
      <c r="Q546" s="7">
        <f>VLOOKUP(A546,ResultsIRT!B:J,6,FALSE)</f>
        <v>5.3423886217083902</v>
      </c>
      <c r="R546" s="7">
        <f>VLOOKUP(A546,ResultsIRT!B:J,8,FALSE)</f>
        <v>-1.9887909794157901</v>
      </c>
      <c r="S546" s="7">
        <f>VLOOKUP(A546,ResultsIRT!B:J,7,FALSE)</f>
        <v>0.47505417134594002</v>
      </c>
      <c r="T546" s="7">
        <f>VLOOKUP(A546,ResultsIRT!B:J,9,FALSE)</f>
        <v>-2.52168249475119</v>
      </c>
      <c r="U546" s="27" t="s">
        <v>967</v>
      </c>
      <c r="V546" s="8" t="str">
        <f>IFERROR(IF(VLOOKUP(U546, EnglishVocabulary!A:A, 1, FALSE) = U546, "yes", "no"), "no")</f>
        <v>yes</v>
      </c>
      <c r="W546" s="8" t="str">
        <f>IFERROR(IF(VLOOKUP(A546, HighDiscrimIRT!A:A, 1, FALSE) = A546, "X", ""), "")</f>
        <v>X</v>
      </c>
      <c r="X546" s="7"/>
    </row>
    <row r="547" spans="1:24">
      <c r="A547" s="14" t="s">
        <v>968</v>
      </c>
      <c r="B547" s="7">
        <f>LOG10(D547)+6</f>
        <v>1.5556843978600297</v>
      </c>
      <c r="C547" s="7">
        <f>IF(E547=0,-12,LOG10(E547)+6)</f>
        <v>-0.12274386688641403</v>
      </c>
      <c r="D547" s="10">
        <v>3.5948799999999997E-5</v>
      </c>
      <c r="E547" s="10">
        <v>7.5379999999999999E-7</v>
      </c>
      <c r="F547" s="8">
        <v>3</v>
      </c>
      <c r="G547" s="8" t="str" cm="1">
        <f t="array" ref="G547">_xlfn.SWITCH(F547,0,"primary",1,"6-7th grade",2,"8-9th grade",3,"10th grade",4,"11-12th grade",5,"bachelor",6,"licence",7,"master",10,"hard to tell")</f>
        <v>10th grade</v>
      </c>
      <c r="H547" s="8"/>
      <c r="I547" s="8"/>
      <c r="J547" s="8" t="s">
        <v>77</v>
      </c>
      <c r="K547" s="8" t="str">
        <f>IFERROR(IF(VLOOKUP(A547, ResultsOnlineExpFrench!A:A, 1, FALSE) = A547, "yes", "no"), "no")</f>
        <v>no</v>
      </c>
      <c r="L547" s="8"/>
      <c r="M547" s="8" t="e">
        <f>VLOOKUP(A547,ResultsOnlineExpFrench!A:B,2,FALSE)</f>
        <v>#N/A</v>
      </c>
      <c r="N547" s="8" t="e">
        <f>VLOOKUP(A547,ResultsOnlineExpFrench!A:H,8,FALSE)</f>
        <v>#N/A</v>
      </c>
      <c r="O547" s="7" t="e">
        <f>VLOOKUP(A547,ResultsIRT!B:J,4,FALSE)</f>
        <v>#N/A</v>
      </c>
      <c r="P547" s="7" t="e">
        <f>VLOOKUP(A547,ResultsIRT!B:J,5,FALSE)</f>
        <v>#N/A</v>
      </c>
      <c r="Q547" s="7" t="e">
        <f>VLOOKUP(A547,ResultsIRT!B:J,6,FALSE)</f>
        <v>#N/A</v>
      </c>
      <c r="R547" s="7" t="e">
        <f>VLOOKUP(A547,ResultsIRT!B:J,8,FALSE)</f>
        <v>#N/A</v>
      </c>
      <c r="S547" s="7" t="e">
        <f>VLOOKUP(A547,ResultsIRT!B:J,7,FALSE)</f>
        <v>#N/A</v>
      </c>
      <c r="T547" s="7" t="e">
        <f>VLOOKUP(A547,ResultsIRT!B:J,9,FALSE)</f>
        <v>#N/A</v>
      </c>
      <c r="U547" s="27" t="s">
        <v>969</v>
      </c>
      <c r="V547" s="8" t="str">
        <f>IFERROR(IF(VLOOKUP(U547, EnglishVocabulary!A:A, 1, FALSE) = U547, "yes", "no"), "no")</f>
        <v>no</v>
      </c>
      <c r="W547" s="8" t="str">
        <f>IFERROR(IF(VLOOKUP(A547, HighDiscrimIRT!A:A, 1, FALSE) = A547, "X", ""), "")</f>
        <v/>
      </c>
      <c r="X547" s="7"/>
    </row>
    <row r="548" spans="1:24">
      <c r="A548" s="14" t="s">
        <v>970</v>
      </c>
      <c r="B548" s="7">
        <f>LOG10(D548)+6</f>
        <v>1.5547798038037941</v>
      </c>
      <c r="C548" s="7">
        <f>IF(E548=0,-12,LOG10(E548)+6)</f>
        <v>-1.779891911959945</v>
      </c>
      <c r="D548" s="10">
        <v>3.5874000000000002E-5</v>
      </c>
      <c r="E548" s="10">
        <v>1.66E-8</v>
      </c>
      <c r="F548" s="8">
        <v>6</v>
      </c>
      <c r="G548" s="8" t="str" cm="1">
        <f t="array" ref="G548">_xlfn.SWITCH(F548,0,"primary",1,"6-7th grade",2,"8-9th grade",3,"10th grade",4,"11-12th grade",5,"bachelor",6,"licence",7,"master",10,"hard to tell")</f>
        <v>licence</v>
      </c>
      <c r="H548" s="8"/>
      <c r="I548" s="8"/>
      <c r="J548" s="8" t="s">
        <v>331</v>
      </c>
      <c r="K548" s="8" t="str">
        <f>IFERROR(IF(VLOOKUP(A548, ResultsOnlineExpFrench!A:A, 1, FALSE) = A548, "yes", "no"), "no")</f>
        <v>no</v>
      </c>
      <c r="L548" s="8"/>
      <c r="M548" s="8" t="e">
        <f>VLOOKUP(A548,ResultsOnlineExpFrench!A:B,2,FALSE)</f>
        <v>#N/A</v>
      </c>
      <c r="N548" s="8" t="e">
        <f>VLOOKUP(A548,ResultsOnlineExpFrench!A:H,8,FALSE)</f>
        <v>#N/A</v>
      </c>
      <c r="O548" s="7" t="e">
        <f>VLOOKUP(A548,ResultsIRT!B:J,4,FALSE)</f>
        <v>#N/A</v>
      </c>
      <c r="P548" s="7" t="e">
        <f>VLOOKUP(A548,ResultsIRT!B:J,5,FALSE)</f>
        <v>#N/A</v>
      </c>
      <c r="Q548" s="7" t="e">
        <f>VLOOKUP(A548,ResultsIRT!B:J,6,FALSE)</f>
        <v>#N/A</v>
      </c>
      <c r="R548" s="7" t="e">
        <f>VLOOKUP(A548,ResultsIRT!B:J,8,FALSE)</f>
        <v>#N/A</v>
      </c>
      <c r="S548" s="7" t="e">
        <f>VLOOKUP(A548,ResultsIRT!B:J,7,FALSE)</f>
        <v>#N/A</v>
      </c>
      <c r="T548" s="7" t="e">
        <f>VLOOKUP(A548,ResultsIRT!B:J,9,FALSE)</f>
        <v>#N/A</v>
      </c>
      <c r="U548" s="27" t="s">
        <v>970</v>
      </c>
      <c r="V548" s="8" t="str">
        <f>IFERROR(IF(VLOOKUP(U548, EnglishVocabulary!A:A, 1, FALSE) = U548, "yes", "no"), "no")</f>
        <v>yes</v>
      </c>
      <c r="W548" s="8" t="str">
        <f>IFERROR(IF(VLOOKUP(A548, HighDiscrimIRT!A:A, 1, FALSE) = A548, "X", ""), "")</f>
        <v/>
      </c>
      <c r="X548" s="7"/>
    </row>
    <row r="549" spans="1:24">
      <c r="A549" s="14" t="s">
        <v>971</v>
      </c>
      <c r="B549" s="7">
        <f>LOG10(D549)+6</f>
        <v>1.5538721084889326</v>
      </c>
      <c r="C549" s="7">
        <f>IF(E549=0,-12,LOG10(E549)+6)</f>
        <v>-1.0222763947111524</v>
      </c>
      <c r="D549" s="10">
        <v>3.5799100000000001E-5</v>
      </c>
      <c r="E549" s="10">
        <v>9.5000000000000004E-8</v>
      </c>
      <c r="F549" s="8">
        <v>6</v>
      </c>
      <c r="G549" s="8" t="str" cm="1">
        <f t="array" ref="G549">_xlfn.SWITCH(F549,0,"primary",1,"6-7th grade",2,"8-9th grade",3,"10th grade",4,"11-12th grade",5,"bachelor",6,"licence",7,"master",10,"hard to tell")</f>
        <v>licence</v>
      </c>
      <c r="H549" s="8"/>
      <c r="I549" s="8" t="s">
        <v>42</v>
      </c>
      <c r="J549" s="8" t="s">
        <v>27</v>
      </c>
      <c r="K549" s="8" t="str">
        <f>IFERROR(IF(VLOOKUP(A549, ResultsOnlineExpFrench!A:A, 1, FALSE) = A549, "yes", "no"), "no")</f>
        <v>no</v>
      </c>
      <c r="L549" s="8"/>
      <c r="M549" s="8" t="e">
        <f>VLOOKUP(A549,ResultsOnlineExpFrench!A:B,2,FALSE)</f>
        <v>#N/A</v>
      </c>
      <c r="N549" s="8" t="e">
        <f>VLOOKUP(A549,ResultsOnlineExpFrench!A:H,8,FALSE)</f>
        <v>#N/A</v>
      </c>
      <c r="O549" s="7" t="e">
        <f>VLOOKUP(A549,ResultsIRT!B:J,4,FALSE)</f>
        <v>#N/A</v>
      </c>
      <c r="P549" s="7" t="e">
        <f>VLOOKUP(A549,ResultsIRT!B:J,5,FALSE)</f>
        <v>#N/A</v>
      </c>
      <c r="Q549" s="7" t="e">
        <f>VLOOKUP(A549,ResultsIRT!B:J,6,FALSE)</f>
        <v>#N/A</v>
      </c>
      <c r="R549" s="7" t="e">
        <f>VLOOKUP(A549,ResultsIRT!B:J,8,FALSE)</f>
        <v>#N/A</v>
      </c>
      <c r="S549" s="7" t="e">
        <f>VLOOKUP(A549,ResultsIRT!B:J,7,FALSE)</f>
        <v>#N/A</v>
      </c>
      <c r="T549" s="7" t="e">
        <f>VLOOKUP(A549,ResultsIRT!B:J,9,FALSE)</f>
        <v>#N/A</v>
      </c>
      <c r="U549" s="27" t="s">
        <v>972</v>
      </c>
      <c r="V549" s="8" t="str">
        <f>IFERROR(IF(VLOOKUP(U549, EnglishVocabulary!A:A, 1, FALSE) = U549, "yes", "no"), "no")</f>
        <v>yes</v>
      </c>
      <c r="W549" s="8" t="str">
        <f>IFERROR(IF(VLOOKUP(A549, HighDiscrimIRT!A:A, 1, FALSE) = A549, "X", ""), "")</f>
        <v/>
      </c>
      <c r="X549" s="7"/>
    </row>
    <row r="550" spans="1:24">
      <c r="A550" s="14" t="s">
        <v>973</v>
      </c>
      <c r="B550" s="7">
        <f>LOG10(D550)+6</f>
        <v>1.5529625120753048</v>
      </c>
      <c r="C550" s="7">
        <f>IF(E550=0,-12,LOG10(E550)+6)</f>
        <v>8.8100634642659159E-2</v>
      </c>
      <c r="D550" s="10">
        <v>3.5724199999999999E-5</v>
      </c>
      <c r="E550" s="10">
        <v>1.2248999999999999E-6</v>
      </c>
      <c r="F550" s="8">
        <v>4</v>
      </c>
      <c r="G550" s="8" t="str" cm="1">
        <f t="array" ref="G550">_xlfn.SWITCH(F550,0,"primary",1,"6-7th grade",2,"8-9th grade",3,"10th grade",4,"11-12th grade",5,"bachelor",6,"licence",7,"master",10,"hard to tell")</f>
        <v>11-12th grade</v>
      </c>
      <c r="H550" s="8"/>
      <c r="I550" s="8"/>
      <c r="J550" s="8" t="s">
        <v>214</v>
      </c>
      <c r="K550" s="8" t="str">
        <f>IFERROR(IF(VLOOKUP(A550, ResultsOnlineExpFrench!A:A, 1, FALSE) = A550, "yes", "no"), "no")</f>
        <v>no</v>
      </c>
      <c r="L550" s="8"/>
      <c r="M550" s="8" t="e">
        <f>VLOOKUP(A550,ResultsOnlineExpFrench!A:B,2,FALSE)</f>
        <v>#N/A</v>
      </c>
      <c r="N550" s="8" t="e">
        <f>VLOOKUP(A550,ResultsOnlineExpFrench!A:H,8,FALSE)</f>
        <v>#N/A</v>
      </c>
      <c r="O550" s="7" t="e">
        <f>VLOOKUP(A550,ResultsIRT!B:J,4,FALSE)</f>
        <v>#N/A</v>
      </c>
      <c r="P550" s="7" t="e">
        <f>VLOOKUP(A550,ResultsIRT!B:J,5,FALSE)</f>
        <v>#N/A</v>
      </c>
      <c r="Q550" s="7" t="e">
        <f>VLOOKUP(A550,ResultsIRT!B:J,6,FALSE)</f>
        <v>#N/A</v>
      </c>
      <c r="R550" s="7" t="e">
        <f>VLOOKUP(A550,ResultsIRT!B:J,8,FALSE)</f>
        <v>#N/A</v>
      </c>
      <c r="S550" s="7" t="e">
        <f>VLOOKUP(A550,ResultsIRT!B:J,7,FALSE)</f>
        <v>#N/A</v>
      </c>
      <c r="T550" s="7" t="e">
        <f>VLOOKUP(A550,ResultsIRT!B:J,9,FALSE)</f>
        <v>#N/A</v>
      </c>
      <c r="U550" s="27" t="s">
        <v>620</v>
      </c>
      <c r="V550" s="8" t="str">
        <f>IFERROR(IF(VLOOKUP(U550, EnglishVocabulary!A:A, 1, FALSE) = U550, "yes", "no"), "no")</f>
        <v>yes</v>
      </c>
      <c r="W550" s="8" t="str">
        <f>IFERROR(IF(VLOOKUP(A550, HighDiscrimIRT!A:A, 1, FALSE) = A550, "X", ""), "")</f>
        <v/>
      </c>
      <c r="X550" s="7"/>
    </row>
    <row r="551" spans="1:24">
      <c r="A551" s="14" t="s">
        <v>974</v>
      </c>
      <c r="B551" s="7">
        <f>LOG10(D551)+6</f>
        <v>1.5511375839808732</v>
      </c>
      <c r="C551" s="7">
        <f>IF(E551=0,-12,LOG10(E551)+6)</f>
        <v>1.3459772058942923</v>
      </c>
      <c r="D551" s="10">
        <v>3.5574400000000003E-5</v>
      </c>
      <c r="E551" s="10">
        <v>2.2180799999999999E-5</v>
      </c>
      <c r="F551" s="11">
        <v>0</v>
      </c>
      <c r="G551" s="8" t="str" cm="1">
        <f t="array" ref="G551">_xlfn.SWITCH(F551,0,"primary",1,"6-7th grade",2,"8-9th grade",3,"10th grade",4,"11-12th grade",5,"bachelor",6,"licence",7,"master",10,"hard to tell")</f>
        <v>primary</v>
      </c>
      <c r="H551" s="8"/>
      <c r="I551" s="8"/>
      <c r="J551" s="8" t="s">
        <v>27</v>
      </c>
      <c r="K551" s="8" t="str">
        <f>IFERROR(IF(VLOOKUP(A551, ResultsOnlineExpFrench!A:A, 1, FALSE) = A551, "yes", "no"), "no")</f>
        <v>no</v>
      </c>
      <c r="L551" s="8"/>
      <c r="M551" s="8" t="e">
        <f>VLOOKUP(A551,ResultsOnlineExpFrench!A:B,2,FALSE)</f>
        <v>#N/A</v>
      </c>
      <c r="N551" s="8" t="e">
        <f>VLOOKUP(A551,ResultsOnlineExpFrench!A:H,8,FALSE)</f>
        <v>#N/A</v>
      </c>
      <c r="O551" s="7" t="e">
        <f>VLOOKUP(A551,ResultsIRT!B:J,4,FALSE)</f>
        <v>#N/A</v>
      </c>
      <c r="P551" s="7" t="e">
        <f>VLOOKUP(A551,ResultsIRT!B:J,5,FALSE)</f>
        <v>#N/A</v>
      </c>
      <c r="Q551" s="7" t="e">
        <f>VLOOKUP(A551,ResultsIRT!B:J,6,FALSE)</f>
        <v>#N/A</v>
      </c>
      <c r="R551" s="7" t="e">
        <f>VLOOKUP(A551,ResultsIRT!B:J,8,FALSE)</f>
        <v>#N/A</v>
      </c>
      <c r="S551" s="7" t="e">
        <f>VLOOKUP(A551,ResultsIRT!B:J,7,FALSE)</f>
        <v>#N/A</v>
      </c>
      <c r="T551" s="7" t="e">
        <f>VLOOKUP(A551,ResultsIRT!B:J,9,FALSE)</f>
        <v>#N/A</v>
      </c>
      <c r="U551" s="27" t="s">
        <v>975</v>
      </c>
      <c r="V551" s="8" t="str">
        <f>IFERROR(IF(VLOOKUP(U551, EnglishVocabulary!A:A, 1, FALSE) = U551, "yes", "no"), "no")</f>
        <v>yes</v>
      </c>
      <c r="W551" s="8" t="str">
        <f>IFERROR(IF(VLOOKUP(A551, HighDiscrimIRT!A:A, 1, FALSE) = A551, "X", ""), "")</f>
        <v/>
      </c>
      <c r="X551" s="7" t="s">
        <v>340</v>
      </c>
    </row>
    <row r="552" spans="1:24">
      <c r="A552" s="14" t="s">
        <v>976</v>
      </c>
      <c r="B552" s="7">
        <f>LOG10(D552)+6</f>
        <v>1.5493049550726798</v>
      </c>
      <c r="C552" s="7">
        <f>IF(E552=0,-12,LOG10(E552)+6)</f>
        <v>-1.1186153432294272</v>
      </c>
      <c r="D552" s="10">
        <v>3.54246E-5</v>
      </c>
      <c r="E552" s="10">
        <v>7.61E-8</v>
      </c>
      <c r="F552" s="8">
        <v>7</v>
      </c>
      <c r="G552" s="8" t="str" cm="1">
        <f t="array" ref="G552">_xlfn.SWITCH(F552,0,"primary",1,"6-7th grade",2,"8-9th grade",3,"10th grade",4,"11-12th grade",5,"bachelor",6,"licence",7,"master",10,"hard to tell")</f>
        <v>master</v>
      </c>
      <c r="H552" s="8"/>
      <c r="I552" s="8"/>
      <c r="J552" s="8" t="s">
        <v>331</v>
      </c>
      <c r="K552" s="8" t="str">
        <f>IFERROR(IF(VLOOKUP(A552, ResultsOnlineExpFrench!A:A, 1, FALSE) = A552, "yes", "no"), "no")</f>
        <v>no</v>
      </c>
      <c r="L552" s="8"/>
      <c r="M552" s="8" t="e">
        <f>VLOOKUP(A552,ResultsOnlineExpFrench!A:B,2,FALSE)</f>
        <v>#N/A</v>
      </c>
      <c r="N552" s="8" t="e">
        <f>VLOOKUP(A552,ResultsOnlineExpFrench!A:H,8,FALSE)</f>
        <v>#N/A</v>
      </c>
      <c r="O552" s="7" t="e">
        <f>VLOOKUP(A552,ResultsIRT!B:J,4,FALSE)</f>
        <v>#N/A</v>
      </c>
      <c r="P552" s="7" t="e">
        <f>VLOOKUP(A552,ResultsIRT!B:J,5,FALSE)</f>
        <v>#N/A</v>
      </c>
      <c r="Q552" s="7" t="e">
        <f>VLOOKUP(A552,ResultsIRT!B:J,6,FALSE)</f>
        <v>#N/A</v>
      </c>
      <c r="R552" s="7" t="e">
        <f>VLOOKUP(A552,ResultsIRT!B:J,8,FALSE)</f>
        <v>#N/A</v>
      </c>
      <c r="S552" s="7" t="e">
        <f>VLOOKUP(A552,ResultsIRT!B:J,7,FALSE)</f>
        <v>#N/A</v>
      </c>
      <c r="T552" s="7" t="e">
        <f>VLOOKUP(A552,ResultsIRT!B:J,9,FALSE)</f>
        <v>#N/A</v>
      </c>
      <c r="U552" s="27" t="s">
        <v>976</v>
      </c>
      <c r="V552" s="8" t="str">
        <f>IFERROR(IF(VLOOKUP(U552, EnglishVocabulary!A:A, 1, FALSE) = U552, "yes", "no"), "no")</f>
        <v>yes</v>
      </c>
      <c r="W552" s="8" t="str">
        <f>IFERROR(IF(VLOOKUP(A552, HighDiscrimIRT!A:A, 1, FALSE) = A552, "X", ""), "")</f>
        <v/>
      </c>
      <c r="X552" s="7"/>
    </row>
    <row r="553" spans="1:24">
      <c r="A553" s="14" t="s">
        <v>977</v>
      </c>
      <c r="B553" s="7">
        <f>LOG10(D553)+6</f>
        <v>1.5493049550726798</v>
      </c>
      <c r="C553" s="7">
        <f>IF(E553=0,-12,LOG10(E553)+6)</f>
        <v>1.0974343241220037</v>
      </c>
      <c r="D553" s="10">
        <v>3.54246E-5</v>
      </c>
      <c r="E553" s="10">
        <v>1.25151E-5</v>
      </c>
      <c r="F553" s="8">
        <v>5</v>
      </c>
      <c r="G553" s="8" t="str" cm="1">
        <f t="array" ref="G553">_xlfn.SWITCH(F553,0,"primary",1,"6-7th grade",2,"8-9th grade",3,"10th grade",4,"11-12th grade",5,"bachelor",6,"licence",7,"master",10,"hard to tell")</f>
        <v>bachelor</v>
      </c>
      <c r="H553" s="8"/>
      <c r="I553" s="8" t="s">
        <v>42</v>
      </c>
      <c r="J553" s="8" t="s">
        <v>36</v>
      </c>
      <c r="K553" s="8" t="str">
        <f>IFERROR(IF(VLOOKUP(A553, ResultsOnlineExpFrench!A:A, 1, FALSE) = A553, "yes", "no"), "no")</f>
        <v>no</v>
      </c>
      <c r="L553" s="8"/>
      <c r="M553" s="8" t="e">
        <f>VLOOKUP(A553,ResultsOnlineExpFrench!A:B,2,FALSE)</f>
        <v>#N/A</v>
      </c>
      <c r="N553" s="8" t="e">
        <f>VLOOKUP(A553,ResultsOnlineExpFrench!A:H,8,FALSE)</f>
        <v>#N/A</v>
      </c>
      <c r="O553" s="7" t="e">
        <f>VLOOKUP(A553,ResultsIRT!B:J,4,FALSE)</f>
        <v>#N/A</v>
      </c>
      <c r="P553" s="7" t="e">
        <f>VLOOKUP(A553,ResultsIRT!B:J,5,FALSE)</f>
        <v>#N/A</v>
      </c>
      <c r="Q553" s="7" t="e">
        <f>VLOOKUP(A553,ResultsIRT!B:J,6,FALSE)</f>
        <v>#N/A</v>
      </c>
      <c r="R553" s="7" t="e">
        <f>VLOOKUP(A553,ResultsIRT!B:J,8,FALSE)</f>
        <v>#N/A</v>
      </c>
      <c r="S553" s="7" t="e">
        <f>VLOOKUP(A553,ResultsIRT!B:J,7,FALSE)</f>
        <v>#N/A</v>
      </c>
      <c r="T553" s="7" t="e">
        <f>VLOOKUP(A553,ResultsIRT!B:J,9,FALSE)</f>
        <v>#N/A</v>
      </c>
      <c r="U553" s="27" t="s">
        <v>978</v>
      </c>
      <c r="V553" s="8" t="str">
        <f>IFERROR(IF(VLOOKUP(U553, EnglishVocabulary!A:A, 1, FALSE) = U553, "yes", "no"), "no")</f>
        <v>no</v>
      </c>
      <c r="W553" s="8" t="str">
        <f>IFERROR(IF(VLOOKUP(A553, HighDiscrimIRT!A:A, 1, FALSE) = A553, "X", ""), "")</f>
        <v/>
      </c>
      <c r="X553" s="7"/>
    </row>
    <row r="554" spans="1:24">
      <c r="A554" s="14" t="s">
        <v>979</v>
      </c>
      <c r="B554" s="7">
        <f>LOG10(D554)+6</f>
        <v>1.5483857324498231</v>
      </c>
      <c r="C554" s="7">
        <f>IF(E554=0,-12,LOG10(E554)+6)</f>
        <v>0.62775490846609117</v>
      </c>
      <c r="D554" s="10">
        <v>3.5349699999999998E-5</v>
      </c>
      <c r="E554" s="10">
        <v>4.2437999999999999E-6</v>
      </c>
      <c r="F554" s="8">
        <v>4</v>
      </c>
      <c r="G554" s="8" t="str" cm="1">
        <f t="array" ref="G554">_xlfn.SWITCH(F554,0,"primary",1,"6-7th grade",2,"8-9th grade",3,"10th grade",4,"11-12th grade",5,"bachelor",6,"licence",7,"master",10,"hard to tell")</f>
        <v>11-12th grade</v>
      </c>
      <c r="H554" s="8"/>
      <c r="I554" s="8"/>
      <c r="J554" s="8" t="s">
        <v>214</v>
      </c>
      <c r="K554" s="8" t="str">
        <f>IFERROR(IF(VLOOKUP(A554, ResultsOnlineExpFrench!A:A, 1, FALSE) = A554, "yes", "no"), "no")</f>
        <v>no</v>
      </c>
      <c r="L554" s="8"/>
      <c r="M554" s="8" t="e">
        <f>VLOOKUP(A554,ResultsOnlineExpFrench!A:B,2,FALSE)</f>
        <v>#N/A</v>
      </c>
      <c r="N554" s="8" t="e">
        <f>VLOOKUP(A554,ResultsOnlineExpFrench!A:H,8,FALSE)</f>
        <v>#N/A</v>
      </c>
      <c r="O554" s="7" t="e">
        <f>VLOOKUP(A554,ResultsIRT!B:J,4,FALSE)</f>
        <v>#N/A</v>
      </c>
      <c r="P554" s="7" t="e">
        <f>VLOOKUP(A554,ResultsIRT!B:J,5,FALSE)</f>
        <v>#N/A</v>
      </c>
      <c r="Q554" s="7" t="e">
        <f>VLOOKUP(A554,ResultsIRT!B:J,6,FALSE)</f>
        <v>#N/A</v>
      </c>
      <c r="R554" s="7" t="e">
        <f>VLOOKUP(A554,ResultsIRT!B:J,8,FALSE)</f>
        <v>#N/A</v>
      </c>
      <c r="S554" s="7" t="e">
        <f>VLOOKUP(A554,ResultsIRT!B:J,7,FALSE)</f>
        <v>#N/A</v>
      </c>
      <c r="T554" s="7" t="e">
        <f>VLOOKUP(A554,ResultsIRT!B:J,9,FALSE)</f>
        <v>#N/A</v>
      </c>
      <c r="U554" s="27" t="s">
        <v>980</v>
      </c>
      <c r="V554" s="8" t="str">
        <f>IFERROR(IF(VLOOKUP(U554, EnglishVocabulary!A:A, 1, FALSE) = U554, "yes", "no"), "no")</f>
        <v>yes</v>
      </c>
      <c r="W554" s="8" t="str">
        <f>IFERROR(IF(VLOOKUP(A554, HighDiscrimIRT!A:A, 1, FALSE) = A554, "X", ""), "")</f>
        <v/>
      </c>
      <c r="X554" s="7"/>
    </row>
    <row r="555" spans="1:24">
      <c r="A555" s="14" t="s">
        <v>981</v>
      </c>
      <c r="B555" s="7">
        <f>LOG10(D555)+6</f>
        <v>1.5446892613721852</v>
      </c>
      <c r="C555" s="7">
        <f>IF(E555=0,-12,LOG10(E555)+6)</f>
        <v>-0.10490910306560064</v>
      </c>
      <c r="D555" s="10">
        <v>3.5050099999999998E-5</v>
      </c>
      <c r="E555" s="10">
        <v>7.8540000000000003E-7</v>
      </c>
      <c r="F555" s="8">
        <v>4</v>
      </c>
      <c r="G555" s="8" t="str" cm="1">
        <f t="array" ref="G555">_xlfn.SWITCH(F555,0,"primary",1,"6-7th grade",2,"8-9th grade",3,"10th grade",4,"11-12th grade",5,"bachelor",6,"licence",7,"master",10,"hard to tell")</f>
        <v>11-12th grade</v>
      </c>
      <c r="H555" s="8"/>
      <c r="I555" s="8"/>
      <c r="J555" s="8" t="s">
        <v>77</v>
      </c>
      <c r="K555" s="8" t="str">
        <f>IFERROR(IF(VLOOKUP(A555, ResultsOnlineExpFrench!A:A, 1, FALSE) = A555, "yes", "no"), "no")</f>
        <v>no</v>
      </c>
      <c r="L555" s="8"/>
      <c r="M555" s="8" t="e">
        <f>VLOOKUP(A555,ResultsOnlineExpFrench!A:B,2,FALSE)</f>
        <v>#N/A</v>
      </c>
      <c r="N555" s="8" t="e">
        <f>VLOOKUP(A555,ResultsOnlineExpFrench!A:H,8,FALSE)</f>
        <v>#N/A</v>
      </c>
      <c r="O555" s="7" t="e">
        <f>VLOOKUP(A555,ResultsIRT!B:J,4,FALSE)</f>
        <v>#N/A</v>
      </c>
      <c r="P555" s="7" t="e">
        <f>VLOOKUP(A555,ResultsIRT!B:J,5,FALSE)</f>
        <v>#N/A</v>
      </c>
      <c r="Q555" s="7" t="e">
        <f>VLOOKUP(A555,ResultsIRT!B:J,6,FALSE)</f>
        <v>#N/A</v>
      </c>
      <c r="R555" s="7" t="e">
        <f>VLOOKUP(A555,ResultsIRT!B:J,8,FALSE)</f>
        <v>#N/A</v>
      </c>
      <c r="S555" s="7" t="e">
        <f>VLOOKUP(A555,ResultsIRT!B:J,7,FALSE)</f>
        <v>#N/A</v>
      </c>
      <c r="T555" s="7" t="e">
        <f>VLOOKUP(A555,ResultsIRT!B:J,9,FALSE)</f>
        <v>#N/A</v>
      </c>
      <c r="U555" s="27" t="s">
        <v>260</v>
      </c>
      <c r="V555" s="8" t="str">
        <f>IFERROR(IF(VLOOKUP(U555, EnglishVocabulary!A:A, 1, FALSE) = U555, "yes", "no"), "no")</f>
        <v>no</v>
      </c>
      <c r="W555" s="8" t="str">
        <f>IFERROR(IF(VLOOKUP(A555, HighDiscrimIRT!A:A, 1, FALSE) = A555, "X", ""), "")</f>
        <v/>
      </c>
      <c r="X555" s="7"/>
    </row>
    <row r="556" spans="1:24">
      <c r="A556" s="14" t="s">
        <v>982</v>
      </c>
      <c r="B556" s="7">
        <f>LOG10(D556)+6</f>
        <v>1.5418961133743965</v>
      </c>
      <c r="C556" s="7">
        <f>IF(E556=0,-12,LOG10(E556)+6)</f>
        <v>1.1976829557374824</v>
      </c>
      <c r="D556" s="10">
        <v>3.48254E-5</v>
      </c>
      <c r="E556" s="10">
        <v>1.5764600000000001E-5</v>
      </c>
      <c r="F556" s="8">
        <v>0</v>
      </c>
      <c r="G556" s="8" t="str" cm="1">
        <f t="array" ref="G556">_xlfn.SWITCH(F556,0,"primary",1,"6-7th grade",2,"8-9th grade",3,"10th grade",4,"11-12th grade",5,"bachelor",6,"licence",7,"master",10,"hard to tell")</f>
        <v>primary</v>
      </c>
      <c r="H556" s="8" t="s">
        <v>42</v>
      </c>
      <c r="I556" s="8"/>
      <c r="J556" s="8" t="s">
        <v>77</v>
      </c>
      <c r="K556" s="8" t="str">
        <f>IFERROR(IF(VLOOKUP(A556, ResultsOnlineExpFrench!A:A, 1, FALSE) = A556, "yes", "no"), "no")</f>
        <v>no</v>
      </c>
      <c r="L556" s="8"/>
      <c r="M556" s="8" t="e">
        <f>VLOOKUP(A556,ResultsOnlineExpFrench!A:B,2,FALSE)</f>
        <v>#N/A</v>
      </c>
      <c r="N556" s="8" t="e">
        <f>VLOOKUP(A556,ResultsOnlineExpFrench!A:H,8,FALSE)</f>
        <v>#N/A</v>
      </c>
      <c r="O556" s="7" t="e">
        <f>VLOOKUP(A556,ResultsIRT!B:J,4,FALSE)</f>
        <v>#N/A</v>
      </c>
      <c r="P556" s="7" t="e">
        <f>VLOOKUP(A556,ResultsIRT!B:J,5,FALSE)</f>
        <v>#N/A</v>
      </c>
      <c r="Q556" s="7" t="e">
        <f>VLOOKUP(A556,ResultsIRT!B:J,6,FALSE)</f>
        <v>#N/A</v>
      </c>
      <c r="R556" s="7" t="e">
        <f>VLOOKUP(A556,ResultsIRT!B:J,8,FALSE)</f>
        <v>#N/A</v>
      </c>
      <c r="S556" s="7" t="e">
        <f>VLOOKUP(A556,ResultsIRT!B:J,7,FALSE)</f>
        <v>#N/A</v>
      </c>
      <c r="T556" s="7" t="e">
        <f>VLOOKUP(A556,ResultsIRT!B:J,9,FALSE)</f>
        <v>#N/A</v>
      </c>
      <c r="U556" s="27" t="s">
        <v>983</v>
      </c>
      <c r="V556" s="8" t="str">
        <f>IFERROR(IF(VLOOKUP(U556, EnglishVocabulary!A:A, 1, FALSE) = U556, "yes", "no"), "no")</f>
        <v>yes</v>
      </c>
      <c r="W556" s="8" t="str">
        <f>IFERROR(IF(VLOOKUP(A556, HighDiscrimIRT!A:A, 1, FALSE) = A556, "X", ""), "")</f>
        <v/>
      </c>
      <c r="X556" s="7"/>
    </row>
    <row r="557" spans="1:24">
      <c r="A557" s="14" t="s">
        <v>984</v>
      </c>
      <c r="B557" s="7">
        <f>LOG10(D557)+6</f>
        <v>1.539086140167603</v>
      </c>
      <c r="C557" s="7">
        <f>IF(E557=0,-12,LOG10(E557)+6)</f>
        <v>1.5879813329625341</v>
      </c>
      <c r="D557" s="10">
        <v>3.4600800000000003E-5</v>
      </c>
      <c r="E557" s="10">
        <v>3.8724099999999997E-5</v>
      </c>
      <c r="F557" s="11">
        <v>0</v>
      </c>
      <c r="G557" s="8" t="str" cm="1">
        <f t="array" ref="G557">_xlfn.SWITCH(F557,0,"primary",1,"6-7th grade",2,"8-9th grade",3,"10th grade",4,"11-12th grade",5,"bachelor",6,"licence",7,"master",10,"hard to tell")</f>
        <v>primary</v>
      </c>
      <c r="H557" s="8"/>
      <c r="I557" s="8"/>
      <c r="J557" s="8" t="s">
        <v>36</v>
      </c>
      <c r="K557" s="8" t="str">
        <f>IFERROR(IF(VLOOKUP(A557, ResultsOnlineExpFrench!A:A, 1, FALSE) = A557, "yes", "no"), "no")</f>
        <v>no</v>
      </c>
      <c r="L557" s="8"/>
      <c r="M557" s="8" t="e">
        <f>VLOOKUP(A557,ResultsOnlineExpFrench!A:B,2,FALSE)</f>
        <v>#N/A</v>
      </c>
      <c r="N557" s="8" t="e">
        <f>VLOOKUP(A557,ResultsOnlineExpFrench!A:H,8,FALSE)</f>
        <v>#N/A</v>
      </c>
      <c r="O557" s="7" t="e">
        <f>VLOOKUP(A557,ResultsIRT!B:J,4,FALSE)</f>
        <v>#N/A</v>
      </c>
      <c r="P557" s="7" t="e">
        <f>VLOOKUP(A557,ResultsIRT!B:J,5,FALSE)</f>
        <v>#N/A</v>
      </c>
      <c r="Q557" s="7" t="e">
        <f>VLOOKUP(A557,ResultsIRT!B:J,6,FALSE)</f>
        <v>#N/A</v>
      </c>
      <c r="R557" s="7" t="e">
        <f>VLOOKUP(A557,ResultsIRT!B:J,8,FALSE)</f>
        <v>#N/A</v>
      </c>
      <c r="S557" s="7" t="e">
        <f>VLOOKUP(A557,ResultsIRT!B:J,7,FALSE)</f>
        <v>#N/A</v>
      </c>
      <c r="T557" s="7" t="e">
        <f>VLOOKUP(A557,ResultsIRT!B:J,9,FALSE)</f>
        <v>#N/A</v>
      </c>
      <c r="U557" s="27" t="s">
        <v>464</v>
      </c>
      <c r="V557" s="8" t="str">
        <f>IFERROR(IF(VLOOKUP(U557, EnglishVocabulary!A:A, 1, FALSE) = U557, "yes", "no"), "no")</f>
        <v>yes</v>
      </c>
      <c r="W557" s="8" t="str">
        <f>IFERROR(IF(VLOOKUP(A557, HighDiscrimIRT!A:A, 1, FALSE) = A557, "X", ""), "")</f>
        <v/>
      </c>
      <c r="X557" s="7" t="s">
        <v>340</v>
      </c>
    </row>
    <row r="558" spans="1:24">
      <c r="A558" s="14" t="s">
        <v>985</v>
      </c>
      <c r="B558" s="7">
        <f>LOG10(D558)+6</f>
        <v>1.5381450083205968</v>
      </c>
      <c r="C558" s="7">
        <f>IF(E558=0,-12,LOG10(E558)+6)</f>
        <v>-0.76853040956931906</v>
      </c>
      <c r="D558" s="10">
        <v>3.4525900000000001E-5</v>
      </c>
      <c r="E558" s="10">
        <v>1.7039999999999999E-7</v>
      </c>
      <c r="F558" s="11">
        <v>5</v>
      </c>
      <c r="G558" s="8" t="str" cm="1">
        <f t="array" ref="G558">_xlfn.SWITCH(F558,0,"primary",1,"6-7th grade",2,"8-9th grade",3,"10th grade",4,"11-12th grade",5,"bachelor",6,"licence",7,"master",10,"hard to tell")</f>
        <v>bachelor</v>
      </c>
      <c r="H558" s="8"/>
      <c r="I558" s="8"/>
      <c r="J558" s="8" t="s">
        <v>27</v>
      </c>
      <c r="K558" s="8" t="str">
        <f>IFERROR(IF(VLOOKUP(A558, ResultsOnlineExpFrench!A:A, 1, FALSE) = A558, "yes", "no"), "no")</f>
        <v>yes</v>
      </c>
      <c r="L558" s="8"/>
      <c r="M558" s="7">
        <f>VLOOKUP(A558,ResultsOnlineExpFrench!A:B,2,FALSE)</f>
        <v>3.5755395683453242</v>
      </c>
      <c r="N558" s="7">
        <f>VLOOKUP(A558,ResultsOnlineExpFrench!A:H,8,FALSE)</f>
        <v>2.7008616191586761</v>
      </c>
      <c r="O558" s="7">
        <f>VLOOKUP(A558,ResultsIRT!B:J,4,FALSE)</f>
        <v>1.9347486749821801</v>
      </c>
      <c r="P558" s="7">
        <f>VLOOKUP(A558,ResultsIRT!B:J,5,FALSE)</f>
        <v>-0.13683012516909299</v>
      </c>
      <c r="Q558" s="7">
        <f>VLOOKUP(A558,ResultsIRT!B:J,6,FALSE)</f>
        <v>2.7303682568089802</v>
      </c>
      <c r="R558" s="7">
        <f>VLOOKUP(A558,ResultsIRT!B:J,8,FALSE)</f>
        <v>-0.325105607990199</v>
      </c>
      <c r="S558" s="7">
        <f>VLOOKUP(A558,ResultsIRT!B:J,7,FALSE)</f>
        <v>0.36201117100580599</v>
      </c>
      <c r="T558" s="7">
        <f>VLOOKUP(A558,ResultsIRT!B:J,9,FALSE)</f>
        <v>4.9968926873537303</v>
      </c>
      <c r="U558" s="27" t="s">
        <v>985</v>
      </c>
      <c r="V558" s="8" t="str">
        <f>IFERROR(IF(VLOOKUP(U558, EnglishVocabulary!A:A, 1, FALSE) = U558, "yes", "no"), "no")</f>
        <v>yes</v>
      </c>
      <c r="W558" s="8" t="str">
        <f>IFERROR(IF(VLOOKUP(A558, HighDiscrimIRT!A:A, 1, FALSE) = A558, "X", ""), "")</f>
        <v>X</v>
      </c>
      <c r="X558" s="7"/>
    </row>
    <row r="559" spans="1:24">
      <c r="A559" s="14" t="s">
        <v>986</v>
      </c>
      <c r="B559" s="7">
        <f>LOG10(D559)+6</f>
        <v>1.5362566040393855</v>
      </c>
      <c r="C559" s="7">
        <f>IF(E559=0,-12,LOG10(E559)+6)</f>
        <v>-0.31587307438692491</v>
      </c>
      <c r="D559" s="10">
        <v>3.4376099999999998E-5</v>
      </c>
      <c r="E559" s="10">
        <v>4.8319999999999999E-7</v>
      </c>
      <c r="F559" s="11">
        <v>5</v>
      </c>
      <c r="G559" s="8" t="str" cm="1">
        <f t="array" ref="G559">_xlfn.SWITCH(F559,0,"primary",1,"6-7th grade",2,"8-9th grade",3,"10th grade",4,"11-12th grade",5,"bachelor",6,"licence",7,"master",10,"hard to tell")</f>
        <v>bachelor</v>
      </c>
      <c r="H559" s="8"/>
      <c r="I559" s="8"/>
      <c r="J559" s="8" t="s">
        <v>36</v>
      </c>
      <c r="K559" s="8" t="str">
        <f>IFERROR(IF(VLOOKUP(A559, ResultsOnlineExpFrench!A:A, 1, FALSE) = A559, "yes", "no"), "no")</f>
        <v>yes</v>
      </c>
      <c r="L559" s="8"/>
      <c r="M559" s="7">
        <f>VLOOKUP(A559,ResultsOnlineExpFrench!A:B,2,FALSE)</f>
        <v>6.3669064748201443</v>
      </c>
      <c r="N559" s="7">
        <f>VLOOKUP(A559,ResultsOnlineExpFrench!A:H,8,FALSE)</f>
        <v>2.4762000502977881</v>
      </c>
      <c r="O559" s="7">
        <f>VLOOKUP(A559,ResultsIRT!B:J,4,FALSE)</f>
        <v>3.74955440045823</v>
      </c>
      <c r="P559" s="7">
        <f>VLOOKUP(A559,ResultsIRT!B:J,5,FALSE)</f>
        <v>-0.77883939078120501</v>
      </c>
      <c r="Q559" s="7">
        <f>VLOOKUP(A559,ResultsIRT!B:J,6,FALSE)</f>
        <v>2.1665522795642298</v>
      </c>
      <c r="R559" s="7">
        <f>VLOOKUP(A559,ResultsIRT!B:J,8,FALSE)</f>
        <v>-1.3926928884360901</v>
      </c>
      <c r="S559" s="7">
        <f>VLOOKUP(A559,ResultsIRT!B:J,7,FALSE)</f>
        <v>0.457310220796459</v>
      </c>
      <c r="T559" s="7">
        <f>VLOOKUP(A559,ResultsIRT!B:J,9,FALSE)</f>
        <v>1.13947372896267</v>
      </c>
      <c r="U559" s="27" t="s">
        <v>987</v>
      </c>
      <c r="V559" s="8" t="str">
        <f>IFERROR(IF(VLOOKUP(U559, EnglishVocabulary!A:A, 1, FALSE) = U559, "yes", "no"), "no")</f>
        <v>yes</v>
      </c>
      <c r="W559" s="8" t="str">
        <f>IFERROR(IF(VLOOKUP(A559, HighDiscrimIRT!A:A, 1, FALSE) = A559, "X", ""), "")</f>
        <v/>
      </c>
      <c r="X559" s="7"/>
    </row>
    <row r="560" spans="1:24">
      <c r="A560" s="14" t="s">
        <v>988</v>
      </c>
      <c r="B560" s="7">
        <f>LOG10(D560)+6</f>
        <v>1.5353093137530358</v>
      </c>
      <c r="C560" s="7">
        <f>IF(E560=0,-12,LOG10(E560)+6)</f>
        <v>-1.4528616710411946E-2</v>
      </c>
      <c r="D560" s="10">
        <v>3.4301200000000003E-5</v>
      </c>
      <c r="E560" s="10">
        <v>9.6710000000000002E-7</v>
      </c>
      <c r="F560" s="8">
        <v>5</v>
      </c>
      <c r="G560" s="8" t="str" cm="1">
        <f t="array" ref="G560">_xlfn.SWITCH(F560,0,"primary",1,"6-7th grade",2,"8-9th grade",3,"10th grade",4,"11-12th grade",5,"bachelor",6,"licence",7,"master",10,"hard to tell")</f>
        <v>bachelor</v>
      </c>
      <c r="H560" s="8"/>
      <c r="I560" s="8"/>
      <c r="J560" s="8" t="s">
        <v>77</v>
      </c>
      <c r="K560" s="8" t="str">
        <f>IFERROR(IF(VLOOKUP(A560, ResultsOnlineExpFrench!A:A, 1, FALSE) = A560, "yes", "no"), "no")</f>
        <v>no</v>
      </c>
      <c r="L560" s="8"/>
      <c r="M560" s="8" t="e">
        <f>VLOOKUP(A560,ResultsOnlineExpFrench!A:B,2,FALSE)</f>
        <v>#N/A</v>
      </c>
      <c r="N560" s="8" t="e">
        <f>VLOOKUP(A560,ResultsOnlineExpFrench!A:H,8,FALSE)</f>
        <v>#N/A</v>
      </c>
      <c r="O560" s="7" t="e">
        <f>VLOOKUP(A560,ResultsIRT!B:J,4,FALSE)</f>
        <v>#N/A</v>
      </c>
      <c r="P560" s="7" t="e">
        <f>VLOOKUP(A560,ResultsIRT!B:J,5,FALSE)</f>
        <v>#N/A</v>
      </c>
      <c r="Q560" s="7" t="e">
        <f>VLOOKUP(A560,ResultsIRT!B:J,6,FALSE)</f>
        <v>#N/A</v>
      </c>
      <c r="R560" s="7" t="e">
        <f>VLOOKUP(A560,ResultsIRT!B:J,8,FALSE)</f>
        <v>#N/A</v>
      </c>
      <c r="S560" s="7" t="e">
        <f>VLOOKUP(A560,ResultsIRT!B:J,7,FALSE)</f>
        <v>#N/A</v>
      </c>
      <c r="T560" s="7" t="e">
        <f>VLOOKUP(A560,ResultsIRT!B:J,9,FALSE)</f>
        <v>#N/A</v>
      </c>
      <c r="U560" s="27" t="s">
        <v>989</v>
      </c>
      <c r="V560" s="8" t="str">
        <f>IFERROR(IF(VLOOKUP(U560, EnglishVocabulary!A:A, 1, FALSE) = U560, "yes", "no"), "no")</f>
        <v>yes</v>
      </c>
      <c r="W560" s="8" t="str">
        <f>IFERROR(IF(VLOOKUP(A560, HighDiscrimIRT!A:A, 1, FALSE) = A560, "X", ""), "")</f>
        <v/>
      </c>
      <c r="X560" s="7"/>
    </row>
    <row r="561" spans="1:24">
      <c r="A561" s="14" t="s">
        <v>990</v>
      </c>
      <c r="B561" s="7">
        <f>LOG10(D561)+6</f>
        <v>1.5343599527038858</v>
      </c>
      <c r="C561" s="7">
        <f>IF(E561=0,-12,LOG10(E561)+6)</f>
        <v>1.5076939926549171</v>
      </c>
      <c r="D561" s="10">
        <v>3.4226300000000001E-5</v>
      </c>
      <c r="E561" s="10">
        <v>3.2187999999999997E-5</v>
      </c>
      <c r="F561" s="11">
        <v>6</v>
      </c>
      <c r="G561" s="8" t="str" cm="1">
        <f t="array" ref="G561">_xlfn.SWITCH(F561,0,"primary",1,"6-7th grade",2,"8-9th grade",3,"10th grade",4,"11-12th grade",5,"bachelor",6,"licence",7,"master",10,"hard to tell")</f>
        <v>licence</v>
      </c>
      <c r="H561" s="8"/>
      <c r="I561" s="8"/>
      <c r="J561" s="8" t="s">
        <v>27</v>
      </c>
      <c r="K561" s="8" t="str">
        <f>IFERROR(IF(VLOOKUP(A561, ResultsOnlineExpFrench!A:A, 1, FALSE) = A561, "yes", "no"), "no")</f>
        <v>yes</v>
      </c>
      <c r="L561" s="8"/>
      <c r="M561" s="7">
        <f>VLOOKUP(A561,ResultsOnlineExpFrench!A:B,2,FALSE)</f>
        <v>4.3878787878787877</v>
      </c>
      <c r="N561" s="7">
        <f>VLOOKUP(A561,ResultsOnlineExpFrench!A:H,8,FALSE)</f>
        <v>2.7581018479181378</v>
      </c>
      <c r="O561" s="7">
        <f>VLOOKUP(A561,ResultsIRT!B:J,4,FALSE)</f>
        <v>6.1941084622355799E-2</v>
      </c>
      <c r="P561" s="7">
        <f>VLOOKUP(A561,ResultsIRT!B:J,5,FALSE)</f>
        <v>-21.579446107256899</v>
      </c>
      <c r="Q561" s="7">
        <f>VLOOKUP(A561,ResultsIRT!B:J,6,FALSE)</f>
        <v>1.4452078744128301</v>
      </c>
      <c r="R561" s="7">
        <f>VLOOKUP(A561,ResultsIRT!B:J,8,FALSE)</f>
        <v>-0.51740637000630696</v>
      </c>
      <c r="S561" s="7">
        <f>VLOOKUP(A561,ResultsIRT!B:J,7,FALSE)</f>
        <v>0.25802422732222202</v>
      </c>
      <c r="T561" s="7">
        <f>VLOOKUP(A561,ResultsIRT!B:J,9,FALSE)</f>
        <v>3.7015593818862298</v>
      </c>
      <c r="U561" s="27" t="s">
        <v>991</v>
      </c>
      <c r="V561" s="8" t="str">
        <f>IFERROR(IF(VLOOKUP(U561, EnglishVocabulary!A:A, 1, FALSE) = U561, "yes", "no"), "no")</f>
        <v>no</v>
      </c>
      <c r="W561" s="8" t="str">
        <f>IFERROR(IF(VLOOKUP(A561, HighDiscrimIRT!A:A, 1, FALSE) = A561, "X", ""), "")</f>
        <v/>
      </c>
      <c r="X561" s="7"/>
    </row>
    <row r="562" spans="1:24">
      <c r="A562" s="14" t="s">
        <v>992</v>
      </c>
      <c r="B562" s="7">
        <f>LOG10(D562)+6</f>
        <v>1.5314993539487745</v>
      </c>
      <c r="C562" s="7">
        <f>IF(E562=0,-12,LOG10(E562)+6)</f>
        <v>3.01542709221021E-2</v>
      </c>
      <c r="D562" s="10">
        <v>3.4001600000000003E-5</v>
      </c>
      <c r="E562" s="10">
        <v>1.0719000000000001E-6</v>
      </c>
      <c r="F562" s="8">
        <v>5</v>
      </c>
      <c r="G562" s="8" t="str" cm="1">
        <f t="array" ref="G562">_xlfn.SWITCH(F562,0,"primary",1,"6-7th grade",2,"8-9th grade",3,"10th grade",4,"11-12th grade",5,"bachelor",6,"licence",7,"master",10,"hard to tell")</f>
        <v>bachelor</v>
      </c>
      <c r="H562" s="8"/>
      <c r="I562" s="8"/>
      <c r="J562" s="8" t="s">
        <v>331</v>
      </c>
      <c r="K562" s="8" t="str">
        <f>IFERROR(IF(VLOOKUP(A562, ResultsOnlineExpFrench!A:A, 1, FALSE) = A562, "yes", "no"), "no")</f>
        <v>no</v>
      </c>
      <c r="L562" s="8"/>
      <c r="M562" s="8" t="e">
        <f>VLOOKUP(A562,ResultsOnlineExpFrench!A:B,2,FALSE)</f>
        <v>#N/A</v>
      </c>
      <c r="N562" s="8" t="e">
        <f>VLOOKUP(A562,ResultsOnlineExpFrench!A:H,8,FALSE)</f>
        <v>#N/A</v>
      </c>
      <c r="O562" s="7" t="e">
        <f>VLOOKUP(A562,ResultsIRT!B:J,4,FALSE)</f>
        <v>#N/A</v>
      </c>
      <c r="P562" s="7" t="e">
        <f>VLOOKUP(A562,ResultsIRT!B:J,5,FALSE)</f>
        <v>#N/A</v>
      </c>
      <c r="Q562" s="7" t="e">
        <f>VLOOKUP(A562,ResultsIRT!B:J,6,FALSE)</f>
        <v>#N/A</v>
      </c>
      <c r="R562" s="7" t="e">
        <f>VLOOKUP(A562,ResultsIRT!B:J,8,FALSE)</f>
        <v>#N/A</v>
      </c>
      <c r="S562" s="7" t="e">
        <f>VLOOKUP(A562,ResultsIRT!B:J,7,FALSE)</f>
        <v>#N/A</v>
      </c>
      <c r="T562" s="7" t="e">
        <f>VLOOKUP(A562,ResultsIRT!B:J,9,FALSE)</f>
        <v>#N/A</v>
      </c>
      <c r="U562" s="27" t="s">
        <v>992</v>
      </c>
      <c r="V562" s="8" t="str">
        <f>IFERROR(IF(VLOOKUP(U562, EnglishVocabulary!A:A, 1, FALSE) = U562, "yes", "no"), "no")</f>
        <v>yes</v>
      </c>
      <c r="W562" s="8" t="str">
        <f>IFERROR(IF(VLOOKUP(A562, HighDiscrimIRT!A:A, 1, FALSE) = A562, "X", ""), "")</f>
        <v/>
      </c>
      <c r="X562" s="7"/>
    </row>
    <row r="563" spans="1:24">
      <c r="A563" s="14" t="s">
        <v>993</v>
      </c>
      <c r="B563" s="7">
        <f>LOG10(D563)+6</f>
        <v>1.527655674259786</v>
      </c>
      <c r="C563" s="7">
        <f>IF(E563=0,-12,LOG10(E563)+6)</f>
        <v>1.2065641414967896</v>
      </c>
      <c r="D563" s="10">
        <v>3.3701999999999997E-5</v>
      </c>
      <c r="E563" s="10">
        <v>1.6090300000000001E-5</v>
      </c>
      <c r="F563" s="8">
        <v>4</v>
      </c>
      <c r="G563" s="8" t="str" cm="1">
        <f t="array" ref="G563">_xlfn.SWITCH(F563,0,"primary",1,"6-7th grade",2,"8-9th grade",3,"10th grade",4,"11-12th grade",5,"bachelor",6,"licence",7,"master",10,"hard to tell")</f>
        <v>11-12th grade</v>
      </c>
      <c r="H563" s="8"/>
      <c r="I563" s="8"/>
      <c r="J563" s="8" t="s">
        <v>214</v>
      </c>
      <c r="K563" s="8" t="str">
        <f>IFERROR(IF(VLOOKUP(A563, ResultsOnlineExpFrench!A:A, 1, FALSE) = A563, "yes", "no"), "no")</f>
        <v>no</v>
      </c>
      <c r="L563" s="8"/>
      <c r="M563" s="8" t="e">
        <f>VLOOKUP(A563,ResultsOnlineExpFrench!A:B,2,FALSE)</f>
        <v>#N/A</v>
      </c>
      <c r="N563" s="8" t="e">
        <f>VLOOKUP(A563,ResultsOnlineExpFrench!A:H,8,FALSE)</f>
        <v>#N/A</v>
      </c>
      <c r="O563" s="7" t="e">
        <f>VLOOKUP(A563,ResultsIRT!B:J,4,FALSE)</f>
        <v>#N/A</v>
      </c>
      <c r="P563" s="7" t="e">
        <f>VLOOKUP(A563,ResultsIRT!B:J,5,FALSE)</f>
        <v>#N/A</v>
      </c>
      <c r="Q563" s="7" t="e">
        <f>VLOOKUP(A563,ResultsIRT!B:J,6,FALSE)</f>
        <v>#N/A</v>
      </c>
      <c r="R563" s="7" t="e">
        <f>VLOOKUP(A563,ResultsIRT!B:J,8,FALSE)</f>
        <v>#N/A</v>
      </c>
      <c r="S563" s="7" t="e">
        <f>VLOOKUP(A563,ResultsIRT!B:J,7,FALSE)</f>
        <v>#N/A</v>
      </c>
      <c r="T563" s="7" t="e">
        <f>VLOOKUP(A563,ResultsIRT!B:J,9,FALSE)</f>
        <v>#N/A</v>
      </c>
      <c r="U563" s="27" t="s">
        <v>994</v>
      </c>
      <c r="V563" s="8" t="str">
        <f>IFERROR(IF(VLOOKUP(U563, EnglishVocabulary!A:A, 1, FALSE) = U563, "yes", "no"), "no")</f>
        <v>no</v>
      </c>
      <c r="W563" s="8" t="str">
        <f>IFERROR(IF(VLOOKUP(A563, HighDiscrimIRT!A:A, 1, FALSE) = A563, "X", ""), "")</f>
        <v/>
      </c>
      <c r="X563" s="7"/>
    </row>
    <row r="564" spans="1:24">
      <c r="A564" s="14" t="s">
        <v>995</v>
      </c>
      <c r="B564" s="7">
        <f>LOG10(D564)+6</f>
        <v>1.527655674259786</v>
      </c>
      <c r="C564" s="7">
        <f>IF(E564=0,-12,LOG10(E564)+6)</f>
        <v>0.73482382309631955</v>
      </c>
      <c r="D564" s="10">
        <v>3.3701999999999997E-5</v>
      </c>
      <c r="E564" s="10">
        <v>5.4303000000000003E-6</v>
      </c>
      <c r="F564" s="8">
        <v>4</v>
      </c>
      <c r="G564" s="8" t="str" cm="1">
        <f t="array" ref="G564">_xlfn.SWITCH(F564,0,"primary",1,"6-7th grade",2,"8-9th grade",3,"10th grade",4,"11-12th grade",5,"bachelor",6,"licence",7,"master",10,"hard to tell")</f>
        <v>11-12th grade</v>
      </c>
      <c r="H564" s="8"/>
      <c r="I564" s="8" t="s">
        <v>42</v>
      </c>
      <c r="J564" s="8" t="s">
        <v>27</v>
      </c>
      <c r="K564" s="8" t="str">
        <f>IFERROR(IF(VLOOKUP(A564, ResultsOnlineExpFrench!A:A, 1, FALSE) = A564, "yes", "no"), "no")</f>
        <v>no</v>
      </c>
      <c r="L564" s="8"/>
      <c r="M564" s="8" t="e">
        <f>VLOOKUP(A564,ResultsOnlineExpFrench!A:B,2,FALSE)</f>
        <v>#N/A</v>
      </c>
      <c r="N564" s="8" t="e">
        <f>VLOOKUP(A564,ResultsOnlineExpFrench!A:H,8,FALSE)</f>
        <v>#N/A</v>
      </c>
      <c r="O564" s="7" t="e">
        <f>VLOOKUP(A564,ResultsIRT!B:J,4,FALSE)</f>
        <v>#N/A</v>
      </c>
      <c r="P564" s="7" t="e">
        <f>VLOOKUP(A564,ResultsIRT!B:J,5,FALSE)</f>
        <v>#N/A</v>
      </c>
      <c r="Q564" s="7" t="e">
        <f>VLOOKUP(A564,ResultsIRT!B:J,6,FALSE)</f>
        <v>#N/A</v>
      </c>
      <c r="R564" s="7" t="e">
        <f>VLOOKUP(A564,ResultsIRT!B:J,8,FALSE)</f>
        <v>#N/A</v>
      </c>
      <c r="S564" s="7" t="e">
        <f>VLOOKUP(A564,ResultsIRT!B:J,7,FALSE)</f>
        <v>#N/A</v>
      </c>
      <c r="T564" s="7" t="e">
        <f>VLOOKUP(A564,ResultsIRT!B:J,9,FALSE)</f>
        <v>#N/A</v>
      </c>
      <c r="U564" s="27" t="s">
        <v>995</v>
      </c>
      <c r="V564" s="8" t="str">
        <f>IFERROR(IF(VLOOKUP(U564, EnglishVocabulary!A:A, 1, FALSE) = U564, "yes", "no"), "no")</f>
        <v>yes</v>
      </c>
      <c r="W564" s="8" t="str">
        <f>IFERROR(IF(VLOOKUP(A564, HighDiscrimIRT!A:A, 1, FALSE) = A564, "X", ""), "")</f>
        <v/>
      </c>
      <c r="X564" s="7"/>
    </row>
    <row r="565" spans="1:24">
      <c r="A565" s="14" t="s">
        <v>996</v>
      </c>
      <c r="B565" s="7">
        <f>LOG10(D565)+6</f>
        <v>1.5266907068872007</v>
      </c>
      <c r="C565" s="7">
        <f>IF(E565=0,-12,LOG10(E565)+6)</f>
        <v>-0.43794517034362102</v>
      </c>
      <c r="D565" s="10">
        <v>3.3627200000000002E-5</v>
      </c>
      <c r="E565" s="10">
        <v>3.6479999999999998E-7</v>
      </c>
      <c r="F565" s="11">
        <v>2</v>
      </c>
      <c r="G565" s="8" t="str" cm="1">
        <f t="array" ref="G565">_xlfn.SWITCH(F565,0,"primary",1,"6-7th grade",2,"8-9th grade",3,"10th grade",4,"11-12th grade",5,"bachelor",6,"licence",7,"master",10,"hard to tell")</f>
        <v>8-9th grade</v>
      </c>
      <c r="H565" s="8"/>
      <c r="I565" s="8"/>
      <c r="J565" s="8" t="s">
        <v>27</v>
      </c>
      <c r="K565" s="8" t="str">
        <f>IFERROR(IF(VLOOKUP(A565, ResultsOnlineExpFrench!A:A, 1, FALSE) = A565, "yes", "no"), "no")</f>
        <v>yes</v>
      </c>
      <c r="L565" s="8"/>
      <c r="M565" s="7">
        <f>VLOOKUP(A565,ResultsOnlineExpFrench!A:B,2,FALSE)</f>
        <v>7.2374100719424463</v>
      </c>
      <c r="N565" s="7">
        <f>VLOOKUP(A565,ResultsOnlineExpFrench!A:H,8,FALSE)</f>
        <v>1.386381521777946</v>
      </c>
      <c r="O565" s="7" t="e">
        <f>VLOOKUP(A565,ResultsIRT!B:J,4,FALSE)</f>
        <v>#N/A</v>
      </c>
      <c r="P565" s="7" t="e">
        <f>VLOOKUP(A565,ResultsIRT!B:J,5,FALSE)</f>
        <v>#N/A</v>
      </c>
      <c r="Q565" s="7" t="e">
        <f>VLOOKUP(A565,ResultsIRT!B:J,6,FALSE)</f>
        <v>#N/A</v>
      </c>
      <c r="R565" s="7" t="e">
        <f>VLOOKUP(A565,ResultsIRT!B:J,8,FALSE)</f>
        <v>#N/A</v>
      </c>
      <c r="S565" s="7" t="e">
        <f>VLOOKUP(A565,ResultsIRT!B:J,7,FALSE)</f>
        <v>#N/A</v>
      </c>
      <c r="T565" s="7" t="e">
        <f>VLOOKUP(A565,ResultsIRT!B:J,9,FALSE)</f>
        <v>#N/A</v>
      </c>
      <c r="U565" s="27" t="s">
        <v>997</v>
      </c>
      <c r="V565" s="8" t="str">
        <f>IFERROR(IF(VLOOKUP(U565, EnglishVocabulary!A:A, 1, FALSE) = U565, "yes", "no"), "no")</f>
        <v>yes</v>
      </c>
      <c r="W565" s="8" t="str">
        <f>IFERROR(IF(VLOOKUP(A565, HighDiscrimIRT!A:A, 1, FALSE) = A565, "X", ""), "")</f>
        <v/>
      </c>
      <c r="X565" s="7"/>
    </row>
    <row r="566" spans="1:24">
      <c r="A566" s="14" t="s">
        <v>998</v>
      </c>
      <c r="B566" s="7">
        <f>LOG10(D566)+6</f>
        <v>1.5218269142254268</v>
      </c>
      <c r="C566" s="7">
        <f>IF(E566=0,-12,LOG10(E566)+6)</f>
        <v>-1.0814454694497266</v>
      </c>
      <c r="D566" s="10">
        <v>3.3252700000000001E-5</v>
      </c>
      <c r="E566" s="10">
        <v>8.2899999999999995E-8</v>
      </c>
      <c r="F566" s="8">
        <v>5</v>
      </c>
      <c r="G566" s="8" t="str" cm="1">
        <f t="array" ref="G566">_xlfn.SWITCH(F566,0,"primary",1,"6-7th grade",2,"8-9th grade",3,"10th grade",4,"11-12th grade",5,"bachelor",6,"licence",7,"master",10,"hard to tell")</f>
        <v>bachelor</v>
      </c>
      <c r="H566" s="8"/>
      <c r="I566" s="8"/>
      <c r="J566" s="8" t="s">
        <v>331</v>
      </c>
      <c r="K566" s="8" t="str">
        <f>IFERROR(IF(VLOOKUP(A566, ResultsOnlineExpFrench!A:A, 1, FALSE) = A566, "yes", "no"), "no")</f>
        <v>no</v>
      </c>
      <c r="L566" s="8"/>
      <c r="M566" s="8" t="e">
        <f>VLOOKUP(A566,ResultsOnlineExpFrench!A:B,2,FALSE)</f>
        <v>#N/A</v>
      </c>
      <c r="N566" s="8" t="e">
        <f>VLOOKUP(A566,ResultsOnlineExpFrench!A:H,8,FALSE)</f>
        <v>#N/A</v>
      </c>
      <c r="O566" s="7" t="e">
        <f>VLOOKUP(A566,ResultsIRT!B:J,4,FALSE)</f>
        <v>#N/A</v>
      </c>
      <c r="P566" s="7" t="e">
        <f>VLOOKUP(A566,ResultsIRT!B:J,5,FALSE)</f>
        <v>#N/A</v>
      </c>
      <c r="Q566" s="7" t="e">
        <f>VLOOKUP(A566,ResultsIRT!B:J,6,FALSE)</f>
        <v>#N/A</v>
      </c>
      <c r="R566" s="7" t="e">
        <f>VLOOKUP(A566,ResultsIRT!B:J,8,FALSE)</f>
        <v>#N/A</v>
      </c>
      <c r="S566" s="7" t="e">
        <f>VLOOKUP(A566,ResultsIRT!B:J,7,FALSE)</f>
        <v>#N/A</v>
      </c>
      <c r="T566" s="7" t="e">
        <f>VLOOKUP(A566,ResultsIRT!B:J,9,FALSE)</f>
        <v>#N/A</v>
      </c>
      <c r="U566" s="27" t="s">
        <v>998</v>
      </c>
      <c r="V566" s="8" t="str">
        <f>IFERROR(IF(VLOOKUP(U566, EnglishVocabulary!A:A, 1, FALSE) = U566, "yes", "no"), "no")</f>
        <v>yes</v>
      </c>
      <c r="W566" s="8" t="str">
        <f>IFERROR(IF(VLOOKUP(A566, HighDiscrimIRT!A:A, 1, FALSE) = A566, "X", ""), "")</f>
        <v/>
      </c>
      <c r="X566" s="7"/>
    </row>
    <row r="567" spans="1:24">
      <c r="A567" s="14" t="s">
        <v>999</v>
      </c>
      <c r="B567" s="7">
        <f>LOG10(D567)+6</f>
        <v>1.5178962762764936</v>
      </c>
      <c r="C567" s="7">
        <f>IF(E567=0,-12,LOG10(E567)+6)</f>
        <v>0.41619100464308634</v>
      </c>
      <c r="D567" s="10">
        <v>3.2953100000000001E-5</v>
      </c>
      <c r="E567" s="10">
        <v>2.6073E-6</v>
      </c>
      <c r="F567" s="28">
        <v>0</v>
      </c>
      <c r="G567" s="8" t="str" cm="1">
        <f t="array" ref="G567">_xlfn.SWITCH(F567,0,"primary",1,"6-7th grade",2,"8-9th grade",3,"10th grade",4,"11-12th grade",5,"bachelor",6,"licence",7,"master",10,"hard to tell")</f>
        <v>primary</v>
      </c>
      <c r="H567" s="8"/>
      <c r="I567" s="8"/>
      <c r="J567" s="8" t="s">
        <v>77</v>
      </c>
      <c r="K567" s="8" t="str">
        <f>IFERROR(IF(VLOOKUP(A567, ResultsOnlineExpFrench!A:A, 1, FALSE) = A567, "yes", "no"), "no")</f>
        <v>no</v>
      </c>
      <c r="L567" s="8"/>
      <c r="M567" s="8" t="e">
        <f>VLOOKUP(A567,ResultsOnlineExpFrench!A:B,2,FALSE)</f>
        <v>#N/A</v>
      </c>
      <c r="N567" s="8" t="e">
        <f>VLOOKUP(A567,ResultsOnlineExpFrench!A:H,8,FALSE)</f>
        <v>#N/A</v>
      </c>
      <c r="O567" s="7" t="e">
        <f>VLOOKUP(A567,ResultsIRT!B:J,4,FALSE)</f>
        <v>#N/A</v>
      </c>
      <c r="P567" s="7" t="e">
        <f>VLOOKUP(A567,ResultsIRT!B:J,5,FALSE)</f>
        <v>#N/A</v>
      </c>
      <c r="Q567" s="7" t="e">
        <f>VLOOKUP(A567,ResultsIRT!B:J,6,FALSE)</f>
        <v>#N/A</v>
      </c>
      <c r="R567" s="7" t="e">
        <f>VLOOKUP(A567,ResultsIRT!B:J,8,FALSE)</f>
        <v>#N/A</v>
      </c>
      <c r="S567" s="7" t="e">
        <f>VLOOKUP(A567,ResultsIRT!B:J,7,FALSE)</f>
        <v>#N/A</v>
      </c>
      <c r="T567" s="7" t="e">
        <f>VLOOKUP(A567,ResultsIRT!B:J,9,FALSE)</f>
        <v>#N/A</v>
      </c>
      <c r="U567" s="27" t="s">
        <v>999</v>
      </c>
      <c r="V567" s="8" t="str">
        <f>IFERROR(IF(VLOOKUP(U567, EnglishVocabulary!A:A, 1, FALSE) = U567, "yes", "no"), "no")</f>
        <v>yes</v>
      </c>
      <c r="W567" s="8" t="str">
        <f>IFERROR(IF(VLOOKUP(A567, HighDiscrimIRT!A:A, 1, FALSE) = A567, "X", ""), "")</f>
        <v/>
      </c>
      <c r="X567" s="7"/>
    </row>
    <row r="568" spans="1:24">
      <c r="A568" s="14" t="s">
        <v>1000</v>
      </c>
      <c r="B568" s="7">
        <f>LOG10(D568)+6</f>
        <v>1.5178962762764936</v>
      </c>
      <c r="C568" s="7">
        <f>IF(E568=0,-12,LOG10(E568)+6)</f>
        <v>1.3504418565350615</v>
      </c>
      <c r="D568" s="10">
        <v>3.2953100000000001E-5</v>
      </c>
      <c r="E568" s="10">
        <v>2.2410000000000001E-5</v>
      </c>
      <c r="F568" s="8">
        <v>5</v>
      </c>
      <c r="G568" s="8" t="str" cm="1">
        <f t="array" ref="G568">_xlfn.SWITCH(F568,0,"primary",1,"6-7th grade",2,"8-9th grade",3,"10th grade",4,"11-12th grade",5,"bachelor",6,"licence",7,"master",10,"hard to tell")</f>
        <v>bachelor</v>
      </c>
      <c r="H568" s="8"/>
      <c r="I568" s="8"/>
      <c r="J568" s="8" t="s">
        <v>331</v>
      </c>
      <c r="K568" s="8" t="str">
        <f>IFERROR(IF(VLOOKUP(A568, ResultsOnlineExpFrench!A:A, 1, FALSE) = A568, "yes", "no"), "no")</f>
        <v>no</v>
      </c>
      <c r="L568" s="8"/>
      <c r="M568" s="8" t="e">
        <f>VLOOKUP(A568,ResultsOnlineExpFrench!A:B,2,FALSE)</f>
        <v>#N/A</v>
      </c>
      <c r="N568" s="8" t="e">
        <f>VLOOKUP(A568,ResultsOnlineExpFrench!A:H,8,FALSE)</f>
        <v>#N/A</v>
      </c>
      <c r="O568" s="7" t="e">
        <f>VLOOKUP(A568,ResultsIRT!B:J,4,FALSE)</f>
        <v>#N/A</v>
      </c>
      <c r="P568" s="7" t="e">
        <f>VLOOKUP(A568,ResultsIRT!B:J,5,FALSE)</f>
        <v>#N/A</v>
      </c>
      <c r="Q568" s="7" t="e">
        <f>VLOOKUP(A568,ResultsIRT!B:J,6,FALSE)</f>
        <v>#N/A</v>
      </c>
      <c r="R568" s="7" t="e">
        <f>VLOOKUP(A568,ResultsIRT!B:J,8,FALSE)</f>
        <v>#N/A</v>
      </c>
      <c r="S568" s="7" t="e">
        <f>VLOOKUP(A568,ResultsIRT!B:J,7,FALSE)</f>
        <v>#N/A</v>
      </c>
      <c r="T568" s="7" t="e">
        <f>VLOOKUP(A568,ResultsIRT!B:J,9,FALSE)</f>
        <v>#N/A</v>
      </c>
      <c r="U568" s="27" t="s">
        <v>1000</v>
      </c>
      <c r="V568" s="8" t="str">
        <f>IFERROR(IF(VLOOKUP(U568, EnglishVocabulary!A:A, 1, FALSE) = U568, "yes", "no"), "no")</f>
        <v>yes</v>
      </c>
      <c r="W568" s="8" t="str">
        <f>IFERROR(IF(VLOOKUP(A568, HighDiscrimIRT!A:A, 1, FALSE) = A568, "X", ""), "")</f>
        <v/>
      </c>
      <c r="X568" s="7"/>
    </row>
    <row r="569" spans="1:24">
      <c r="A569" s="14" t="s">
        <v>1001</v>
      </c>
      <c r="B569" s="7">
        <f>LOG10(D569)+6</f>
        <v>1.5178962762764936</v>
      </c>
      <c r="C569" s="7">
        <f>IF(E569=0,-12,LOG10(E569)+6)</f>
        <v>1.3469511843891686</v>
      </c>
      <c r="D569" s="10">
        <v>3.2953100000000001E-5</v>
      </c>
      <c r="E569" s="10">
        <v>2.22306E-5</v>
      </c>
      <c r="F569" s="11">
        <v>6</v>
      </c>
      <c r="G569" s="8" t="str" cm="1">
        <f t="array" ref="G569">_xlfn.SWITCH(F569,0,"primary",1,"6-7th grade",2,"8-9th grade",3,"10th grade",4,"11-12th grade",5,"bachelor",6,"licence",7,"master",10,"hard to tell")</f>
        <v>licence</v>
      </c>
      <c r="H569" s="8"/>
      <c r="I569" s="8"/>
      <c r="J569" s="8" t="s">
        <v>27</v>
      </c>
      <c r="K569" s="8" t="str">
        <f>IFERROR(IF(VLOOKUP(A569, ResultsOnlineExpFrench!A:A, 1, FALSE) = A569, "yes", "no"), "no")</f>
        <v>yes</v>
      </c>
      <c r="L569" s="8"/>
      <c r="M569" s="7">
        <f>VLOOKUP(A569,ResultsOnlineExpFrench!A:B,2,FALSE)</f>
        <v>4.2361111111111107</v>
      </c>
      <c r="N569" s="7">
        <f>VLOOKUP(A569,ResultsOnlineExpFrench!A:H,8,FALSE)</f>
        <v>2.7207691700221841</v>
      </c>
      <c r="O569" s="7">
        <f>VLOOKUP(A569,ResultsIRT!B:J,4,FALSE)</f>
        <v>1.8759999686620601</v>
      </c>
      <c r="P569" s="7">
        <f>VLOOKUP(A569,ResultsIRT!B:J,5,FALSE)</f>
        <v>0.19741528614537299</v>
      </c>
      <c r="Q569" s="7">
        <f>VLOOKUP(A569,ResultsIRT!B:J,6,FALSE)</f>
        <v>1.55870281883783</v>
      </c>
      <c r="R569" s="7">
        <f>VLOOKUP(A569,ResultsIRT!B:J,8,FALSE)</f>
        <v>-0.50249741653885605</v>
      </c>
      <c r="S569" s="7">
        <f>VLOOKUP(A569,ResultsIRT!B:J,7,FALSE)</f>
        <v>0.28157909043926299</v>
      </c>
      <c r="T569" s="7">
        <f>VLOOKUP(A569,ResultsIRT!B:J,9,FALSE)</f>
        <v>4.2276034092910599</v>
      </c>
      <c r="U569" s="27" t="s">
        <v>1002</v>
      </c>
      <c r="V569" s="8" t="str">
        <f>IFERROR(IF(VLOOKUP(U569, EnglishVocabulary!A:A, 1, FALSE) = U569, "yes", "no"), "no")</f>
        <v>yes</v>
      </c>
      <c r="W569" s="8" t="str">
        <f>IFERROR(IF(VLOOKUP(A569, HighDiscrimIRT!A:A, 1, FALSE) = A569, "X", ""), "")</f>
        <v/>
      </c>
      <c r="X569" s="7"/>
    </row>
    <row r="570" spans="1:24">
      <c r="A570" s="14" t="s">
        <v>1003</v>
      </c>
      <c r="B570" s="7">
        <f>LOG10(D570)+6</f>
        <v>1.5139297384203028</v>
      </c>
      <c r="C570" s="7">
        <f>IF(E570=0,-12,LOG10(E570)+6)</f>
        <v>1.6878623571061677</v>
      </c>
      <c r="D570" s="10">
        <v>3.2653500000000002E-5</v>
      </c>
      <c r="E570" s="10">
        <v>4.8737399999999999E-5</v>
      </c>
      <c r="F570" s="11">
        <v>0</v>
      </c>
      <c r="G570" s="8" t="str" cm="1">
        <f t="array" ref="G570">_xlfn.SWITCH(F570,0,"primary",1,"6-7th grade",2,"8-9th grade",3,"10th grade",4,"11-12th grade",5,"bachelor",6,"licence",7,"master",10,"hard to tell")</f>
        <v>primary</v>
      </c>
      <c r="H570" s="8"/>
      <c r="I570" s="8"/>
      <c r="J570" s="8" t="s">
        <v>25</v>
      </c>
      <c r="K570" s="8" t="str">
        <f>IFERROR(IF(VLOOKUP(A570, ResultsOnlineExpFrench!A:A, 1, FALSE) = A570, "yes", "no"), "no")</f>
        <v>yes</v>
      </c>
      <c r="L570" s="8"/>
      <c r="M570" s="7">
        <f>VLOOKUP(A570,ResultsOnlineExpFrench!A:B,2,FALSE)</f>
        <v>7.7906976744186043</v>
      </c>
      <c r="N570" s="7">
        <f>VLOOKUP(A570,ResultsOnlineExpFrench!A:H,8,FALSE)</f>
        <v>0.8950719394642509</v>
      </c>
      <c r="O570" s="7">
        <f>VLOOKUP(A570,ResultsIRT!B:J,4,FALSE)</f>
        <v>2837.5516260817399</v>
      </c>
      <c r="P570" s="7">
        <f>VLOOKUP(A570,ResultsIRT!B:J,5,FALSE)</f>
        <v>-0.22196450859401501</v>
      </c>
      <c r="Q570" s="7">
        <f>VLOOKUP(A570,ResultsIRT!B:J,6,FALSE)</f>
        <v>0.96187064051893301</v>
      </c>
      <c r="R570" s="7">
        <f>VLOOKUP(A570,ResultsIRT!B:J,8,FALSE)</f>
        <v>-5.3813772216178899</v>
      </c>
      <c r="S570" s="7">
        <f>VLOOKUP(A570,ResultsIRT!B:J,7,FALSE)</f>
        <v>0.27548442142018598</v>
      </c>
      <c r="T570" s="7">
        <f>VLOOKUP(A570,ResultsIRT!B:J,9,FALSE)</f>
        <v>-12.054638091748201</v>
      </c>
      <c r="U570" s="27" t="s">
        <v>1004</v>
      </c>
      <c r="V570" s="8" t="str">
        <f>IFERROR(IF(VLOOKUP(U570, EnglishVocabulary!A:A, 1, FALSE) = U570, "yes", "no"), "no")</f>
        <v>yes</v>
      </c>
      <c r="W570" s="8" t="str">
        <f>IFERROR(IF(VLOOKUP(A570, HighDiscrimIRT!A:A, 1, FALSE) = A570, "X", ""), "")</f>
        <v/>
      </c>
      <c r="X570" s="7"/>
    </row>
    <row r="571" spans="1:24">
      <c r="A571" s="14" t="s">
        <v>1005</v>
      </c>
      <c r="B571" s="7">
        <f>LOG10(D571)+6</f>
        <v>1.5109322174971389</v>
      </c>
      <c r="C571" s="7">
        <f>IF(E571=0,-12,LOG10(E571)+6)</f>
        <v>-0.77650405903760511</v>
      </c>
      <c r="D571" s="10">
        <v>3.2428899999999997E-5</v>
      </c>
      <c r="E571" s="10">
        <v>1.673E-7</v>
      </c>
      <c r="F571" s="11">
        <v>2</v>
      </c>
      <c r="G571" s="8" t="str" cm="1">
        <f t="array" ref="G571">_xlfn.SWITCH(F571,0,"primary",1,"6-7th grade",2,"8-9th grade",3,"10th grade",4,"11-12th grade",5,"bachelor",6,"licence",7,"master",10,"hard to tell")</f>
        <v>8-9th grade</v>
      </c>
      <c r="H571" s="8"/>
      <c r="I571" s="8"/>
      <c r="J571" s="8" t="s">
        <v>27</v>
      </c>
      <c r="K571" s="8" t="str">
        <f>IFERROR(IF(VLOOKUP(A571, ResultsOnlineExpFrench!A:A, 1, FALSE) = A571, "yes", "no"), "no")</f>
        <v>yes</v>
      </c>
      <c r="L571" s="8"/>
      <c r="M571" s="7">
        <f>VLOOKUP(A571,ResultsOnlineExpFrench!A:B,2,FALSE)</f>
        <v>7.375757575757576</v>
      </c>
      <c r="N571" s="7">
        <f>VLOOKUP(A571,ResultsOnlineExpFrench!A:H,8,FALSE)</f>
        <v>1.3089506097657939</v>
      </c>
      <c r="O571" s="7">
        <f>VLOOKUP(A571,ResultsIRT!B:J,4,FALSE)</f>
        <v>7.87706610495235</v>
      </c>
      <c r="P571" s="7">
        <f>VLOOKUP(A571,ResultsIRT!B:J,5,FALSE)</f>
        <v>-1.0550236784854301</v>
      </c>
      <c r="Q571" s="7">
        <f>VLOOKUP(A571,ResultsIRT!B:J,6,FALSE)</f>
        <v>1.5512417579811599</v>
      </c>
      <c r="R571" s="7">
        <f>VLOOKUP(A571,ResultsIRT!B:J,8,FALSE)</f>
        <v>-3.1123951761598199</v>
      </c>
      <c r="S571" s="7">
        <f>VLOOKUP(A571,ResultsIRT!B:J,7,FALSE)</f>
        <v>0.99119185585426794</v>
      </c>
      <c r="T571" s="7">
        <f>VLOOKUP(A571,ResultsIRT!B:J,9,FALSE)</f>
        <v>-0.117350365399676</v>
      </c>
      <c r="U571" s="27" t="s">
        <v>1006</v>
      </c>
      <c r="V571" s="8" t="str">
        <f>IFERROR(IF(VLOOKUP(U571, EnglishVocabulary!A:A, 1, FALSE) = U571, "yes", "no"), "no")</f>
        <v>yes</v>
      </c>
      <c r="W571" s="8" t="str">
        <f>IFERROR(IF(VLOOKUP(A571, HighDiscrimIRT!A:A, 1, FALSE) = A571, "X", ""), "")</f>
        <v/>
      </c>
      <c r="X571" s="7"/>
    </row>
    <row r="572" spans="1:24">
      <c r="A572" s="14" t="s">
        <v>1007</v>
      </c>
      <c r="B572" s="7">
        <f>LOG10(D572)+6</f>
        <v>1.5069012636950285</v>
      </c>
      <c r="C572" s="7">
        <f>IF(E572=0,-12,LOG10(E572)+6)</f>
        <v>1.2427724274191512</v>
      </c>
      <c r="D572" s="10">
        <v>3.2129299999999997E-5</v>
      </c>
      <c r="E572" s="10">
        <v>1.7489299999999999E-5</v>
      </c>
      <c r="F572" s="8">
        <v>7</v>
      </c>
      <c r="G572" s="8" t="str" cm="1">
        <f t="array" ref="G572">_xlfn.SWITCH(F572,0,"primary",1,"6-7th grade",2,"8-9th grade",3,"10th grade",4,"11-12th grade",5,"bachelor",6,"licence",7,"master",10,"hard to tell")</f>
        <v>master</v>
      </c>
      <c r="H572" s="8"/>
      <c r="I572" s="8" t="s">
        <v>42</v>
      </c>
      <c r="J572" s="8" t="s">
        <v>77</v>
      </c>
      <c r="K572" s="8" t="str">
        <f>IFERROR(IF(VLOOKUP(A572, ResultsOnlineExpFrench!A:A, 1, FALSE) = A572, "yes", "no"), "no")</f>
        <v>no</v>
      </c>
      <c r="L572" s="8"/>
      <c r="M572" s="8" t="e">
        <f>VLOOKUP(A572,ResultsOnlineExpFrench!A:B,2,FALSE)</f>
        <v>#N/A</v>
      </c>
      <c r="N572" s="8" t="e">
        <f>VLOOKUP(A572,ResultsOnlineExpFrench!A:H,8,FALSE)</f>
        <v>#N/A</v>
      </c>
      <c r="O572" s="7" t="e">
        <f>VLOOKUP(A572,ResultsIRT!B:J,4,FALSE)</f>
        <v>#N/A</v>
      </c>
      <c r="P572" s="7" t="e">
        <f>VLOOKUP(A572,ResultsIRT!B:J,5,FALSE)</f>
        <v>#N/A</v>
      </c>
      <c r="Q572" s="7" t="e">
        <f>VLOOKUP(A572,ResultsIRT!B:J,6,FALSE)</f>
        <v>#N/A</v>
      </c>
      <c r="R572" s="7" t="e">
        <f>VLOOKUP(A572,ResultsIRT!B:J,8,FALSE)</f>
        <v>#N/A</v>
      </c>
      <c r="S572" s="7" t="e">
        <f>VLOOKUP(A572,ResultsIRT!B:J,7,FALSE)</f>
        <v>#N/A</v>
      </c>
      <c r="T572" s="7" t="e">
        <f>VLOOKUP(A572,ResultsIRT!B:J,9,FALSE)</f>
        <v>#N/A</v>
      </c>
      <c r="U572" s="27" t="s">
        <v>1007</v>
      </c>
      <c r="V572" s="8" t="str">
        <f>IFERROR(IF(VLOOKUP(U572, EnglishVocabulary!A:A, 1, FALSE) = U572, "yes", "no"), "no")</f>
        <v>no</v>
      </c>
      <c r="W572" s="8" t="str">
        <f>IFERROR(IF(VLOOKUP(A572, HighDiscrimIRT!A:A, 1, FALSE) = A572, "X", ""), "")</f>
        <v/>
      </c>
      <c r="X572" s="7"/>
    </row>
    <row r="573" spans="1:24">
      <c r="A573" s="14" t="s">
        <v>1008</v>
      </c>
      <c r="B573" s="7">
        <f>LOG10(D573)+6</f>
        <v>1.5058876520939393</v>
      </c>
      <c r="C573" s="7">
        <f>IF(E573=0,-12,LOG10(E573)+6)</f>
        <v>0.19509671061185596</v>
      </c>
      <c r="D573" s="10">
        <v>3.2054400000000003E-5</v>
      </c>
      <c r="E573" s="10">
        <v>1.5671E-6</v>
      </c>
      <c r="F573" s="11">
        <v>6</v>
      </c>
      <c r="G573" s="8" t="str" cm="1">
        <f t="array" ref="G573">_xlfn.SWITCH(F573,0,"primary",1,"6-7th grade",2,"8-9th grade",3,"10th grade",4,"11-12th grade",5,"bachelor",6,"licence",7,"master",10,"hard to tell")</f>
        <v>licence</v>
      </c>
      <c r="H573" s="8"/>
      <c r="I573" s="8"/>
      <c r="J573" s="8" t="s">
        <v>27</v>
      </c>
      <c r="K573" s="8" t="str">
        <f>IFERROR(IF(VLOOKUP(A573, ResultsOnlineExpFrench!A:A, 1, FALSE) = A573, "yes", "no"), "no")</f>
        <v>yes</v>
      </c>
      <c r="L573" s="8"/>
      <c r="M573" s="7">
        <f>VLOOKUP(A573,ResultsOnlineExpFrench!A:B,2,FALSE)</f>
        <v>3.0493827160493829</v>
      </c>
      <c r="N573" s="7">
        <f>VLOOKUP(A573,ResultsOnlineExpFrench!A:H,8,FALSE)</f>
        <v>2.7234746985744782</v>
      </c>
      <c r="O573" s="7">
        <f>VLOOKUP(A573,ResultsIRT!B:J,4,FALSE)</f>
        <v>3.7157825679734202</v>
      </c>
      <c r="P573" s="7">
        <f>VLOOKUP(A573,ResultsIRT!B:J,5,FALSE)</f>
        <v>0.26473866542141899</v>
      </c>
      <c r="Q573" s="7">
        <f>VLOOKUP(A573,ResultsIRT!B:J,6,FALSE)</f>
        <v>2.07029197081178</v>
      </c>
      <c r="R573" s="7">
        <f>VLOOKUP(A573,ResultsIRT!B:J,8,FALSE)</f>
        <v>6.6760314845285204E-2</v>
      </c>
      <c r="S573" s="7">
        <f>VLOOKUP(A573,ResultsIRT!B:J,7,FALSE)</f>
        <v>0.34170929485121099</v>
      </c>
      <c r="T573" s="7">
        <f>VLOOKUP(A573,ResultsIRT!B:J,9,FALSE)</f>
        <v>6.7014432020658798</v>
      </c>
      <c r="U573" s="27" t="s">
        <v>1009</v>
      </c>
      <c r="V573" s="8" t="str">
        <f>IFERROR(IF(VLOOKUP(U573, EnglishVocabulary!A:A, 1, FALSE) = U573, "yes", "no"), "no")</f>
        <v>yes</v>
      </c>
      <c r="W573" s="8" t="str">
        <f>IFERROR(IF(VLOOKUP(A573, HighDiscrimIRT!A:A, 1, FALSE) = A573, "X", ""), "")</f>
        <v/>
      </c>
      <c r="X573" s="7"/>
    </row>
    <row r="574" spans="1:24">
      <c r="A574" s="14" t="s">
        <v>1010</v>
      </c>
      <c r="B574" s="7">
        <f>LOG10(D574)+6</f>
        <v>1.5058876520939393</v>
      </c>
      <c r="C574" s="7">
        <f>IF(E574=0,-12,LOG10(E574)+6)</f>
        <v>-0.63413778459744474</v>
      </c>
      <c r="D574" s="10">
        <v>3.2054400000000003E-5</v>
      </c>
      <c r="E574" s="10">
        <v>2.322E-7</v>
      </c>
      <c r="F574" s="8">
        <v>6</v>
      </c>
      <c r="G574" s="8" t="str" cm="1">
        <f t="array" ref="G574">_xlfn.SWITCH(F574,0,"primary",1,"6-7th grade",2,"8-9th grade",3,"10th grade",4,"11-12th grade",5,"bachelor",6,"licence",7,"master",10,"hard to tell")</f>
        <v>licence</v>
      </c>
      <c r="H574" s="8"/>
      <c r="I574" s="8"/>
      <c r="J574" s="8" t="s">
        <v>77</v>
      </c>
      <c r="K574" s="8" t="str">
        <f>IFERROR(IF(VLOOKUP(A574, ResultsOnlineExpFrench!A:A, 1, FALSE) = A574, "yes", "no"), "no")</f>
        <v>no</v>
      </c>
      <c r="L574" s="8"/>
      <c r="M574" s="8" t="e">
        <f>VLOOKUP(A574,ResultsOnlineExpFrench!A:B,2,FALSE)</f>
        <v>#N/A</v>
      </c>
      <c r="N574" s="8" t="e">
        <f>VLOOKUP(A574,ResultsOnlineExpFrench!A:H,8,FALSE)</f>
        <v>#N/A</v>
      </c>
      <c r="O574" s="7" t="e">
        <f>VLOOKUP(A574,ResultsIRT!B:J,4,FALSE)</f>
        <v>#N/A</v>
      </c>
      <c r="P574" s="7" t="e">
        <f>VLOOKUP(A574,ResultsIRT!B:J,5,FALSE)</f>
        <v>#N/A</v>
      </c>
      <c r="Q574" s="7" t="e">
        <f>VLOOKUP(A574,ResultsIRT!B:J,6,FALSE)</f>
        <v>#N/A</v>
      </c>
      <c r="R574" s="7" t="e">
        <f>VLOOKUP(A574,ResultsIRT!B:J,8,FALSE)</f>
        <v>#N/A</v>
      </c>
      <c r="S574" s="7" t="e">
        <f>VLOOKUP(A574,ResultsIRT!B:J,7,FALSE)</f>
        <v>#N/A</v>
      </c>
      <c r="T574" s="7" t="e">
        <f>VLOOKUP(A574,ResultsIRT!B:J,9,FALSE)</f>
        <v>#N/A</v>
      </c>
      <c r="U574" s="27" t="s">
        <v>260</v>
      </c>
      <c r="V574" s="8" t="str">
        <f>IFERROR(IF(VLOOKUP(U574, EnglishVocabulary!A:A, 1, FALSE) = U574, "yes", "no"), "no")</f>
        <v>no</v>
      </c>
      <c r="W574" s="8" t="str">
        <f>IFERROR(IF(VLOOKUP(A574, HighDiscrimIRT!A:A, 1, FALSE) = A574, "X", ""), "")</f>
        <v/>
      </c>
      <c r="X574" s="7"/>
    </row>
    <row r="575" spans="1:24">
      <c r="A575" s="14" t="s">
        <v>1011</v>
      </c>
      <c r="B575" s="7">
        <f>LOG10(D575)+6</f>
        <v>1.5048716692620454</v>
      </c>
      <c r="C575" s="7">
        <f>IF(E575=0,-12,LOG10(E575)+6)</f>
        <v>1.8249155704626228</v>
      </c>
      <c r="D575" s="10">
        <v>3.1979500000000001E-5</v>
      </c>
      <c r="E575" s="10">
        <v>6.6821400000000004E-5</v>
      </c>
      <c r="F575" s="11">
        <v>0</v>
      </c>
      <c r="G575" s="8" t="str" cm="1">
        <f t="array" ref="G575">_xlfn.SWITCH(F575,0,"primary",1,"6-7th grade",2,"8-9th grade",3,"10th grade",4,"11-12th grade",5,"bachelor",6,"licence",7,"master",10,"hard to tell")</f>
        <v>primary</v>
      </c>
      <c r="H575" s="8"/>
      <c r="I575" s="8" t="s">
        <v>42</v>
      </c>
      <c r="J575" s="8" t="s">
        <v>36</v>
      </c>
      <c r="K575" s="8" t="str">
        <f>IFERROR(IF(VLOOKUP(A575, ResultsOnlineExpFrench!A:A, 1, FALSE) = A575, "yes", "no"), "no")</f>
        <v>no</v>
      </c>
      <c r="L575" s="8"/>
      <c r="M575" s="8" t="e">
        <f>VLOOKUP(A575,ResultsOnlineExpFrench!A:B,2,FALSE)</f>
        <v>#N/A</v>
      </c>
      <c r="N575" s="8" t="e">
        <f>VLOOKUP(A575,ResultsOnlineExpFrench!A:H,8,FALSE)</f>
        <v>#N/A</v>
      </c>
      <c r="O575" s="7" t="e">
        <f>VLOOKUP(A575,ResultsIRT!B:J,4,FALSE)</f>
        <v>#N/A</v>
      </c>
      <c r="P575" s="7" t="e">
        <f>VLOOKUP(A575,ResultsIRT!B:J,5,FALSE)</f>
        <v>#N/A</v>
      </c>
      <c r="Q575" s="7" t="e">
        <f>VLOOKUP(A575,ResultsIRT!B:J,6,FALSE)</f>
        <v>#N/A</v>
      </c>
      <c r="R575" s="7" t="e">
        <f>VLOOKUP(A575,ResultsIRT!B:J,8,FALSE)</f>
        <v>#N/A</v>
      </c>
      <c r="S575" s="7" t="e">
        <f>VLOOKUP(A575,ResultsIRT!B:J,7,FALSE)</f>
        <v>#N/A</v>
      </c>
      <c r="T575" s="7" t="e">
        <f>VLOOKUP(A575,ResultsIRT!B:J,9,FALSE)</f>
        <v>#N/A</v>
      </c>
      <c r="U575" s="27" t="s">
        <v>1012</v>
      </c>
      <c r="V575" s="8" t="str">
        <f>IFERROR(IF(VLOOKUP(U575, EnglishVocabulary!A:A, 1, FALSE) = U575, "yes", "no"), "no")</f>
        <v>yes</v>
      </c>
      <c r="W575" s="8" t="str">
        <f>IFERROR(IF(VLOOKUP(A575, HighDiscrimIRT!A:A, 1, FALSE) = A575, "X", ""), "")</f>
        <v/>
      </c>
      <c r="X575" s="7" t="s">
        <v>340</v>
      </c>
    </row>
    <row r="576" spans="1:24">
      <c r="A576" s="14" t="s">
        <v>1013</v>
      </c>
      <c r="B576" s="7">
        <f>LOG10(D576)+6</f>
        <v>1.50385330407887</v>
      </c>
      <c r="C576" s="7">
        <f>IF(E576=0,-12,LOG10(E576)+6)</f>
        <v>1.4886198033089872</v>
      </c>
      <c r="D576" s="10">
        <v>3.1904599999999999E-5</v>
      </c>
      <c r="E576" s="10">
        <v>3.08049E-5</v>
      </c>
      <c r="F576" s="11">
        <v>1</v>
      </c>
      <c r="G576" s="8" t="str" cm="1">
        <f t="array" ref="G576">_xlfn.SWITCH(F576,0,"primary",1,"6-7th grade",2,"8-9th grade",3,"10th grade",4,"11-12th grade",5,"bachelor",6,"licence",7,"master",10,"hard to tell")</f>
        <v>6-7th grade</v>
      </c>
      <c r="H576" s="8"/>
      <c r="I576" s="8"/>
      <c r="J576" s="8" t="s">
        <v>27</v>
      </c>
      <c r="K576" s="8" t="str">
        <f>IFERROR(IF(VLOOKUP(A576, ResultsOnlineExpFrench!A:A, 1, FALSE) = A576, "yes", "no"), "no")</f>
        <v>yes</v>
      </c>
      <c r="L576" s="8"/>
      <c r="M576" s="7">
        <f>VLOOKUP(A576,ResultsOnlineExpFrench!A:B,2,FALSE)</f>
        <v>5.6987179487179489</v>
      </c>
      <c r="N576" s="7">
        <f>VLOOKUP(A576,ResultsOnlineExpFrench!A:H,8,FALSE)</f>
        <v>2.632196781170824</v>
      </c>
      <c r="O576" s="7">
        <f>VLOOKUP(A576,ResultsIRT!B:J,4,FALSE)</f>
        <v>1.4541275866661401</v>
      </c>
      <c r="P576" s="7">
        <f>VLOOKUP(A576,ResultsIRT!B:J,5,FALSE)</f>
        <v>0.34200350734814</v>
      </c>
      <c r="Q576" s="7">
        <f>VLOOKUP(A576,ResultsIRT!B:J,6,FALSE)</f>
        <v>0.83773078798921896</v>
      </c>
      <c r="R576" s="7">
        <f>VLOOKUP(A576,ResultsIRT!B:J,8,FALSE)</f>
        <v>-1.72214137620107</v>
      </c>
      <c r="S576" s="7">
        <f>VLOOKUP(A576,ResultsIRT!B:J,7,FALSE)</f>
        <v>0.27265234953068801</v>
      </c>
      <c r="T576" s="7">
        <f>VLOOKUP(A576,ResultsIRT!B:J,9,FALSE)</f>
        <v>0.94241540208899499</v>
      </c>
      <c r="U576" s="27" t="s">
        <v>1014</v>
      </c>
      <c r="V576" s="8" t="str">
        <f>IFERROR(IF(VLOOKUP(U576, EnglishVocabulary!A:A, 1, FALSE) = U576, "yes", "no"), "no")</f>
        <v>yes</v>
      </c>
      <c r="W576" s="8" t="str">
        <f>IFERROR(IF(VLOOKUP(A576, HighDiscrimIRT!A:A, 1, FALSE) = A576, "X", ""), "")</f>
        <v/>
      </c>
      <c r="X576" s="7"/>
    </row>
    <row r="577" spans="1:24">
      <c r="A577" s="14" t="s">
        <v>1015</v>
      </c>
      <c r="B577" s="7">
        <f>LOG10(D577)+6</f>
        <v>1.5007838020362456</v>
      </c>
      <c r="C577" s="7">
        <f>IF(E577=0,-12,LOG10(E577)+6)</f>
        <v>-1.2306226739238619</v>
      </c>
      <c r="D577" s="10">
        <v>3.1679900000000001E-5</v>
      </c>
      <c r="E577" s="10">
        <v>5.8799999999999997E-8</v>
      </c>
      <c r="F577" s="28">
        <v>10</v>
      </c>
      <c r="G577" s="8" t="str" cm="1">
        <f t="array" ref="G577">_xlfn.SWITCH(F577,0,"primary",1,"6-7th grade",2,"8-9th grade",3,"10th grade",4,"11-12th grade",5,"bachelor",6,"licence",7,"master",10,"hard to tell")</f>
        <v>hard to tell</v>
      </c>
      <c r="H577" s="8"/>
      <c r="I577" s="8"/>
      <c r="J577" s="8" t="s">
        <v>27</v>
      </c>
      <c r="K577" s="8" t="str">
        <f>IFERROR(IF(VLOOKUP(A577, ResultsOnlineExpFrench!A:A, 1, FALSE) = A577, "yes", "no"), "no")</f>
        <v>no</v>
      </c>
      <c r="L577" s="8"/>
      <c r="M577" s="8" t="e">
        <f>VLOOKUP(A577,ResultsOnlineExpFrench!A:B,2,FALSE)</f>
        <v>#N/A</v>
      </c>
      <c r="N577" s="8" t="e">
        <f>VLOOKUP(A577,ResultsOnlineExpFrench!A:H,8,FALSE)</f>
        <v>#N/A</v>
      </c>
      <c r="O577" s="7" t="e">
        <f>VLOOKUP(A577,ResultsIRT!B:J,4,FALSE)</f>
        <v>#N/A</v>
      </c>
      <c r="P577" s="7" t="e">
        <f>VLOOKUP(A577,ResultsIRT!B:J,5,FALSE)</f>
        <v>#N/A</v>
      </c>
      <c r="Q577" s="7" t="e">
        <f>VLOOKUP(A577,ResultsIRT!B:J,6,FALSE)</f>
        <v>#N/A</v>
      </c>
      <c r="R577" s="7" t="e">
        <f>VLOOKUP(A577,ResultsIRT!B:J,8,FALSE)</f>
        <v>#N/A</v>
      </c>
      <c r="S577" s="7" t="e">
        <f>VLOOKUP(A577,ResultsIRT!B:J,7,FALSE)</f>
        <v>#N/A</v>
      </c>
      <c r="T577" s="7" t="e">
        <f>VLOOKUP(A577,ResultsIRT!B:J,9,FALSE)</f>
        <v>#N/A</v>
      </c>
      <c r="U577" s="27" t="s">
        <v>1016</v>
      </c>
      <c r="V577" s="8" t="str">
        <f>IFERROR(IF(VLOOKUP(U577, EnglishVocabulary!A:A, 1, FALSE) = U577, "yes", "no"), "no")</f>
        <v>yes</v>
      </c>
      <c r="W577" s="8" t="str">
        <f>IFERROR(IF(VLOOKUP(A577, HighDiscrimIRT!A:A, 1, FALSE) = A577, "X", ""), "")</f>
        <v/>
      </c>
      <c r="X577" s="7"/>
    </row>
    <row r="578" spans="1:24">
      <c r="A578" s="14" t="s">
        <v>1017</v>
      </c>
      <c r="B578" s="7">
        <f>LOG10(D578)+6</f>
        <v>1.5007838020362456</v>
      </c>
      <c r="C578" s="7">
        <f>IF(E578=0,-12,LOG10(E578)+6)</f>
        <v>-0.9796387173522918</v>
      </c>
      <c r="D578" s="10">
        <v>3.1679900000000001E-5</v>
      </c>
      <c r="E578" s="10">
        <v>1.048E-7</v>
      </c>
      <c r="F578" s="8">
        <v>5</v>
      </c>
      <c r="G578" s="8" t="str" cm="1">
        <f t="array" ref="G578">_xlfn.SWITCH(F578,0,"primary",1,"6-7th grade",2,"8-9th grade",3,"10th grade",4,"11-12th grade",5,"bachelor",6,"licence",7,"master",10,"hard to tell")</f>
        <v>bachelor</v>
      </c>
      <c r="H578" s="8"/>
      <c r="I578" s="8"/>
      <c r="J578" s="8" t="s">
        <v>331</v>
      </c>
      <c r="K578" s="8" t="str">
        <f>IFERROR(IF(VLOOKUP(A578, ResultsOnlineExpFrench!A:A, 1, FALSE) = A578, "yes", "no"), "no")</f>
        <v>no</v>
      </c>
      <c r="L578" s="8"/>
      <c r="M578" s="8" t="e">
        <f>VLOOKUP(A578,ResultsOnlineExpFrench!A:B,2,FALSE)</f>
        <v>#N/A</v>
      </c>
      <c r="N578" s="8" t="e">
        <f>VLOOKUP(A578,ResultsOnlineExpFrench!A:H,8,FALSE)</f>
        <v>#N/A</v>
      </c>
      <c r="O578" s="7" t="e">
        <f>VLOOKUP(A578,ResultsIRT!B:J,4,FALSE)</f>
        <v>#N/A</v>
      </c>
      <c r="P578" s="7" t="e">
        <f>VLOOKUP(A578,ResultsIRT!B:J,5,FALSE)</f>
        <v>#N/A</v>
      </c>
      <c r="Q578" s="7" t="e">
        <f>VLOOKUP(A578,ResultsIRT!B:J,6,FALSE)</f>
        <v>#N/A</v>
      </c>
      <c r="R578" s="7" t="e">
        <f>VLOOKUP(A578,ResultsIRT!B:J,8,FALSE)</f>
        <v>#N/A</v>
      </c>
      <c r="S578" s="7" t="e">
        <f>VLOOKUP(A578,ResultsIRT!B:J,7,FALSE)</f>
        <v>#N/A</v>
      </c>
      <c r="T578" s="7" t="e">
        <f>VLOOKUP(A578,ResultsIRT!B:J,9,FALSE)</f>
        <v>#N/A</v>
      </c>
      <c r="U578" s="27" t="s">
        <v>1017</v>
      </c>
      <c r="V578" s="8" t="str">
        <f>IFERROR(IF(VLOOKUP(U578, EnglishVocabulary!A:A, 1, FALSE) = U578, "yes", "no"), "no")</f>
        <v>yes</v>
      </c>
      <c r="W578" s="8" t="str">
        <f>IFERROR(IF(VLOOKUP(A578, HighDiscrimIRT!A:A, 1, FALSE) = A578, "X", ""), "")</f>
        <v/>
      </c>
      <c r="X578" s="7"/>
    </row>
    <row r="579" spans="1:24">
      <c r="A579" s="14" t="s">
        <v>1018</v>
      </c>
      <c r="B579" s="7">
        <f>LOG10(D579)+6</f>
        <v>1.5007838020362456</v>
      </c>
      <c r="C579" s="7">
        <f>IF(E579=0,-12,LOG10(E579)+6)</f>
        <v>0.65278766254301512</v>
      </c>
      <c r="D579" s="10">
        <v>3.1679900000000001E-5</v>
      </c>
      <c r="E579" s="10">
        <v>4.4955999999999998E-6</v>
      </c>
      <c r="F579" s="8">
        <v>7</v>
      </c>
      <c r="G579" s="8" t="str" cm="1">
        <f t="array" ref="G579">_xlfn.SWITCH(F579,0,"primary",1,"6-7th grade",2,"8-9th grade",3,"10th grade",4,"11-12th grade",5,"bachelor",6,"licence",7,"master",10,"hard to tell")</f>
        <v>master</v>
      </c>
      <c r="H579" s="8"/>
      <c r="I579" s="8"/>
      <c r="J579" s="8" t="s">
        <v>331</v>
      </c>
      <c r="K579" s="8" t="str">
        <f>IFERROR(IF(VLOOKUP(A579, ResultsOnlineExpFrench!A:A, 1, FALSE) = A579, "yes", "no"), "no")</f>
        <v>no</v>
      </c>
      <c r="L579" s="8"/>
      <c r="M579" s="8" t="e">
        <f>VLOOKUP(A579,ResultsOnlineExpFrench!A:B,2,FALSE)</f>
        <v>#N/A</v>
      </c>
      <c r="N579" s="8" t="e">
        <f>VLOOKUP(A579,ResultsOnlineExpFrench!A:H,8,FALSE)</f>
        <v>#N/A</v>
      </c>
      <c r="O579" s="7" t="e">
        <f>VLOOKUP(A579,ResultsIRT!B:J,4,FALSE)</f>
        <v>#N/A</v>
      </c>
      <c r="P579" s="7" t="e">
        <f>VLOOKUP(A579,ResultsIRT!B:J,5,FALSE)</f>
        <v>#N/A</v>
      </c>
      <c r="Q579" s="7" t="e">
        <f>VLOOKUP(A579,ResultsIRT!B:J,6,FALSE)</f>
        <v>#N/A</v>
      </c>
      <c r="R579" s="7" t="e">
        <f>VLOOKUP(A579,ResultsIRT!B:J,8,FALSE)</f>
        <v>#N/A</v>
      </c>
      <c r="S579" s="7" t="e">
        <f>VLOOKUP(A579,ResultsIRT!B:J,7,FALSE)</f>
        <v>#N/A</v>
      </c>
      <c r="T579" s="7" t="e">
        <f>VLOOKUP(A579,ResultsIRT!B:J,9,FALSE)</f>
        <v>#N/A</v>
      </c>
      <c r="U579" s="27" t="s">
        <v>1018</v>
      </c>
      <c r="V579" s="8" t="str">
        <f>IFERROR(IF(VLOOKUP(U579, EnglishVocabulary!A:A, 1, FALSE) = U579, "yes", "no"), "no")</f>
        <v>yes</v>
      </c>
      <c r="W579" s="8" t="str">
        <f>IFERROR(IF(VLOOKUP(A579, HighDiscrimIRT!A:A, 1, FALSE) = A579, "X", ""), "")</f>
        <v/>
      </c>
      <c r="X579" s="7"/>
    </row>
    <row r="580" spans="1:24">
      <c r="A580" s="14" t="s">
        <v>1019</v>
      </c>
      <c r="B580" s="7">
        <f>LOG10(D580)+6</f>
        <v>1.498725348146551</v>
      </c>
      <c r="C580" s="7">
        <f>IF(E580=0,-12,LOG10(E580)+6)</f>
        <v>-0.83713700667807434</v>
      </c>
      <c r="D580" s="10">
        <v>3.1530099999999998E-5</v>
      </c>
      <c r="E580" s="10">
        <v>1.455E-7</v>
      </c>
      <c r="F580" s="8">
        <v>6</v>
      </c>
      <c r="G580" s="8" t="str" cm="1">
        <f t="array" ref="G580">_xlfn.SWITCH(F580,0,"primary",1,"6-7th grade",2,"8-9th grade",3,"10th grade",4,"11-12th grade",5,"bachelor",6,"licence",7,"master",10,"hard to tell")</f>
        <v>licence</v>
      </c>
      <c r="H580" s="8"/>
      <c r="I580" s="8"/>
      <c r="J580" s="8" t="s">
        <v>331</v>
      </c>
      <c r="K580" s="8" t="str">
        <f>IFERROR(IF(VLOOKUP(A580, ResultsOnlineExpFrench!A:A, 1, FALSE) = A580, "yes", "no"), "no")</f>
        <v>no</v>
      </c>
      <c r="L580" s="8"/>
      <c r="M580" s="8" t="e">
        <f>VLOOKUP(A580,ResultsOnlineExpFrench!A:B,2,FALSE)</f>
        <v>#N/A</v>
      </c>
      <c r="N580" s="8" t="e">
        <f>VLOOKUP(A580,ResultsOnlineExpFrench!A:H,8,FALSE)</f>
        <v>#N/A</v>
      </c>
      <c r="O580" s="7" t="e">
        <f>VLOOKUP(A580,ResultsIRT!B:J,4,FALSE)</f>
        <v>#N/A</v>
      </c>
      <c r="P580" s="7" t="e">
        <f>VLOOKUP(A580,ResultsIRT!B:J,5,FALSE)</f>
        <v>#N/A</v>
      </c>
      <c r="Q580" s="7" t="e">
        <f>VLOOKUP(A580,ResultsIRT!B:J,6,FALSE)</f>
        <v>#N/A</v>
      </c>
      <c r="R580" s="7" t="e">
        <f>VLOOKUP(A580,ResultsIRT!B:J,8,FALSE)</f>
        <v>#N/A</v>
      </c>
      <c r="S580" s="7" t="e">
        <f>VLOOKUP(A580,ResultsIRT!B:J,7,FALSE)</f>
        <v>#N/A</v>
      </c>
      <c r="T580" s="7" t="e">
        <f>VLOOKUP(A580,ResultsIRT!B:J,9,FALSE)</f>
        <v>#N/A</v>
      </c>
      <c r="U580" s="27" t="s">
        <v>1019</v>
      </c>
      <c r="V580" s="8" t="str">
        <f>IFERROR(IF(VLOOKUP(U580, EnglishVocabulary!A:A, 1, FALSE) = U580, "yes", "no"), "no")</f>
        <v>yes</v>
      </c>
      <c r="W580" s="8" t="str">
        <f>IFERROR(IF(VLOOKUP(A580, HighDiscrimIRT!A:A, 1, FALSE) = A580, "X", ""), "")</f>
        <v/>
      </c>
      <c r="X580" s="7"/>
    </row>
    <row r="581" spans="1:24">
      <c r="A581" s="14" t="s">
        <v>1020</v>
      </c>
      <c r="B581" s="7">
        <f>LOG10(D581)+6</f>
        <v>1.4966570911859653</v>
      </c>
      <c r="C581" s="7">
        <f>IF(E581=0,-12,LOG10(E581)+6)</f>
        <v>0.21250721277008378</v>
      </c>
      <c r="D581" s="10">
        <v>3.1380300000000002E-5</v>
      </c>
      <c r="E581" s="10">
        <v>1.6311999999999999E-6</v>
      </c>
      <c r="F581" s="11">
        <v>5</v>
      </c>
      <c r="G581" s="8" t="str" cm="1">
        <f t="array" ref="G581">_xlfn.SWITCH(F581,0,"primary",1,"6-7th grade",2,"8-9th grade",3,"10th grade",4,"11-12th grade",5,"bachelor",6,"licence",7,"master",10,"hard to tell")</f>
        <v>bachelor</v>
      </c>
      <c r="H581" s="8"/>
      <c r="I581" s="8"/>
      <c r="J581" s="8" t="s">
        <v>27</v>
      </c>
      <c r="K581" s="8" t="str">
        <f>IFERROR(IF(VLOOKUP(A581, ResultsOnlineExpFrench!A:A, 1, FALSE) = A581, "yes", "no"), "no")</f>
        <v>yes</v>
      </c>
      <c r="L581" s="8"/>
      <c r="M581" s="7">
        <f>VLOOKUP(A581,ResultsOnlineExpFrench!A:B,2,FALSE)</f>
        <v>4.4803149606299213</v>
      </c>
      <c r="N581" s="7">
        <f>VLOOKUP(A581,ResultsOnlineExpFrench!A:H,8,FALSE)</f>
        <v>3.116757839223133</v>
      </c>
      <c r="O581" s="7">
        <f>VLOOKUP(A581,ResultsIRT!B:J,4,FALSE)</f>
        <v>4.1152835779307901</v>
      </c>
      <c r="P581" s="7">
        <f>VLOOKUP(A581,ResultsIRT!B:J,5,FALSE)</f>
        <v>-0.38601683145611299</v>
      </c>
      <c r="Q581" s="7">
        <f>VLOOKUP(A581,ResultsIRT!B:J,6,FALSE)</f>
        <v>5.5474695151431996</v>
      </c>
      <c r="R581" s="7">
        <f>VLOOKUP(A581,ResultsIRT!B:J,8,FALSE)</f>
        <v>-0.48787897738924701</v>
      </c>
      <c r="S581" s="7">
        <f>VLOOKUP(A581,ResultsIRT!B:J,7,FALSE)</f>
        <v>0.50455953916687901</v>
      </c>
      <c r="T581" s="7">
        <f>VLOOKUP(A581,ResultsIRT!B:J,9,FALSE)</f>
        <v>4.6546205514077901</v>
      </c>
      <c r="U581" s="27" t="s">
        <v>1021</v>
      </c>
      <c r="V581" s="8" t="str">
        <f>IFERROR(IF(VLOOKUP(U581, EnglishVocabulary!A:A, 1, FALSE) = U581, "yes", "no"), "no")</f>
        <v>yes</v>
      </c>
      <c r="W581" s="8" t="str">
        <f>IFERROR(IF(VLOOKUP(A581, HighDiscrimIRT!A:A, 1, FALSE) = A581, "X", ""), "")</f>
        <v/>
      </c>
      <c r="X581" s="7"/>
    </row>
    <row r="582" spans="1:24">
      <c r="A582" s="14" t="s">
        <v>1022</v>
      </c>
      <c r="B582" s="7">
        <f>LOG10(D582)+6</f>
        <v>1.4956206445692057</v>
      </c>
      <c r="C582" s="7">
        <f>IF(E582=0,-12,LOG10(E582)+6)</f>
        <v>-0.5787252087896535</v>
      </c>
      <c r="D582" s="10">
        <v>3.13055E-5</v>
      </c>
      <c r="E582" s="10">
        <v>2.6380000000000002E-7</v>
      </c>
      <c r="F582" s="11">
        <v>3</v>
      </c>
      <c r="G582" s="8" t="str" cm="1">
        <f t="array" ref="G582">_xlfn.SWITCH(F582,0,"primary",1,"6-7th grade",2,"8-9th grade",3,"10th grade",4,"11-12th grade",5,"bachelor",6,"licence",7,"master",10,"hard to tell")</f>
        <v>10th grade</v>
      </c>
      <c r="H582" s="8"/>
      <c r="I582" s="8"/>
      <c r="J582" s="8" t="s">
        <v>27</v>
      </c>
      <c r="K582" s="8" t="str">
        <f>IFERROR(IF(VLOOKUP(A582, ResultsOnlineExpFrench!A:A, 1, FALSE) = A582, "yes", "no"), "no")</f>
        <v>yes</v>
      </c>
      <c r="L582" s="8"/>
      <c r="M582" s="7">
        <f>VLOOKUP(A582,ResultsOnlineExpFrench!A:B,2,FALSE)</f>
        <v>7.0065789473684212</v>
      </c>
      <c r="N582" s="7">
        <f>VLOOKUP(A582,ResultsOnlineExpFrench!A:H,8,FALSE)</f>
        <v>1.5195944339748411</v>
      </c>
      <c r="O582" s="7">
        <f>VLOOKUP(A582,ResultsIRT!B:J,4,FALSE)</f>
        <v>2.3301055776649799</v>
      </c>
      <c r="P582" s="7">
        <f>VLOOKUP(A582,ResultsIRT!B:J,5,FALSE)</f>
        <v>-1.45519786551389</v>
      </c>
      <c r="Q582" s="7">
        <f>VLOOKUP(A582,ResultsIRT!B:J,6,FALSE)</f>
        <v>4.1650532351878402</v>
      </c>
      <c r="R582" s="7">
        <f>VLOOKUP(A582,ResultsIRT!B:J,8,FALSE)</f>
        <v>-1.6670048878791801</v>
      </c>
      <c r="S582" s="7">
        <f>VLOOKUP(A582,ResultsIRT!B:J,7,FALSE)</f>
        <v>0.72163029300005899</v>
      </c>
      <c r="T582" s="7">
        <f>VLOOKUP(A582,ResultsIRT!B:J,9,FALSE)</f>
        <v>0.25904987510453698</v>
      </c>
      <c r="U582" s="27" t="s">
        <v>1023</v>
      </c>
      <c r="V582" s="8" t="str">
        <f>IFERROR(IF(VLOOKUP(U582, EnglishVocabulary!A:A, 1, FALSE) = U582, "yes", "no"), "no")</f>
        <v>yes</v>
      </c>
      <c r="W582" s="8" t="str">
        <f>IFERROR(IF(VLOOKUP(A582, HighDiscrimIRT!A:A, 1, FALSE) = A582, "X", ""), "")</f>
        <v>X</v>
      </c>
      <c r="X582" s="7"/>
    </row>
    <row r="583" spans="1:24">
      <c r="A583" s="14" t="s">
        <v>1024</v>
      </c>
      <c r="B583" s="7">
        <f>LOG10(D583)+6</f>
        <v>1.4945803279441288</v>
      </c>
      <c r="C583" s="7">
        <f>IF(E583=0,-12,LOG10(E583)+6)</f>
        <v>-0.83713700667807434</v>
      </c>
      <c r="D583" s="10">
        <v>3.1230599999999999E-5</v>
      </c>
      <c r="E583" s="10">
        <v>1.455E-7</v>
      </c>
      <c r="F583" s="11">
        <v>6</v>
      </c>
      <c r="G583" s="8" t="str" cm="1">
        <f t="array" ref="G583">_xlfn.SWITCH(F583,0,"primary",1,"6-7th grade",2,"8-9th grade",3,"10th grade",4,"11-12th grade",5,"bachelor",6,"licence",7,"master",10,"hard to tell")</f>
        <v>licence</v>
      </c>
      <c r="H583" s="8"/>
      <c r="I583" s="8"/>
      <c r="J583" s="8" t="s">
        <v>27</v>
      </c>
      <c r="K583" s="8" t="str">
        <f>IFERROR(IF(VLOOKUP(A583, ResultsOnlineExpFrench!A:A, 1, FALSE) = A583, "yes", "no"), "no")</f>
        <v>yes</v>
      </c>
      <c r="L583" s="8"/>
      <c r="M583" s="7">
        <f>VLOOKUP(A583,ResultsOnlineExpFrench!A:B,2,FALSE)</f>
        <v>4.4736842105263159</v>
      </c>
      <c r="N583" s="7">
        <f>VLOOKUP(A583,ResultsOnlineExpFrench!A:H,8,FALSE)</f>
        <v>2.922119293156066</v>
      </c>
      <c r="O583" s="7">
        <f>VLOOKUP(A583,ResultsIRT!B:J,4,FALSE)</f>
        <v>1.9885361886008399</v>
      </c>
      <c r="P583" s="7">
        <f>VLOOKUP(A583,ResultsIRT!B:J,5,FALSE)</f>
        <v>-0.33162216579092402</v>
      </c>
      <c r="Q583" s="7">
        <f>VLOOKUP(A583,ResultsIRT!B:J,6,FALSE)</f>
        <v>2.4994203972048701</v>
      </c>
      <c r="R583" s="7">
        <f>VLOOKUP(A583,ResultsIRT!B:J,8,FALSE)</f>
        <v>-0.40408164502553101</v>
      </c>
      <c r="S583" s="7">
        <f>VLOOKUP(A583,ResultsIRT!B:J,7,FALSE)</f>
        <v>0.51806327488327497</v>
      </c>
      <c r="T583" s="7">
        <f>VLOOKUP(A583,ResultsIRT!B:J,9,FALSE)</f>
        <v>5.0672771642534</v>
      </c>
      <c r="U583" s="27" t="s">
        <v>1024</v>
      </c>
      <c r="V583" s="8" t="str">
        <f>IFERROR(IF(VLOOKUP(U583, EnglishVocabulary!A:A, 1, FALSE) = U583, "yes", "no"), "no")</f>
        <v>yes</v>
      </c>
      <c r="W583" s="8" t="str">
        <f>IFERROR(IF(VLOOKUP(A583, HighDiscrimIRT!A:A, 1, FALSE) = A583, "X", ""), "")</f>
        <v/>
      </c>
      <c r="X583" s="7"/>
    </row>
    <row r="584" spans="1:24">
      <c r="A584" s="14" t="s">
        <v>1025</v>
      </c>
      <c r="B584" s="7">
        <f>LOG10(D584)+6</f>
        <v>1.4945803279441288</v>
      </c>
      <c r="C584" s="7">
        <f>IF(E584=0,-12,LOG10(E584)+6)</f>
        <v>-0.74256143314018619</v>
      </c>
      <c r="D584" s="10">
        <v>3.1230599999999999E-5</v>
      </c>
      <c r="E584" s="10">
        <v>1.8090000000000001E-7</v>
      </c>
      <c r="F584" s="11">
        <v>5</v>
      </c>
      <c r="G584" s="8" t="str" cm="1">
        <f t="array" ref="G584">_xlfn.SWITCH(F584,0,"primary",1,"6-7th grade",2,"8-9th grade",3,"10th grade",4,"11-12th grade",5,"bachelor",6,"licence",7,"master",10,"hard to tell")</f>
        <v>bachelor</v>
      </c>
      <c r="H584" s="8"/>
      <c r="I584" s="8"/>
      <c r="J584" s="8" t="s">
        <v>27</v>
      </c>
      <c r="K584" s="8" t="str">
        <f>IFERROR(IF(VLOOKUP(A584, ResultsOnlineExpFrench!A:A, 1, FALSE) = A584, "yes", "no"), "no")</f>
        <v>yes</v>
      </c>
      <c r="L584" s="8"/>
      <c r="M584" s="7">
        <f>VLOOKUP(A584,ResultsOnlineExpFrench!A:B,2,FALSE)</f>
        <v>5.4238410596026494</v>
      </c>
      <c r="N584" s="7">
        <f>VLOOKUP(A584,ResultsOnlineExpFrench!A:H,8,FALSE)</f>
        <v>2.4882161649155838</v>
      </c>
      <c r="O584" s="7">
        <f>VLOOKUP(A584,ResultsIRT!B:J,4,FALSE)</f>
        <v>1.5279788052751899</v>
      </c>
      <c r="P584" s="7">
        <f>VLOOKUP(A584,ResultsIRT!B:J,5,FALSE)</f>
        <v>-0.98891566707451795</v>
      </c>
      <c r="Q584" s="7">
        <f>VLOOKUP(A584,ResultsIRT!B:J,6,FALSE)</f>
        <v>2.4386522376772901</v>
      </c>
      <c r="R584" s="7">
        <f>VLOOKUP(A584,ResultsIRT!B:J,8,FALSE)</f>
        <v>-1.04136198075374</v>
      </c>
      <c r="S584" s="7">
        <f>VLOOKUP(A584,ResultsIRT!B:J,7,FALSE)</f>
        <v>0.47698595767600899</v>
      </c>
      <c r="T584" s="7">
        <f>VLOOKUP(A584,ResultsIRT!B:J,9,FALSE)</f>
        <v>2.5047343641798698</v>
      </c>
      <c r="U584" s="27" t="s">
        <v>1025</v>
      </c>
      <c r="V584" s="8" t="str">
        <f>IFERROR(IF(VLOOKUP(U584, EnglishVocabulary!A:A, 1, FALSE) = U584, "yes", "no"), "no")</f>
        <v>yes</v>
      </c>
      <c r="W584" s="8" t="str">
        <f>IFERROR(IF(VLOOKUP(A584, HighDiscrimIRT!A:A, 1, FALSE) = A584, "X", ""), "")</f>
        <v/>
      </c>
      <c r="X584" s="7"/>
    </row>
    <row r="585" spans="1:24">
      <c r="A585" s="14" t="s">
        <v>1026</v>
      </c>
      <c r="B585" s="7">
        <f>LOG10(D585)+6</f>
        <v>1.4924921887361515</v>
      </c>
      <c r="C585" s="7">
        <f>IF(E585=0,-12,LOG10(E585)+6)</f>
        <v>-0.27638016448453673</v>
      </c>
      <c r="D585" s="10">
        <v>3.1080800000000002E-5</v>
      </c>
      <c r="E585" s="10">
        <v>5.2919999999999995E-7</v>
      </c>
      <c r="F585" s="11">
        <v>0</v>
      </c>
      <c r="G585" s="8" t="str" cm="1">
        <f t="array" ref="G585">_xlfn.SWITCH(F585,0,"primary",1,"6-7th grade",2,"8-9th grade",3,"10th grade",4,"11-12th grade",5,"bachelor",6,"licence",7,"master",10,"hard to tell")</f>
        <v>primary</v>
      </c>
      <c r="H585" s="8"/>
      <c r="I585" s="8"/>
      <c r="J585" s="8" t="s">
        <v>27</v>
      </c>
      <c r="K585" s="8" t="str">
        <f>IFERROR(IF(VLOOKUP(A585, ResultsOnlineExpFrench!A:A, 1, FALSE) = A585, "yes", "no"), "no")</f>
        <v>yes</v>
      </c>
      <c r="L585" s="8"/>
      <c r="M585" s="7">
        <f>VLOOKUP(A585,ResultsOnlineExpFrench!A:B,2,FALSE)</f>
        <v>7.8614457831325302</v>
      </c>
      <c r="N585" s="7">
        <f>VLOOKUP(A585,ResultsOnlineExpFrench!A:H,8,FALSE)</f>
        <v>0.61022044709144385</v>
      </c>
      <c r="O585" s="7" t="e">
        <f>VLOOKUP(A585,ResultsIRT!B:J,4,FALSE)</f>
        <v>#N/A</v>
      </c>
      <c r="P585" s="7" t="e">
        <f>VLOOKUP(A585,ResultsIRT!B:J,5,FALSE)</f>
        <v>#N/A</v>
      </c>
      <c r="Q585" s="7" t="e">
        <f>VLOOKUP(A585,ResultsIRT!B:J,6,FALSE)</f>
        <v>#N/A</v>
      </c>
      <c r="R585" s="7" t="e">
        <f>VLOOKUP(A585,ResultsIRT!B:J,8,FALSE)</f>
        <v>#N/A</v>
      </c>
      <c r="S585" s="7" t="e">
        <f>VLOOKUP(A585,ResultsIRT!B:J,7,FALSE)</f>
        <v>#N/A</v>
      </c>
      <c r="T585" s="7" t="e">
        <f>VLOOKUP(A585,ResultsIRT!B:J,9,FALSE)</f>
        <v>#N/A</v>
      </c>
      <c r="U585" s="27" t="s">
        <v>1027</v>
      </c>
      <c r="V585" s="8" t="str">
        <f>IFERROR(IF(VLOOKUP(U585, EnglishVocabulary!A:A, 1, FALSE) = U585, "yes", "no"), "no")</f>
        <v>no</v>
      </c>
      <c r="W585" s="8" t="str">
        <f>IFERROR(IF(VLOOKUP(A585, HighDiscrimIRT!A:A, 1, FALSE) = A585, "X", ""), "")</f>
        <v/>
      </c>
      <c r="X585" s="7"/>
    </row>
    <row r="586" spans="1:24">
      <c r="A586" s="14" t="s">
        <v>1028</v>
      </c>
      <c r="B586" s="7">
        <f>LOG10(D586)+6</f>
        <v>1.4903939609815637</v>
      </c>
      <c r="C586" s="7">
        <f>IF(E586=0,-12,LOG10(E586)+6)</f>
        <v>-0.35931984672233508</v>
      </c>
      <c r="D586" s="10">
        <v>3.0930999999999999E-5</v>
      </c>
      <c r="E586" s="10">
        <v>4.3720000000000002E-7</v>
      </c>
      <c r="F586" s="8">
        <v>7</v>
      </c>
      <c r="G586" s="8" t="str" cm="1">
        <f t="array" ref="G586">_xlfn.SWITCH(F586,0,"primary",1,"6-7th grade",2,"8-9th grade",3,"10th grade",4,"11-12th grade",5,"bachelor",6,"licence",7,"master",10,"hard to tell")</f>
        <v>master</v>
      </c>
      <c r="H586" s="8"/>
      <c r="I586" s="8" t="s">
        <v>42</v>
      </c>
      <c r="J586" s="8" t="s">
        <v>77</v>
      </c>
      <c r="K586" s="8" t="str">
        <f>IFERROR(IF(VLOOKUP(A586, ResultsOnlineExpFrench!A:A, 1, FALSE) = A586, "yes", "no"), "no")</f>
        <v>no</v>
      </c>
      <c r="L586" s="8"/>
      <c r="M586" s="8" t="e">
        <f>VLOOKUP(A586,ResultsOnlineExpFrench!A:B,2,FALSE)</f>
        <v>#N/A</v>
      </c>
      <c r="N586" s="8" t="e">
        <f>VLOOKUP(A586,ResultsOnlineExpFrench!A:H,8,FALSE)</f>
        <v>#N/A</v>
      </c>
      <c r="O586" s="7" t="e">
        <f>VLOOKUP(A586,ResultsIRT!B:J,4,FALSE)</f>
        <v>#N/A</v>
      </c>
      <c r="P586" s="7" t="e">
        <f>VLOOKUP(A586,ResultsIRT!B:J,5,FALSE)</f>
        <v>#N/A</v>
      </c>
      <c r="Q586" s="7" t="e">
        <f>VLOOKUP(A586,ResultsIRT!B:J,6,FALSE)</f>
        <v>#N/A</v>
      </c>
      <c r="R586" s="7" t="e">
        <f>VLOOKUP(A586,ResultsIRT!B:J,8,FALSE)</f>
        <v>#N/A</v>
      </c>
      <c r="S586" s="7" t="e">
        <f>VLOOKUP(A586,ResultsIRT!B:J,7,FALSE)</f>
        <v>#N/A</v>
      </c>
      <c r="T586" s="7" t="e">
        <f>VLOOKUP(A586,ResultsIRT!B:J,9,FALSE)</f>
        <v>#N/A</v>
      </c>
      <c r="U586" s="27" t="s">
        <v>1028</v>
      </c>
      <c r="V586" s="8" t="str">
        <f>IFERROR(IF(VLOOKUP(U586, EnglishVocabulary!A:A, 1, FALSE) = U586, "yes", "no"), "no")</f>
        <v>yes</v>
      </c>
      <c r="W586" s="8" t="str">
        <f>IFERROR(IF(VLOOKUP(A586, HighDiscrimIRT!A:A, 1, FALSE) = A586, "X", ""), "")</f>
        <v/>
      </c>
      <c r="X586" s="7"/>
    </row>
    <row r="587" spans="1:24">
      <c r="A587" s="14" t="s">
        <v>1029</v>
      </c>
      <c r="B587" s="7">
        <f>LOG10(D587)+6</f>
        <v>1.4903939609815637</v>
      </c>
      <c r="C587" s="7">
        <f>IF(E587=0,-12,LOG10(E587)+6)</f>
        <v>-0.5787252087896535</v>
      </c>
      <c r="D587" s="10">
        <v>3.0930999999999999E-5</v>
      </c>
      <c r="E587" s="10">
        <v>2.6380000000000002E-7</v>
      </c>
      <c r="F587" s="11">
        <v>0</v>
      </c>
      <c r="G587" s="8" t="str" cm="1">
        <f t="array" ref="G587">_xlfn.SWITCH(F587,0,"primary",1,"6-7th grade",2,"8-9th grade",3,"10th grade",4,"11-12th grade",5,"bachelor",6,"licence",7,"master",10,"hard to tell")</f>
        <v>primary</v>
      </c>
      <c r="H587" s="8"/>
      <c r="I587" s="8"/>
      <c r="J587" s="8" t="s">
        <v>27</v>
      </c>
      <c r="K587" s="8" t="str">
        <f>IFERROR(IF(VLOOKUP(A587, ResultsOnlineExpFrench!A:A, 1, FALSE) = A587, "yes", "no"), "no")</f>
        <v>yes</v>
      </c>
      <c r="L587" s="8"/>
      <c r="M587" s="7">
        <f>VLOOKUP(A587,ResultsOnlineExpFrench!A:B,2,FALSE)</f>
        <v>7.7522935779816518</v>
      </c>
      <c r="N587" s="7">
        <f>VLOOKUP(A587,ResultsOnlineExpFrench!A:H,8,FALSE)</f>
        <v>0.62304318702200479</v>
      </c>
      <c r="O587" s="7" t="e">
        <f>VLOOKUP(A587,ResultsIRT!B:J,4,FALSE)</f>
        <v>#N/A</v>
      </c>
      <c r="P587" s="7" t="e">
        <f>VLOOKUP(A587,ResultsIRT!B:J,5,FALSE)</f>
        <v>#N/A</v>
      </c>
      <c r="Q587" s="7" t="e">
        <f>VLOOKUP(A587,ResultsIRT!B:J,6,FALSE)</f>
        <v>#N/A</v>
      </c>
      <c r="R587" s="7" t="e">
        <f>VLOOKUP(A587,ResultsIRT!B:J,8,FALSE)</f>
        <v>#N/A</v>
      </c>
      <c r="S587" s="7" t="e">
        <f>VLOOKUP(A587,ResultsIRT!B:J,7,FALSE)</f>
        <v>#N/A</v>
      </c>
      <c r="T587" s="7" t="e">
        <f>VLOOKUP(A587,ResultsIRT!B:J,9,FALSE)</f>
        <v>#N/A</v>
      </c>
      <c r="U587" s="27" t="s">
        <v>257</v>
      </c>
      <c r="V587" s="8" t="str">
        <f>IFERROR(IF(VLOOKUP(U587, EnglishVocabulary!A:A, 1, FALSE) = U587, "yes", "no"), "no")</f>
        <v>yes</v>
      </c>
      <c r="W587" s="8" t="str">
        <f>IFERROR(IF(VLOOKUP(A587, HighDiscrimIRT!A:A, 1, FALSE) = A587, "X", ""), "")</f>
        <v/>
      </c>
      <c r="X587" s="7"/>
    </row>
    <row r="588" spans="1:24">
      <c r="A588" s="14" t="s">
        <v>1030</v>
      </c>
      <c r="B588" s="7">
        <f>LOG10(D588)+6</f>
        <v>1.4893410333436545</v>
      </c>
      <c r="C588" s="7">
        <f>IF(E588=0,-12,LOG10(E588)+6)</f>
        <v>-0.75547548842991663</v>
      </c>
      <c r="D588" s="10">
        <v>3.0856099999999998E-5</v>
      </c>
      <c r="E588" s="10">
        <v>1.7560000000000001E-7</v>
      </c>
      <c r="F588" s="11">
        <v>4</v>
      </c>
      <c r="G588" s="8" t="str" cm="1">
        <f t="array" ref="G588">_xlfn.SWITCH(F588,0,"primary",1,"6-7th grade",2,"8-9th grade",3,"10th grade",4,"11-12th grade",5,"bachelor",6,"licence",7,"master",10,"hard to tell")</f>
        <v>11-12th grade</v>
      </c>
      <c r="H588" s="8"/>
      <c r="I588" s="8"/>
      <c r="J588" s="8" t="s">
        <v>27</v>
      </c>
      <c r="K588" s="8" t="str">
        <f>IFERROR(IF(VLOOKUP(A588, ResultsOnlineExpFrench!A:A, 1, FALSE) = A588, "yes", "no"), "no")</f>
        <v>yes</v>
      </c>
      <c r="L588" s="8"/>
      <c r="M588" s="7">
        <f>VLOOKUP(A588,ResultsOnlineExpFrench!A:B,2,FALSE)</f>
        <v>5.8116883116883118</v>
      </c>
      <c r="N588" s="7">
        <f>VLOOKUP(A588,ResultsOnlineExpFrench!A:H,8,FALSE)</f>
        <v>2.6476391849154499</v>
      </c>
      <c r="O588" s="7">
        <f>VLOOKUP(A588,ResultsIRT!B:J,4,FALSE)</f>
        <v>2.84994635876587</v>
      </c>
      <c r="P588" s="7">
        <f>VLOOKUP(A588,ResultsIRT!B:J,5,FALSE)</f>
        <v>-0.81490174483663402</v>
      </c>
      <c r="Q588" s="7">
        <f>VLOOKUP(A588,ResultsIRT!B:J,6,FALSE)</f>
        <v>3.0762538939547199</v>
      </c>
      <c r="R588" s="7">
        <f>VLOOKUP(A588,ResultsIRT!B:J,8,FALSE)</f>
        <v>-1.021555977192</v>
      </c>
      <c r="S588" s="7">
        <f>VLOOKUP(A588,ResultsIRT!B:J,7,FALSE)</f>
        <v>0.59834677626952903</v>
      </c>
      <c r="T588" s="7">
        <f>VLOOKUP(A588,ResultsIRT!B:J,9,FALSE)</f>
        <v>3.0677156097102301</v>
      </c>
      <c r="U588" s="27" t="s">
        <v>1030</v>
      </c>
      <c r="V588" s="8" t="str">
        <f>IFERROR(IF(VLOOKUP(U588, EnglishVocabulary!A:A, 1, FALSE) = U588, "yes", "no"), "no")</f>
        <v>yes</v>
      </c>
      <c r="W588" s="8" t="str">
        <f>IFERROR(IF(VLOOKUP(A588, HighDiscrimIRT!A:A, 1, FALSE) = A588, "X", ""), "")</f>
        <v/>
      </c>
      <c r="X588" s="7"/>
    </row>
    <row r="589" spans="1:24">
      <c r="A589" s="14" t="s">
        <v>1031</v>
      </c>
      <c r="B589" s="7">
        <f>LOG10(D589)+6</f>
        <v>1.4882855467241676</v>
      </c>
      <c r="C589" s="7">
        <f>IF(E589=0,-12,LOG10(E589)+6)</f>
        <v>-0.35340024827962679</v>
      </c>
      <c r="D589" s="10">
        <v>3.0781200000000003E-5</v>
      </c>
      <c r="E589" s="10">
        <v>4.432E-7</v>
      </c>
      <c r="F589" s="8">
        <v>6</v>
      </c>
      <c r="G589" s="8" t="str" cm="1">
        <f t="array" ref="G589">_xlfn.SWITCH(F589,0,"primary",1,"6-7th grade",2,"8-9th grade",3,"10th grade",4,"11-12th grade",5,"bachelor",6,"licence",7,"master",10,"hard to tell")</f>
        <v>licence</v>
      </c>
      <c r="H589" s="8"/>
      <c r="I589" s="8"/>
      <c r="J589" s="8" t="s">
        <v>77</v>
      </c>
      <c r="K589" s="8" t="str">
        <f>IFERROR(IF(VLOOKUP(A589, ResultsOnlineExpFrench!A:A, 1, FALSE) = A589, "yes", "no"), "no")</f>
        <v>no</v>
      </c>
      <c r="L589" s="8"/>
      <c r="M589" s="8" t="e">
        <f>VLOOKUP(A589,ResultsOnlineExpFrench!A:B,2,FALSE)</f>
        <v>#N/A</v>
      </c>
      <c r="N589" s="8" t="e">
        <f>VLOOKUP(A589,ResultsOnlineExpFrench!A:H,8,FALSE)</f>
        <v>#N/A</v>
      </c>
      <c r="O589" s="7" t="e">
        <f>VLOOKUP(A589,ResultsIRT!B:J,4,FALSE)</f>
        <v>#N/A</v>
      </c>
      <c r="P589" s="7" t="e">
        <f>VLOOKUP(A589,ResultsIRT!B:J,5,FALSE)</f>
        <v>#N/A</v>
      </c>
      <c r="Q589" s="7" t="e">
        <f>VLOOKUP(A589,ResultsIRT!B:J,6,FALSE)</f>
        <v>#N/A</v>
      </c>
      <c r="R589" s="7" t="e">
        <f>VLOOKUP(A589,ResultsIRT!B:J,8,FALSE)</f>
        <v>#N/A</v>
      </c>
      <c r="S589" s="7" t="e">
        <f>VLOOKUP(A589,ResultsIRT!B:J,7,FALSE)</f>
        <v>#N/A</v>
      </c>
      <c r="T589" s="7" t="e">
        <f>VLOOKUP(A589,ResultsIRT!B:J,9,FALSE)</f>
        <v>#N/A</v>
      </c>
      <c r="U589" s="27" t="s">
        <v>1032</v>
      </c>
      <c r="V589" s="8" t="str">
        <f>IFERROR(IF(VLOOKUP(U589, EnglishVocabulary!A:A, 1, FALSE) = U589, "yes", "no"), "no")</f>
        <v>yes</v>
      </c>
      <c r="W589" s="8" t="str">
        <f>IFERROR(IF(VLOOKUP(A589, HighDiscrimIRT!A:A, 1, FALSE) = A589, "X", ""), "")</f>
        <v/>
      </c>
      <c r="X589" s="7"/>
    </row>
    <row r="590" spans="1:24">
      <c r="A590" s="14" t="s">
        <v>1033</v>
      </c>
      <c r="B590" s="7">
        <f>LOG10(D590)+6</f>
        <v>1.4840377596798202</v>
      </c>
      <c r="C590" s="7">
        <f>IF(E590=0,-12,LOG10(E590)+6)</f>
        <v>1.0933866600013706</v>
      </c>
      <c r="D590" s="10">
        <v>3.04816E-5</v>
      </c>
      <c r="E590" s="10">
        <v>1.2398999999999999E-5</v>
      </c>
      <c r="F590" s="8">
        <v>5</v>
      </c>
      <c r="G590" s="8" t="str" cm="1">
        <f t="array" ref="G590">_xlfn.SWITCH(F590,0,"primary",1,"6-7th grade",2,"8-9th grade",3,"10th grade",4,"11-12th grade",5,"bachelor",6,"licence",7,"master",10,"hard to tell")</f>
        <v>bachelor</v>
      </c>
      <c r="H590" s="8"/>
      <c r="I590" s="8" t="s">
        <v>42</v>
      </c>
      <c r="J590" s="8" t="s">
        <v>27</v>
      </c>
      <c r="K590" s="8" t="str">
        <f>IFERROR(IF(VLOOKUP(A590, ResultsOnlineExpFrench!A:A, 1, FALSE) = A590, "yes", "no"), "no")</f>
        <v>no</v>
      </c>
      <c r="L590" s="8"/>
      <c r="M590" s="8" t="e">
        <f>VLOOKUP(A590,ResultsOnlineExpFrench!A:B,2,FALSE)</f>
        <v>#N/A</v>
      </c>
      <c r="N590" s="8" t="e">
        <f>VLOOKUP(A590,ResultsOnlineExpFrench!A:H,8,FALSE)</f>
        <v>#N/A</v>
      </c>
      <c r="O590" s="7" t="e">
        <f>VLOOKUP(A590,ResultsIRT!B:J,4,FALSE)</f>
        <v>#N/A</v>
      </c>
      <c r="P590" s="7" t="e">
        <f>VLOOKUP(A590,ResultsIRT!B:J,5,FALSE)</f>
        <v>#N/A</v>
      </c>
      <c r="Q590" s="7" t="e">
        <f>VLOOKUP(A590,ResultsIRT!B:J,6,FALSE)</f>
        <v>#N/A</v>
      </c>
      <c r="R590" s="7" t="e">
        <f>VLOOKUP(A590,ResultsIRT!B:J,8,FALSE)</f>
        <v>#N/A</v>
      </c>
      <c r="S590" s="7" t="e">
        <f>VLOOKUP(A590,ResultsIRT!B:J,7,FALSE)</f>
        <v>#N/A</v>
      </c>
      <c r="T590" s="7" t="e">
        <f>VLOOKUP(A590,ResultsIRT!B:J,9,FALSE)</f>
        <v>#N/A</v>
      </c>
      <c r="U590" s="27" t="s">
        <v>1034</v>
      </c>
      <c r="V590" s="8" t="str">
        <f>IFERROR(IF(VLOOKUP(U590, EnglishVocabulary!A:A, 1, FALSE) = U590, "yes", "no"), "no")</f>
        <v>yes</v>
      </c>
      <c r="W590" s="8" t="str">
        <f>IFERROR(IF(VLOOKUP(A590, HighDiscrimIRT!A:A, 1, FALSE) = A590, "X", ""), "")</f>
        <v/>
      </c>
      <c r="X590" s="7"/>
    </row>
    <row r="591" spans="1:24">
      <c r="A591" s="14" t="s">
        <v>500</v>
      </c>
      <c r="B591" s="7">
        <f>LOG10(D591)+6</f>
        <v>1.4808244299046018</v>
      </c>
      <c r="C591" s="7">
        <f>IF(E591=0,-12,LOG10(E591)+6)</f>
        <v>0.28564730890072987</v>
      </c>
      <c r="D591" s="10">
        <v>3.0256900000000002E-5</v>
      </c>
      <c r="E591" s="10">
        <v>1.9304000000000002E-6</v>
      </c>
      <c r="F591" s="11">
        <v>5</v>
      </c>
      <c r="G591" s="8" t="str" cm="1">
        <f t="array" ref="G591">_xlfn.SWITCH(F591,0,"primary",1,"6-7th grade",2,"8-9th grade",3,"10th grade",4,"11-12th grade",5,"bachelor",6,"licence",7,"master",10,"hard to tell")</f>
        <v>bachelor</v>
      </c>
      <c r="H591" s="8"/>
      <c r="I591" s="8"/>
      <c r="J591" s="8" t="s">
        <v>27</v>
      </c>
      <c r="K591" s="8" t="str">
        <f>IFERROR(IF(VLOOKUP(A591, ResultsOnlineExpFrench!A:A, 1, FALSE) = A591, "yes", "no"), "no")</f>
        <v>yes</v>
      </c>
      <c r="L591" s="8"/>
      <c r="M591" s="7">
        <f>VLOOKUP(A591,ResultsOnlineExpFrench!A:B,2,FALSE)</f>
        <v>5.4744525547445253</v>
      </c>
      <c r="N591" s="7">
        <f>VLOOKUP(A591,ResultsOnlineExpFrench!A:H,8,FALSE)</f>
        <v>2.4969478945094021</v>
      </c>
      <c r="O591" s="7">
        <f>VLOOKUP(A591,ResultsIRT!B:J,4,FALSE)</f>
        <v>1.33046082855377</v>
      </c>
      <c r="P591" s="7">
        <f>VLOOKUP(A591,ResultsIRT!B:J,5,FALSE)</f>
        <v>-1.1469728672531201</v>
      </c>
      <c r="Q591" s="7">
        <f>VLOOKUP(A591,ResultsIRT!B:J,6,FALSE)</f>
        <v>2.4320905616341801</v>
      </c>
      <c r="R591" s="7">
        <f>VLOOKUP(A591,ResultsIRT!B:J,8,FALSE)</f>
        <v>-1.0861301613469401</v>
      </c>
      <c r="S591" s="7">
        <f>VLOOKUP(A591,ResultsIRT!B:J,7,FALSE)</f>
        <v>0.38595106697799603</v>
      </c>
      <c r="T591" s="7">
        <f>VLOOKUP(A591,ResultsIRT!B:J,9,FALSE)</f>
        <v>1.5581684241210101</v>
      </c>
      <c r="U591" s="27" t="s">
        <v>500</v>
      </c>
      <c r="V591" s="8" t="str">
        <f>IFERROR(IF(VLOOKUP(U591, EnglishVocabulary!A:A, 1, FALSE) = U591, "yes", "no"), "no")</f>
        <v>yes</v>
      </c>
      <c r="W591" s="8" t="str">
        <f>IFERROR(IF(VLOOKUP(A591, HighDiscrimIRT!A:A, 1, FALSE) = A591, "X", ""), "")</f>
        <v/>
      </c>
      <c r="X591" s="7"/>
    </row>
    <row r="592" spans="1:24">
      <c r="A592" s="14" t="s">
        <v>1035</v>
      </c>
      <c r="B592" s="7">
        <f>LOG10(D592)+6</f>
        <v>1.4786703675654547</v>
      </c>
      <c r="C592" s="7">
        <f>IF(E592=0,-12,LOG10(E592)+6)</f>
        <v>0.57795112772975532</v>
      </c>
      <c r="D592" s="10">
        <v>3.0107199999999999E-5</v>
      </c>
      <c r="E592" s="10">
        <v>3.7840000000000001E-6</v>
      </c>
      <c r="F592" s="8">
        <v>5</v>
      </c>
      <c r="G592" s="8" t="str" cm="1">
        <f t="array" ref="G592">_xlfn.SWITCH(F592,0,"primary",1,"6-7th grade",2,"8-9th grade",3,"10th grade",4,"11-12th grade",5,"bachelor",6,"licence",7,"master",10,"hard to tell")</f>
        <v>bachelor</v>
      </c>
      <c r="H592" s="8"/>
      <c r="I592" s="8"/>
      <c r="J592" s="8" t="s">
        <v>331</v>
      </c>
      <c r="K592" s="8" t="str">
        <f>IFERROR(IF(VLOOKUP(A592, ResultsOnlineExpFrench!A:A, 1, FALSE) = A592, "yes", "no"), "no")</f>
        <v>no</v>
      </c>
      <c r="L592" s="8"/>
      <c r="M592" s="8" t="e">
        <f>VLOOKUP(A592,ResultsOnlineExpFrench!A:B,2,FALSE)</f>
        <v>#N/A</v>
      </c>
      <c r="N592" s="8" t="e">
        <f>VLOOKUP(A592,ResultsOnlineExpFrench!A:H,8,FALSE)</f>
        <v>#N/A</v>
      </c>
      <c r="O592" s="7" t="e">
        <f>VLOOKUP(A592,ResultsIRT!B:J,4,FALSE)</f>
        <v>#N/A</v>
      </c>
      <c r="P592" s="7" t="e">
        <f>VLOOKUP(A592,ResultsIRT!B:J,5,FALSE)</f>
        <v>#N/A</v>
      </c>
      <c r="Q592" s="7" t="e">
        <f>VLOOKUP(A592,ResultsIRT!B:J,6,FALSE)</f>
        <v>#N/A</v>
      </c>
      <c r="R592" s="7" t="e">
        <f>VLOOKUP(A592,ResultsIRT!B:J,8,FALSE)</f>
        <v>#N/A</v>
      </c>
      <c r="S592" s="7" t="e">
        <f>VLOOKUP(A592,ResultsIRT!B:J,7,FALSE)</f>
        <v>#N/A</v>
      </c>
      <c r="T592" s="7" t="e">
        <f>VLOOKUP(A592,ResultsIRT!B:J,9,FALSE)</f>
        <v>#N/A</v>
      </c>
      <c r="U592" s="27" t="s">
        <v>1035</v>
      </c>
      <c r="V592" s="8" t="str">
        <f>IFERROR(IF(VLOOKUP(U592, EnglishVocabulary!A:A, 1, FALSE) = U592, "yes", "no"), "no")</f>
        <v>no</v>
      </c>
      <c r="W592" s="8" t="str">
        <f>IFERROR(IF(VLOOKUP(A592, HighDiscrimIRT!A:A, 1, FALSE) = A592, "X", ""), "")</f>
        <v/>
      </c>
      <c r="X592" s="7"/>
    </row>
    <row r="593" spans="1:24">
      <c r="A593" s="14" t="s">
        <v>1036</v>
      </c>
      <c r="B593" s="7">
        <f>LOG10(D593)+6</f>
        <v>1.4775885935728832</v>
      </c>
      <c r="C593" s="7">
        <f>IF(E593=0,-12,LOG10(E593)+6)</f>
        <v>-2.1720154586457596E-4</v>
      </c>
      <c r="D593" s="10">
        <v>3.00323E-5</v>
      </c>
      <c r="E593" s="10">
        <v>9.9949999999999992E-7</v>
      </c>
      <c r="F593" s="11">
        <v>3</v>
      </c>
      <c r="G593" s="8" t="str" cm="1">
        <f t="array" ref="G593">_xlfn.SWITCH(F593,0,"primary",1,"6-7th grade",2,"8-9th grade",3,"10th grade",4,"11-12th grade",5,"bachelor",6,"licence",7,"master",10,"hard to tell")</f>
        <v>10th grade</v>
      </c>
      <c r="H593" s="8"/>
      <c r="I593" s="8"/>
      <c r="J593" s="8" t="s">
        <v>27</v>
      </c>
      <c r="K593" s="8" t="str">
        <f>IFERROR(IF(VLOOKUP(A593, ResultsOnlineExpFrench!A:A, 1, FALSE) = A593, "yes", "no"), "no")</f>
        <v>yes</v>
      </c>
      <c r="L593" s="8"/>
      <c r="M593" s="7">
        <f>VLOOKUP(A593,ResultsOnlineExpFrench!A:B,2,FALSE)</f>
        <v>5.9692307692307693</v>
      </c>
      <c r="N593" s="7">
        <f>VLOOKUP(A593,ResultsOnlineExpFrench!A:H,8,FALSE)</f>
        <v>1.9451654528736759</v>
      </c>
      <c r="O593" s="7">
        <f>VLOOKUP(A593,ResultsIRT!B:J,4,FALSE)</f>
        <v>2.9134896207607199E-2</v>
      </c>
      <c r="P593" s="7">
        <f>VLOOKUP(A593,ResultsIRT!B:J,5,FALSE)</f>
        <v>-91.205819536408896</v>
      </c>
      <c r="Q593" s="7">
        <f>VLOOKUP(A593,ResultsIRT!B:J,6,FALSE)</f>
        <v>2.72340963799817</v>
      </c>
      <c r="R593" s="7">
        <f>VLOOKUP(A593,ResultsIRT!B:J,8,FALSE)</f>
        <v>-1.7292453844564799</v>
      </c>
      <c r="S593" s="7">
        <f>VLOOKUP(A593,ResultsIRT!B:J,7,FALSE)</f>
        <v>0.82510976824537896</v>
      </c>
      <c r="T593" s="7">
        <f>VLOOKUP(A593,ResultsIRT!B:J,9,FALSE)</f>
        <v>1.91245959495893</v>
      </c>
      <c r="U593" s="27" t="s">
        <v>1037</v>
      </c>
      <c r="V593" s="8" t="str">
        <f>IFERROR(IF(VLOOKUP(U593, EnglishVocabulary!A:A, 1, FALSE) = U593, "yes", "no"), "no")</f>
        <v>yes</v>
      </c>
      <c r="W593" s="8" t="str">
        <f>IFERROR(IF(VLOOKUP(A593, HighDiscrimIRT!A:A, 1, FALSE) = A593, "X", ""), "")</f>
        <v/>
      </c>
      <c r="X593" s="7"/>
    </row>
    <row r="594" spans="1:24">
      <c r="A594" s="14" t="s">
        <v>1038</v>
      </c>
      <c r="B594" s="7">
        <f>LOG10(D594)+6</f>
        <v>1.474327009621466</v>
      </c>
      <c r="C594" s="7">
        <f>IF(E594=0,-12,LOG10(E594)+6)</f>
        <v>0.70241330219556186</v>
      </c>
      <c r="D594" s="10">
        <v>2.9807599999999999E-5</v>
      </c>
      <c r="E594" s="10">
        <v>5.0397999999999996E-6</v>
      </c>
      <c r="F594" s="11">
        <v>5</v>
      </c>
      <c r="G594" s="8" t="str" cm="1">
        <f t="array" ref="G594">_xlfn.SWITCH(F594,0,"primary",1,"6-7th grade",2,"8-9th grade",3,"10th grade",4,"11-12th grade",5,"bachelor",6,"licence",7,"master",10,"hard to tell")</f>
        <v>bachelor</v>
      </c>
      <c r="H594" s="8"/>
      <c r="I594" s="8"/>
      <c r="J594" s="8" t="s">
        <v>27</v>
      </c>
      <c r="K594" s="8" t="str">
        <f>IFERROR(IF(VLOOKUP(A594, ResultsOnlineExpFrench!A:A, 1, FALSE) = A594, "yes", "no"), "no")</f>
        <v>yes</v>
      </c>
      <c r="L594" s="8"/>
      <c r="M594" s="7">
        <f>VLOOKUP(A594,ResultsOnlineExpFrench!A:B,2,FALSE)</f>
        <v>5.992700729927007</v>
      </c>
      <c r="N594" s="7">
        <f>VLOOKUP(A594,ResultsOnlineExpFrench!A:H,8,FALSE)</f>
        <v>2.166420406474864</v>
      </c>
      <c r="O594" s="7">
        <f>VLOOKUP(A594,ResultsIRT!B:J,4,FALSE)</f>
        <v>0.51757825323492002</v>
      </c>
      <c r="P594" s="7">
        <f>VLOOKUP(A594,ResultsIRT!B:J,5,FALSE)</f>
        <v>-7.2154262207941704</v>
      </c>
      <c r="Q594" s="7">
        <f>VLOOKUP(A594,ResultsIRT!B:J,6,FALSE)</f>
        <v>2.66753244072759</v>
      </c>
      <c r="R594" s="7">
        <f>VLOOKUP(A594,ResultsIRT!B:J,8,FALSE)</f>
        <v>-1.4031843464539799</v>
      </c>
      <c r="S594" s="7">
        <f>VLOOKUP(A594,ResultsIRT!B:J,7,FALSE)</f>
        <v>0.31257220423506399</v>
      </c>
      <c r="T594" s="7">
        <f>VLOOKUP(A594,ResultsIRT!B:J,9,FALSE)</f>
        <v>-0.19066969292463301</v>
      </c>
      <c r="U594" s="27" t="s">
        <v>1039</v>
      </c>
      <c r="V594" s="8" t="str">
        <f>IFERROR(IF(VLOOKUP(U594, EnglishVocabulary!A:A, 1, FALSE) = U594, "yes", "no"), "no")</f>
        <v>yes</v>
      </c>
      <c r="W594" s="8" t="str">
        <f>IFERROR(IF(VLOOKUP(A594, HighDiscrimIRT!A:A, 1, FALSE) = A594, "X", ""), "")</f>
        <v/>
      </c>
      <c r="X594" s="7"/>
    </row>
    <row r="595" spans="1:24">
      <c r="A595" s="14" t="s">
        <v>1040</v>
      </c>
      <c r="B595" s="7">
        <f>LOG10(D595)+6</f>
        <v>1.4677294247443218</v>
      </c>
      <c r="C595" s="7">
        <f>IF(E595=0,-12,LOG10(E595)+6)</f>
        <v>-0.16083631708534973</v>
      </c>
      <c r="D595" s="10">
        <v>2.93582E-5</v>
      </c>
      <c r="E595" s="10">
        <v>6.905E-7</v>
      </c>
      <c r="F595" s="8">
        <v>5</v>
      </c>
      <c r="G595" s="8" t="str" cm="1">
        <f t="array" ref="G595">_xlfn.SWITCH(F595,0,"primary",1,"6-7th grade",2,"8-9th grade",3,"10th grade",4,"11-12th grade",5,"bachelor",6,"licence",7,"master",10,"hard to tell")</f>
        <v>bachelor</v>
      </c>
      <c r="H595" s="8"/>
      <c r="I595" s="8"/>
      <c r="J595" s="8" t="s">
        <v>331</v>
      </c>
      <c r="K595" s="8" t="str">
        <f>IFERROR(IF(VLOOKUP(A595, ResultsOnlineExpFrench!A:A, 1, FALSE) = A595, "yes", "no"), "no")</f>
        <v>no</v>
      </c>
      <c r="L595" s="8"/>
      <c r="M595" s="8" t="e">
        <f>VLOOKUP(A595,ResultsOnlineExpFrench!A:B,2,FALSE)</f>
        <v>#N/A</v>
      </c>
      <c r="N595" s="8" t="e">
        <f>VLOOKUP(A595,ResultsOnlineExpFrench!A:H,8,FALSE)</f>
        <v>#N/A</v>
      </c>
      <c r="O595" s="7" t="e">
        <f>VLOOKUP(A595,ResultsIRT!B:J,4,FALSE)</f>
        <v>#N/A</v>
      </c>
      <c r="P595" s="7" t="e">
        <f>VLOOKUP(A595,ResultsIRT!B:J,5,FALSE)</f>
        <v>#N/A</v>
      </c>
      <c r="Q595" s="7" t="e">
        <f>VLOOKUP(A595,ResultsIRT!B:J,6,FALSE)</f>
        <v>#N/A</v>
      </c>
      <c r="R595" s="7" t="e">
        <f>VLOOKUP(A595,ResultsIRT!B:J,8,FALSE)</f>
        <v>#N/A</v>
      </c>
      <c r="S595" s="7" t="e">
        <f>VLOOKUP(A595,ResultsIRT!B:J,7,FALSE)</f>
        <v>#N/A</v>
      </c>
      <c r="T595" s="7" t="e">
        <f>VLOOKUP(A595,ResultsIRT!B:J,9,FALSE)</f>
        <v>#N/A</v>
      </c>
      <c r="U595" s="27" t="s">
        <v>1040</v>
      </c>
      <c r="V595" s="8" t="str">
        <f>IFERROR(IF(VLOOKUP(U595, EnglishVocabulary!A:A, 1, FALSE) = U595, "yes", "no"), "no")</f>
        <v>yes</v>
      </c>
      <c r="W595" s="8" t="str">
        <f>IFERROR(IF(VLOOKUP(A595, HighDiscrimIRT!A:A, 1, FALSE) = A595, "X", ""), "")</f>
        <v/>
      </c>
      <c r="X595" s="7"/>
    </row>
    <row r="596" spans="1:24">
      <c r="A596" s="14" t="s">
        <v>1041</v>
      </c>
      <c r="B596" s="7">
        <f>LOG10(D596)+6</f>
        <v>1.4677294247443218</v>
      </c>
      <c r="C596" s="7">
        <f>IF(E596=0,-12,LOG10(E596)+6)</f>
        <v>-1.7423214251308154</v>
      </c>
      <c r="D596" s="10">
        <v>2.93582E-5</v>
      </c>
      <c r="E596" s="10">
        <v>1.81E-8</v>
      </c>
      <c r="F596" s="8">
        <v>7</v>
      </c>
      <c r="G596" s="8" t="str" cm="1">
        <f t="array" ref="G596">_xlfn.SWITCH(F596,0,"primary",1,"6-7th grade",2,"8-9th grade",3,"10th grade",4,"11-12th grade",5,"bachelor",6,"licence",7,"master",10,"hard to tell")</f>
        <v>master</v>
      </c>
      <c r="H596" s="8"/>
      <c r="I596" s="8"/>
      <c r="J596" s="8" t="s">
        <v>331</v>
      </c>
      <c r="K596" s="8" t="str">
        <f>IFERROR(IF(VLOOKUP(A596, ResultsOnlineExpFrench!A:A, 1, FALSE) = A596, "yes", "no"), "no")</f>
        <v>no</v>
      </c>
      <c r="L596" s="8"/>
      <c r="M596" s="8" t="e">
        <f>VLOOKUP(A596,ResultsOnlineExpFrench!A:B,2,FALSE)</f>
        <v>#N/A</v>
      </c>
      <c r="N596" s="8" t="e">
        <f>VLOOKUP(A596,ResultsOnlineExpFrench!A:H,8,FALSE)</f>
        <v>#N/A</v>
      </c>
      <c r="O596" s="7" t="e">
        <f>VLOOKUP(A596,ResultsIRT!B:J,4,FALSE)</f>
        <v>#N/A</v>
      </c>
      <c r="P596" s="7" t="e">
        <f>VLOOKUP(A596,ResultsIRT!B:J,5,FALSE)</f>
        <v>#N/A</v>
      </c>
      <c r="Q596" s="7" t="e">
        <f>VLOOKUP(A596,ResultsIRT!B:J,6,FALSE)</f>
        <v>#N/A</v>
      </c>
      <c r="R596" s="7" t="e">
        <f>VLOOKUP(A596,ResultsIRT!B:J,8,FALSE)</f>
        <v>#N/A</v>
      </c>
      <c r="S596" s="7" t="e">
        <f>VLOOKUP(A596,ResultsIRT!B:J,7,FALSE)</f>
        <v>#N/A</v>
      </c>
      <c r="T596" s="7" t="e">
        <f>VLOOKUP(A596,ResultsIRT!B:J,9,FALSE)</f>
        <v>#N/A</v>
      </c>
      <c r="U596" s="27" t="s">
        <v>1041</v>
      </c>
      <c r="V596" s="8" t="str">
        <f>IFERROR(IF(VLOOKUP(U596, EnglishVocabulary!A:A, 1, FALSE) = U596, "yes", "no"), "no")</f>
        <v>yes</v>
      </c>
      <c r="W596" s="8" t="str">
        <f>IFERROR(IF(VLOOKUP(A596, HighDiscrimIRT!A:A, 1, FALSE) = A596, "X", ""), "")</f>
        <v/>
      </c>
      <c r="X596" s="7"/>
    </row>
    <row r="597" spans="1:24">
      <c r="A597" s="14" t="s">
        <v>1042</v>
      </c>
      <c r="B597" s="7">
        <f>LOG10(D597)+6</f>
        <v>1.4666200167522554</v>
      </c>
      <c r="C597" s="7">
        <f>IF(E597=0,-12,LOG10(E597)+6)</f>
        <v>-1.489454989793388</v>
      </c>
      <c r="D597" s="10">
        <v>2.9283300000000001E-5</v>
      </c>
      <c r="E597" s="10">
        <v>3.2399999999999999E-8</v>
      </c>
      <c r="F597" s="11">
        <v>5</v>
      </c>
      <c r="G597" s="8" t="str" cm="1">
        <f t="array" ref="G597">_xlfn.SWITCH(F597,0,"primary",1,"6-7th grade",2,"8-9th grade",3,"10th grade",4,"11-12th grade",5,"bachelor",6,"licence",7,"master",10,"hard to tell")</f>
        <v>bachelor</v>
      </c>
      <c r="H597" s="8"/>
      <c r="I597" s="8"/>
      <c r="J597" s="8" t="s">
        <v>27</v>
      </c>
      <c r="K597" s="8" t="str">
        <f>IFERROR(IF(VLOOKUP(A597, ResultsOnlineExpFrench!A:A, 1, FALSE) = A597, "yes", "no"), "no")</f>
        <v>yes</v>
      </c>
      <c r="L597" s="8"/>
      <c r="M597" s="7">
        <f>VLOOKUP(A597,ResultsOnlineExpFrench!A:B,2,FALSE)</f>
        <v>5.5277777777777777</v>
      </c>
      <c r="N597" s="7">
        <f>VLOOKUP(A597,ResultsOnlineExpFrench!A:H,8,FALSE)</f>
        <v>2.806105556649952</v>
      </c>
      <c r="O597" s="7">
        <f>VLOOKUP(A597,ResultsIRT!B:J,4,FALSE)</f>
        <v>4.0436781710733696</v>
      </c>
      <c r="P597" s="7">
        <f>VLOOKUP(A597,ResultsIRT!B:J,5,FALSE)</f>
        <v>-0.60443584198109701</v>
      </c>
      <c r="Q597" s="7">
        <f>VLOOKUP(A597,ResultsIRT!B:J,6,FALSE)</f>
        <v>5.1967738116515498</v>
      </c>
      <c r="R597" s="7">
        <f>VLOOKUP(A597,ResultsIRT!B:J,8,FALSE)</f>
        <v>-0.77843402356097502</v>
      </c>
      <c r="S597" s="7">
        <f>VLOOKUP(A597,ResultsIRT!B:J,7,FALSE)</f>
        <v>0.551087367293845</v>
      </c>
      <c r="T597" s="7">
        <f>VLOOKUP(A597,ResultsIRT!B:J,9,FALSE)</f>
        <v>3.1249760296134301</v>
      </c>
      <c r="U597" s="27" t="s">
        <v>1043</v>
      </c>
      <c r="V597" s="8" t="str">
        <f>IFERROR(IF(VLOOKUP(U597, EnglishVocabulary!A:A, 1, FALSE) = U597, "yes", "no"), "no")</f>
        <v>yes</v>
      </c>
      <c r="W597" s="8" t="str">
        <f>IFERROR(IF(VLOOKUP(A597, HighDiscrimIRT!A:A, 1, FALSE) = A597, "X", ""), "")</f>
        <v>X</v>
      </c>
      <c r="X597" s="7"/>
    </row>
    <row r="598" spans="1:24">
      <c r="A598" s="14" t="s">
        <v>1044</v>
      </c>
      <c r="B598" s="7">
        <f>LOG10(D598)+6</f>
        <v>1.4666200167522554</v>
      </c>
      <c r="C598" s="7">
        <f>IF(E598=0,-12,LOG10(E598)+6)</f>
        <v>1.304699438653345</v>
      </c>
      <c r="D598" s="10">
        <v>2.9283300000000001E-5</v>
      </c>
      <c r="E598" s="10">
        <v>2.0169700000000001E-5</v>
      </c>
      <c r="F598" s="8">
        <v>5</v>
      </c>
      <c r="G598" s="8" t="str" cm="1">
        <f t="array" ref="G598">_xlfn.SWITCH(F598,0,"primary",1,"6-7th grade",2,"8-9th grade",3,"10th grade",4,"11-12th grade",5,"bachelor",6,"licence",7,"master",10,"hard to tell")</f>
        <v>bachelor</v>
      </c>
      <c r="H598" s="8"/>
      <c r="I598" s="8"/>
      <c r="J598" s="8" t="s">
        <v>331</v>
      </c>
      <c r="K598" s="8" t="str">
        <f>IFERROR(IF(VLOOKUP(A598, ResultsOnlineExpFrench!A:A, 1, FALSE) = A598, "yes", "no"), "no")</f>
        <v>no</v>
      </c>
      <c r="L598" s="8"/>
      <c r="M598" s="8" t="e">
        <f>VLOOKUP(A598,ResultsOnlineExpFrench!A:B,2,FALSE)</f>
        <v>#N/A</v>
      </c>
      <c r="N598" s="8" t="e">
        <f>VLOOKUP(A598,ResultsOnlineExpFrench!A:H,8,FALSE)</f>
        <v>#N/A</v>
      </c>
      <c r="O598" s="7" t="e">
        <f>VLOOKUP(A598,ResultsIRT!B:J,4,FALSE)</f>
        <v>#N/A</v>
      </c>
      <c r="P598" s="7" t="e">
        <f>VLOOKUP(A598,ResultsIRT!B:J,5,FALSE)</f>
        <v>#N/A</v>
      </c>
      <c r="Q598" s="7" t="e">
        <f>VLOOKUP(A598,ResultsIRT!B:J,6,FALSE)</f>
        <v>#N/A</v>
      </c>
      <c r="R598" s="7" t="e">
        <f>VLOOKUP(A598,ResultsIRT!B:J,8,FALSE)</f>
        <v>#N/A</v>
      </c>
      <c r="S598" s="7" t="e">
        <f>VLOOKUP(A598,ResultsIRT!B:J,7,FALSE)</f>
        <v>#N/A</v>
      </c>
      <c r="T598" s="7" t="e">
        <f>VLOOKUP(A598,ResultsIRT!B:J,9,FALSE)</f>
        <v>#N/A</v>
      </c>
      <c r="U598" s="27" t="s">
        <v>1044</v>
      </c>
      <c r="V598" s="8" t="str">
        <f>IFERROR(IF(VLOOKUP(U598, EnglishVocabulary!A:A, 1, FALSE) = U598, "yes", "no"), "no")</f>
        <v>yes</v>
      </c>
      <c r="W598" s="8" t="str">
        <f>IFERROR(IF(VLOOKUP(A598, HighDiscrimIRT!A:A, 1, FALSE) = A598, "X", ""), "")</f>
        <v/>
      </c>
      <c r="X598" s="7"/>
    </row>
    <row r="599" spans="1:24">
      <c r="A599" s="14" t="s">
        <v>1045</v>
      </c>
      <c r="B599" s="7">
        <f>LOG10(D599)+6</f>
        <v>1.4666200167522554</v>
      </c>
      <c r="C599" s="7">
        <f>IF(E599=0,-12,LOG10(E599)+6)</f>
        <v>1.4871610091274885</v>
      </c>
      <c r="D599" s="10">
        <v>2.9283300000000001E-5</v>
      </c>
      <c r="E599" s="10">
        <v>3.0701599999999998E-5</v>
      </c>
      <c r="F599" s="8">
        <v>2</v>
      </c>
      <c r="G599" s="8" t="str" cm="1">
        <f t="array" ref="G599">_xlfn.SWITCH(F599,0,"primary",1,"6-7th grade",2,"8-9th grade",3,"10th grade",4,"11-12th grade",5,"bachelor",6,"licence",7,"master",10,"hard to tell")</f>
        <v>8-9th grade</v>
      </c>
      <c r="H599" s="8"/>
      <c r="I599" s="8" t="s">
        <v>42</v>
      </c>
      <c r="J599" s="8" t="s">
        <v>27</v>
      </c>
      <c r="K599" s="8" t="str">
        <f>IFERROR(IF(VLOOKUP(A599, ResultsOnlineExpFrench!A:A, 1, FALSE) = A599, "yes", "no"), "no")</f>
        <v>no</v>
      </c>
      <c r="L599" s="8"/>
      <c r="M599" s="8" t="e">
        <f>VLOOKUP(A599,ResultsOnlineExpFrench!A:B,2,FALSE)</f>
        <v>#N/A</v>
      </c>
      <c r="N599" s="8" t="e">
        <f>VLOOKUP(A599,ResultsOnlineExpFrench!A:H,8,FALSE)</f>
        <v>#N/A</v>
      </c>
      <c r="O599" s="7" t="e">
        <f>VLOOKUP(A599,ResultsIRT!B:J,4,FALSE)</f>
        <v>#N/A</v>
      </c>
      <c r="P599" s="7" t="e">
        <f>VLOOKUP(A599,ResultsIRT!B:J,5,FALSE)</f>
        <v>#N/A</v>
      </c>
      <c r="Q599" s="7" t="e">
        <f>VLOOKUP(A599,ResultsIRT!B:J,6,FALSE)</f>
        <v>#N/A</v>
      </c>
      <c r="R599" s="7" t="e">
        <f>VLOOKUP(A599,ResultsIRT!B:J,8,FALSE)</f>
        <v>#N/A</v>
      </c>
      <c r="S599" s="7" t="e">
        <f>VLOOKUP(A599,ResultsIRT!B:J,7,FALSE)</f>
        <v>#N/A</v>
      </c>
      <c r="T599" s="7" t="e">
        <f>VLOOKUP(A599,ResultsIRT!B:J,9,FALSE)</f>
        <v>#N/A</v>
      </c>
      <c r="U599" s="27" t="s">
        <v>1045</v>
      </c>
      <c r="V599" s="8" t="str">
        <f>IFERROR(IF(VLOOKUP(U599, EnglishVocabulary!A:A, 1, FALSE) = U599, "yes", "no"), "no")</f>
        <v>yes</v>
      </c>
      <c r="W599" s="8" t="str">
        <f>IFERROR(IF(VLOOKUP(A599, HighDiscrimIRT!A:A, 1, FALSE) = A599, "X", ""), "")</f>
        <v/>
      </c>
      <c r="X599" s="7"/>
    </row>
    <row r="600" spans="1:24">
      <c r="A600" s="14" t="s">
        <v>1046</v>
      </c>
      <c r="B600" s="7">
        <f>LOG10(D600)+6</f>
        <v>1.4632761813503317</v>
      </c>
      <c r="C600" s="7">
        <f>IF(E600=0,-12,LOG10(E600)+6)</f>
        <v>-1.519993057042849</v>
      </c>
      <c r="D600" s="10">
        <v>2.90587E-5</v>
      </c>
      <c r="E600" s="10">
        <v>3.0199999999999999E-8</v>
      </c>
      <c r="F600" s="8">
        <v>6</v>
      </c>
      <c r="G600" s="8" t="str" cm="1">
        <f t="array" ref="G600">_xlfn.SWITCH(F600,0,"primary",1,"6-7th grade",2,"8-9th grade",3,"10th grade",4,"11-12th grade",5,"bachelor",6,"licence",7,"master",10,"hard to tell")</f>
        <v>licence</v>
      </c>
      <c r="H600" s="8" t="s">
        <v>42</v>
      </c>
      <c r="I600" s="8"/>
      <c r="J600" s="8" t="s">
        <v>77</v>
      </c>
      <c r="K600" s="8" t="str">
        <f>IFERROR(IF(VLOOKUP(A600, ResultsOnlineExpFrench!A:A, 1, FALSE) = A600, "yes", "no"), "no")</f>
        <v>no</v>
      </c>
      <c r="L600" s="8"/>
      <c r="M600" s="8" t="e">
        <f>VLOOKUP(A600,ResultsOnlineExpFrench!A:B,2,FALSE)</f>
        <v>#N/A</v>
      </c>
      <c r="N600" s="8" t="e">
        <f>VLOOKUP(A600,ResultsOnlineExpFrench!A:H,8,FALSE)</f>
        <v>#N/A</v>
      </c>
      <c r="O600" s="7" t="e">
        <f>VLOOKUP(A600,ResultsIRT!B:J,4,FALSE)</f>
        <v>#N/A</v>
      </c>
      <c r="P600" s="7" t="e">
        <f>VLOOKUP(A600,ResultsIRT!B:J,5,FALSE)</f>
        <v>#N/A</v>
      </c>
      <c r="Q600" s="7" t="e">
        <f>VLOOKUP(A600,ResultsIRT!B:J,6,FALSE)</f>
        <v>#N/A</v>
      </c>
      <c r="R600" s="7" t="e">
        <f>VLOOKUP(A600,ResultsIRT!B:J,8,FALSE)</f>
        <v>#N/A</v>
      </c>
      <c r="S600" s="7" t="e">
        <f>VLOOKUP(A600,ResultsIRT!B:J,7,FALSE)</f>
        <v>#N/A</v>
      </c>
      <c r="T600" s="7" t="e">
        <f>VLOOKUP(A600,ResultsIRT!B:J,9,FALSE)</f>
        <v>#N/A</v>
      </c>
      <c r="U600" s="27" t="s">
        <v>1047</v>
      </c>
      <c r="V600" s="8" t="str">
        <f>IFERROR(IF(VLOOKUP(U600, EnglishVocabulary!A:A, 1, FALSE) = U600, "yes", "no"), "no")</f>
        <v>yes</v>
      </c>
      <c r="W600" s="8" t="str">
        <f>IFERROR(IF(VLOOKUP(A600, HighDiscrimIRT!A:A, 1, FALSE) = A600, "X", ""), "")</f>
        <v/>
      </c>
      <c r="X600" s="7"/>
    </row>
    <row r="601" spans="1:24">
      <c r="A601" s="14" t="s">
        <v>1048</v>
      </c>
      <c r="B601" s="7">
        <f>LOG10(D601)+6</f>
        <v>1.4621553242283829</v>
      </c>
      <c r="C601" s="7">
        <f>IF(E601=0,-12,LOG10(E601)+6)</f>
        <v>-2.0998251525279343E-2</v>
      </c>
      <c r="D601" s="10">
        <v>2.8983799999999999E-5</v>
      </c>
      <c r="E601" s="10">
        <v>9.5280000000000001E-7</v>
      </c>
      <c r="F601" s="11">
        <v>5</v>
      </c>
      <c r="G601" s="8" t="str" cm="1">
        <f t="array" ref="G601">_xlfn.SWITCH(F601,0,"primary",1,"6-7th grade",2,"8-9th grade",3,"10th grade",4,"11-12th grade",5,"bachelor",6,"licence",7,"master",10,"hard to tell")</f>
        <v>bachelor</v>
      </c>
      <c r="H601" s="8"/>
      <c r="I601" s="8"/>
      <c r="J601" s="8" t="s">
        <v>27</v>
      </c>
      <c r="K601" s="8" t="str">
        <f>IFERROR(IF(VLOOKUP(A601, ResultsOnlineExpFrench!A:A, 1, FALSE) = A601, "yes", "no"), "no")</f>
        <v>yes</v>
      </c>
      <c r="L601" s="8"/>
      <c r="M601" s="7">
        <f>VLOOKUP(A601,ResultsOnlineExpFrench!A:B,2,FALSE)</f>
        <v>6.0419580419580416</v>
      </c>
      <c r="N601" s="7">
        <f>VLOOKUP(A601,ResultsOnlineExpFrench!A:H,8,FALSE)</f>
        <v>2.8916908351951132</v>
      </c>
      <c r="O601" s="7">
        <f>VLOOKUP(A601,ResultsIRT!B:J,4,FALSE)</f>
        <v>2.5820988790627601</v>
      </c>
      <c r="P601" s="7">
        <f>VLOOKUP(A601,ResultsIRT!B:J,5,FALSE)</f>
        <v>-0.91423165232947001</v>
      </c>
      <c r="Q601" s="7">
        <f>VLOOKUP(A601,ResultsIRT!B:J,6,FALSE)</f>
        <v>3.2562274237009898</v>
      </c>
      <c r="R601" s="7">
        <f>VLOOKUP(A601,ResultsIRT!B:J,8,FALSE)</f>
        <v>-0.98515121941847295</v>
      </c>
      <c r="S601" s="7">
        <f>VLOOKUP(A601,ResultsIRT!B:J,7,FALSE)</f>
        <v>0.44390085789066402</v>
      </c>
      <c r="T601" s="7">
        <f>VLOOKUP(A601,ResultsIRT!B:J,9,FALSE)</f>
        <v>2.4011353601317098</v>
      </c>
      <c r="U601" s="27" t="s">
        <v>1048</v>
      </c>
      <c r="V601" s="8" t="str">
        <f>IFERROR(IF(VLOOKUP(U601, EnglishVocabulary!A:A, 1, FALSE) = U601, "yes", "no"), "no")</f>
        <v>no</v>
      </c>
      <c r="W601" s="8" t="str">
        <f>IFERROR(IF(VLOOKUP(A601, HighDiscrimIRT!A:A, 1, FALSE) = A601, "X", ""), "")</f>
        <v/>
      </c>
      <c r="X601" s="7"/>
    </row>
    <row r="602" spans="1:24">
      <c r="A602" s="14" t="s">
        <v>1049</v>
      </c>
      <c r="B602" s="7">
        <f>LOG10(D602)+6</f>
        <v>1.4565072318053867</v>
      </c>
      <c r="C602" s="7">
        <f>IF(E602=0,-12,LOG10(E602)+6)</f>
        <v>-1.6595558851598815</v>
      </c>
      <c r="D602" s="10">
        <v>2.8609300000000001E-5</v>
      </c>
      <c r="E602" s="10">
        <v>2.1900000000000001E-8</v>
      </c>
      <c r="F602" s="8">
        <v>5</v>
      </c>
      <c r="G602" s="8" t="str" cm="1">
        <f t="array" ref="G602">_xlfn.SWITCH(F602,0,"primary",1,"6-7th grade",2,"8-9th grade",3,"10th grade",4,"11-12th grade",5,"bachelor",6,"licence",7,"master",10,"hard to tell")</f>
        <v>bachelor</v>
      </c>
      <c r="H602" s="8"/>
      <c r="I602" s="8"/>
      <c r="J602" s="8" t="s">
        <v>77</v>
      </c>
      <c r="K602" s="8" t="str">
        <f>IFERROR(IF(VLOOKUP(A602, ResultsOnlineExpFrench!A:A, 1, FALSE) = A602, "yes", "no"), "no")</f>
        <v>no</v>
      </c>
      <c r="L602" s="8"/>
      <c r="M602" s="8" t="e">
        <f>VLOOKUP(A602,ResultsOnlineExpFrench!A:B,2,FALSE)</f>
        <v>#N/A</v>
      </c>
      <c r="N602" s="8" t="e">
        <f>VLOOKUP(A602,ResultsOnlineExpFrench!A:H,8,FALSE)</f>
        <v>#N/A</v>
      </c>
      <c r="O602" s="7" t="e">
        <f>VLOOKUP(A602,ResultsIRT!B:J,4,FALSE)</f>
        <v>#N/A</v>
      </c>
      <c r="P602" s="7" t="e">
        <f>VLOOKUP(A602,ResultsIRT!B:J,5,FALSE)</f>
        <v>#N/A</v>
      </c>
      <c r="Q602" s="7" t="e">
        <f>VLOOKUP(A602,ResultsIRT!B:J,6,FALSE)</f>
        <v>#N/A</v>
      </c>
      <c r="R602" s="7" t="e">
        <f>VLOOKUP(A602,ResultsIRT!B:J,8,FALSE)</f>
        <v>#N/A</v>
      </c>
      <c r="S602" s="7" t="e">
        <f>VLOOKUP(A602,ResultsIRT!B:J,7,FALSE)</f>
        <v>#N/A</v>
      </c>
      <c r="T602" s="7" t="e">
        <f>VLOOKUP(A602,ResultsIRT!B:J,9,FALSE)</f>
        <v>#N/A</v>
      </c>
      <c r="U602" s="27" t="s">
        <v>1050</v>
      </c>
      <c r="V602" s="8" t="str">
        <f>IFERROR(IF(VLOOKUP(U602, EnglishVocabulary!A:A, 1, FALSE) = U602, "yes", "no"), "no")</f>
        <v>yes</v>
      </c>
      <c r="W602" s="8" t="str">
        <f>IFERROR(IF(VLOOKUP(A602, HighDiscrimIRT!A:A, 1, FALSE) = A602, "X", ""), "")</f>
        <v/>
      </c>
      <c r="X602" s="7"/>
    </row>
    <row r="603" spans="1:24">
      <c r="A603" s="14" t="s">
        <v>1051</v>
      </c>
      <c r="B603" s="7">
        <f>LOG10(D603)+6</f>
        <v>1.4553687449617696</v>
      </c>
      <c r="C603" s="7">
        <f>IF(E603=0,-12,LOG10(E603)+6)</f>
        <v>1.1963530735618919</v>
      </c>
      <c r="D603" s="10">
        <v>2.8534399999999999E-5</v>
      </c>
      <c r="E603" s="10">
        <v>1.5716400000000001E-5</v>
      </c>
      <c r="F603" s="8">
        <v>5</v>
      </c>
      <c r="G603" s="8" t="str" cm="1">
        <f t="array" ref="G603">_xlfn.SWITCH(F603,0,"primary",1,"6-7th grade",2,"8-9th grade",3,"10th grade",4,"11-12th grade",5,"bachelor",6,"licence",7,"master",10,"hard to tell")</f>
        <v>bachelor</v>
      </c>
      <c r="H603" s="8"/>
      <c r="I603" s="8"/>
      <c r="J603" s="8" t="s">
        <v>331</v>
      </c>
      <c r="K603" s="8" t="str">
        <f>IFERROR(IF(VLOOKUP(A603, ResultsOnlineExpFrench!A:A, 1, FALSE) = A603, "yes", "no"), "no")</f>
        <v>no</v>
      </c>
      <c r="L603" s="8"/>
      <c r="M603" s="8" t="e">
        <f>VLOOKUP(A603,ResultsOnlineExpFrench!A:B,2,FALSE)</f>
        <v>#N/A</v>
      </c>
      <c r="N603" s="8" t="e">
        <f>VLOOKUP(A603,ResultsOnlineExpFrench!A:H,8,FALSE)</f>
        <v>#N/A</v>
      </c>
      <c r="O603" s="7" t="e">
        <f>VLOOKUP(A603,ResultsIRT!B:J,4,FALSE)</f>
        <v>#N/A</v>
      </c>
      <c r="P603" s="7" t="e">
        <f>VLOOKUP(A603,ResultsIRT!B:J,5,FALSE)</f>
        <v>#N/A</v>
      </c>
      <c r="Q603" s="7" t="e">
        <f>VLOOKUP(A603,ResultsIRT!B:J,6,FALSE)</f>
        <v>#N/A</v>
      </c>
      <c r="R603" s="7" t="e">
        <f>VLOOKUP(A603,ResultsIRT!B:J,8,FALSE)</f>
        <v>#N/A</v>
      </c>
      <c r="S603" s="7" t="e">
        <f>VLOOKUP(A603,ResultsIRT!B:J,7,FALSE)</f>
        <v>#N/A</v>
      </c>
      <c r="T603" s="7" t="e">
        <f>VLOOKUP(A603,ResultsIRT!B:J,9,FALSE)</f>
        <v>#N/A</v>
      </c>
      <c r="U603" s="27" t="s">
        <v>1051</v>
      </c>
      <c r="V603" s="8" t="str">
        <f>IFERROR(IF(VLOOKUP(U603, EnglishVocabulary!A:A, 1, FALSE) = U603, "yes", "no"), "no")</f>
        <v>no</v>
      </c>
      <c r="W603" s="8" t="str">
        <f>IFERROR(IF(VLOOKUP(A603, HighDiscrimIRT!A:A, 1, FALSE) = A603, "X", ""), "")</f>
        <v/>
      </c>
      <c r="X603" s="7"/>
    </row>
    <row r="604" spans="1:24">
      <c r="A604" s="14" t="s">
        <v>1052</v>
      </c>
      <c r="B604" s="7">
        <f>LOG10(D604)+6</f>
        <v>1.4553687449617696</v>
      </c>
      <c r="C604" s="7">
        <f>IF(E604=0,-12,LOG10(E604)+6)</f>
        <v>0.21669359916975406</v>
      </c>
      <c r="D604" s="10">
        <v>2.8534399999999999E-5</v>
      </c>
      <c r="E604" s="10">
        <v>1.6470000000000001E-6</v>
      </c>
      <c r="F604" s="11">
        <v>0</v>
      </c>
      <c r="G604" s="8" t="str" cm="1">
        <f t="array" ref="G604">_xlfn.SWITCH(F604,0,"primary",1,"6-7th grade",2,"8-9th grade",3,"10th grade",4,"11-12th grade",5,"bachelor",6,"licence",7,"master",10,"hard to tell")</f>
        <v>primary</v>
      </c>
      <c r="H604" s="8"/>
      <c r="I604" s="8"/>
      <c r="J604" s="8" t="s">
        <v>27</v>
      </c>
      <c r="K604" s="8" t="str">
        <f>IFERROR(IF(VLOOKUP(A604, ResultsOnlineExpFrench!A:A, 1, FALSE) = A604, "yes", "no"), "no")</f>
        <v>yes</v>
      </c>
      <c r="L604" s="8"/>
      <c r="M604" s="7">
        <f>VLOOKUP(A604,ResultsOnlineExpFrench!A:B,2,FALSE)</f>
        <v>7.7142857142857144</v>
      </c>
      <c r="N604" s="7">
        <f>VLOOKUP(A604,ResultsOnlineExpFrench!A:H,8,FALSE)</f>
        <v>0.63887656499994061</v>
      </c>
      <c r="O604" s="7" t="e">
        <f>VLOOKUP(A604,ResultsIRT!B:J,4,FALSE)</f>
        <v>#N/A</v>
      </c>
      <c r="P604" s="7" t="e">
        <f>VLOOKUP(A604,ResultsIRT!B:J,5,FALSE)</f>
        <v>#N/A</v>
      </c>
      <c r="Q604" s="7" t="e">
        <f>VLOOKUP(A604,ResultsIRT!B:J,6,FALSE)</f>
        <v>#N/A</v>
      </c>
      <c r="R604" s="7" t="e">
        <f>VLOOKUP(A604,ResultsIRT!B:J,8,FALSE)</f>
        <v>#N/A</v>
      </c>
      <c r="S604" s="7" t="e">
        <f>VLOOKUP(A604,ResultsIRT!B:J,7,FALSE)</f>
        <v>#N/A</v>
      </c>
      <c r="T604" s="7" t="e">
        <f>VLOOKUP(A604,ResultsIRT!B:J,9,FALSE)</f>
        <v>#N/A</v>
      </c>
      <c r="U604" s="27" t="s">
        <v>1053</v>
      </c>
      <c r="V604" s="8" t="str">
        <f>IFERROR(IF(VLOOKUP(U604, EnglishVocabulary!A:A, 1, FALSE) = U604, "yes", "no"), "no")</f>
        <v>yes</v>
      </c>
      <c r="W604" s="8" t="str">
        <f>IFERROR(IF(VLOOKUP(A604, HighDiscrimIRT!A:A, 1, FALSE) = A604, "X", ""), "")</f>
        <v/>
      </c>
      <c r="X604" s="7"/>
    </row>
    <row r="605" spans="1:24">
      <c r="A605" s="14" t="s">
        <v>1054</v>
      </c>
      <c r="B605" s="7">
        <f>LOG10(D605)+6</f>
        <v>1.4542272657711592</v>
      </c>
      <c r="C605" s="7">
        <f>IF(E605=0,-12,LOG10(E605)+6)</f>
        <v>-1.1687703061329371</v>
      </c>
      <c r="D605" s="10">
        <v>2.8459500000000001E-5</v>
      </c>
      <c r="E605" s="10">
        <v>6.7799999999999998E-8</v>
      </c>
      <c r="F605" s="11">
        <v>2</v>
      </c>
      <c r="G605" s="8" t="str" cm="1">
        <f t="array" ref="G605">_xlfn.SWITCH(F605,0,"primary",1,"6-7th grade",2,"8-9th grade",3,"10th grade",4,"11-12th grade",5,"bachelor",6,"licence",7,"master",10,"hard to tell")</f>
        <v>8-9th grade</v>
      </c>
      <c r="H605" s="8"/>
      <c r="I605" s="8"/>
      <c r="J605" s="8" t="s">
        <v>27</v>
      </c>
      <c r="K605" s="8" t="str">
        <f>IFERROR(IF(VLOOKUP(A605, ResultsOnlineExpFrench!A:A, 1, FALSE) = A605, "yes", "no"), "no")</f>
        <v>yes</v>
      </c>
      <c r="L605" s="8"/>
      <c r="M605" s="7">
        <f>VLOOKUP(A605,ResultsOnlineExpFrench!A:B,2,FALSE)</f>
        <v>6.8043478260869561</v>
      </c>
      <c r="N605" s="7">
        <f>VLOOKUP(A605,ResultsOnlineExpFrench!A:H,8,FALSE)</f>
        <v>2.1463102671969381</v>
      </c>
      <c r="O605" s="7">
        <f>VLOOKUP(A605,ResultsIRT!B:J,4,FALSE)</f>
        <v>3.56577693011279</v>
      </c>
      <c r="P605" s="7">
        <f>VLOOKUP(A605,ResultsIRT!B:J,5,FALSE)</f>
        <v>-1.3259940528421601</v>
      </c>
      <c r="Q605" s="7">
        <f>VLOOKUP(A605,ResultsIRT!B:J,6,FALSE)</f>
        <v>4.23453818809468</v>
      </c>
      <c r="R605" s="7">
        <f>VLOOKUP(A605,ResultsIRT!B:J,8,FALSE)</f>
        <v>-1.46300423432313</v>
      </c>
      <c r="S605" s="7">
        <f>VLOOKUP(A605,ResultsIRT!B:J,7,FALSE)</f>
        <v>0.63272398128510599</v>
      </c>
      <c r="T605" s="7">
        <f>VLOOKUP(A605,ResultsIRT!B:J,9,FALSE)</f>
        <v>1.27731311933386</v>
      </c>
      <c r="U605" s="27" t="s">
        <v>1055</v>
      </c>
      <c r="V605" s="8" t="str">
        <f>IFERROR(IF(VLOOKUP(U605, EnglishVocabulary!A:A, 1, FALSE) = U605, "yes", "no"), "no")</f>
        <v>no</v>
      </c>
      <c r="W605" s="8" t="str">
        <f>IFERROR(IF(VLOOKUP(A605, HighDiscrimIRT!A:A, 1, FALSE) = A605, "X", ""), "")</f>
        <v>X</v>
      </c>
      <c r="X605" s="7"/>
    </row>
    <row r="606" spans="1:24">
      <c r="A606" s="14" t="s">
        <v>1056</v>
      </c>
      <c r="B606" s="7">
        <f>LOG10(D606)+6</f>
        <v>1.4542272657711592</v>
      </c>
      <c r="C606" s="7">
        <f>IF(E606=0,-12,LOG10(E606)+6)</f>
        <v>-0.17483362774345057</v>
      </c>
      <c r="D606" s="10">
        <v>2.8459500000000001E-5</v>
      </c>
      <c r="E606" s="10">
        <v>6.6860000000000004E-7</v>
      </c>
      <c r="F606" s="31">
        <v>5</v>
      </c>
      <c r="G606" s="8" t="str" cm="1">
        <f t="array" ref="G606">_xlfn.SWITCH(F606,0,"primary",1,"6-7th grade",2,"8-9th grade",3,"10th grade",4,"11-12th grade",5,"bachelor",6,"licence",7,"master",10,"hard to tell")</f>
        <v>bachelor</v>
      </c>
      <c r="H606" s="8"/>
      <c r="I606" s="8"/>
      <c r="J606" s="8" t="s">
        <v>27</v>
      </c>
      <c r="K606" s="8" t="str">
        <f>IFERROR(IF(VLOOKUP(A606, ResultsOnlineExpFrench!A:A, 1, FALSE) = A606, "yes", "no"), "no")</f>
        <v>yes</v>
      </c>
      <c r="L606" s="8"/>
      <c r="M606" s="7">
        <f>VLOOKUP(A606,ResultsOnlineExpFrench!A:B,2,FALSE)</f>
        <v>6.177777777777778</v>
      </c>
      <c r="N606" s="7">
        <f>VLOOKUP(A606,ResultsOnlineExpFrench!A:H,8,FALSE)</f>
        <v>2.5527520854709991</v>
      </c>
      <c r="O606" s="7">
        <f>VLOOKUP(A606,ResultsIRT!B:J,4,FALSE)</f>
        <v>2.6867045761817301</v>
      </c>
      <c r="P606" s="7">
        <f>VLOOKUP(A606,ResultsIRT!B:J,5,FALSE)</f>
        <v>-0.65012485090529704</v>
      </c>
      <c r="Q606" s="7">
        <f>VLOOKUP(A606,ResultsIRT!B:J,6,FALSE)</f>
        <v>1.86118652469871</v>
      </c>
      <c r="R606" s="7">
        <f>VLOOKUP(A606,ResultsIRT!B:J,8,FALSE)</f>
        <v>-1.1921781850501001</v>
      </c>
      <c r="S606" s="7">
        <f>VLOOKUP(A606,ResultsIRT!B:J,7,FALSE)</f>
        <v>0.37970653207261201</v>
      </c>
      <c r="T606" s="7">
        <f>VLOOKUP(A606,ResultsIRT!B:J,9,FALSE)</f>
        <v>1.52349246663927</v>
      </c>
      <c r="U606" s="27" t="s">
        <v>1057</v>
      </c>
      <c r="V606" s="8" t="str">
        <f>IFERROR(IF(VLOOKUP(U606, EnglishVocabulary!A:A, 1, FALSE) = U606, "yes", "no"), "no")</f>
        <v>yes</v>
      </c>
      <c r="W606" s="8" t="str">
        <f>IFERROR(IF(VLOOKUP(A606, HighDiscrimIRT!A:A, 1, FALSE) = A606, "X", ""), "")</f>
        <v/>
      </c>
      <c r="X606" s="7"/>
    </row>
    <row r="607" spans="1:24">
      <c r="A607" s="14" t="s">
        <v>1058</v>
      </c>
      <c r="B607" s="7">
        <f>LOG10(D607)+6</f>
        <v>1.4530827784621971</v>
      </c>
      <c r="C607" s="7">
        <f>IF(E607=0,-12,LOG10(E607)+6)</f>
        <v>-0.64130390042618934</v>
      </c>
      <c r="D607" s="10">
        <v>2.8384599999999999E-5</v>
      </c>
      <c r="E607" s="10">
        <v>2.2840000000000001E-7</v>
      </c>
      <c r="F607" s="8">
        <v>7</v>
      </c>
      <c r="G607" s="8" t="str" cm="1">
        <f t="array" ref="G607">_xlfn.SWITCH(F607,0,"primary",1,"6-7th grade",2,"8-9th grade",3,"10th grade",4,"11-12th grade",5,"bachelor",6,"licence",7,"master",10,"hard to tell")</f>
        <v>master</v>
      </c>
      <c r="H607" s="8"/>
      <c r="I607" s="8"/>
      <c r="J607" s="8" t="s">
        <v>331</v>
      </c>
      <c r="K607" s="8" t="str">
        <f>IFERROR(IF(VLOOKUP(A607, ResultsOnlineExpFrench!A:A, 1, FALSE) = A607, "yes", "no"), "no")</f>
        <v>no</v>
      </c>
      <c r="L607" s="8"/>
      <c r="M607" s="8" t="e">
        <f>VLOOKUP(A607,ResultsOnlineExpFrench!A:B,2,FALSE)</f>
        <v>#N/A</v>
      </c>
      <c r="N607" s="8" t="e">
        <f>VLOOKUP(A607,ResultsOnlineExpFrench!A:H,8,FALSE)</f>
        <v>#N/A</v>
      </c>
      <c r="O607" s="7" t="e">
        <f>VLOOKUP(A607,ResultsIRT!B:J,4,FALSE)</f>
        <v>#N/A</v>
      </c>
      <c r="P607" s="7" t="e">
        <f>VLOOKUP(A607,ResultsIRT!B:J,5,FALSE)</f>
        <v>#N/A</v>
      </c>
      <c r="Q607" s="7" t="e">
        <f>VLOOKUP(A607,ResultsIRT!B:J,6,FALSE)</f>
        <v>#N/A</v>
      </c>
      <c r="R607" s="7" t="e">
        <f>VLOOKUP(A607,ResultsIRT!B:J,8,FALSE)</f>
        <v>#N/A</v>
      </c>
      <c r="S607" s="7" t="e">
        <f>VLOOKUP(A607,ResultsIRT!B:J,7,FALSE)</f>
        <v>#N/A</v>
      </c>
      <c r="T607" s="7" t="e">
        <f>VLOOKUP(A607,ResultsIRT!B:J,9,FALSE)</f>
        <v>#N/A</v>
      </c>
      <c r="U607" s="27" t="s">
        <v>1058</v>
      </c>
      <c r="V607" s="8" t="str">
        <f>IFERROR(IF(VLOOKUP(U607, EnglishVocabulary!A:A, 1, FALSE) = U607, "yes", "no"), "no")</f>
        <v>no</v>
      </c>
      <c r="W607" s="8" t="str">
        <f>IFERROR(IF(VLOOKUP(A607, HighDiscrimIRT!A:A, 1, FALSE) = A607, "X", ""), "")</f>
        <v/>
      </c>
      <c r="X607" s="7"/>
    </row>
    <row r="608" spans="1:24">
      <c r="A608" s="14" t="s">
        <v>1059</v>
      </c>
      <c r="B608" s="7">
        <f>LOG10(D608)+6</f>
        <v>1.4530827784621971</v>
      </c>
      <c r="C608" s="7">
        <f>IF(E608=0,-12,LOG10(E608)+6)</f>
        <v>-1.8210230527068303</v>
      </c>
      <c r="D608" s="10">
        <v>2.8384599999999999E-5</v>
      </c>
      <c r="E608" s="10">
        <v>1.51E-8</v>
      </c>
      <c r="F608" s="8">
        <v>7</v>
      </c>
      <c r="G608" s="8" t="str" cm="1">
        <f t="array" ref="G608">_xlfn.SWITCH(F608,0,"primary",1,"6-7th grade",2,"8-9th grade",3,"10th grade",4,"11-12th grade",5,"bachelor",6,"licence",7,"master",10,"hard to tell")</f>
        <v>master</v>
      </c>
      <c r="H608" s="8"/>
      <c r="I608" s="8"/>
      <c r="J608" s="8" t="s">
        <v>331</v>
      </c>
      <c r="K608" s="8" t="str">
        <f>IFERROR(IF(VLOOKUP(A608, ResultsOnlineExpFrench!A:A, 1, FALSE) = A608, "yes", "no"), "no")</f>
        <v>no</v>
      </c>
      <c r="L608" s="8"/>
      <c r="M608" s="8" t="e">
        <f>VLOOKUP(A608,ResultsOnlineExpFrench!A:B,2,FALSE)</f>
        <v>#N/A</v>
      </c>
      <c r="N608" s="8" t="e">
        <f>VLOOKUP(A608,ResultsOnlineExpFrench!A:H,8,FALSE)</f>
        <v>#N/A</v>
      </c>
      <c r="O608" s="7" t="e">
        <f>VLOOKUP(A608,ResultsIRT!B:J,4,FALSE)</f>
        <v>#N/A</v>
      </c>
      <c r="P608" s="7" t="e">
        <f>VLOOKUP(A608,ResultsIRT!B:J,5,FALSE)</f>
        <v>#N/A</v>
      </c>
      <c r="Q608" s="7" t="e">
        <f>VLOOKUP(A608,ResultsIRT!B:J,6,FALSE)</f>
        <v>#N/A</v>
      </c>
      <c r="R608" s="7" t="e">
        <f>VLOOKUP(A608,ResultsIRT!B:J,8,FALSE)</f>
        <v>#N/A</v>
      </c>
      <c r="S608" s="7" t="e">
        <f>VLOOKUP(A608,ResultsIRT!B:J,7,FALSE)</f>
        <v>#N/A</v>
      </c>
      <c r="T608" s="7" t="e">
        <f>VLOOKUP(A608,ResultsIRT!B:J,9,FALSE)</f>
        <v>#N/A</v>
      </c>
      <c r="U608" s="27" t="s">
        <v>1059</v>
      </c>
      <c r="V608" s="8" t="str">
        <f>IFERROR(IF(VLOOKUP(U608, EnglishVocabulary!A:A, 1, FALSE) = U608, "yes", "no"), "no")</f>
        <v>yes</v>
      </c>
      <c r="W608" s="8" t="str">
        <f>IFERROR(IF(VLOOKUP(A608, HighDiscrimIRT!A:A, 1, FALSE) = A608, "X", ""), "")</f>
        <v/>
      </c>
      <c r="X608" s="7"/>
    </row>
    <row r="609" spans="1:24">
      <c r="A609" s="14" t="s">
        <v>1060</v>
      </c>
      <c r="B609" s="7">
        <f>LOG10(D609)+6</f>
        <v>1.4519352671385075</v>
      </c>
      <c r="C609" s="7">
        <f>IF(E609=0,-12,LOG10(E609)+6)</f>
        <v>-1.114073660198569</v>
      </c>
      <c r="D609" s="10">
        <v>2.8309700000000001E-5</v>
      </c>
      <c r="E609" s="10">
        <v>7.6899999999999994E-8</v>
      </c>
      <c r="F609" s="11">
        <v>5</v>
      </c>
      <c r="G609" s="8" t="str" cm="1">
        <f t="array" ref="G609">_xlfn.SWITCH(F609,0,"primary",1,"6-7th grade",2,"8-9th grade",3,"10th grade",4,"11-12th grade",5,"bachelor",6,"licence",7,"master",10,"hard to tell")</f>
        <v>bachelor</v>
      </c>
      <c r="H609" s="8"/>
      <c r="I609" s="8"/>
      <c r="J609" s="8" t="s">
        <v>27</v>
      </c>
      <c r="K609" s="8" t="str">
        <f>IFERROR(IF(VLOOKUP(A609, ResultsOnlineExpFrench!A:A, 1, FALSE) = A609, "yes", "no"), "no")</f>
        <v>yes</v>
      </c>
      <c r="L609" s="8"/>
      <c r="M609" s="7">
        <f>VLOOKUP(A609,ResultsOnlineExpFrench!A:B,2,FALSE)</f>
        <v>6.4859154929577461</v>
      </c>
      <c r="N609" s="7">
        <f>VLOOKUP(A609,ResultsOnlineExpFrench!A:H,8,FALSE)</f>
        <v>2.197104097532423</v>
      </c>
      <c r="O609" s="7">
        <f>VLOOKUP(A609,ResultsIRT!B:J,4,FALSE)</f>
        <v>1.6815913628414301</v>
      </c>
      <c r="P609" s="7">
        <f>VLOOKUP(A609,ResultsIRT!B:J,5,FALSE)</f>
        <v>-1.1445148438024699</v>
      </c>
      <c r="Q609" s="7">
        <f>VLOOKUP(A609,ResultsIRT!B:J,6,FALSE)</f>
        <v>2.84758047927934</v>
      </c>
      <c r="R609" s="7">
        <f>VLOOKUP(A609,ResultsIRT!B:J,8,FALSE)</f>
        <v>-1.4559047637604201</v>
      </c>
      <c r="S609" s="7">
        <f>VLOOKUP(A609,ResultsIRT!B:J,7,FALSE)</f>
        <v>0.255597613134525</v>
      </c>
      <c r="T609" s="7">
        <f>VLOOKUP(A609,ResultsIRT!B:J,9,FALSE)</f>
        <v>-2.8630697921874102</v>
      </c>
      <c r="U609" s="27" t="s">
        <v>1061</v>
      </c>
      <c r="V609" s="8" t="str">
        <f>IFERROR(IF(VLOOKUP(U609, EnglishVocabulary!A:A, 1, FALSE) = U609, "yes", "no"), "no")</f>
        <v>yes</v>
      </c>
      <c r="W609" s="8" t="str">
        <f>IFERROR(IF(VLOOKUP(A609, HighDiscrimIRT!A:A, 1, FALSE) = A609, "X", ""), "")</f>
        <v/>
      </c>
      <c r="X609" s="7"/>
    </row>
    <row r="610" spans="1:24">
      <c r="A610" s="14" t="s">
        <v>1062</v>
      </c>
      <c r="B610" s="7">
        <f>LOG10(D610)+6</f>
        <v>1.4461533396534048</v>
      </c>
      <c r="C610" s="7">
        <f>IF(E610=0,-12,LOG10(E610)+6)</f>
        <v>-0.12842706445412144</v>
      </c>
      <c r="D610" s="10">
        <v>2.79353E-5</v>
      </c>
      <c r="E610" s="10">
        <v>7.4399999999999999E-7</v>
      </c>
      <c r="F610" s="28">
        <v>0</v>
      </c>
      <c r="G610" s="8" t="str" cm="1">
        <f t="array" ref="G610">_xlfn.SWITCH(F610,0,"primary",1,"6-7th grade",2,"8-9th grade",3,"10th grade",4,"11-12th grade",5,"bachelor",6,"licence",7,"master",10,"hard to tell")</f>
        <v>primary</v>
      </c>
      <c r="H610" s="8"/>
      <c r="I610" s="8"/>
      <c r="J610" s="8" t="s">
        <v>77</v>
      </c>
      <c r="K610" s="8" t="str">
        <f>IFERROR(IF(VLOOKUP(A610, ResultsOnlineExpFrench!A:A, 1, FALSE) = A610, "yes", "no"), "no")</f>
        <v>no</v>
      </c>
      <c r="L610" s="8"/>
      <c r="M610" s="8" t="e">
        <f>VLOOKUP(A610,ResultsOnlineExpFrench!A:B,2,FALSE)</f>
        <v>#N/A</v>
      </c>
      <c r="N610" s="8" t="e">
        <f>VLOOKUP(A610,ResultsOnlineExpFrench!A:H,8,FALSE)</f>
        <v>#N/A</v>
      </c>
      <c r="O610" s="7" t="e">
        <f>VLOOKUP(A610,ResultsIRT!B:J,4,FALSE)</f>
        <v>#N/A</v>
      </c>
      <c r="P610" s="7" t="e">
        <f>VLOOKUP(A610,ResultsIRT!B:J,5,FALSE)</f>
        <v>#N/A</v>
      </c>
      <c r="Q610" s="7" t="e">
        <f>VLOOKUP(A610,ResultsIRT!B:J,6,FALSE)</f>
        <v>#N/A</v>
      </c>
      <c r="R610" s="7" t="e">
        <f>VLOOKUP(A610,ResultsIRT!B:J,8,FALSE)</f>
        <v>#N/A</v>
      </c>
      <c r="S610" s="7" t="e">
        <f>VLOOKUP(A610,ResultsIRT!B:J,7,FALSE)</f>
        <v>#N/A</v>
      </c>
      <c r="T610" s="7" t="e">
        <f>VLOOKUP(A610,ResultsIRT!B:J,9,FALSE)</f>
        <v>#N/A</v>
      </c>
      <c r="U610" s="27" t="s">
        <v>1062</v>
      </c>
      <c r="V610" s="8" t="str">
        <f>IFERROR(IF(VLOOKUP(U610, EnglishVocabulary!A:A, 1, FALSE) = U610, "yes", "no"), "no")</f>
        <v>yes</v>
      </c>
      <c r="W610" s="8" t="str">
        <f>IFERROR(IF(VLOOKUP(A610, HighDiscrimIRT!A:A, 1, FALSE) = A610, "X", ""), "")</f>
        <v/>
      </c>
      <c r="X610" s="7"/>
    </row>
    <row r="611" spans="1:24">
      <c r="A611" s="14" t="s">
        <v>1063</v>
      </c>
      <c r="B611" s="7">
        <f>LOG10(D611)+6</f>
        <v>1.4449873474269861</v>
      </c>
      <c r="C611" s="7">
        <f>IF(E611=0,-12,LOG10(E611)+6)</f>
        <v>0.58087937806080436</v>
      </c>
      <c r="D611" s="10">
        <v>2.7860399999999998E-5</v>
      </c>
      <c r="E611" s="10">
        <v>3.8095999999999999E-6</v>
      </c>
      <c r="F611" s="8">
        <v>0</v>
      </c>
      <c r="G611" s="8" t="str" cm="1">
        <f t="array" ref="G611">_xlfn.SWITCH(F611,0,"primary",1,"6-7th grade",2,"8-9th grade",3,"10th grade",4,"11-12th grade",5,"bachelor",6,"licence",7,"master",10,"hard to tell")</f>
        <v>primary</v>
      </c>
      <c r="H611" s="8"/>
      <c r="I611" s="8" t="s">
        <v>42</v>
      </c>
      <c r="J611" s="8" t="s">
        <v>36</v>
      </c>
      <c r="K611" s="8" t="str">
        <f>IFERROR(IF(VLOOKUP(A611, ResultsOnlineExpFrench!A:A, 1, FALSE) = A611, "yes", "no"), "no")</f>
        <v>no</v>
      </c>
      <c r="L611" s="8"/>
      <c r="M611" s="8" t="e">
        <f>VLOOKUP(A611,ResultsOnlineExpFrench!A:B,2,FALSE)</f>
        <v>#N/A</v>
      </c>
      <c r="N611" s="8" t="e">
        <f>VLOOKUP(A611,ResultsOnlineExpFrench!A:H,8,FALSE)</f>
        <v>#N/A</v>
      </c>
      <c r="O611" s="7" t="e">
        <f>VLOOKUP(A611,ResultsIRT!B:J,4,FALSE)</f>
        <v>#N/A</v>
      </c>
      <c r="P611" s="7" t="e">
        <f>VLOOKUP(A611,ResultsIRT!B:J,5,FALSE)</f>
        <v>#N/A</v>
      </c>
      <c r="Q611" s="7" t="e">
        <f>VLOOKUP(A611,ResultsIRT!B:J,6,FALSE)</f>
        <v>#N/A</v>
      </c>
      <c r="R611" s="7" t="e">
        <f>VLOOKUP(A611,ResultsIRT!B:J,8,FALSE)</f>
        <v>#N/A</v>
      </c>
      <c r="S611" s="7" t="e">
        <f>VLOOKUP(A611,ResultsIRT!B:J,7,FALSE)</f>
        <v>#N/A</v>
      </c>
      <c r="T611" s="7" t="e">
        <f>VLOOKUP(A611,ResultsIRT!B:J,9,FALSE)</f>
        <v>#N/A</v>
      </c>
      <c r="U611" s="27" t="s">
        <v>1064</v>
      </c>
      <c r="V611" s="8" t="str">
        <f>IFERROR(IF(VLOOKUP(U611, EnglishVocabulary!A:A, 1, FALSE) = U611, "yes", "no"), "no")</f>
        <v>no</v>
      </c>
      <c r="W611" s="8" t="str">
        <f>IFERROR(IF(VLOOKUP(A611, HighDiscrimIRT!A:A, 1, FALSE) = A611, "X", ""), "")</f>
        <v/>
      </c>
      <c r="X611" s="7"/>
    </row>
    <row r="612" spans="1:24">
      <c r="A612" s="14" t="s">
        <v>1065</v>
      </c>
      <c r="B612" s="7">
        <f>LOG10(D612)+6</f>
        <v>1.4449873474269861</v>
      </c>
      <c r="C612" s="7">
        <f>IF(E612=0,-12,LOG10(E612)+6)</f>
        <v>-0.66334017654557975</v>
      </c>
      <c r="D612" s="10">
        <v>2.7860399999999998E-5</v>
      </c>
      <c r="E612" s="10">
        <v>2.1710000000000001E-7</v>
      </c>
      <c r="F612" s="8">
        <v>5</v>
      </c>
      <c r="G612" s="8" t="str" cm="1">
        <f t="array" ref="G612">_xlfn.SWITCH(F612,0,"primary",1,"6-7th grade",2,"8-9th grade",3,"10th grade",4,"11-12th grade",5,"bachelor",6,"licence",7,"master",10,"hard to tell")</f>
        <v>bachelor</v>
      </c>
      <c r="H612" s="8"/>
      <c r="I612" s="8"/>
      <c r="J612" s="8" t="s">
        <v>331</v>
      </c>
      <c r="K612" s="8" t="str">
        <f>IFERROR(IF(VLOOKUP(A612, ResultsOnlineExpFrench!A:A, 1, FALSE) = A612, "yes", "no"), "no")</f>
        <v>no</v>
      </c>
      <c r="L612" s="8"/>
      <c r="M612" s="8" t="e">
        <f>VLOOKUP(A612,ResultsOnlineExpFrench!A:B,2,FALSE)</f>
        <v>#N/A</v>
      </c>
      <c r="N612" s="8" t="e">
        <f>VLOOKUP(A612,ResultsOnlineExpFrench!A:H,8,FALSE)</f>
        <v>#N/A</v>
      </c>
      <c r="O612" s="7" t="e">
        <f>VLOOKUP(A612,ResultsIRT!B:J,4,FALSE)</f>
        <v>#N/A</v>
      </c>
      <c r="P612" s="7" t="e">
        <f>VLOOKUP(A612,ResultsIRT!B:J,5,FALSE)</f>
        <v>#N/A</v>
      </c>
      <c r="Q612" s="7" t="e">
        <f>VLOOKUP(A612,ResultsIRT!B:J,6,FALSE)</f>
        <v>#N/A</v>
      </c>
      <c r="R612" s="7" t="e">
        <f>VLOOKUP(A612,ResultsIRT!B:J,8,FALSE)</f>
        <v>#N/A</v>
      </c>
      <c r="S612" s="7" t="e">
        <f>VLOOKUP(A612,ResultsIRT!B:J,7,FALSE)</f>
        <v>#N/A</v>
      </c>
      <c r="T612" s="7" t="e">
        <f>VLOOKUP(A612,ResultsIRT!B:J,9,FALSE)</f>
        <v>#N/A</v>
      </c>
      <c r="U612" s="27" t="s">
        <v>1065</v>
      </c>
      <c r="V612" s="8" t="str">
        <f>IFERROR(IF(VLOOKUP(U612, EnglishVocabulary!A:A, 1, FALSE) = U612, "yes", "no"), "no")</f>
        <v>yes</v>
      </c>
      <c r="W612" s="8" t="str">
        <f>IFERROR(IF(VLOOKUP(A612, HighDiscrimIRT!A:A, 1, FALSE) = A612, "X", ""), "")</f>
        <v/>
      </c>
      <c r="X612" s="7"/>
    </row>
    <row r="613" spans="1:24">
      <c r="A613" s="14" t="s">
        <v>1066</v>
      </c>
      <c r="B613" s="7">
        <f>LOG10(D613)+6</f>
        <v>1.4426459293862761</v>
      </c>
      <c r="C613" s="7">
        <f>IF(E613=0,-12,LOG10(E613)+6)</f>
        <v>-1.4412914294668342</v>
      </c>
      <c r="D613" s="10">
        <v>2.7710599999999999E-5</v>
      </c>
      <c r="E613" s="10">
        <v>3.62E-8</v>
      </c>
      <c r="F613" s="28">
        <v>10</v>
      </c>
      <c r="G613" s="8" t="str" cm="1">
        <f t="array" ref="G613">_xlfn.SWITCH(F613,0,"primary",1,"6-7th grade",2,"8-9th grade",3,"10th grade",4,"11-12th grade",5,"bachelor",6,"licence",7,"master",10,"hard to tell")</f>
        <v>hard to tell</v>
      </c>
      <c r="H613" s="8"/>
      <c r="I613" s="8" t="s">
        <v>42</v>
      </c>
      <c r="J613" s="8" t="s">
        <v>27</v>
      </c>
      <c r="K613" s="8" t="str">
        <f>IFERROR(IF(VLOOKUP(A613, ResultsOnlineExpFrench!A:A, 1, FALSE) = A613, "yes", "no"), "no")</f>
        <v>no</v>
      </c>
      <c r="L613" s="8"/>
      <c r="M613" s="8" t="e">
        <f>VLOOKUP(A613,ResultsOnlineExpFrench!A:B,2,FALSE)</f>
        <v>#N/A</v>
      </c>
      <c r="N613" s="8" t="e">
        <f>VLOOKUP(A613,ResultsOnlineExpFrench!A:H,8,FALSE)</f>
        <v>#N/A</v>
      </c>
      <c r="O613" s="7" t="e">
        <f>VLOOKUP(A613,ResultsIRT!B:J,4,FALSE)</f>
        <v>#N/A</v>
      </c>
      <c r="P613" s="7" t="e">
        <f>VLOOKUP(A613,ResultsIRT!B:J,5,FALSE)</f>
        <v>#N/A</v>
      </c>
      <c r="Q613" s="7" t="e">
        <f>VLOOKUP(A613,ResultsIRT!B:J,6,FALSE)</f>
        <v>#N/A</v>
      </c>
      <c r="R613" s="7" t="e">
        <f>VLOOKUP(A613,ResultsIRT!B:J,8,FALSE)</f>
        <v>#N/A</v>
      </c>
      <c r="S613" s="7" t="e">
        <f>VLOOKUP(A613,ResultsIRT!B:J,7,FALSE)</f>
        <v>#N/A</v>
      </c>
      <c r="T613" s="7" t="e">
        <f>VLOOKUP(A613,ResultsIRT!B:J,9,FALSE)</f>
        <v>#N/A</v>
      </c>
      <c r="U613" s="27" t="s">
        <v>1067</v>
      </c>
      <c r="V613" s="8" t="str">
        <f>IFERROR(IF(VLOOKUP(U613, EnglishVocabulary!A:A, 1, FALSE) = U613, "yes", "no"), "no")</f>
        <v>yes</v>
      </c>
      <c r="W613" s="8" t="str">
        <f>IFERROR(IF(VLOOKUP(A613, HighDiscrimIRT!A:A, 1, FALSE) = A613, "X", ""), "")</f>
        <v/>
      </c>
      <c r="X613" s="7"/>
    </row>
    <row r="614" spans="1:24">
      <c r="A614" s="14" t="s">
        <v>1068</v>
      </c>
      <c r="B614" s="7">
        <f>LOG10(D614)+6</f>
        <v>1.4426459293862761</v>
      </c>
      <c r="C614" s="7">
        <f>IF(E614=0,-12,LOG10(E614)+6)</f>
        <v>-0.89245087025531333</v>
      </c>
      <c r="D614" s="10">
        <v>2.7710599999999999E-5</v>
      </c>
      <c r="E614" s="10">
        <v>1.2809999999999999E-7</v>
      </c>
      <c r="F614" s="8">
        <v>6</v>
      </c>
      <c r="G614" s="8" t="str" cm="1">
        <f t="array" ref="G614">_xlfn.SWITCH(F614,0,"primary",1,"6-7th grade",2,"8-9th grade",3,"10th grade",4,"11-12th grade",5,"bachelor",6,"licence",7,"master",10,"hard to tell")</f>
        <v>licence</v>
      </c>
      <c r="H614" s="8"/>
      <c r="I614" s="8"/>
      <c r="J614" s="8" t="s">
        <v>77</v>
      </c>
      <c r="K614" s="8" t="str">
        <f>IFERROR(IF(VLOOKUP(A614, ResultsOnlineExpFrench!A:A, 1, FALSE) = A614, "yes", "no"), "no")</f>
        <v>no</v>
      </c>
      <c r="L614" s="8"/>
      <c r="M614" s="8" t="e">
        <f>VLOOKUP(A614,ResultsOnlineExpFrench!A:B,2,FALSE)</f>
        <v>#N/A</v>
      </c>
      <c r="N614" s="8" t="e">
        <f>VLOOKUP(A614,ResultsOnlineExpFrench!A:H,8,FALSE)</f>
        <v>#N/A</v>
      </c>
      <c r="O614" s="7" t="e">
        <f>VLOOKUP(A614,ResultsIRT!B:J,4,FALSE)</f>
        <v>#N/A</v>
      </c>
      <c r="P614" s="7" t="e">
        <f>VLOOKUP(A614,ResultsIRT!B:J,5,FALSE)</f>
        <v>#N/A</v>
      </c>
      <c r="Q614" s="7" t="e">
        <f>VLOOKUP(A614,ResultsIRT!B:J,6,FALSE)</f>
        <v>#N/A</v>
      </c>
      <c r="R614" s="7" t="e">
        <f>VLOOKUP(A614,ResultsIRT!B:J,8,FALSE)</f>
        <v>#N/A</v>
      </c>
      <c r="S614" s="7" t="e">
        <f>VLOOKUP(A614,ResultsIRT!B:J,7,FALSE)</f>
        <v>#N/A</v>
      </c>
      <c r="T614" s="7" t="e">
        <f>VLOOKUP(A614,ResultsIRT!B:J,9,FALSE)</f>
        <v>#N/A</v>
      </c>
      <c r="U614" s="27" t="s">
        <v>1069</v>
      </c>
      <c r="V614" s="8" t="str">
        <f>IFERROR(IF(VLOOKUP(U614, EnglishVocabulary!A:A, 1, FALSE) = U614, "yes", "no"), "no")</f>
        <v>yes</v>
      </c>
      <c r="W614" s="8" t="str">
        <f>IFERROR(IF(VLOOKUP(A614, HighDiscrimIRT!A:A, 1, FALSE) = A614, "X", ""), "")</f>
        <v/>
      </c>
      <c r="X614" s="7"/>
    </row>
    <row r="615" spans="1:24">
      <c r="A615" s="14" t="s">
        <v>1070</v>
      </c>
      <c r="B615" s="7">
        <f>LOG10(D615)+6</f>
        <v>1.4343501050157723</v>
      </c>
      <c r="C615" s="7">
        <f>IF(E615=0,-12,LOG10(E615)+6)</f>
        <v>1.7234844051241138</v>
      </c>
      <c r="D615" s="10">
        <v>2.7186300000000001E-5</v>
      </c>
      <c r="E615" s="10">
        <v>5.2903499999999999E-5</v>
      </c>
      <c r="F615" s="11">
        <v>0</v>
      </c>
      <c r="G615" s="8" t="str" cm="1">
        <f t="array" ref="G615">_xlfn.SWITCH(F615,0,"primary",1,"6-7th grade",2,"8-9th grade",3,"10th grade",4,"11-12th grade",5,"bachelor",6,"licence",7,"master",10,"hard to tell")</f>
        <v>primary</v>
      </c>
      <c r="H615" s="8"/>
      <c r="I615" s="8"/>
      <c r="J615" s="8" t="s">
        <v>25</v>
      </c>
      <c r="K615" s="8" t="str">
        <f>IFERROR(IF(VLOOKUP(A615, ResultsOnlineExpFrench!A:A, 1, FALSE) = A615, "yes", "no"), "no")</f>
        <v>yes</v>
      </c>
      <c r="L615" s="8"/>
      <c r="M615" s="7">
        <f>VLOOKUP(A615,ResultsOnlineExpFrench!A:B,2,FALSE)</f>
        <v>7.7956204379562042</v>
      </c>
      <c r="N615" s="7">
        <f>VLOOKUP(A615,ResultsOnlineExpFrench!A:H,8,FALSE)</f>
        <v>0.99735918554136971</v>
      </c>
      <c r="O615" s="7">
        <f>VLOOKUP(A615,ResultsIRT!B:J,4,FALSE)</f>
        <v>3386.9217294379901</v>
      </c>
      <c r="P615" s="7">
        <f>VLOOKUP(A615,ResultsIRT!B:J,5,FALSE)</f>
        <v>-1.2448672513032999</v>
      </c>
      <c r="Q615" s="7">
        <f>VLOOKUP(A615,ResultsIRT!B:J,6,FALSE)</f>
        <v>0.75177637219508298</v>
      </c>
      <c r="R615" s="7">
        <f>VLOOKUP(A615,ResultsIRT!B:J,8,FALSE)</f>
        <v>-6.0226741177241703</v>
      </c>
      <c r="S615" s="7">
        <f>VLOOKUP(A615,ResultsIRT!B:J,7,FALSE)</f>
        <v>8.6279504824893397E-2</v>
      </c>
      <c r="T615" s="7">
        <f>VLOOKUP(A615,ResultsIRT!B:J,9,FALSE)</f>
        <v>-43.100838438327102</v>
      </c>
      <c r="U615" s="27" t="s">
        <v>1071</v>
      </c>
      <c r="V615" s="8" t="str">
        <f>IFERROR(IF(VLOOKUP(U615, EnglishVocabulary!A:A, 1, FALSE) = U615, "yes", "no"), "no")</f>
        <v>no</v>
      </c>
      <c r="W615" s="8" t="str">
        <f>IFERROR(IF(VLOOKUP(A615, HighDiscrimIRT!A:A, 1, FALSE) = A615, "X", ""), "")</f>
        <v/>
      </c>
      <c r="X615" s="7"/>
    </row>
    <row r="616" spans="1:24">
      <c r="A616" s="14" t="s">
        <v>1072</v>
      </c>
      <c r="B616" s="7">
        <f>LOG10(D616)+6</f>
        <v>1.4343501050157723</v>
      </c>
      <c r="C616" s="7">
        <f>IF(E616=0,-12,LOG10(E616)+6)</f>
        <v>0.96417474350108989</v>
      </c>
      <c r="D616" s="10">
        <v>2.7186300000000001E-5</v>
      </c>
      <c r="E616" s="10">
        <v>9.2081999999999994E-6</v>
      </c>
      <c r="F616" s="28">
        <v>7</v>
      </c>
      <c r="G616" s="8" t="str" cm="1">
        <f t="array" ref="G616">_xlfn.SWITCH(F616,0,"primary",1,"6-7th grade",2,"8-9th grade",3,"10th grade",4,"11-12th grade",5,"bachelor",6,"licence",7,"master",10,"hard to tell")</f>
        <v>master</v>
      </c>
      <c r="H616" s="8"/>
      <c r="I616" s="8" t="s">
        <v>42</v>
      </c>
      <c r="J616" s="8" t="s">
        <v>27</v>
      </c>
      <c r="K616" s="8" t="str">
        <f>IFERROR(IF(VLOOKUP(A616, ResultsOnlineExpFrench!A:A, 1, FALSE) = A616, "yes", "no"), "no")</f>
        <v>no</v>
      </c>
      <c r="L616" s="8"/>
      <c r="M616" s="8" t="e">
        <f>VLOOKUP(A616,ResultsOnlineExpFrench!A:B,2,FALSE)</f>
        <v>#N/A</v>
      </c>
      <c r="N616" s="8" t="e">
        <f>VLOOKUP(A616,ResultsOnlineExpFrench!A:H,8,FALSE)</f>
        <v>#N/A</v>
      </c>
      <c r="O616" s="7" t="e">
        <f>VLOOKUP(A616,ResultsIRT!B:J,4,FALSE)</f>
        <v>#N/A</v>
      </c>
      <c r="P616" s="7" t="e">
        <f>VLOOKUP(A616,ResultsIRT!B:J,5,FALSE)</f>
        <v>#N/A</v>
      </c>
      <c r="Q616" s="7" t="e">
        <f>VLOOKUP(A616,ResultsIRT!B:J,6,FALSE)</f>
        <v>#N/A</v>
      </c>
      <c r="R616" s="7" t="e">
        <f>VLOOKUP(A616,ResultsIRT!B:J,8,FALSE)</f>
        <v>#N/A</v>
      </c>
      <c r="S616" s="7" t="e">
        <f>VLOOKUP(A616,ResultsIRT!B:J,7,FALSE)</f>
        <v>#N/A</v>
      </c>
      <c r="T616" s="7" t="e">
        <f>VLOOKUP(A616,ResultsIRT!B:J,9,FALSE)</f>
        <v>#N/A</v>
      </c>
      <c r="U616" s="27" t="s">
        <v>1072</v>
      </c>
      <c r="V616" s="8" t="str">
        <f>IFERROR(IF(VLOOKUP(U616, EnglishVocabulary!A:A, 1, FALSE) = U616, "yes", "no"), "no")</f>
        <v>yes</v>
      </c>
      <c r="W616" s="8" t="str">
        <f>IFERROR(IF(VLOOKUP(A616, HighDiscrimIRT!A:A, 1, FALSE) = A616, "X", ""), "")</f>
        <v/>
      </c>
      <c r="X616" s="7"/>
    </row>
    <row r="617" spans="1:24">
      <c r="A617" s="14" t="s">
        <v>1073</v>
      </c>
      <c r="B617" s="7">
        <f>LOG10(D617)+6</f>
        <v>1.4331519446028347</v>
      </c>
      <c r="C617" s="7">
        <f>IF(E617=0,-12,LOG10(E617)+6)</f>
        <v>-0.80687540164553884</v>
      </c>
      <c r="D617" s="10">
        <v>2.7111399999999999E-5</v>
      </c>
      <c r="E617" s="10">
        <v>1.5599999999999999E-7</v>
      </c>
      <c r="F617" s="8">
        <v>5</v>
      </c>
      <c r="G617" s="8" t="str" cm="1">
        <f t="array" ref="G617">_xlfn.SWITCH(F617,0,"primary",1,"6-7th grade",2,"8-9th grade",3,"10th grade",4,"11-12th grade",5,"bachelor",6,"licence",7,"master",10,"hard to tell")</f>
        <v>bachelor</v>
      </c>
      <c r="H617" s="8"/>
      <c r="I617" s="8"/>
      <c r="J617" s="8" t="s">
        <v>331</v>
      </c>
      <c r="K617" s="8" t="str">
        <f>IFERROR(IF(VLOOKUP(A617, ResultsOnlineExpFrench!A:A, 1, FALSE) = A617, "yes", "no"), "no")</f>
        <v>no</v>
      </c>
      <c r="L617" s="8"/>
      <c r="M617" s="8" t="e">
        <f>VLOOKUP(A617,ResultsOnlineExpFrench!A:B,2,FALSE)</f>
        <v>#N/A</v>
      </c>
      <c r="N617" s="8" t="e">
        <f>VLOOKUP(A617,ResultsOnlineExpFrench!A:H,8,FALSE)</f>
        <v>#N/A</v>
      </c>
      <c r="O617" s="7" t="e">
        <f>VLOOKUP(A617,ResultsIRT!B:J,4,FALSE)</f>
        <v>#N/A</v>
      </c>
      <c r="P617" s="7" t="e">
        <f>VLOOKUP(A617,ResultsIRT!B:J,5,FALSE)</f>
        <v>#N/A</v>
      </c>
      <c r="Q617" s="7" t="e">
        <f>VLOOKUP(A617,ResultsIRT!B:J,6,FALSE)</f>
        <v>#N/A</v>
      </c>
      <c r="R617" s="7" t="e">
        <f>VLOOKUP(A617,ResultsIRT!B:J,8,FALSE)</f>
        <v>#N/A</v>
      </c>
      <c r="S617" s="7" t="e">
        <f>VLOOKUP(A617,ResultsIRT!B:J,7,FALSE)</f>
        <v>#N/A</v>
      </c>
      <c r="T617" s="7" t="e">
        <f>VLOOKUP(A617,ResultsIRT!B:J,9,FALSE)</f>
        <v>#N/A</v>
      </c>
      <c r="U617" s="27" t="s">
        <v>1073</v>
      </c>
      <c r="V617" s="8" t="str">
        <f>IFERROR(IF(VLOOKUP(U617, EnglishVocabulary!A:A, 1, FALSE) = U617, "yes", "no"), "no")</f>
        <v>yes</v>
      </c>
      <c r="W617" s="8" t="str">
        <f>IFERROR(IF(VLOOKUP(A617, HighDiscrimIRT!A:A, 1, FALSE) = A617, "X", ""), "")</f>
        <v/>
      </c>
      <c r="X617" s="7"/>
    </row>
    <row r="618" spans="1:24">
      <c r="A618" s="14" t="s">
        <v>1074</v>
      </c>
      <c r="B618" s="7">
        <f>LOG10(D618)+6</f>
        <v>1.4307456612517298</v>
      </c>
      <c r="C618" s="7">
        <f>IF(E618=0,-12,LOG10(E618)+6)</f>
        <v>-0.21588218353707678</v>
      </c>
      <c r="D618" s="10">
        <v>2.6961599999999999E-5</v>
      </c>
      <c r="E618" s="10">
        <v>6.0829999999999996E-7</v>
      </c>
      <c r="F618" s="8">
        <v>5</v>
      </c>
      <c r="G618" s="8" t="str" cm="1">
        <f t="array" ref="G618">_xlfn.SWITCH(F618,0,"primary",1,"6-7th grade",2,"8-9th grade",3,"10th grade",4,"11-12th grade",5,"bachelor",6,"licence",7,"master",10,"hard to tell")</f>
        <v>bachelor</v>
      </c>
      <c r="H618" s="8" t="s">
        <v>42</v>
      </c>
      <c r="I618" s="8"/>
      <c r="J618" s="8" t="s">
        <v>27</v>
      </c>
      <c r="K618" s="8" t="str">
        <f>IFERROR(IF(VLOOKUP(A618, ResultsOnlineExpFrench!A:A, 1, FALSE) = A618, "yes", "no"), "no")</f>
        <v>no</v>
      </c>
      <c r="L618" s="8"/>
      <c r="M618" s="8" t="e">
        <f>VLOOKUP(A618,ResultsOnlineExpFrench!A:B,2,FALSE)</f>
        <v>#N/A</v>
      </c>
      <c r="N618" s="8" t="e">
        <f>VLOOKUP(A618,ResultsOnlineExpFrench!A:H,8,FALSE)</f>
        <v>#N/A</v>
      </c>
      <c r="O618" s="7" t="e">
        <f>VLOOKUP(A618,ResultsIRT!B:J,4,FALSE)</f>
        <v>#N/A</v>
      </c>
      <c r="P618" s="7" t="e">
        <f>VLOOKUP(A618,ResultsIRT!B:J,5,FALSE)</f>
        <v>#N/A</v>
      </c>
      <c r="Q618" s="7" t="e">
        <f>VLOOKUP(A618,ResultsIRT!B:J,6,FALSE)</f>
        <v>#N/A</v>
      </c>
      <c r="R618" s="7" t="e">
        <f>VLOOKUP(A618,ResultsIRT!B:J,8,FALSE)</f>
        <v>#N/A</v>
      </c>
      <c r="S618" s="7" t="e">
        <f>VLOOKUP(A618,ResultsIRT!B:J,7,FALSE)</f>
        <v>#N/A</v>
      </c>
      <c r="T618" s="7" t="e">
        <f>VLOOKUP(A618,ResultsIRT!B:J,9,FALSE)</f>
        <v>#N/A</v>
      </c>
      <c r="U618" s="27" t="s">
        <v>1075</v>
      </c>
      <c r="V618" s="8" t="str">
        <f>IFERROR(IF(VLOOKUP(U618, EnglishVocabulary!A:A, 1, FALSE) = U618, "yes", "no"), "no")</f>
        <v>no</v>
      </c>
      <c r="W618" s="8" t="str">
        <f>IFERROR(IF(VLOOKUP(A618, HighDiscrimIRT!A:A, 1, FALSE) = A618, "X", ""), "")</f>
        <v/>
      </c>
      <c r="X618" s="7"/>
    </row>
    <row r="619" spans="1:24">
      <c r="A619" s="14" t="s">
        <v>1076</v>
      </c>
      <c r="B619" s="7">
        <f>LOG10(D619)+6</f>
        <v>1.4307456612517298</v>
      </c>
      <c r="C619" s="7">
        <f>IF(E619=0,-12,LOG10(E619)+6)</f>
        <v>-0.61618463401956891</v>
      </c>
      <c r="D619" s="10">
        <v>2.6961599999999999E-5</v>
      </c>
      <c r="E619" s="10">
        <v>2.4200000000000002E-7</v>
      </c>
      <c r="F619" s="8">
        <v>7</v>
      </c>
      <c r="G619" s="8" t="str" cm="1">
        <f t="array" ref="G619">_xlfn.SWITCH(F619,0,"primary",1,"6-7th grade",2,"8-9th grade",3,"10th grade",4,"11-12th grade",5,"bachelor",6,"licence",7,"master",10,"hard to tell")</f>
        <v>master</v>
      </c>
      <c r="H619" s="8"/>
      <c r="I619" s="8"/>
      <c r="J619" s="8" t="s">
        <v>331</v>
      </c>
      <c r="K619" s="8" t="str">
        <f>IFERROR(IF(VLOOKUP(A619, ResultsOnlineExpFrench!A:A, 1, FALSE) = A619, "yes", "no"), "no")</f>
        <v>no</v>
      </c>
      <c r="L619" s="8"/>
      <c r="M619" s="8" t="e">
        <f>VLOOKUP(A619,ResultsOnlineExpFrench!A:B,2,FALSE)</f>
        <v>#N/A</v>
      </c>
      <c r="N619" s="8" t="e">
        <f>VLOOKUP(A619,ResultsOnlineExpFrench!A:H,8,FALSE)</f>
        <v>#N/A</v>
      </c>
      <c r="O619" s="7" t="e">
        <f>VLOOKUP(A619,ResultsIRT!B:J,4,FALSE)</f>
        <v>#N/A</v>
      </c>
      <c r="P619" s="7" t="e">
        <f>VLOOKUP(A619,ResultsIRT!B:J,5,FALSE)</f>
        <v>#N/A</v>
      </c>
      <c r="Q619" s="7" t="e">
        <f>VLOOKUP(A619,ResultsIRT!B:J,6,FALSE)</f>
        <v>#N/A</v>
      </c>
      <c r="R619" s="7" t="e">
        <f>VLOOKUP(A619,ResultsIRT!B:J,8,FALSE)</f>
        <v>#N/A</v>
      </c>
      <c r="S619" s="7" t="e">
        <f>VLOOKUP(A619,ResultsIRT!B:J,7,FALSE)</f>
        <v>#N/A</v>
      </c>
      <c r="T619" s="7" t="e">
        <f>VLOOKUP(A619,ResultsIRT!B:J,9,FALSE)</f>
        <v>#N/A</v>
      </c>
      <c r="U619" s="27" t="s">
        <v>1076</v>
      </c>
      <c r="V619" s="8" t="str">
        <f>IFERROR(IF(VLOOKUP(U619, EnglishVocabulary!A:A, 1, FALSE) = U619, "yes", "no"), "no")</f>
        <v>yes</v>
      </c>
      <c r="W619" s="8" t="str">
        <f>IFERROR(IF(VLOOKUP(A619, HighDiscrimIRT!A:A, 1, FALSE) = A619, "X", ""), "")</f>
        <v/>
      </c>
      <c r="X619" s="7"/>
    </row>
    <row r="620" spans="1:24">
      <c r="A620" s="14" t="s">
        <v>1077</v>
      </c>
      <c r="B620" s="7">
        <f>LOG10(D620)+6</f>
        <v>1.4295375013776912</v>
      </c>
      <c r="C620" s="7">
        <f>IF(E620=0,-12,LOG10(E620)+6)</f>
        <v>-1.2652001704111528</v>
      </c>
      <c r="D620" s="10">
        <v>2.6886700000000001E-5</v>
      </c>
      <c r="E620" s="10">
        <v>5.4300000000000003E-8</v>
      </c>
      <c r="F620" s="8">
        <v>5</v>
      </c>
      <c r="G620" s="8" t="str" cm="1">
        <f t="array" ref="G620">_xlfn.SWITCH(F620,0,"primary",1,"6-7th grade",2,"8-9th grade",3,"10th grade",4,"11-12th grade",5,"bachelor",6,"licence",7,"master",10,"hard to tell")</f>
        <v>bachelor</v>
      </c>
      <c r="H620" s="8"/>
      <c r="I620" s="8"/>
      <c r="J620" s="8" t="s">
        <v>331</v>
      </c>
      <c r="K620" s="8" t="str">
        <f>IFERROR(IF(VLOOKUP(A620, ResultsOnlineExpFrench!A:A, 1, FALSE) = A620, "yes", "no"), "no")</f>
        <v>no</v>
      </c>
      <c r="L620" s="8"/>
      <c r="M620" s="8" t="e">
        <f>VLOOKUP(A620,ResultsOnlineExpFrench!A:B,2,FALSE)</f>
        <v>#N/A</v>
      </c>
      <c r="N620" s="8" t="e">
        <f>VLOOKUP(A620,ResultsOnlineExpFrench!A:H,8,FALSE)</f>
        <v>#N/A</v>
      </c>
      <c r="O620" s="7" t="e">
        <f>VLOOKUP(A620,ResultsIRT!B:J,4,FALSE)</f>
        <v>#N/A</v>
      </c>
      <c r="P620" s="7" t="e">
        <f>VLOOKUP(A620,ResultsIRT!B:J,5,FALSE)</f>
        <v>#N/A</v>
      </c>
      <c r="Q620" s="7" t="e">
        <f>VLOOKUP(A620,ResultsIRT!B:J,6,FALSE)</f>
        <v>#N/A</v>
      </c>
      <c r="R620" s="7" t="e">
        <f>VLOOKUP(A620,ResultsIRT!B:J,8,FALSE)</f>
        <v>#N/A</v>
      </c>
      <c r="S620" s="7" t="e">
        <f>VLOOKUP(A620,ResultsIRT!B:J,7,FALSE)</f>
        <v>#N/A</v>
      </c>
      <c r="T620" s="7" t="e">
        <f>VLOOKUP(A620,ResultsIRT!B:J,9,FALSE)</f>
        <v>#N/A</v>
      </c>
      <c r="U620" s="27" t="s">
        <v>1078</v>
      </c>
      <c r="V620" s="8" t="str">
        <f>IFERROR(IF(VLOOKUP(U620, EnglishVocabulary!A:A, 1, FALSE) = U620, "yes", "no"), "no")</f>
        <v>yes</v>
      </c>
      <c r="W620" s="8" t="str">
        <f>IFERROR(IF(VLOOKUP(A620, HighDiscrimIRT!A:A, 1, FALSE) = A620, "X", ""), "")</f>
        <v/>
      </c>
      <c r="X620" s="7"/>
    </row>
    <row r="621" spans="1:24">
      <c r="A621" s="14" t="s">
        <v>1079</v>
      </c>
      <c r="B621" s="7">
        <f>LOG10(D621)+6</f>
        <v>1.4246726025222705</v>
      </c>
      <c r="C621" s="7">
        <f>IF(E621=0,-12,LOG10(E621)+6)</f>
        <v>-0.62580174207091765</v>
      </c>
      <c r="D621" s="10">
        <v>2.6587199999999998E-5</v>
      </c>
      <c r="E621" s="10">
        <v>2.367E-7</v>
      </c>
      <c r="F621" s="8">
        <v>6</v>
      </c>
      <c r="G621" s="8" t="str" cm="1">
        <f t="array" ref="G621">_xlfn.SWITCH(F621,0,"primary",1,"6-7th grade",2,"8-9th grade",3,"10th grade",4,"11-12th grade",5,"bachelor",6,"licence",7,"master",10,"hard to tell")</f>
        <v>licence</v>
      </c>
      <c r="H621" s="8"/>
      <c r="I621" s="8"/>
      <c r="J621" s="8" t="s">
        <v>331</v>
      </c>
      <c r="K621" s="8" t="str">
        <f>IFERROR(IF(VLOOKUP(A621, ResultsOnlineExpFrench!A:A, 1, FALSE) = A621, "yes", "no"), "no")</f>
        <v>no</v>
      </c>
      <c r="L621" s="8"/>
      <c r="M621" s="8" t="e">
        <f>VLOOKUP(A621,ResultsOnlineExpFrench!A:B,2,FALSE)</f>
        <v>#N/A</v>
      </c>
      <c r="N621" s="8" t="e">
        <f>VLOOKUP(A621,ResultsOnlineExpFrench!A:H,8,FALSE)</f>
        <v>#N/A</v>
      </c>
      <c r="O621" s="7" t="e">
        <f>VLOOKUP(A621,ResultsIRT!B:J,4,FALSE)</f>
        <v>#N/A</v>
      </c>
      <c r="P621" s="7" t="e">
        <f>VLOOKUP(A621,ResultsIRT!B:J,5,FALSE)</f>
        <v>#N/A</v>
      </c>
      <c r="Q621" s="7" t="e">
        <f>VLOOKUP(A621,ResultsIRT!B:J,6,FALSE)</f>
        <v>#N/A</v>
      </c>
      <c r="R621" s="7" t="e">
        <f>VLOOKUP(A621,ResultsIRT!B:J,8,FALSE)</f>
        <v>#N/A</v>
      </c>
      <c r="S621" s="7" t="e">
        <f>VLOOKUP(A621,ResultsIRT!B:J,7,FALSE)</f>
        <v>#N/A</v>
      </c>
      <c r="T621" s="7" t="e">
        <f>VLOOKUP(A621,ResultsIRT!B:J,9,FALSE)</f>
        <v>#N/A</v>
      </c>
      <c r="U621" s="27" t="s">
        <v>1079</v>
      </c>
      <c r="V621" s="8" t="str">
        <f>IFERROR(IF(VLOOKUP(U621, EnglishVocabulary!A:A, 1, FALSE) = U621, "yes", "no"), "no")</f>
        <v>yes</v>
      </c>
      <c r="W621" s="8" t="str">
        <f>IFERROR(IF(VLOOKUP(A621, HighDiscrimIRT!A:A, 1, FALSE) = A621, "X", ""), "")</f>
        <v/>
      </c>
      <c r="X621" s="7"/>
    </row>
    <row r="622" spans="1:24">
      <c r="A622" s="14" t="s">
        <v>1080</v>
      </c>
      <c r="B622" s="7">
        <f>LOG10(D622)+6</f>
        <v>1.4209865927475427</v>
      </c>
      <c r="C622" s="7">
        <f>IF(E622=0,-12,LOG10(E622)+6)</f>
        <v>0.88567777769360578</v>
      </c>
      <c r="D622" s="10">
        <v>2.63625E-5</v>
      </c>
      <c r="E622" s="10">
        <v>7.6855999999999997E-6</v>
      </c>
      <c r="F622" s="8">
        <v>0</v>
      </c>
      <c r="G622" s="8" t="str" cm="1">
        <f t="array" ref="G622">_xlfn.SWITCH(F622,0,"primary",1,"6-7th grade",2,"8-9th grade",3,"10th grade",4,"11-12th grade",5,"bachelor",6,"licence",7,"master",10,"hard to tell")</f>
        <v>primary</v>
      </c>
      <c r="H622" s="8"/>
      <c r="I622" s="8"/>
      <c r="J622" s="8" t="s">
        <v>214</v>
      </c>
      <c r="K622" s="8" t="str">
        <f>IFERROR(IF(VLOOKUP(A622, ResultsOnlineExpFrench!A:A, 1, FALSE) = A622, "yes", "no"), "no")</f>
        <v>no</v>
      </c>
      <c r="L622" s="8"/>
      <c r="M622" s="8" t="e">
        <f>VLOOKUP(A622,ResultsOnlineExpFrench!A:B,2,FALSE)</f>
        <v>#N/A</v>
      </c>
      <c r="N622" s="8" t="e">
        <f>VLOOKUP(A622,ResultsOnlineExpFrench!A:H,8,FALSE)</f>
        <v>#N/A</v>
      </c>
      <c r="O622" s="7" t="e">
        <f>VLOOKUP(A622,ResultsIRT!B:J,4,FALSE)</f>
        <v>#N/A</v>
      </c>
      <c r="P622" s="7" t="e">
        <f>VLOOKUP(A622,ResultsIRT!B:J,5,FALSE)</f>
        <v>#N/A</v>
      </c>
      <c r="Q622" s="7" t="e">
        <f>VLOOKUP(A622,ResultsIRT!B:J,6,FALSE)</f>
        <v>#N/A</v>
      </c>
      <c r="R622" s="7" t="e">
        <f>VLOOKUP(A622,ResultsIRT!B:J,8,FALSE)</f>
        <v>#N/A</v>
      </c>
      <c r="S622" s="7" t="e">
        <f>VLOOKUP(A622,ResultsIRT!B:J,7,FALSE)</f>
        <v>#N/A</v>
      </c>
      <c r="T622" s="7" t="e">
        <f>VLOOKUP(A622,ResultsIRT!B:J,9,FALSE)</f>
        <v>#N/A</v>
      </c>
      <c r="U622" s="27" t="s">
        <v>1081</v>
      </c>
      <c r="V622" s="8" t="str">
        <f>IFERROR(IF(VLOOKUP(U622, EnglishVocabulary!A:A, 1, FALSE) = U622, "yes", "no"), "no")</f>
        <v>yes</v>
      </c>
      <c r="W622" s="8" t="str">
        <f>IFERROR(IF(VLOOKUP(A622, HighDiscrimIRT!A:A, 1, FALSE) = A622, "X", ""), "")</f>
        <v/>
      </c>
      <c r="X622" s="7"/>
    </row>
    <row r="623" spans="1:24">
      <c r="A623" s="14" t="s">
        <v>1082</v>
      </c>
      <c r="B623" s="7">
        <f>LOG10(D623)+6</f>
        <v>1.4209865927475427</v>
      </c>
      <c r="C623" s="7">
        <f>IF(E623=0,-12,LOG10(E623)+6)</f>
        <v>0.94241485840630457</v>
      </c>
      <c r="D623" s="10">
        <v>2.63625E-5</v>
      </c>
      <c r="E623" s="10">
        <v>8.7582000000000003E-6</v>
      </c>
      <c r="F623" s="8">
        <v>5</v>
      </c>
      <c r="G623" s="8" t="str" cm="1">
        <f t="array" ref="G623">_xlfn.SWITCH(F623,0,"primary",1,"6-7th grade",2,"8-9th grade",3,"10th grade",4,"11-12th grade",5,"bachelor",6,"licence",7,"master",10,"hard to tell")</f>
        <v>bachelor</v>
      </c>
      <c r="H623" s="8"/>
      <c r="I623" s="8"/>
      <c r="J623" s="8" t="s">
        <v>77</v>
      </c>
      <c r="K623" s="8" t="str">
        <f>IFERROR(IF(VLOOKUP(A623, ResultsOnlineExpFrench!A:A, 1, FALSE) = A623, "yes", "no"), "no")</f>
        <v>no</v>
      </c>
      <c r="L623" s="8"/>
      <c r="M623" s="8" t="e">
        <f>VLOOKUP(A623,ResultsOnlineExpFrench!A:B,2,FALSE)</f>
        <v>#N/A</v>
      </c>
      <c r="N623" s="8" t="e">
        <f>VLOOKUP(A623,ResultsOnlineExpFrench!A:H,8,FALSE)</f>
        <v>#N/A</v>
      </c>
      <c r="O623" s="7" t="e">
        <f>VLOOKUP(A623,ResultsIRT!B:J,4,FALSE)</f>
        <v>#N/A</v>
      </c>
      <c r="P623" s="7" t="e">
        <f>VLOOKUP(A623,ResultsIRT!B:J,5,FALSE)</f>
        <v>#N/A</v>
      </c>
      <c r="Q623" s="7" t="e">
        <f>VLOOKUP(A623,ResultsIRT!B:J,6,FALSE)</f>
        <v>#N/A</v>
      </c>
      <c r="R623" s="7" t="e">
        <f>VLOOKUP(A623,ResultsIRT!B:J,8,FALSE)</f>
        <v>#N/A</v>
      </c>
      <c r="S623" s="7" t="e">
        <f>VLOOKUP(A623,ResultsIRT!B:J,7,FALSE)</f>
        <v>#N/A</v>
      </c>
      <c r="T623" s="7" t="e">
        <f>VLOOKUP(A623,ResultsIRT!B:J,9,FALSE)</f>
        <v>#N/A</v>
      </c>
      <c r="U623" s="27" t="s">
        <v>1083</v>
      </c>
      <c r="V623" s="8" t="str">
        <f>IFERROR(IF(VLOOKUP(U623, EnglishVocabulary!A:A, 1, FALSE) = U623, "yes", "no"), "no")</f>
        <v>yes</v>
      </c>
      <c r="W623" s="8" t="str">
        <f>IFERROR(IF(VLOOKUP(A623, HighDiscrimIRT!A:A, 1, FALSE) = A623, "X", ""), "")</f>
        <v/>
      </c>
      <c r="X623" s="7"/>
    </row>
    <row r="624" spans="1:24">
      <c r="A624" s="14" t="s">
        <v>1084</v>
      </c>
      <c r="B624" s="7">
        <f>LOG10(D624)+6</f>
        <v>1.4209865927475427</v>
      </c>
      <c r="C624" s="7">
        <f>IF(E624=0,-12,LOG10(E624)+6)</f>
        <v>0.30715360187583585</v>
      </c>
      <c r="D624" s="10">
        <v>2.63625E-5</v>
      </c>
      <c r="E624" s="10">
        <v>2.0283999999999999E-6</v>
      </c>
      <c r="F624" s="8">
        <v>5</v>
      </c>
      <c r="G624" s="8" t="str" cm="1">
        <f t="array" ref="G624">_xlfn.SWITCH(F624,0,"primary",1,"6-7th grade",2,"8-9th grade",3,"10th grade",4,"11-12th grade",5,"bachelor",6,"licence",7,"master",10,"hard to tell")</f>
        <v>bachelor</v>
      </c>
      <c r="H624" s="8" t="s">
        <v>42</v>
      </c>
      <c r="I624" s="8"/>
      <c r="J624" s="8" t="s">
        <v>77</v>
      </c>
      <c r="K624" s="8" t="str">
        <f>IFERROR(IF(VLOOKUP(A624, ResultsOnlineExpFrench!A:A, 1, FALSE) = A624, "yes", "no"), "no")</f>
        <v>no</v>
      </c>
      <c r="L624" s="8"/>
      <c r="M624" s="8" t="e">
        <f>VLOOKUP(A624,ResultsOnlineExpFrench!A:B,2,FALSE)</f>
        <v>#N/A</v>
      </c>
      <c r="N624" s="8" t="e">
        <f>VLOOKUP(A624,ResultsOnlineExpFrench!A:H,8,FALSE)</f>
        <v>#N/A</v>
      </c>
      <c r="O624" s="7" t="e">
        <f>VLOOKUP(A624,ResultsIRT!B:J,4,FALSE)</f>
        <v>#N/A</v>
      </c>
      <c r="P624" s="7" t="e">
        <f>VLOOKUP(A624,ResultsIRT!B:J,5,FALSE)</f>
        <v>#N/A</v>
      </c>
      <c r="Q624" s="7" t="e">
        <f>VLOOKUP(A624,ResultsIRT!B:J,6,FALSE)</f>
        <v>#N/A</v>
      </c>
      <c r="R624" s="7" t="e">
        <f>VLOOKUP(A624,ResultsIRT!B:J,8,FALSE)</f>
        <v>#N/A</v>
      </c>
      <c r="S624" s="7" t="e">
        <f>VLOOKUP(A624,ResultsIRT!B:J,7,FALSE)</f>
        <v>#N/A</v>
      </c>
      <c r="T624" s="7" t="e">
        <f>VLOOKUP(A624,ResultsIRT!B:J,9,FALSE)</f>
        <v>#N/A</v>
      </c>
      <c r="U624" s="27" t="s">
        <v>1085</v>
      </c>
      <c r="V624" s="8" t="str">
        <f>IFERROR(IF(VLOOKUP(U624, EnglishVocabulary!A:A, 1, FALSE) = U624, "yes", "no"), "no")</f>
        <v>yes</v>
      </c>
      <c r="W624" s="8" t="str">
        <f>IFERROR(IF(VLOOKUP(A624, HighDiscrimIRT!A:A, 1, FALSE) = A624, "X", ""), "")</f>
        <v/>
      </c>
      <c r="X624" s="7"/>
    </row>
    <row r="625" spans="1:24">
      <c r="A625" s="14" t="s">
        <v>1086</v>
      </c>
      <c r="B625" s="7">
        <f>LOG10(D625)+6</f>
        <v>1.4185117571048744</v>
      </c>
      <c r="C625" s="7">
        <f>IF(E625=0,-12,LOG10(E625)+6)</f>
        <v>-1.3904055907747797</v>
      </c>
      <c r="D625" s="10">
        <v>2.6212700000000001E-5</v>
      </c>
      <c r="E625" s="10">
        <v>4.07E-8</v>
      </c>
      <c r="F625" s="11">
        <v>6</v>
      </c>
      <c r="G625" s="8" t="str" cm="1">
        <f t="array" ref="G625">_xlfn.SWITCH(F625,0,"primary",1,"6-7th grade",2,"8-9th grade",3,"10th grade",4,"11-12th grade",5,"bachelor",6,"licence",7,"master",10,"hard to tell")</f>
        <v>licence</v>
      </c>
      <c r="H625" s="8"/>
      <c r="I625" s="8"/>
      <c r="J625" s="8" t="s">
        <v>27</v>
      </c>
      <c r="K625" s="8" t="str">
        <f>IFERROR(IF(VLOOKUP(A625, ResultsOnlineExpFrench!A:A, 1, FALSE) = A625, "yes", "no"), "no")</f>
        <v>yes</v>
      </c>
      <c r="L625" s="8"/>
      <c r="M625" s="7">
        <f>VLOOKUP(A625,ResultsOnlineExpFrench!A:B,2,FALSE)</f>
        <v>5.1897810218978107</v>
      </c>
      <c r="N625" s="7">
        <f>VLOOKUP(A625,ResultsOnlineExpFrench!A:H,8,FALSE)</f>
        <v>2.1360063927134729</v>
      </c>
      <c r="O625" s="7">
        <f>VLOOKUP(A625,ResultsIRT!B:J,4,FALSE)</f>
        <v>2.0072198140982298</v>
      </c>
      <c r="P625" s="7">
        <f>VLOOKUP(A625,ResultsIRT!B:J,5,FALSE)</f>
        <v>-0.104065693508104</v>
      </c>
      <c r="Q625" s="7">
        <f>VLOOKUP(A625,ResultsIRT!B:J,6,FALSE)</f>
        <v>0.73245646946385701</v>
      </c>
      <c r="R625" s="7">
        <f>VLOOKUP(A625,ResultsIRT!B:J,8,FALSE)</f>
        <v>-2.3420943427244798</v>
      </c>
      <c r="S625" s="7">
        <f>VLOOKUP(A625,ResultsIRT!B:J,7,FALSE)</f>
        <v>0.206475150585163</v>
      </c>
      <c r="T625" s="7">
        <f>VLOOKUP(A625,ResultsIRT!B:J,9,FALSE)</f>
        <v>-2.0532762046584399</v>
      </c>
      <c r="U625" s="27" t="s">
        <v>1087</v>
      </c>
      <c r="V625" s="8" t="str">
        <f>IFERROR(IF(VLOOKUP(U625, EnglishVocabulary!A:A, 1, FALSE) = U625, "yes", "no"), "no")</f>
        <v>yes</v>
      </c>
      <c r="W625" s="8" t="str">
        <f>IFERROR(IF(VLOOKUP(A625, HighDiscrimIRT!A:A, 1, FALSE) = A625, "X", ""), "")</f>
        <v/>
      </c>
      <c r="X625" s="7"/>
    </row>
    <row r="626" spans="1:24">
      <c r="A626" s="14" t="s">
        <v>1088</v>
      </c>
      <c r="B626" s="7">
        <f>LOG10(D626)+6</f>
        <v>1.4172690305257518</v>
      </c>
      <c r="C626" s="7">
        <f>IF(E626=0,-12,LOG10(E626)+6)</f>
        <v>1.6284410422614695</v>
      </c>
      <c r="D626" s="10">
        <v>2.6137799999999999E-5</v>
      </c>
      <c r="E626" s="10">
        <v>4.2505100000000001E-5</v>
      </c>
      <c r="F626" s="8">
        <v>5</v>
      </c>
      <c r="G626" s="8" t="str" cm="1">
        <f t="array" ref="G626">_xlfn.SWITCH(F626,0,"primary",1,"6-7th grade",2,"8-9th grade",3,"10th grade",4,"11-12th grade",5,"bachelor",6,"licence",7,"master",10,"hard to tell")</f>
        <v>bachelor</v>
      </c>
      <c r="H626" s="8"/>
      <c r="I626" s="8" t="s">
        <v>42</v>
      </c>
      <c r="J626" s="8" t="s">
        <v>214</v>
      </c>
      <c r="K626" s="8" t="str">
        <f>IFERROR(IF(VLOOKUP(A626, ResultsOnlineExpFrench!A:A, 1, FALSE) = A626, "yes", "no"), "no")</f>
        <v>no</v>
      </c>
      <c r="L626" s="8"/>
      <c r="M626" s="8" t="e">
        <f>VLOOKUP(A626,ResultsOnlineExpFrench!A:B,2,FALSE)</f>
        <v>#N/A</v>
      </c>
      <c r="N626" s="8" t="e">
        <f>VLOOKUP(A626,ResultsOnlineExpFrench!A:H,8,FALSE)</f>
        <v>#N/A</v>
      </c>
      <c r="O626" s="7" t="e">
        <f>VLOOKUP(A626,ResultsIRT!B:J,4,FALSE)</f>
        <v>#N/A</v>
      </c>
      <c r="P626" s="7" t="e">
        <f>VLOOKUP(A626,ResultsIRT!B:J,5,FALSE)</f>
        <v>#N/A</v>
      </c>
      <c r="Q626" s="7" t="e">
        <f>VLOOKUP(A626,ResultsIRT!B:J,6,FALSE)</f>
        <v>#N/A</v>
      </c>
      <c r="R626" s="7" t="e">
        <f>VLOOKUP(A626,ResultsIRT!B:J,8,FALSE)</f>
        <v>#N/A</v>
      </c>
      <c r="S626" s="7" t="e">
        <f>VLOOKUP(A626,ResultsIRT!B:J,7,FALSE)</f>
        <v>#N/A</v>
      </c>
      <c r="T626" s="7" t="e">
        <f>VLOOKUP(A626,ResultsIRT!B:J,9,FALSE)</f>
        <v>#N/A</v>
      </c>
      <c r="U626" s="27" t="s">
        <v>1089</v>
      </c>
      <c r="V626" s="8" t="str">
        <f>IFERROR(IF(VLOOKUP(U626, EnglishVocabulary!A:A, 1, FALSE) = U626, "yes", "no"), "no")</f>
        <v>yes</v>
      </c>
      <c r="W626" s="8" t="str">
        <f>IFERROR(IF(VLOOKUP(A626, HighDiscrimIRT!A:A, 1, FALSE) = A626, "X", ""), "")</f>
        <v/>
      </c>
      <c r="X626" s="7"/>
    </row>
    <row r="627" spans="1:24">
      <c r="A627" s="14" t="s">
        <v>1090</v>
      </c>
      <c r="B627" s="7">
        <f>LOG10(D627)+6</f>
        <v>1.4135193710082321</v>
      </c>
      <c r="C627" s="7">
        <f>IF(E627=0,-12,LOG10(E627)+6)</f>
        <v>0.33360846758829332</v>
      </c>
      <c r="D627" s="10">
        <v>2.5913100000000001E-5</v>
      </c>
      <c r="E627" s="10">
        <v>2.1558000000000002E-6</v>
      </c>
      <c r="F627" s="8">
        <v>6</v>
      </c>
      <c r="G627" s="8" t="str" cm="1">
        <f t="array" ref="G627">_xlfn.SWITCH(F627,0,"primary",1,"6-7th grade",2,"8-9th grade",3,"10th grade",4,"11-12th grade",5,"bachelor",6,"licence",7,"master",10,"hard to tell")</f>
        <v>licence</v>
      </c>
      <c r="H627" s="8"/>
      <c r="I627" s="8"/>
      <c r="J627" s="8" t="s">
        <v>331</v>
      </c>
      <c r="K627" s="8" t="str">
        <f>IFERROR(IF(VLOOKUP(A627, ResultsOnlineExpFrench!A:A, 1, FALSE) = A627, "yes", "no"), "no")</f>
        <v>no</v>
      </c>
      <c r="L627" s="8"/>
      <c r="M627" s="8" t="e">
        <f>VLOOKUP(A627,ResultsOnlineExpFrench!A:B,2,FALSE)</f>
        <v>#N/A</v>
      </c>
      <c r="N627" s="8" t="e">
        <f>VLOOKUP(A627,ResultsOnlineExpFrench!A:H,8,FALSE)</f>
        <v>#N/A</v>
      </c>
      <c r="O627" s="7" t="e">
        <f>VLOOKUP(A627,ResultsIRT!B:J,4,FALSE)</f>
        <v>#N/A</v>
      </c>
      <c r="P627" s="7" t="e">
        <f>VLOOKUP(A627,ResultsIRT!B:J,5,FALSE)</f>
        <v>#N/A</v>
      </c>
      <c r="Q627" s="7" t="e">
        <f>VLOOKUP(A627,ResultsIRT!B:J,6,FALSE)</f>
        <v>#N/A</v>
      </c>
      <c r="R627" s="7" t="e">
        <f>VLOOKUP(A627,ResultsIRT!B:J,8,FALSE)</f>
        <v>#N/A</v>
      </c>
      <c r="S627" s="7" t="e">
        <f>VLOOKUP(A627,ResultsIRT!B:J,7,FALSE)</f>
        <v>#N/A</v>
      </c>
      <c r="T627" s="7" t="e">
        <f>VLOOKUP(A627,ResultsIRT!B:J,9,FALSE)</f>
        <v>#N/A</v>
      </c>
      <c r="U627" s="27" t="s">
        <v>1090</v>
      </c>
      <c r="V627" s="8" t="str">
        <f>IFERROR(IF(VLOOKUP(U627, EnglishVocabulary!A:A, 1, FALSE) = U627, "yes", "no"), "no")</f>
        <v>no</v>
      </c>
      <c r="W627" s="8" t="str">
        <f>IFERROR(IF(VLOOKUP(A627, HighDiscrimIRT!A:A, 1, FALSE) = A627, "X", ""), "")</f>
        <v/>
      </c>
      <c r="X627" s="7"/>
    </row>
    <row r="628" spans="1:24">
      <c r="A628" s="14" t="s">
        <v>1091</v>
      </c>
      <c r="B628" s="7">
        <f>LOG10(D628)+6</f>
        <v>1.4135193710082321</v>
      </c>
      <c r="C628" s="7">
        <f>IF(E628=0,-12,LOG10(E628)+6)</f>
        <v>-5.814871797682919E-3</v>
      </c>
      <c r="D628" s="10">
        <v>2.5913100000000001E-5</v>
      </c>
      <c r="E628" s="10">
        <v>9.8670000000000001E-7</v>
      </c>
      <c r="F628" s="8">
        <v>5</v>
      </c>
      <c r="G628" s="8" t="str" cm="1">
        <f t="array" ref="G628">_xlfn.SWITCH(F628,0,"primary",1,"6-7th grade",2,"8-9th grade",3,"10th grade",4,"11-12th grade",5,"bachelor",6,"licence",7,"master",10,"hard to tell")</f>
        <v>bachelor</v>
      </c>
      <c r="H628" s="8"/>
      <c r="I628" s="8"/>
      <c r="J628" s="8" t="s">
        <v>77</v>
      </c>
      <c r="K628" s="8" t="str">
        <f>IFERROR(IF(VLOOKUP(A628, ResultsOnlineExpFrench!A:A, 1, FALSE) = A628, "yes", "no"), "no")</f>
        <v>no</v>
      </c>
      <c r="L628" s="8"/>
      <c r="M628" s="8" t="e">
        <f>VLOOKUP(A628,ResultsOnlineExpFrench!A:B,2,FALSE)</f>
        <v>#N/A</v>
      </c>
      <c r="N628" s="8" t="e">
        <f>VLOOKUP(A628,ResultsOnlineExpFrench!A:H,8,FALSE)</f>
        <v>#N/A</v>
      </c>
      <c r="O628" s="7" t="e">
        <f>VLOOKUP(A628,ResultsIRT!B:J,4,FALSE)</f>
        <v>#N/A</v>
      </c>
      <c r="P628" s="7" t="e">
        <f>VLOOKUP(A628,ResultsIRT!B:J,5,FALSE)</f>
        <v>#N/A</v>
      </c>
      <c r="Q628" s="7" t="e">
        <f>VLOOKUP(A628,ResultsIRT!B:J,6,FALSE)</f>
        <v>#N/A</v>
      </c>
      <c r="R628" s="7" t="e">
        <f>VLOOKUP(A628,ResultsIRT!B:J,8,FALSE)</f>
        <v>#N/A</v>
      </c>
      <c r="S628" s="7" t="e">
        <f>VLOOKUP(A628,ResultsIRT!B:J,7,FALSE)</f>
        <v>#N/A</v>
      </c>
      <c r="T628" s="7" t="e">
        <f>VLOOKUP(A628,ResultsIRT!B:J,9,FALSE)</f>
        <v>#N/A</v>
      </c>
      <c r="U628" s="27" t="s">
        <v>1092</v>
      </c>
      <c r="V628" s="8" t="str">
        <f>IFERROR(IF(VLOOKUP(U628, EnglishVocabulary!A:A, 1, FALSE) = U628, "yes", "no"), "no")</f>
        <v>yes</v>
      </c>
      <c r="W628" s="8" t="str">
        <f>IFERROR(IF(VLOOKUP(A628, HighDiscrimIRT!A:A, 1, FALSE) = A628, "X", ""), "")</f>
        <v/>
      </c>
      <c r="X628" s="7"/>
    </row>
    <row r="629" spans="1:24">
      <c r="A629" s="14" t="s">
        <v>1093</v>
      </c>
      <c r="B629" s="7">
        <f>LOG10(D629)+6</f>
        <v>1.4071987865375863</v>
      </c>
      <c r="C629" s="7">
        <f>IF(E629=0,-12,LOG10(E629)+6)</f>
        <v>-1.459670525209126</v>
      </c>
      <c r="D629" s="10">
        <v>2.55387E-5</v>
      </c>
      <c r="E629" s="10">
        <v>3.47E-8</v>
      </c>
      <c r="F629" s="8">
        <v>6</v>
      </c>
      <c r="G629" s="8" t="str" cm="1">
        <f t="array" ref="G629">_xlfn.SWITCH(F629,0,"primary",1,"6-7th grade",2,"8-9th grade",3,"10th grade",4,"11-12th grade",5,"bachelor",6,"licence",7,"master",10,"hard to tell")</f>
        <v>licence</v>
      </c>
      <c r="H629" s="8"/>
      <c r="I629" s="8"/>
      <c r="J629" s="8" t="s">
        <v>331</v>
      </c>
      <c r="K629" s="8" t="str">
        <f>IFERROR(IF(VLOOKUP(A629, ResultsOnlineExpFrench!A:A, 1, FALSE) = A629, "yes", "no"), "no")</f>
        <v>no</v>
      </c>
      <c r="L629" s="8"/>
      <c r="M629" s="8" t="e">
        <f>VLOOKUP(A629,ResultsOnlineExpFrench!A:B,2,FALSE)</f>
        <v>#N/A</v>
      </c>
      <c r="N629" s="8" t="e">
        <f>VLOOKUP(A629,ResultsOnlineExpFrench!A:H,8,FALSE)</f>
        <v>#N/A</v>
      </c>
      <c r="O629" s="7" t="e">
        <f>VLOOKUP(A629,ResultsIRT!B:J,4,FALSE)</f>
        <v>#N/A</v>
      </c>
      <c r="P629" s="7" t="e">
        <f>VLOOKUP(A629,ResultsIRT!B:J,5,FALSE)</f>
        <v>#N/A</v>
      </c>
      <c r="Q629" s="7" t="e">
        <f>VLOOKUP(A629,ResultsIRT!B:J,6,FALSE)</f>
        <v>#N/A</v>
      </c>
      <c r="R629" s="7" t="e">
        <f>VLOOKUP(A629,ResultsIRT!B:J,8,FALSE)</f>
        <v>#N/A</v>
      </c>
      <c r="S629" s="7" t="e">
        <f>VLOOKUP(A629,ResultsIRT!B:J,7,FALSE)</f>
        <v>#N/A</v>
      </c>
      <c r="T629" s="7" t="e">
        <f>VLOOKUP(A629,ResultsIRT!B:J,9,FALSE)</f>
        <v>#N/A</v>
      </c>
      <c r="U629" s="27" t="s">
        <v>1093</v>
      </c>
      <c r="V629" s="8" t="str">
        <f>IFERROR(IF(VLOOKUP(U629, EnglishVocabulary!A:A, 1, FALSE) = U629, "yes", "no"), "no")</f>
        <v>yes</v>
      </c>
      <c r="W629" s="8" t="str">
        <f>IFERROR(IF(VLOOKUP(A629, HighDiscrimIRT!A:A, 1, FALSE) = A629, "X", ""), "")</f>
        <v/>
      </c>
      <c r="X629" s="7"/>
    </row>
    <row r="630" spans="1:24">
      <c r="A630" s="14" t="s">
        <v>1094</v>
      </c>
      <c r="B630" s="7">
        <f>LOG10(D630)+6</f>
        <v>1.4059232145527245</v>
      </c>
      <c r="C630" s="7">
        <f>IF(E630=0,-12,LOG10(E630)+6)</f>
        <v>0.17848773104739823</v>
      </c>
      <c r="D630" s="10">
        <v>2.5463799999999998E-5</v>
      </c>
      <c r="E630" s="10">
        <v>1.5083E-6</v>
      </c>
      <c r="F630" s="11">
        <v>7</v>
      </c>
      <c r="G630" s="8" t="str" cm="1">
        <f t="array" ref="G630">_xlfn.SWITCH(F630,0,"primary",1,"6-7th grade",2,"8-9th grade",3,"10th grade",4,"11-12th grade",5,"bachelor",6,"licence",7,"master",10,"hard to tell")</f>
        <v>master</v>
      </c>
      <c r="H630" s="8"/>
      <c r="I630" s="8"/>
      <c r="J630" s="8" t="s">
        <v>27</v>
      </c>
      <c r="K630" s="8" t="str">
        <f>IFERROR(IF(VLOOKUP(A630, ResultsOnlineExpFrench!A:A, 1, FALSE) = A630, "yes", "no"), "no")</f>
        <v>yes</v>
      </c>
      <c r="L630" s="8"/>
      <c r="M630" s="7">
        <f>VLOOKUP(A630,ResultsOnlineExpFrench!A:B,2,FALSE)</f>
        <v>3.316901408450704</v>
      </c>
      <c r="N630" s="7">
        <f>VLOOKUP(A630,ResultsOnlineExpFrench!A:H,8,FALSE)</f>
        <v>3.0497511288671069</v>
      </c>
      <c r="O630" s="7">
        <f>VLOOKUP(A630,ResultsIRT!B:J,4,FALSE)</f>
        <v>4.3825675809090701</v>
      </c>
      <c r="P630" s="7">
        <f>VLOOKUP(A630,ResultsIRT!B:J,5,FALSE)</f>
        <v>-9.4815591708848804E-2</v>
      </c>
      <c r="Q630" s="7">
        <f>VLOOKUP(A630,ResultsIRT!B:J,6,FALSE)</f>
        <v>2.8816299257956901</v>
      </c>
      <c r="R630" s="7">
        <f>VLOOKUP(A630,ResultsIRT!B:J,8,FALSE)</f>
        <v>-4.3398012867433E-2</v>
      </c>
      <c r="S630" s="7">
        <f>VLOOKUP(A630,ResultsIRT!B:J,7,FALSE)</f>
        <v>0.642792929015924</v>
      </c>
      <c r="T630" s="7">
        <f>VLOOKUP(A630,ResultsIRT!B:J,9,FALSE)</f>
        <v>6.11951394565234</v>
      </c>
      <c r="U630" s="27" t="s">
        <v>1095</v>
      </c>
      <c r="V630" s="8" t="str">
        <f>IFERROR(IF(VLOOKUP(U630, EnglishVocabulary!A:A, 1, FALSE) = U630, "yes", "no"), "no")</f>
        <v>no</v>
      </c>
      <c r="W630" s="8" t="str">
        <f>IFERROR(IF(VLOOKUP(A630, HighDiscrimIRT!A:A, 1, FALSE) = A630, "X", ""), "")</f>
        <v>X</v>
      </c>
      <c r="X630" s="7"/>
    </row>
    <row r="631" spans="1:24">
      <c r="A631" s="14" t="s">
        <v>1096</v>
      </c>
      <c r="B631" s="7">
        <f>LOG10(D631)+6</f>
        <v>1.4046438850297331</v>
      </c>
      <c r="C631" s="7">
        <f>IF(E631=0,-12,LOG10(E631)+6)</f>
        <v>0.37195402714013159</v>
      </c>
      <c r="D631" s="10">
        <v>2.53889E-5</v>
      </c>
      <c r="E631" s="10">
        <v>2.3547999999999999E-6</v>
      </c>
      <c r="F631" s="28">
        <v>2</v>
      </c>
      <c r="G631" s="8" t="str" cm="1">
        <f t="array" ref="G631">_xlfn.SWITCH(F631,0,"primary",1,"6-7th grade",2,"8-9th grade",3,"10th grade",4,"11-12th grade",5,"bachelor",6,"licence",7,"master",10,"hard to tell")</f>
        <v>8-9th grade</v>
      </c>
      <c r="H631" s="8"/>
      <c r="I631" s="8" t="s">
        <v>42</v>
      </c>
      <c r="J631" s="8" t="s">
        <v>27</v>
      </c>
      <c r="K631" s="8" t="str">
        <f>IFERROR(IF(VLOOKUP(A631, ResultsOnlineExpFrench!A:A, 1, FALSE) = A631, "yes", "no"), "no")</f>
        <v>no</v>
      </c>
      <c r="L631" s="8"/>
      <c r="M631" s="8" t="e">
        <f>VLOOKUP(A631,ResultsOnlineExpFrench!A:B,2,FALSE)</f>
        <v>#N/A</v>
      </c>
      <c r="N631" s="8" t="e">
        <f>VLOOKUP(A631,ResultsOnlineExpFrench!A:H,8,FALSE)</f>
        <v>#N/A</v>
      </c>
      <c r="O631" s="7" t="e">
        <f>VLOOKUP(A631,ResultsIRT!B:J,4,FALSE)</f>
        <v>#N/A</v>
      </c>
      <c r="P631" s="7" t="e">
        <f>VLOOKUP(A631,ResultsIRT!B:J,5,FALSE)</f>
        <v>#N/A</v>
      </c>
      <c r="Q631" s="7" t="e">
        <f>VLOOKUP(A631,ResultsIRT!B:J,6,FALSE)</f>
        <v>#N/A</v>
      </c>
      <c r="R631" s="7" t="e">
        <f>VLOOKUP(A631,ResultsIRT!B:J,8,FALSE)</f>
        <v>#N/A</v>
      </c>
      <c r="S631" s="7" t="e">
        <f>VLOOKUP(A631,ResultsIRT!B:J,7,FALSE)</f>
        <v>#N/A</v>
      </c>
      <c r="T631" s="7" t="e">
        <f>VLOOKUP(A631,ResultsIRT!B:J,9,FALSE)</f>
        <v>#N/A</v>
      </c>
      <c r="U631" s="27" t="s">
        <v>1097</v>
      </c>
      <c r="V631" s="8" t="str">
        <f>IFERROR(IF(VLOOKUP(U631, EnglishVocabulary!A:A, 1, FALSE) = U631, "yes", "no"), "no")</f>
        <v>yes</v>
      </c>
      <c r="W631" s="8" t="str">
        <f>IFERROR(IF(VLOOKUP(A631, HighDiscrimIRT!A:A, 1, FALSE) = A631, "X", ""), "")</f>
        <v/>
      </c>
      <c r="X631" s="7"/>
    </row>
    <row r="632" spans="1:24">
      <c r="A632" s="14" t="s">
        <v>1098</v>
      </c>
      <c r="B632" s="7">
        <f>LOG10(D632)+6</f>
        <v>1.4020738643596342</v>
      </c>
      <c r="C632" s="7">
        <f>IF(E632=0,-12,LOG10(E632)+6)</f>
        <v>2.922139425392789E-2</v>
      </c>
      <c r="D632" s="10">
        <v>2.52391E-5</v>
      </c>
      <c r="E632" s="10">
        <v>1.0696000000000001E-6</v>
      </c>
      <c r="F632" s="11">
        <v>4</v>
      </c>
      <c r="G632" s="8" t="str" cm="1">
        <f t="array" ref="G632">_xlfn.SWITCH(F632,0,"primary",1,"6-7th grade",2,"8-9th grade",3,"10th grade",4,"11-12th grade",5,"bachelor",6,"licence",7,"master",10,"hard to tell")</f>
        <v>11-12th grade</v>
      </c>
      <c r="H632" s="8"/>
      <c r="I632" s="8"/>
      <c r="J632" s="8" t="s">
        <v>27</v>
      </c>
      <c r="K632" s="8" t="str">
        <f>IFERROR(IF(VLOOKUP(A632, ResultsOnlineExpFrench!A:A, 1, FALSE) = A632, "yes", "no"), "no")</f>
        <v>yes</v>
      </c>
      <c r="L632" s="8"/>
      <c r="M632" s="7">
        <f>VLOOKUP(A632,ResultsOnlineExpFrench!A:B,2,FALSE)</f>
        <v>5.9666666666666668</v>
      </c>
      <c r="N632" s="7">
        <f>VLOOKUP(A632,ResultsOnlineExpFrench!A:H,8,FALSE)</f>
        <v>2.204288748982056</v>
      </c>
      <c r="O632" s="7">
        <f>VLOOKUP(A632,ResultsIRT!B:J,4,FALSE)</f>
        <v>4.3091938564759201E-2</v>
      </c>
      <c r="P632" s="7">
        <f>VLOOKUP(A632,ResultsIRT!B:J,5,FALSE)</f>
        <v>-80.146125325720803</v>
      </c>
      <c r="Q632" s="7">
        <f>VLOOKUP(A632,ResultsIRT!B:J,6,FALSE)</f>
        <v>2.7430890172062501</v>
      </c>
      <c r="R632" s="7">
        <f>VLOOKUP(A632,ResultsIRT!B:J,8,FALSE)</f>
        <v>-1.4564690457104399</v>
      </c>
      <c r="S632" s="7">
        <f>VLOOKUP(A632,ResultsIRT!B:J,7,FALSE)</f>
        <v>0.50667927110615396</v>
      </c>
      <c r="T632" s="7">
        <f>VLOOKUP(A632,ResultsIRT!B:J,9,FALSE)</f>
        <v>1.0206377697895499</v>
      </c>
      <c r="U632" s="27" t="s">
        <v>1098</v>
      </c>
      <c r="V632" s="8" t="str">
        <f>IFERROR(IF(VLOOKUP(U632, EnglishVocabulary!A:A, 1, FALSE) = U632, "yes", "no"), "no")</f>
        <v>no</v>
      </c>
      <c r="W632" s="8" t="str">
        <f>IFERROR(IF(VLOOKUP(A632, HighDiscrimIRT!A:A, 1, FALSE) = A632, "X", ""), "")</f>
        <v/>
      </c>
      <c r="X632" s="7"/>
    </row>
    <row r="633" spans="1:24">
      <c r="A633" s="14" t="s">
        <v>1099</v>
      </c>
      <c r="B633" s="7">
        <f>LOG10(D633)+6</f>
        <v>1.4020738643596342</v>
      </c>
      <c r="C633" s="7">
        <f>IF(E633=0,-12,LOG10(E633)+6)</f>
        <v>0.69282049081701125</v>
      </c>
      <c r="D633" s="10">
        <v>2.52391E-5</v>
      </c>
      <c r="E633" s="10">
        <v>4.9297000000000004E-6</v>
      </c>
      <c r="F633" s="11">
        <v>0</v>
      </c>
      <c r="G633" s="8" t="str" cm="1">
        <f t="array" ref="G633">_xlfn.SWITCH(F633,0,"primary",1,"6-7th grade",2,"8-9th grade",3,"10th grade",4,"11-12th grade",5,"bachelor",6,"licence",7,"master",10,"hard to tell")</f>
        <v>primary</v>
      </c>
      <c r="H633" s="8"/>
      <c r="I633" s="8"/>
      <c r="J633" s="8" t="s">
        <v>36</v>
      </c>
      <c r="K633" s="8" t="str">
        <f>IFERROR(IF(VLOOKUP(A633, ResultsOnlineExpFrench!A:A, 1, FALSE) = A633, "yes", "no"), "no")</f>
        <v>yes</v>
      </c>
      <c r="L633" s="8"/>
      <c r="M633" s="7">
        <f>VLOOKUP(A633,ResultsOnlineExpFrench!A:B,2,FALSE)</f>
        <v>6.7388059701492544</v>
      </c>
      <c r="N633" s="7">
        <f>VLOOKUP(A633,ResultsOnlineExpFrench!A:H,8,FALSE)</f>
        <v>2.0585790798567949</v>
      </c>
      <c r="O633" s="7">
        <f>VLOOKUP(A633,ResultsIRT!B:J,4,FALSE)</f>
        <v>2.3814420132234599</v>
      </c>
      <c r="P633" s="7">
        <f>VLOOKUP(A633,ResultsIRT!B:J,5,FALSE)</f>
        <v>-1.31448514550604</v>
      </c>
      <c r="Q633" s="7">
        <f>VLOOKUP(A633,ResultsIRT!B:J,6,FALSE)</f>
        <v>3.3775975529917801</v>
      </c>
      <c r="R633" s="7">
        <f>VLOOKUP(A633,ResultsIRT!B:J,8,FALSE)</f>
        <v>-1.72759295858174</v>
      </c>
      <c r="S633" s="7">
        <f>VLOOKUP(A633,ResultsIRT!B:J,7,FALSE)</f>
        <v>0.88338660965233695</v>
      </c>
      <c r="T633" s="7">
        <f>VLOOKUP(A633,ResultsIRT!B:J,9,FALSE)</f>
        <v>1.2038085332049999</v>
      </c>
      <c r="U633" s="27" t="s">
        <v>1100</v>
      </c>
      <c r="V633" s="8" t="str">
        <f>IFERROR(IF(VLOOKUP(U633, EnglishVocabulary!A:A, 1, FALSE) = U633, "yes", "no"), "no")</f>
        <v>no</v>
      </c>
      <c r="W633" s="8" t="str">
        <f>IFERROR(IF(VLOOKUP(A633, HighDiscrimIRT!A:A, 1, FALSE) = A633, "X", ""), "")</f>
        <v/>
      </c>
      <c r="X633" s="7"/>
    </row>
    <row r="634" spans="1:24">
      <c r="A634" s="14" t="s">
        <v>1101</v>
      </c>
      <c r="B634" s="7">
        <f>LOG10(D634)+6</f>
        <v>1.4020738643596342</v>
      </c>
      <c r="C634" s="7">
        <f>IF(E634=0,-12,LOG10(E634)+6)</f>
        <v>-1.2596373105057559</v>
      </c>
      <c r="D634" s="10">
        <v>2.52391E-5</v>
      </c>
      <c r="E634" s="10">
        <v>5.5000000000000003E-8</v>
      </c>
      <c r="F634" s="8">
        <v>3</v>
      </c>
      <c r="G634" s="8" t="str" cm="1">
        <f t="array" ref="G634">_xlfn.SWITCH(F634,0,"primary",1,"6-7th grade",2,"8-9th grade",3,"10th grade",4,"11-12th grade",5,"bachelor",6,"licence",7,"master",10,"hard to tell")</f>
        <v>10th grade</v>
      </c>
      <c r="H634" s="8"/>
      <c r="I634" s="8"/>
      <c r="J634" s="8" t="s">
        <v>326</v>
      </c>
      <c r="K634" s="8" t="str">
        <f>IFERROR(IF(VLOOKUP(A634, ResultsOnlineExpFrench!A:A, 1, FALSE) = A634, "yes", "no"), "no")</f>
        <v>no</v>
      </c>
      <c r="L634" s="8"/>
      <c r="M634" s="8" t="e">
        <f>VLOOKUP(A634,ResultsOnlineExpFrench!A:B,2,FALSE)</f>
        <v>#N/A</v>
      </c>
      <c r="N634" s="8" t="e">
        <f>VLOOKUP(A634,ResultsOnlineExpFrench!A:H,8,FALSE)</f>
        <v>#N/A</v>
      </c>
      <c r="O634" s="7" t="e">
        <f>VLOOKUP(A634,ResultsIRT!B:J,4,FALSE)</f>
        <v>#N/A</v>
      </c>
      <c r="P634" s="7" t="e">
        <f>VLOOKUP(A634,ResultsIRT!B:J,5,FALSE)</f>
        <v>#N/A</v>
      </c>
      <c r="Q634" s="7" t="e">
        <f>VLOOKUP(A634,ResultsIRT!B:J,6,FALSE)</f>
        <v>#N/A</v>
      </c>
      <c r="R634" s="7" t="e">
        <f>VLOOKUP(A634,ResultsIRT!B:J,8,FALSE)</f>
        <v>#N/A</v>
      </c>
      <c r="S634" s="7" t="e">
        <f>VLOOKUP(A634,ResultsIRT!B:J,7,FALSE)</f>
        <v>#N/A</v>
      </c>
      <c r="T634" s="7" t="e">
        <f>VLOOKUP(A634,ResultsIRT!B:J,9,FALSE)</f>
        <v>#N/A</v>
      </c>
      <c r="U634" s="27" t="s">
        <v>1102</v>
      </c>
      <c r="V634" s="8" t="str">
        <f>IFERROR(IF(VLOOKUP(U634, EnglishVocabulary!A:A, 1, FALSE) = U634, "yes", "no"), "no")</f>
        <v>yes</v>
      </c>
      <c r="W634" s="8" t="str">
        <f>IFERROR(IF(VLOOKUP(A634, HighDiscrimIRT!A:A, 1, FALSE) = A634, "X", ""), "")</f>
        <v/>
      </c>
      <c r="X634" s="7"/>
    </row>
    <row r="635" spans="1:24">
      <c r="A635" s="14" t="s">
        <v>1103</v>
      </c>
      <c r="B635" s="7">
        <f>LOG10(D635)+6</f>
        <v>1.4020738643596342</v>
      </c>
      <c r="C635" s="7">
        <f>IF(E635=0,-12,LOG10(E635)+6)</f>
        <v>-1.1931419704811823</v>
      </c>
      <c r="D635" s="10">
        <v>2.52391E-5</v>
      </c>
      <c r="E635" s="10">
        <v>6.4099999999999998E-8</v>
      </c>
      <c r="F635" s="11">
        <v>6</v>
      </c>
      <c r="G635" s="8" t="str" cm="1">
        <f t="array" ref="G635">_xlfn.SWITCH(F635,0,"primary",1,"6-7th grade",2,"8-9th grade",3,"10th grade",4,"11-12th grade",5,"bachelor",6,"licence",7,"master",10,"hard to tell")</f>
        <v>licence</v>
      </c>
      <c r="H635" s="8"/>
      <c r="I635" s="8"/>
      <c r="J635" s="8" t="s">
        <v>27</v>
      </c>
      <c r="K635" s="8" t="str">
        <f>IFERROR(IF(VLOOKUP(A635, ResultsOnlineExpFrench!A:A, 1, FALSE) = A635, "yes", "no"), "no")</f>
        <v>yes</v>
      </c>
      <c r="L635" s="8"/>
      <c r="M635" s="7">
        <f>VLOOKUP(A635,ResultsOnlineExpFrench!A:B,2,FALSE)</f>
        <v>4.8837209302325579</v>
      </c>
      <c r="N635" s="7">
        <f>VLOOKUP(A635,ResultsOnlineExpFrench!A:H,8,FALSE)</f>
        <v>2.6549001265226519</v>
      </c>
      <c r="O635" s="7">
        <f>VLOOKUP(A635,ResultsIRT!B:J,4,FALSE)</f>
        <v>1.6934797150651399</v>
      </c>
      <c r="P635" s="7">
        <f>VLOOKUP(A635,ResultsIRT!B:J,5,FALSE)</f>
        <v>-0.76402569861455605</v>
      </c>
      <c r="Q635" s="7">
        <f>VLOOKUP(A635,ResultsIRT!B:J,6,FALSE)</f>
        <v>2.7688176001150699</v>
      </c>
      <c r="R635" s="7">
        <f>VLOOKUP(A635,ResultsIRT!B:J,8,FALSE)</f>
        <v>-0.78767273986420006</v>
      </c>
      <c r="S635" s="7">
        <f>VLOOKUP(A635,ResultsIRT!B:J,7,FALSE)</f>
        <v>0.57483386865316499</v>
      </c>
      <c r="T635" s="7">
        <f>VLOOKUP(A635,ResultsIRT!B:J,9,FALSE)</f>
        <v>3.7744412656917099</v>
      </c>
      <c r="U635" s="27" t="s">
        <v>1104</v>
      </c>
      <c r="V635" s="8" t="str">
        <f>IFERROR(IF(VLOOKUP(U635, EnglishVocabulary!A:A, 1, FALSE) = U635, "yes", "no"), "no")</f>
        <v>yes</v>
      </c>
      <c r="W635" s="8" t="str">
        <f>IFERROR(IF(VLOOKUP(A635, HighDiscrimIRT!A:A, 1, FALSE) = A635, "X", ""), "")</f>
        <v>X</v>
      </c>
      <c r="X635" s="7"/>
    </row>
    <row r="636" spans="1:24">
      <c r="A636" s="14" t="s">
        <v>1105</v>
      </c>
      <c r="B636" s="7">
        <f>LOG10(D636)+6</f>
        <v>1.3968877422693211</v>
      </c>
      <c r="C636" s="7">
        <f>IF(E636=0,-12,LOG10(E636)+6)</f>
        <v>0.52891670027765514</v>
      </c>
      <c r="D636" s="10">
        <v>2.4939500000000001E-5</v>
      </c>
      <c r="E636" s="10">
        <v>3.3799999999999998E-6</v>
      </c>
      <c r="F636" s="8">
        <v>0</v>
      </c>
      <c r="G636" s="8" t="str" cm="1">
        <f t="array" ref="G636">_xlfn.SWITCH(F636,0,"primary",1,"6-7th grade",2,"8-9th grade",3,"10th grade",4,"11-12th grade",5,"bachelor",6,"licence",7,"master",10,"hard to tell")</f>
        <v>primary</v>
      </c>
      <c r="H636" s="8"/>
      <c r="I636" s="8" t="s">
        <v>42</v>
      </c>
      <c r="J636" s="8" t="s">
        <v>214</v>
      </c>
      <c r="K636" s="8" t="str">
        <f>IFERROR(IF(VLOOKUP(A636, ResultsOnlineExpFrench!A:A, 1, FALSE) = A636, "yes", "no"), "no")</f>
        <v>no</v>
      </c>
      <c r="L636" s="8"/>
      <c r="M636" s="8" t="e">
        <f>VLOOKUP(A636,ResultsOnlineExpFrench!A:B,2,FALSE)</f>
        <v>#N/A</v>
      </c>
      <c r="N636" s="8" t="e">
        <f>VLOOKUP(A636,ResultsOnlineExpFrench!A:H,8,FALSE)</f>
        <v>#N/A</v>
      </c>
      <c r="O636" s="7" t="e">
        <f>VLOOKUP(A636,ResultsIRT!B:J,4,FALSE)</f>
        <v>#N/A</v>
      </c>
      <c r="P636" s="7" t="e">
        <f>VLOOKUP(A636,ResultsIRT!B:J,5,FALSE)</f>
        <v>#N/A</v>
      </c>
      <c r="Q636" s="7" t="e">
        <f>VLOOKUP(A636,ResultsIRT!B:J,6,FALSE)</f>
        <v>#N/A</v>
      </c>
      <c r="R636" s="7" t="e">
        <f>VLOOKUP(A636,ResultsIRT!B:J,8,FALSE)</f>
        <v>#N/A</v>
      </c>
      <c r="S636" s="7" t="e">
        <f>VLOOKUP(A636,ResultsIRT!B:J,7,FALSE)</f>
        <v>#N/A</v>
      </c>
      <c r="T636" s="7" t="e">
        <f>VLOOKUP(A636,ResultsIRT!B:J,9,FALSE)</f>
        <v>#N/A</v>
      </c>
      <c r="U636" s="27" t="s">
        <v>1106</v>
      </c>
      <c r="V636" s="8" t="str">
        <f>IFERROR(IF(VLOOKUP(U636, EnglishVocabulary!A:A, 1, FALSE) = U636, "yes", "no"), "no")</f>
        <v>yes</v>
      </c>
      <c r="W636" s="8" t="str">
        <f>IFERROR(IF(VLOOKUP(A636, HighDiscrimIRT!A:A, 1, FALSE) = A636, "X", ""), "")</f>
        <v/>
      </c>
      <c r="X636" s="7"/>
    </row>
    <row r="637" spans="1:24">
      <c r="A637" s="14" t="s">
        <v>1107</v>
      </c>
      <c r="B637" s="7">
        <f>LOG10(D637)+6</f>
        <v>1.3968877422693211</v>
      </c>
      <c r="C637" s="7">
        <f>IF(E637=0,-12,LOG10(E637)+6)</f>
        <v>0.83432531374479346</v>
      </c>
      <c r="D637" s="10">
        <v>2.4939500000000001E-5</v>
      </c>
      <c r="E637" s="10">
        <v>6.8284999999999999E-6</v>
      </c>
      <c r="F637" s="28">
        <v>2</v>
      </c>
      <c r="G637" s="8" t="str" cm="1">
        <f t="array" ref="G637">_xlfn.SWITCH(F637,0,"primary",1,"6-7th grade",2,"8-9th grade",3,"10th grade",4,"11-12th grade",5,"bachelor",6,"licence",7,"master",10,"hard to tell")</f>
        <v>8-9th grade</v>
      </c>
      <c r="H637" s="8"/>
      <c r="I637" s="8" t="s">
        <v>42</v>
      </c>
      <c r="J637" s="8" t="s">
        <v>27</v>
      </c>
      <c r="K637" s="8" t="str">
        <f>IFERROR(IF(VLOOKUP(A637, ResultsOnlineExpFrench!A:A, 1, FALSE) = A637, "yes", "no"), "no")</f>
        <v>no</v>
      </c>
      <c r="L637" s="8"/>
      <c r="M637" s="8" t="e">
        <f>VLOOKUP(A637,ResultsOnlineExpFrench!A:B,2,FALSE)</f>
        <v>#N/A</v>
      </c>
      <c r="N637" s="8" t="e">
        <f>VLOOKUP(A637,ResultsOnlineExpFrench!A:H,8,FALSE)</f>
        <v>#N/A</v>
      </c>
      <c r="O637" s="7" t="e">
        <f>VLOOKUP(A637,ResultsIRT!B:J,4,FALSE)</f>
        <v>#N/A</v>
      </c>
      <c r="P637" s="7" t="e">
        <f>VLOOKUP(A637,ResultsIRT!B:J,5,FALSE)</f>
        <v>#N/A</v>
      </c>
      <c r="Q637" s="7" t="e">
        <f>VLOOKUP(A637,ResultsIRT!B:J,6,FALSE)</f>
        <v>#N/A</v>
      </c>
      <c r="R637" s="7" t="e">
        <f>VLOOKUP(A637,ResultsIRT!B:J,8,FALSE)</f>
        <v>#N/A</v>
      </c>
      <c r="S637" s="7" t="e">
        <f>VLOOKUP(A637,ResultsIRT!B:J,7,FALSE)</f>
        <v>#N/A</v>
      </c>
      <c r="T637" s="7" t="e">
        <f>VLOOKUP(A637,ResultsIRT!B:J,9,FALSE)</f>
        <v>#N/A</v>
      </c>
      <c r="U637" s="27" t="s">
        <v>1108</v>
      </c>
      <c r="V637" s="8" t="str">
        <f>IFERROR(IF(VLOOKUP(U637, EnglishVocabulary!A:A, 1, FALSE) = U637, "yes", "no"), "no")</f>
        <v>yes</v>
      </c>
      <c r="W637" s="8" t="str">
        <f>IFERROR(IF(VLOOKUP(A637, HighDiscrimIRT!A:A, 1, FALSE) = A637, "X", ""), "")</f>
        <v/>
      </c>
      <c r="X637" s="7"/>
    </row>
    <row r="638" spans="1:24">
      <c r="A638" s="14" t="s">
        <v>1109</v>
      </c>
      <c r="B638" s="7">
        <f>LOG10(D638)+6</f>
        <v>1.3955814770735699</v>
      </c>
      <c r="C638" s="7">
        <f>IF(E638=0,-12,LOG10(E638)+6)</f>
        <v>1.5928826062228874</v>
      </c>
      <c r="D638" s="10">
        <v>2.4864599999999999E-5</v>
      </c>
      <c r="E638" s="10">
        <v>3.9163599999999999E-5</v>
      </c>
      <c r="F638" s="8">
        <v>6</v>
      </c>
      <c r="G638" s="8" t="str" cm="1">
        <f t="array" ref="G638">_xlfn.SWITCH(F638,0,"primary",1,"6-7th grade",2,"8-9th grade",3,"10th grade",4,"11-12th grade",5,"bachelor",6,"licence",7,"master",10,"hard to tell")</f>
        <v>licence</v>
      </c>
      <c r="H638" s="8"/>
      <c r="I638" s="8"/>
      <c r="J638" s="8" t="s">
        <v>331</v>
      </c>
      <c r="K638" s="8" t="str">
        <f>IFERROR(IF(VLOOKUP(A638, ResultsOnlineExpFrench!A:A, 1, FALSE) = A638, "yes", "no"), "no")</f>
        <v>no</v>
      </c>
      <c r="L638" s="8"/>
      <c r="M638" s="8" t="e">
        <f>VLOOKUP(A638,ResultsOnlineExpFrench!A:B,2,FALSE)</f>
        <v>#N/A</v>
      </c>
      <c r="N638" s="8" t="e">
        <f>VLOOKUP(A638,ResultsOnlineExpFrench!A:H,8,FALSE)</f>
        <v>#N/A</v>
      </c>
      <c r="O638" s="7" t="e">
        <f>VLOOKUP(A638,ResultsIRT!B:J,4,FALSE)</f>
        <v>#N/A</v>
      </c>
      <c r="P638" s="7" t="e">
        <f>VLOOKUP(A638,ResultsIRT!B:J,5,FALSE)</f>
        <v>#N/A</v>
      </c>
      <c r="Q638" s="7" t="e">
        <f>VLOOKUP(A638,ResultsIRT!B:J,6,FALSE)</f>
        <v>#N/A</v>
      </c>
      <c r="R638" s="7" t="e">
        <f>VLOOKUP(A638,ResultsIRT!B:J,8,FALSE)</f>
        <v>#N/A</v>
      </c>
      <c r="S638" s="7" t="e">
        <f>VLOOKUP(A638,ResultsIRT!B:J,7,FALSE)</f>
        <v>#N/A</v>
      </c>
      <c r="T638" s="7" t="e">
        <f>VLOOKUP(A638,ResultsIRT!B:J,9,FALSE)</f>
        <v>#N/A</v>
      </c>
      <c r="U638" s="27" t="s">
        <v>1109</v>
      </c>
      <c r="V638" s="8" t="str">
        <f>IFERROR(IF(VLOOKUP(U638, EnglishVocabulary!A:A, 1, FALSE) = U638, "yes", "no"), "no")</f>
        <v>yes</v>
      </c>
      <c r="W638" s="8" t="str">
        <f>IFERROR(IF(VLOOKUP(A638, HighDiscrimIRT!A:A, 1, FALSE) = A638, "X", ""), "")</f>
        <v/>
      </c>
      <c r="X638" s="7"/>
    </row>
    <row r="639" spans="1:24">
      <c r="A639" s="14" t="s">
        <v>1110</v>
      </c>
      <c r="B639" s="7">
        <f>LOG10(D639)+6</f>
        <v>1.3942712710545129</v>
      </c>
      <c r="C639" s="7">
        <f>IF(E639=0,-12,LOG10(E639)+6)</f>
        <v>-2.1674910872937634</v>
      </c>
      <c r="D639" s="10">
        <v>2.4789700000000001E-5</v>
      </c>
      <c r="E639" s="10">
        <v>6.7999999999999997E-9</v>
      </c>
      <c r="F639" s="11">
        <v>6</v>
      </c>
      <c r="G639" s="8" t="str" cm="1">
        <f t="array" ref="G639">_xlfn.SWITCH(F639,0,"primary",1,"6-7th grade",2,"8-9th grade",3,"10th grade",4,"11-12th grade",5,"bachelor",6,"licence",7,"master",10,"hard to tell")</f>
        <v>licence</v>
      </c>
      <c r="H639" s="8"/>
      <c r="I639" s="8"/>
      <c r="J639" s="8" t="s">
        <v>27</v>
      </c>
      <c r="K639" s="8" t="str">
        <f>IFERROR(IF(VLOOKUP(A639, ResultsOnlineExpFrench!A:A, 1, FALSE) = A639, "yes", "no"), "no")</f>
        <v>yes</v>
      </c>
      <c r="L639" s="8"/>
      <c r="M639" s="7">
        <f>VLOOKUP(A639,ResultsOnlineExpFrench!A:B,2,FALSE)</f>
        <v>3.640625</v>
      </c>
      <c r="N639" s="7">
        <f>VLOOKUP(A639,ResultsOnlineExpFrench!A:H,8,FALSE)</f>
        <v>3.2780862724118469</v>
      </c>
      <c r="O639" s="7">
        <f>VLOOKUP(A639,ResultsIRT!B:J,4,FALSE)</f>
        <v>2.4371545594670998</v>
      </c>
      <c r="P639" s="7">
        <f>VLOOKUP(A639,ResultsIRT!B:J,5,FALSE)</f>
        <v>0.13804877874236099</v>
      </c>
      <c r="Q639" s="7">
        <f>VLOOKUP(A639,ResultsIRT!B:J,6,FALSE)</f>
        <v>3.3485177183666499</v>
      </c>
      <c r="R639" s="7">
        <f>VLOOKUP(A639,ResultsIRT!B:J,8,FALSE)</f>
        <v>-5.72437327432605E-2</v>
      </c>
      <c r="S639" s="7">
        <f>VLOOKUP(A639,ResultsIRT!B:J,7,FALSE)</f>
        <v>0.51405490357619299</v>
      </c>
      <c r="T639" s="7">
        <f>VLOOKUP(A639,ResultsIRT!B:J,9,FALSE)</f>
        <v>6.2383279436630996</v>
      </c>
      <c r="U639" s="27" t="s">
        <v>1111</v>
      </c>
      <c r="V639" s="8" t="str">
        <f>IFERROR(IF(VLOOKUP(U639, EnglishVocabulary!A:A, 1, FALSE) = U639, "yes", "no"), "no")</f>
        <v>yes</v>
      </c>
      <c r="W639" s="8" t="str">
        <f>IFERROR(IF(VLOOKUP(A639, HighDiscrimIRT!A:A, 1, FALSE) = A639, "X", ""), "")</f>
        <v/>
      </c>
      <c r="X639" s="7"/>
    </row>
    <row r="640" spans="1:24">
      <c r="A640" s="14" t="s">
        <v>1112</v>
      </c>
      <c r="B640" s="7">
        <f>LOG10(D640)+6</f>
        <v>1.3903167684708402</v>
      </c>
      <c r="C640" s="7">
        <f>IF(E640=0,-12,LOG10(E640)+6)</f>
        <v>-0.71624661666747347</v>
      </c>
      <c r="D640" s="10">
        <v>2.4564999999999999E-5</v>
      </c>
      <c r="E640" s="10">
        <v>1.9219999999999999E-7</v>
      </c>
      <c r="F640" s="11">
        <v>0</v>
      </c>
      <c r="G640" s="8" t="str" cm="1">
        <f t="array" ref="G640">_xlfn.SWITCH(F640,0,"primary",1,"6-7th grade",2,"8-9th grade",3,"10th grade",4,"11-12th grade",5,"bachelor",6,"licence",7,"master",10,"hard to tell")</f>
        <v>primary</v>
      </c>
      <c r="H640" s="8"/>
      <c r="I640" s="8"/>
      <c r="J640" s="8" t="s">
        <v>27</v>
      </c>
      <c r="K640" s="8" t="str">
        <f>IFERROR(IF(VLOOKUP(A640, ResultsOnlineExpFrench!A:A, 1, FALSE) = A640, "yes", "no"), "no")</f>
        <v>yes</v>
      </c>
      <c r="L640" s="8"/>
      <c r="M640" s="7">
        <f>VLOOKUP(A640,ResultsOnlineExpFrench!A:B,2,FALSE)</f>
        <v>7.5734265734265733</v>
      </c>
      <c r="N640" s="7">
        <f>VLOOKUP(A640,ResultsOnlineExpFrench!A:H,8,FALSE)</f>
        <v>1.0410424474898561</v>
      </c>
      <c r="O640" s="7" t="e">
        <f>VLOOKUP(A640,ResultsIRT!B:J,4,FALSE)</f>
        <v>#N/A</v>
      </c>
      <c r="P640" s="7" t="e">
        <f>VLOOKUP(A640,ResultsIRT!B:J,5,FALSE)</f>
        <v>#N/A</v>
      </c>
      <c r="Q640" s="7" t="e">
        <f>VLOOKUP(A640,ResultsIRT!B:J,6,FALSE)</f>
        <v>#N/A</v>
      </c>
      <c r="R640" s="7" t="e">
        <f>VLOOKUP(A640,ResultsIRT!B:J,8,FALSE)</f>
        <v>#N/A</v>
      </c>
      <c r="S640" s="7" t="e">
        <f>VLOOKUP(A640,ResultsIRT!B:J,7,FALSE)</f>
        <v>#N/A</v>
      </c>
      <c r="T640" s="7" t="e">
        <f>VLOOKUP(A640,ResultsIRT!B:J,9,FALSE)</f>
        <v>#N/A</v>
      </c>
      <c r="U640" s="27" t="s">
        <v>1113</v>
      </c>
      <c r="V640" s="8" t="str">
        <f>IFERROR(IF(VLOOKUP(U640, EnglishVocabulary!A:A, 1, FALSE) = U640, "yes", "no"), "no")</f>
        <v>yes</v>
      </c>
      <c r="W640" s="8" t="str">
        <f>IFERROR(IF(VLOOKUP(A640, HighDiscrimIRT!A:A, 1, FALSE) = A640, "X", ""), "")</f>
        <v>X</v>
      </c>
      <c r="X640" s="7"/>
    </row>
    <row r="641" spans="1:24">
      <c r="A641" s="14" t="s">
        <v>1114</v>
      </c>
      <c r="B641" s="7">
        <f>LOG10(D641)+6</f>
        <v>1.3876620649930329</v>
      </c>
      <c r="C641" s="7">
        <f>IF(E641=0,-12,LOG10(E641)+6)</f>
        <v>0.55803621357628774</v>
      </c>
      <c r="D641" s="10">
        <v>2.44153E-5</v>
      </c>
      <c r="E641" s="10">
        <v>3.6144000000000001E-6</v>
      </c>
      <c r="F641" s="11">
        <v>1</v>
      </c>
      <c r="G641" s="8" t="str" cm="1">
        <f t="array" ref="G641">_xlfn.SWITCH(F641,0,"primary",1,"6-7th grade",2,"8-9th grade",3,"10th grade",4,"11-12th grade",5,"bachelor",6,"licence",7,"master",10,"hard to tell")</f>
        <v>6-7th grade</v>
      </c>
      <c r="H641" s="8"/>
      <c r="I641" s="8"/>
      <c r="J641" s="8" t="s">
        <v>30</v>
      </c>
      <c r="K641" s="8" t="str">
        <f>IFERROR(IF(VLOOKUP(A641, ResultsOnlineExpFrench!A:A, 1, FALSE) = A641, "yes", "no"), "no")</f>
        <v>yes</v>
      </c>
      <c r="L641" s="8"/>
      <c r="M641" s="7">
        <f>VLOOKUP(A641,ResultsOnlineExpFrench!A:B,2,FALSE)</f>
        <v>7.5931034482758619</v>
      </c>
      <c r="N641" s="7">
        <f>VLOOKUP(A641,ResultsOnlineExpFrench!A:H,8,FALSE)</f>
        <v>0.84279135327821553</v>
      </c>
      <c r="O641" s="7" t="e">
        <f>VLOOKUP(A641,ResultsIRT!B:J,4,FALSE)</f>
        <v>#N/A</v>
      </c>
      <c r="P641" s="7" t="e">
        <f>VLOOKUP(A641,ResultsIRT!B:J,5,FALSE)</f>
        <v>#N/A</v>
      </c>
      <c r="Q641" s="7" t="e">
        <f>VLOOKUP(A641,ResultsIRT!B:J,6,FALSE)</f>
        <v>#N/A</v>
      </c>
      <c r="R641" s="7" t="e">
        <f>VLOOKUP(A641,ResultsIRT!B:J,8,FALSE)</f>
        <v>#N/A</v>
      </c>
      <c r="S641" s="7" t="e">
        <f>VLOOKUP(A641,ResultsIRT!B:J,7,FALSE)</f>
        <v>#N/A</v>
      </c>
      <c r="T641" s="7" t="e">
        <f>VLOOKUP(A641,ResultsIRT!B:J,9,FALSE)</f>
        <v>#N/A</v>
      </c>
      <c r="U641" s="27" t="s">
        <v>1114</v>
      </c>
      <c r="V641" s="8" t="str">
        <f>IFERROR(IF(VLOOKUP(U641, EnglishVocabulary!A:A, 1, FALSE) = U641, "yes", "no"), "no")</f>
        <v>no</v>
      </c>
      <c r="W641" s="8" t="str">
        <f>IFERROR(IF(VLOOKUP(A641, HighDiscrimIRT!A:A, 1, FALSE) = A641, "X", ""), "")</f>
        <v/>
      </c>
      <c r="X641" s="7"/>
    </row>
    <row r="642" spans="1:24">
      <c r="A642" s="14" t="s">
        <v>1115</v>
      </c>
      <c r="B642" s="7">
        <f>LOG10(D642)+6</f>
        <v>1.3795937428497957</v>
      </c>
      <c r="C642" s="7">
        <f>IF(E642=0,-12,LOG10(E642)+6)</f>
        <v>-1.9746941347352296</v>
      </c>
      <c r="D642" s="10">
        <v>2.39659E-5</v>
      </c>
      <c r="E642" s="10">
        <v>1.0600000000000001E-8</v>
      </c>
      <c r="F642" s="11">
        <v>6</v>
      </c>
      <c r="G642" s="8" t="str" cm="1">
        <f t="array" ref="G642">_xlfn.SWITCH(F642,0,"primary",1,"6-7th grade",2,"8-9th grade",3,"10th grade",4,"11-12th grade",5,"bachelor",6,"licence",7,"master",10,"hard to tell")</f>
        <v>licence</v>
      </c>
      <c r="H642" s="8"/>
      <c r="I642" s="8"/>
      <c r="J642" s="8" t="s">
        <v>27</v>
      </c>
      <c r="K642" s="8" t="str">
        <f>IFERROR(IF(VLOOKUP(A642, ResultsOnlineExpFrench!A:A, 1, FALSE) = A642, "yes", "no"), "no")</f>
        <v>yes</v>
      </c>
      <c r="L642" s="8"/>
      <c r="M642" s="7">
        <f>VLOOKUP(A642,ResultsOnlineExpFrench!A:B,2,FALSE)</f>
        <v>3.225806451612903</v>
      </c>
      <c r="N642" s="7">
        <f>VLOOKUP(A642,ResultsOnlineExpFrench!A:H,8,FALSE)</f>
        <v>2.9914898372566778</v>
      </c>
      <c r="O642" s="7">
        <f>VLOOKUP(A642,ResultsIRT!B:J,4,FALSE)</f>
        <v>3.4321464078308099</v>
      </c>
      <c r="P642" s="7">
        <f>VLOOKUP(A642,ResultsIRT!B:J,5,FALSE)</f>
        <v>0.291698453997211</v>
      </c>
      <c r="Q642" s="7">
        <f>VLOOKUP(A642,ResultsIRT!B:J,6,FALSE)</f>
        <v>3.7503189971344</v>
      </c>
      <c r="R642" s="7">
        <f>VLOOKUP(A642,ResultsIRT!B:J,8,FALSE)</f>
        <v>0.18160393451610701</v>
      </c>
      <c r="S642" s="7">
        <f>VLOOKUP(A642,ResultsIRT!B:J,7,FALSE)</f>
        <v>0.66051707293983497</v>
      </c>
      <c r="T642" s="7">
        <f>VLOOKUP(A642,ResultsIRT!B:J,9,FALSE)</f>
        <v>6.8351567367003998</v>
      </c>
      <c r="U642" s="27" t="s">
        <v>1116</v>
      </c>
      <c r="V642" s="8" t="str">
        <f>IFERROR(IF(VLOOKUP(U642, EnglishVocabulary!A:A, 1, FALSE) = U642, "yes", "no"), "no")</f>
        <v>yes</v>
      </c>
      <c r="W642" s="8" t="str">
        <f>IFERROR(IF(VLOOKUP(A642, HighDiscrimIRT!A:A, 1, FALSE) = A642, "X", ""), "")</f>
        <v>X</v>
      </c>
      <c r="X642" s="7"/>
    </row>
    <row r="643" spans="1:24">
      <c r="A643" s="14" t="s">
        <v>1117</v>
      </c>
      <c r="B643" s="7">
        <f>LOG10(D643)+6</f>
        <v>1.3795937428497957</v>
      </c>
      <c r="C643" s="7">
        <f>IF(E643=0,-12,LOG10(E643)+6)</f>
        <v>-8.412549714230888E-2</v>
      </c>
      <c r="D643" s="10">
        <v>2.39659E-5</v>
      </c>
      <c r="E643" s="10">
        <v>8.2389999999999996E-7</v>
      </c>
      <c r="F643" s="8">
        <v>2</v>
      </c>
      <c r="G643" s="8" t="str" cm="1">
        <f t="array" ref="G643">_xlfn.SWITCH(F643,0,"primary",1,"6-7th grade",2,"8-9th grade",3,"10th grade",4,"11-12th grade",5,"bachelor",6,"licence",7,"master",10,"hard to tell")</f>
        <v>8-9th grade</v>
      </c>
      <c r="H643" s="8" t="s">
        <v>42</v>
      </c>
      <c r="I643" s="8"/>
      <c r="J643" s="8" t="s">
        <v>27</v>
      </c>
      <c r="K643" s="8" t="str">
        <f>IFERROR(IF(VLOOKUP(A643, ResultsOnlineExpFrench!A:A, 1, FALSE) = A643, "yes", "no"), "no")</f>
        <v>no</v>
      </c>
      <c r="L643" s="8"/>
      <c r="M643" s="8" t="e">
        <f>VLOOKUP(A643,ResultsOnlineExpFrench!A:B,2,FALSE)</f>
        <v>#N/A</v>
      </c>
      <c r="N643" s="8" t="e">
        <f>VLOOKUP(A643,ResultsOnlineExpFrench!A:H,8,FALSE)</f>
        <v>#N/A</v>
      </c>
      <c r="O643" s="7" t="e">
        <f>VLOOKUP(A643,ResultsIRT!B:J,4,FALSE)</f>
        <v>#N/A</v>
      </c>
      <c r="P643" s="7" t="e">
        <f>VLOOKUP(A643,ResultsIRT!B:J,5,FALSE)</f>
        <v>#N/A</v>
      </c>
      <c r="Q643" s="7" t="e">
        <f>VLOOKUP(A643,ResultsIRT!B:J,6,FALSE)</f>
        <v>#N/A</v>
      </c>
      <c r="R643" s="7" t="e">
        <f>VLOOKUP(A643,ResultsIRT!B:J,8,FALSE)</f>
        <v>#N/A</v>
      </c>
      <c r="S643" s="7" t="e">
        <f>VLOOKUP(A643,ResultsIRT!B:J,7,FALSE)</f>
        <v>#N/A</v>
      </c>
      <c r="T643" s="7" t="e">
        <f>VLOOKUP(A643,ResultsIRT!B:J,9,FALSE)</f>
        <v>#N/A</v>
      </c>
      <c r="U643" s="27" t="s">
        <v>1118</v>
      </c>
      <c r="V643" s="8" t="str">
        <f>IFERROR(IF(VLOOKUP(U643, EnglishVocabulary!A:A, 1, FALSE) = U643, "yes", "no"), "no")</f>
        <v>yes</v>
      </c>
      <c r="W643" s="8" t="str">
        <f>IFERROR(IF(VLOOKUP(A643, HighDiscrimIRT!A:A, 1, FALSE) = A643, "X", ""), "")</f>
        <v/>
      </c>
      <c r="X643" s="7"/>
    </row>
    <row r="644" spans="1:24">
      <c r="A644" s="14" t="s">
        <v>1119</v>
      </c>
      <c r="B644" s="7">
        <f>LOG10(D644)+6</f>
        <v>1.3768706451756607</v>
      </c>
      <c r="C644" s="7">
        <f>IF(E644=0,-12,LOG10(E644)+6)</f>
        <v>-0.14642345638035792</v>
      </c>
      <c r="D644" s="10">
        <v>2.3816100000000001E-5</v>
      </c>
      <c r="E644" s="10">
        <v>7.1380000000000005E-7</v>
      </c>
      <c r="F644" s="8">
        <v>0</v>
      </c>
      <c r="G644" s="8" t="str" cm="1">
        <f t="array" ref="G644">_xlfn.SWITCH(F644,0,"primary",1,"6-7th grade",2,"8-9th grade",3,"10th grade",4,"11-12th grade",5,"bachelor",6,"licence",7,"master",10,"hard to tell")</f>
        <v>primary</v>
      </c>
      <c r="H644" s="8"/>
      <c r="I644" s="8" t="s">
        <v>42</v>
      </c>
      <c r="J644" s="8" t="s">
        <v>27</v>
      </c>
      <c r="K644" s="8" t="str">
        <f>IFERROR(IF(VLOOKUP(A644, ResultsOnlineExpFrench!A:A, 1, FALSE) = A644, "yes", "no"), "no")</f>
        <v>no</v>
      </c>
      <c r="L644" s="8"/>
      <c r="M644" s="8" t="e">
        <f>VLOOKUP(A644,ResultsOnlineExpFrench!A:B,2,FALSE)</f>
        <v>#N/A</v>
      </c>
      <c r="N644" s="8" t="e">
        <f>VLOOKUP(A644,ResultsOnlineExpFrench!A:H,8,FALSE)</f>
        <v>#N/A</v>
      </c>
      <c r="O644" s="7" t="e">
        <f>VLOOKUP(A644,ResultsIRT!B:J,4,FALSE)</f>
        <v>#N/A</v>
      </c>
      <c r="P644" s="7" t="e">
        <f>VLOOKUP(A644,ResultsIRT!B:J,5,FALSE)</f>
        <v>#N/A</v>
      </c>
      <c r="Q644" s="7" t="e">
        <f>VLOOKUP(A644,ResultsIRT!B:J,6,FALSE)</f>
        <v>#N/A</v>
      </c>
      <c r="R644" s="7" t="e">
        <f>VLOOKUP(A644,ResultsIRT!B:J,8,FALSE)</f>
        <v>#N/A</v>
      </c>
      <c r="S644" s="7" t="e">
        <f>VLOOKUP(A644,ResultsIRT!B:J,7,FALSE)</f>
        <v>#N/A</v>
      </c>
      <c r="T644" s="7" t="e">
        <f>VLOOKUP(A644,ResultsIRT!B:J,9,FALSE)</f>
        <v>#N/A</v>
      </c>
      <c r="U644" s="27" t="s">
        <v>1120</v>
      </c>
      <c r="V644" s="8" t="str">
        <f>IFERROR(IF(VLOOKUP(U644, EnglishVocabulary!A:A, 1, FALSE) = U644, "yes", "no"), "no")</f>
        <v>no</v>
      </c>
      <c r="W644" s="8" t="str">
        <f>IFERROR(IF(VLOOKUP(A644, HighDiscrimIRT!A:A, 1, FALSE) = A644, "X", ""), "")</f>
        <v/>
      </c>
      <c r="X644" s="7"/>
    </row>
    <row r="645" spans="1:24">
      <c r="A645" s="14" t="s">
        <v>1121</v>
      </c>
      <c r="B645" s="7">
        <f>LOG10(D645)+6</f>
        <v>1.3713726854400106</v>
      </c>
      <c r="C645" s="7">
        <f>IF(E645=0,-12,LOG10(E645)+6)</f>
        <v>0.31910605930977631</v>
      </c>
      <c r="D645" s="10">
        <v>2.3516500000000001E-5</v>
      </c>
      <c r="E645" s="10">
        <v>2.0849999999999999E-6</v>
      </c>
      <c r="F645" s="11">
        <v>0</v>
      </c>
      <c r="G645" s="8" t="str" cm="1">
        <f t="array" ref="G645">_xlfn.SWITCH(F645,0,"primary",1,"6-7th grade",2,"8-9th grade",3,"10th grade",4,"11-12th grade",5,"bachelor",6,"licence",7,"master",10,"hard to tell")</f>
        <v>primary</v>
      </c>
      <c r="H645" s="8"/>
      <c r="I645" s="8"/>
      <c r="J645" s="8" t="s">
        <v>27</v>
      </c>
      <c r="K645" s="8" t="str">
        <f>IFERROR(IF(VLOOKUP(A645, ResultsOnlineExpFrench!A:A, 1, FALSE) = A645, "yes", "no"), "no")</f>
        <v>yes</v>
      </c>
      <c r="L645" s="8"/>
      <c r="M645" s="7">
        <f>VLOOKUP(A645,ResultsOnlineExpFrench!A:B,2,FALSE)</f>
        <v>7.8308823529411766</v>
      </c>
      <c r="N645" s="7">
        <f>VLOOKUP(A645,ResultsOnlineExpFrench!A:H,8,FALSE)</f>
        <v>0.53626084328573009</v>
      </c>
      <c r="O645" s="7" t="e">
        <f>VLOOKUP(A645,ResultsIRT!B:J,4,FALSE)</f>
        <v>#N/A</v>
      </c>
      <c r="P645" s="7" t="e">
        <f>VLOOKUP(A645,ResultsIRT!B:J,5,FALSE)</f>
        <v>#N/A</v>
      </c>
      <c r="Q645" s="7" t="e">
        <f>VLOOKUP(A645,ResultsIRT!B:J,6,FALSE)</f>
        <v>#N/A</v>
      </c>
      <c r="R645" s="7" t="e">
        <f>VLOOKUP(A645,ResultsIRT!B:J,8,FALSE)</f>
        <v>#N/A</v>
      </c>
      <c r="S645" s="7" t="e">
        <f>VLOOKUP(A645,ResultsIRT!B:J,7,FALSE)</f>
        <v>#N/A</v>
      </c>
      <c r="T645" s="7" t="e">
        <f>VLOOKUP(A645,ResultsIRT!B:J,9,FALSE)</f>
        <v>#N/A</v>
      </c>
      <c r="U645" s="27" t="s">
        <v>1122</v>
      </c>
      <c r="V645" s="8" t="str">
        <f>IFERROR(IF(VLOOKUP(U645, EnglishVocabulary!A:A, 1, FALSE) = U645, "yes", "no"), "no")</f>
        <v>yes</v>
      </c>
      <c r="W645" s="8" t="str">
        <f>IFERROR(IF(VLOOKUP(A645, HighDiscrimIRT!A:A, 1, FALSE) = A645, "X", ""), "")</f>
        <v/>
      </c>
      <c r="X645" s="7"/>
    </row>
    <row r="646" spans="1:24">
      <c r="A646" s="14" t="s">
        <v>1123</v>
      </c>
      <c r="B646" s="7">
        <f>LOG10(D646)+6</f>
        <v>1.369987251008868</v>
      </c>
      <c r="C646" s="7">
        <f>IF(E646=0,-12,LOG10(E646)+6)</f>
        <v>-1.0814454694497266</v>
      </c>
      <c r="D646" s="10">
        <v>2.3441599999999999E-5</v>
      </c>
      <c r="E646" s="10">
        <v>8.2899999999999995E-8</v>
      </c>
      <c r="F646" s="11">
        <v>5</v>
      </c>
      <c r="G646" s="8" t="str" cm="1">
        <f t="array" ref="G646">_xlfn.SWITCH(F646,0,"primary",1,"6-7th grade",2,"8-9th grade",3,"10th grade",4,"11-12th grade",5,"bachelor",6,"licence",7,"master",10,"hard to tell")</f>
        <v>bachelor</v>
      </c>
      <c r="H646" s="8"/>
      <c r="I646" s="8"/>
      <c r="J646" s="8" t="s">
        <v>27</v>
      </c>
      <c r="K646" s="8" t="str">
        <f>IFERROR(IF(VLOOKUP(A646, ResultsOnlineExpFrench!A:A, 1, FALSE) = A646, "yes", "no"), "no")</f>
        <v>yes</v>
      </c>
      <c r="L646" s="8"/>
      <c r="M646" s="7">
        <f>VLOOKUP(A646,ResultsOnlineExpFrench!A:B,2,FALSE)</f>
        <v>5.129251700680272</v>
      </c>
      <c r="N646" s="7">
        <f>VLOOKUP(A646,ResultsOnlineExpFrench!A:H,8,FALSE)</f>
        <v>2.8073569743701499</v>
      </c>
      <c r="O646" s="7">
        <f>VLOOKUP(A646,ResultsIRT!B:J,4,FALSE)</f>
        <v>1.5024573463128199</v>
      </c>
      <c r="P646" s="7">
        <f>VLOOKUP(A646,ResultsIRT!B:J,5,FALSE)</f>
        <v>-0.28427649650782399</v>
      </c>
      <c r="Q646" s="7">
        <f>VLOOKUP(A646,ResultsIRT!B:J,6,FALSE)</f>
        <v>1.8893616360835701</v>
      </c>
      <c r="R646" s="7">
        <f>VLOOKUP(A646,ResultsIRT!B:J,8,FALSE)</f>
        <v>-0.87931366266377697</v>
      </c>
      <c r="S646" s="7">
        <f>VLOOKUP(A646,ResultsIRT!B:J,7,FALSE)</f>
        <v>0.33483270602734799</v>
      </c>
      <c r="T646" s="7">
        <f>VLOOKUP(A646,ResultsIRT!B:J,9,FALSE)</f>
        <v>2.5833035814111001</v>
      </c>
      <c r="U646" s="27" t="s">
        <v>1123</v>
      </c>
      <c r="V646" s="8" t="str">
        <f>IFERROR(IF(VLOOKUP(U646, EnglishVocabulary!A:A, 1, FALSE) = U646, "yes", "no"), "no")</f>
        <v>yes</v>
      </c>
      <c r="W646" s="8" t="str">
        <f>IFERROR(IF(VLOOKUP(A646, HighDiscrimIRT!A:A, 1, FALSE) = A646, "X", ""), "")</f>
        <v/>
      </c>
      <c r="X646" s="7"/>
    </row>
    <row r="647" spans="1:24">
      <c r="A647" s="14" t="s">
        <v>1124</v>
      </c>
      <c r="B647" s="7">
        <f>LOG10(D647)+6</f>
        <v>1.3685992413824764</v>
      </c>
      <c r="C647" s="7">
        <f>IF(E647=0,-12,LOG10(E647)+6)</f>
        <v>0.77410071950366088</v>
      </c>
      <c r="D647" s="10">
        <v>2.3366800000000001E-5</v>
      </c>
      <c r="E647" s="10">
        <v>5.9443E-6</v>
      </c>
      <c r="F647" s="11">
        <v>4</v>
      </c>
      <c r="G647" s="8" t="str" cm="1">
        <f t="array" ref="G647">_xlfn.SWITCH(F647,0,"primary",1,"6-7th grade",2,"8-9th grade",3,"10th grade",4,"11-12th grade",5,"bachelor",6,"licence",7,"master",10,"hard to tell")</f>
        <v>11-12th grade</v>
      </c>
      <c r="H647" s="8"/>
      <c r="I647" s="8"/>
      <c r="J647" s="8" t="s">
        <v>27</v>
      </c>
      <c r="K647" s="8" t="str">
        <f>IFERROR(IF(VLOOKUP(A647, ResultsOnlineExpFrench!A:A, 1, FALSE) = A647, "yes", "no"), "no")</f>
        <v>yes</v>
      </c>
      <c r="L647" s="8"/>
      <c r="M647" s="7">
        <f>VLOOKUP(A647,ResultsOnlineExpFrench!A:B,2,FALSE)</f>
        <v>5.1925925925925922</v>
      </c>
      <c r="N647" s="7">
        <f>VLOOKUP(A647,ResultsOnlineExpFrench!A:H,8,FALSE)</f>
        <v>2.597709236705227</v>
      </c>
      <c r="O647" s="7">
        <f>VLOOKUP(A647,ResultsIRT!B:J,4,FALSE)</f>
        <v>4.2128022869629298</v>
      </c>
      <c r="P647" s="7">
        <f>VLOOKUP(A647,ResultsIRT!B:J,5,FALSE)</f>
        <v>-0.373767823364273</v>
      </c>
      <c r="Q647" s="7">
        <f>VLOOKUP(A647,ResultsIRT!B:J,6,FALSE)</f>
        <v>2.0243116455413301</v>
      </c>
      <c r="R647" s="7">
        <f>VLOOKUP(A647,ResultsIRT!B:J,8,FALSE)</f>
        <v>-0.95395716892485705</v>
      </c>
      <c r="S647" s="7">
        <f>VLOOKUP(A647,ResultsIRT!B:J,7,FALSE)</f>
        <v>0.61018967033874205</v>
      </c>
      <c r="T647" s="7">
        <f>VLOOKUP(A647,ResultsIRT!B:J,9,FALSE)</f>
        <v>3.3218873220535898</v>
      </c>
      <c r="U647" s="27" t="s">
        <v>1124</v>
      </c>
      <c r="V647" s="8" t="str">
        <f>IFERROR(IF(VLOOKUP(U647, EnglishVocabulary!A:A, 1, FALSE) = U647, "yes", "no"), "no")</f>
        <v>no</v>
      </c>
      <c r="W647" s="8" t="str">
        <f>IFERROR(IF(VLOOKUP(A647, HighDiscrimIRT!A:A, 1, FALSE) = A647, "X", ""), "")</f>
        <v/>
      </c>
      <c r="X647" s="7"/>
    </row>
    <row r="648" spans="1:24">
      <c r="A648" s="14" t="s">
        <v>1125</v>
      </c>
      <c r="B648" s="7">
        <f>LOG10(D648)+6</f>
        <v>1.3685992413824764</v>
      </c>
      <c r="C648" s="7">
        <f>IF(E648=0,-12,LOG10(E648)+6)</f>
        <v>0.40847740518759057</v>
      </c>
      <c r="D648" s="10">
        <v>2.3366800000000001E-5</v>
      </c>
      <c r="E648" s="10">
        <v>2.5614000000000002E-6</v>
      </c>
      <c r="F648" s="8">
        <v>5</v>
      </c>
      <c r="G648" s="8" t="str" cm="1">
        <f t="array" ref="G648">_xlfn.SWITCH(F648,0,"primary",1,"6-7th grade",2,"8-9th grade",3,"10th grade",4,"11-12th grade",5,"bachelor",6,"licence",7,"master",10,"hard to tell")</f>
        <v>bachelor</v>
      </c>
      <c r="H648" s="8"/>
      <c r="I648" s="8"/>
      <c r="J648" s="8" t="s">
        <v>331</v>
      </c>
      <c r="K648" s="8" t="str">
        <f>IFERROR(IF(VLOOKUP(A648, ResultsOnlineExpFrench!A:A, 1, FALSE) = A648, "yes", "no"), "no")</f>
        <v>no</v>
      </c>
      <c r="L648" s="8"/>
      <c r="M648" s="8" t="e">
        <f>VLOOKUP(A648,ResultsOnlineExpFrench!A:B,2,FALSE)</f>
        <v>#N/A</v>
      </c>
      <c r="N648" s="8" t="e">
        <f>VLOOKUP(A648,ResultsOnlineExpFrench!A:H,8,FALSE)</f>
        <v>#N/A</v>
      </c>
      <c r="O648" s="7" t="e">
        <f>VLOOKUP(A648,ResultsIRT!B:J,4,FALSE)</f>
        <v>#N/A</v>
      </c>
      <c r="P648" s="7" t="e">
        <f>VLOOKUP(A648,ResultsIRT!B:J,5,FALSE)</f>
        <v>#N/A</v>
      </c>
      <c r="Q648" s="7" t="e">
        <f>VLOOKUP(A648,ResultsIRT!B:J,6,FALSE)</f>
        <v>#N/A</v>
      </c>
      <c r="R648" s="7" t="e">
        <f>VLOOKUP(A648,ResultsIRT!B:J,8,FALSE)</f>
        <v>#N/A</v>
      </c>
      <c r="S648" s="7" t="e">
        <f>VLOOKUP(A648,ResultsIRT!B:J,7,FALSE)</f>
        <v>#N/A</v>
      </c>
      <c r="T648" s="7" t="e">
        <f>VLOOKUP(A648,ResultsIRT!B:J,9,FALSE)</f>
        <v>#N/A</v>
      </c>
      <c r="U648" s="27" t="s">
        <v>1125</v>
      </c>
      <c r="V648" s="8" t="str">
        <f>IFERROR(IF(VLOOKUP(U648, EnglishVocabulary!A:A, 1, FALSE) = U648, "yes", "no"), "no")</f>
        <v>no</v>
      </c>
      <c r="W648" s="8" t="str">
        <f>IFERROR(IF(VLOOKUP(A648, HighDiscrimIRT!A:A, 1, FALSE) = A648, "X", ""), "")</f>
        <v/>
      </c>
      <c r="X648" s="7"/>
    </row>
    <row r="649" spans="1:24">
      <c r="A649" s="14" t="s">
        <v>1126</v>
      </c>
      <c r="B649" s="7">
        <f>LOG10(D649)+6</f>
        <v>1.3685992413824764</v>
      </c>
      <c r="C649" s="7">
        <f>IF(E649=0,-12,LOG10(E649)+6)</f>
        <v>0.62356972284663392</v>
      </c>
      <c r="D649" s="10">
        <v>2.3366800000000001E-5</v>
      </c>
      <c r="E649" s="10">
        <v>4.2030999999999996E-6</v>
      </c>
      <c r="F649" s="8">
        <v>5</v>
      </c>
      <c r="G649" s="8" t="str" cm="1">
        <f t="array" ref="G649">_xlfn.SWITCH(F649,0,"primary",1,"6-7th grade",2,"8-9th grade",3,"10th grade",4,"11-12th grade",5,"bachelor",6,"licence",7,"master",10,"hard to tell")</f>
        <v>bachelor</v>
      </c>
      <c r="H649" s="8"/>
      <c r="I649" s="8"/>
      <c r="J649" s="8" t="s">
        <v>214</v>
      </c>
      <c r="K649" s="8" t="str">
        <f>IFERROR(IF(VLOOKUP(A649, ResultsOnlineExpFrench!A:A, 1, FALSE) = A649, "yes", "no"), "no")</f>
        <v>no</v>
      </c>
      <c r="L649" s="8"/>
      <c r="M649" s="8" t="e">
        <f>VLOOKUP(A649,ResultsOnlineExpFrench!A:B,2,FALSE)</f>
        <v>#N/A</v>
      </c>
      <c r="N649" s="8" t="e">
        <f>VLOOKUP(A649,ResultsOnlineExpFrench!A:H,8,FALSE)</f>
        <v>#N/A</v>
      </c>
      <c r="O649" s="7" t="e">
        <f>VLOOKUP(A649,ResultsIRT!B:J,4,FALSE)</f>
        <v>#N/A</v>
      </c>
      <c r="P649" s="7" t="e">
        <f>VLOOKUP(A649,ResultsIRT!B:J,5,FALSE)</f>
        <v>#N/A</v>
      </c>
      <c r="Q649" s="7" t="e">
        <f>VLOOKUP(A649,ResultsIRT!B:J,6,FALSE)</f>
        <v>#N/A</v>
      </c>
      <c r="R649" s="7" t="e">
        <f>VLOOKUP(A649,ResultsIRT!B:J,8,FALSE)</f>
        <v>#N/A</v>
      </c>
      <c r="S649" s="7" t="e">
        <f>VLOOKUP(A649,ResultsIRT!B:J,7,FALSE)</f>
        <v>#N/A</v>
      </c>
      <c r="T649" s="7" t="e">
        <f>VLOOKUP(A649,ResultsIRT!B:J,9,FALSE)</f>
        <v>#N/A</v>
      </c>
      <c r="U649" s="27" t="s">
        <v>1127</v>
      </c>
      <c r="V649" s="8" t="str">
        <f>IFERROR(IF(VLOOKUP(U649, EnglishVocabulary!A:A, 1, FALSE) = U649, "yes", "no"), "no")</f>
        <v>yes</v>
      </c>
      <c r="W649" s="8" t="str">
        <f>IFERROR(IF(VLOOKUP(A649, HighDiscrimIRT!A:A, 1, FALSE) = A649, "X", ""), "")</f>
        <v/>
      </c>
      <c r="X649" s="7"/>
    </row>
    <row r="650" spans="1:24">
      <c r="A650" s="14" t="s">
        <v>1128</v>
      </c>
      <c r="B650" s="7">
        <f>LOG10(D650)+6</f>
        <v>1.3587436335838072</v>
      </c>
      <c r="C650" s="7">
        <f>IF(E650=0,-12,LOG10(E650)+6)</f>
        <v>-1.0974532206860088</v>
      </c>
      <c r="D650" s="10">
        <v>2.28425E-5</v>
      </c>
      <c r="E650" s="10">
        <v>7.9899999999999994E-8</v>
      </c>
      <c r="F650" s="28">
        <v>10</v>
      </c>
      <c r="G650" s="8" t="str" cm="1">
        <f t="array" ref="G650">_xlfn.SWITCH(F650,0,"primary",1,"6-7th grade",2,"8-9th grade",3,"10th grade",4,"11-12th grade",5,"bachelor",6,"licence",7,"master",10,"hard to tell")</f>
        <v>hard to tell</v>
      </c>
      <c r="H650" s="8"/>
      <c r="I650" s="8"/>
      <c r="J650" s="8" t="s">
        <v>27</v>
      </c>
      <c r="K650" s="8" t="str">
        <f>IFERROR(IF(VLOOKUP(A650, ResultsOnlineExpFrench!A:A, 1, FALSE) = A650, "yes", "no"), "no")</f>
        <v>no</v>
      </c>
      <c r="L650" s="8"/>
      <c r="M650" s="8" t="e">
        <f>VLOOKUP(A650,ResultsOnlineExpFrench!A:B,2,FALSE)</f>
        <v>#N/A</v>
      </c>
      <c r="N650" s="8" t="e">
        <f>VLOOKUP(A650,ResultsOnlineExpFrench!A:H,8,FALSE)</f>
        <v>#N/A</v>
      </c>
      <c r="O650" s="7" t="e">
        <f>VLOOKUP(A650,ResultsIRT!B:J,4,FALSE)</f>
        <v>#N/A</v>
      </c>
      <c r="P650" s="7" t="e">
        <f>VLOOKUP(A650,ResultsIRT!B:J,5,FALSE)</f>
        <v>#N/A</v>
      </c>
      <c r="Q650" s="7" t="e">
        <f>VLOOKUP(A650,ResultsIRT!B:J,6,FALSE)</f>
        <v>#N/A</v>
      </c>
      <c r="R650" s="7" t="e">
        <f>VLOOKUP(A650,ResultsIRT!B:J,8,FALSE)</f>
        <v>#N/A</v>
      </c>
      <c r="S650" s="7" t="e">
        <f>VLOOKUP(A650,ResultsIRT!B:J,7,FALSE)</f>
        <v>#N/A</v>
      </c>
      <c r="T650" s="7" t="e">
        <f>VLOOKUP(A650,ResultsIRT!B:J,9,FALSE)</f>
        <v>#N/A</v>
      </c>
      <c r="U650" s="27" t="s">
        <v>1129</v>
      </c>
      <c r="V650" s="8" t="str">
        <f>IFERROR(IF(VLOOKUP(U650, EnglishVocabulary!A:A, 1, FALSE) = U650, "yes", "no"), "no")</f>
        <v>yes</v>
      </c>
      <c r="W650" s="8" t="str">
        <f>IFERROR(IF(VLOOKUP(A650, HighDiscrimIRT!A:A, 1, FALSE) = A650, "X", ""), "")</f>
        <v/>
      </c>
      <c r="X650" s="7"/>
    </row>
    <row r="651" spans="1:24">
      <c r="A651" s="14" t="s">
        <v>1130</v>
      </c>
      <c r="B651" s="7">
        <f>LOG10(D651)+6</f>
        <v>1.3558861717483168</v>
      </c>
      <c r="C651" s="7">
        <f>IF(E651=0,-12,LOG10(E651)+6)</f>
        <v>1.0866267329561614</v>
      </c>
      <c r="D651" s="10">
        <v>2.26927E-5</v>
      </c>
      <c r="E651" s="10">
        <v>1.22075E-5</v>
      </c>
      <c r="F651" s="8">
        <v>10</v>
      </c>
      <c r="G651" s="8" t="str" cm="1">
        <f t="array" ref="G651">_xlfn.SWITCH(F651,0,"primary",1,"6-7th grade",2,"8-9th grade",3,"10th grade",4,"11-12th grade",5,"bachelor",6,"licence",7,"master",10,"hard to tell")</f>
        <v>hard to tell</v>
      </c>
      <c r="H651" s="8"/>
      <c r="I651" s="8" t="s">
        <v>42</v>
      </c>
      <c r="J651" s="8" t="s">
        <v>214</v>
      </c>
      <c r="K651" s="8" t="str">
        <f>IFERROR(IF(VLOOKUP(A651, ResultsOnlineExpFrench!A:A, 1, FALSE) = A651, "yes", "no"), "no")</f>
        <v>no</v>
      </c>
      <c r="L651" s="8"/>
      <c r="M651" s="8" t="e">
        <f>VLOOKUP(A651,ResultsOnlineExpFrench!A:B,2,FALSE)</f>
        <v>#N/A</v>
      </c>
      <c r="N651" s="8" t="e">
        <f>VLOOKUP(A651,ResultsOnlineExpFrench!A:H,8,FALSE)</f>
        <v>#N/A</v>
      </c>
      <c r="O651" s="7" t="e">
        <f>VLOOKUP(A651,ResultsIRT!B:J,4,FALSE)</f>
        <v>#N/A</v>
      </c>
      <c r="P651" s="7" t="e">
        <f>VLOOKUP(A651,ResultsIRT!B:J,5,FALSE)</f>
        <v>#N/A</v>
      </c>
      <c r="Q651" s="7" t="e">
        <f>VLOOKUP(A651,ResultsIRT!B:J,6,FALSE)</f>
        <v>#N/A</v>
      </c>
      <c r="R651" s="7" t="e">
        <f>VLOOKUP(A651,ResultsIRT!B:J,8,FALSE)</f>
        <v>#N/A</v>
      </c>
      <c r="S651" s="7" t="e">
        <f>VLOOKUP(A651,ResultsIRT!B:J,7,FALSE)</f>
        <v>#N/A</v>
      </c>
      <c r="T651" s="7" t="e">
        <f>VLOOKUP(A651,ResultsIRT!B:J,9,FALSE)</f>
        <v>#N/A</v>
      </c>
      <c r="U651" s="27" t="s">
        <v>1131</v>
      </c>
      <c r="V651" s="8" t="str">
        <f>IFERROR(IF(VLOOKUP(U651, EnglishVocabulary!A:A, 1, FALSE) = U651, "yes", "no"), "no")</f>
        <v>yes</v>
      </c>
      <c r="W651" s="8" t="str">
        <f>IFERROR(IF(VLOOKUP(A651, HighDiscrimIRT!A:A, 1, FALSE) = A651, "X", ""), "")</f>
        <v/>
      </c>
      <c r="X651" s="7"/>
    </row>
    <row r="652" spans="1:24">
      <c r="A652" s="14" t="s">
        <v>1132</v>
      </c>
      <c r="B652" s="7">
        <f>LOG10(D652)+6</f>
        <v>1.3530097845132687</v>
      </c>
      <c r="C652" s="7">
        <f>IF(E652=0,-12,LOG10(E652)+6)</f>
        <v>-0.7481185454474728</v>
      </c>
      <c r="D652" s="10">
        <v>2.2542900000000001E-5</v>
      </c>
      <c r="E652" s="10">
        <v>1.786E-7</v>
      </c>
      <c r="F652" s="8">
        <v>0</v>
      </c>
      <c r="G652" s="8" t="str" cm="1">
        <f t="array" ref="G652">_xlfn.SWITCH(F652,0,"primary",1,"6-7th grade",2,"8-9th grade",3,"10th grade",4,"11-12th grade",5,"bachelor",6,"licence",7,"master",10,"hard to tell")</f>
        <v>primary</v>
      </c>
      <c r="H652" s="8"/>
      <c r="I652" s="8"/>
      <c r="J652" s="8" t="s">
        <v>77</v>
      </c>
      <c r="K652" s="8" t="str">
        <f>IFERROR(IF(VLOOKUP(A652, ResultsOnlineExpFrench!A:A, 1, FALSE) = A652, "yes", "no"), "no")</f>
        <v>no</v>
      </c>
      <c r="L652" s="8"/>
      <c r="M652" s="8" t="e">
        <f>VLOOKUP(A652,ResultsOnlineExpFrench!A:B,2,FALSE)</f>
        <v>#N/A</v>
      </c>
      <c r="N652" s="8" t="e">
        <f>VLOOKUP(A652,ResultsOnlineExpFrench!A:H,8,FALSE)</f>
        <v>#N/A</v>
      </c>
      <c r="O652" s="7" t="e">
        <f>VLOOKUP(A652,ResultsIRT!B:J,4,FALSE)</f>
        <v>#N/A</v>
      </c>
      <c r="P652" s="7" t="e">
        <f>VLOOKUP(A652,ResultsIRT!B:J,5,FALSE)</f>
        <v>#N/A</v>
      </c>
      <c r="Q652" s="7" t="e">
        <f>VLOOKUP(A652,ResultsIRT!B:J,6,FALSE)</f>
        <v>#N/A</v>
      </c>
      <c r="R652" s="7" t="e">
        <f>VLOOKUP(A652,ResultsIRT!B:J,8,FALSE)</f>
        <v>#N/A</v>
      </c>
      <c r="S652" s="7" t="e">
        <f>VLOOKUP(A652,ResultsIRT!B:J,7,FALSE)</f>
        <v>#N/A</v>
      </c>
      <c r="T652" s="7" t="e">
        <f>VLOOKUP(A652,ResultsIRT!B:J,9,FALSE)</f>
        <v>#N/A</v>
      </c>
      <c r="U652" s="27" t="s">
        <v>1133</v>
      </c>
      <c r="V652" s="8" t="str">
        <f>IFERROR(IF(VLOOKUP(U652, EnglishVocabulary!A:A, 1, FALSE) = U652, "yes", "no"), "no")</f>
        <v>yes</v>
      </c>
      <c r="W652" s="8" t="str">
        <f>IFERROR(IF(VLOOKUP(A652, HighDiscrimIRT!A:A, 1, FALSE) = A652, "X", ""), "")</f>
        <v/>
      </c>
      <c r="X652" s="7"/>
    </row>
    <row r="653" spans="1:24">
      <c r="A653" s="14" t="s">
        <v>1134</v>
      </c>
      <c r="B653" s="7">
        <f>LOG10(D653)+6</f>
        <v>1.3515644152041046</v>
      </c>
      <c r="C653" s="7">
        <f>IF(E653=0,-12,LOG10(E653)+6)</f>
        <v>-12</v>
      </c>
      <c r="D653" s="10">
        <v>2.2467999999999999E-5</v>
      </c>
      <c r="E653" s="10">
        <v>0</v>
      </c>
      <c r="F653" s="8">
        <v>6</v>
      </c>
      <c r="G653" s="8" t="str" cm="1">
        <f t="array" ref="G653">_xlfn.SWITCH(F653,0,"primary",1,"6-7th grade",2,"8-9th grade",3,"10th grade",4,"11-12th grade",5,"bachelor",6,"licence",7,"master",10,"hard to tell")</f>
        <v>licence</v>
      </c>
      <c r="H653" s="8"/>
      <c r="I653" s="8"/>
      <c r="J653" s="8" t="s">
        <v>77</v>
      </c>
      <c r="K653" s="8" t="str">
        <f>IFERROR(IF(VLOOKUP(A653, ResultsOnlineExpFrench!A:A, 1, FALSE) = A653, "yes", "no"), "no")</f>
        <v>no</v>
      </c>
      <c r="L653" s="8"/>
      <c r="M653" s="8" t="e">
        <f>VLOOKUP(A653,ResultsOnlineExpFrench!A:B,2,FALSE)</f>
        <v>#N/A</v>
      </c>
      <c r="N653" s="8" t="e">
        <f>VLOOKUP(A653,ResultsOnlineExpFrench!A:H,8,FALSE)</f>
        <v>#N/A</v>
      </c>
      <c r="O653" s="7" t="e">
        <f>VLOOKUP(A653,ResultsIRT!B:J,4,FALSE)</f>
        <v>#N/A</v>
      </c>
      <c r="P653" s="7" t="e">
        <f>VLOOKUP(A653,ResultsIRT!B:J,5,FALSE)</f>
        <v>#N/A</v>
      </c>
      <c r="Q653" s="7" t="e">
        <f>VLOOKUP(A653,ResultsIRT!B:J,6,FALSE)</f>
        <v>#N/A</v>
      </c>
      <c r="R653" s="7" t="e">
        <f>VLOOKUP(A653,ResultsIRT!B:J,8,FALSE)</f>
        <v>#N/A</v>
      </c>
      <c r="S653" s="7" t="e">
        <f>VLOOKUP(A653,ResultsIRT!B:J,7,FALSE)</f>
        <v>#N/A</v>
      </c>
      <c r="T653" s="7" t="e">
        <f>VLOOKUP(A653,ResultsIRT!B:J,9,FALSE)</f>
        <v>#N/A</v>
      </c>
      <c r="U653" s="27" t="s">
        <v>1135</v>
      </c>
      <c r="V653" s="8" t="str">
        <f>IFERROR(IF(VLOOKUP(U653, EnglishVocabulary!A:A, 1, FALSE) = U653, "yes", "no"), "no")</f>
        <v>yes</v>
      </c>
      <c r="W653" s="8" t="str">
        <f>IFERROR(IF(VLOOKUP(A653, HighDiscrimIRT!A:A, 1, FALSE) = A653, "X", ""), "")</f>
        <v/>
      </c>
      <c r="X653" s="7"/>
    </row>
    <row r="654" spans="1:24">
      <c r="A654" s="14" t="s">
        <v>1136</v>
      </c>
      <c r="B654" s="7">
        <f>LOG10(D654)+6</f>
        <v>1.3515644152041046</v>
      </c>
      <c r="C654" s="7">
        <f>IF(E654=0,-12,LOG10(E654)+6)</f>
        <v>-1.2716462179787715</v>
      </c>
      <c r="D654" s="10">
        <v>2.2467999999999999E-5</v>
      </c>
      <c r="E654" s="10">
        <v>5.3500000000000003E-8</v>
      </c>
      <c r="F654" s="11">
        <v>1</v>
      </c>
      <c r="G654" s="8" t="str" cm="1">
        <f t="array" ref="G654">_xlfn.SWITCH(F654,0,"primary",1,"6-7th grade",2,"8-9th grade",3,"10th grade",4,"11-12th grade",5,"bachelor",6,"licence",7,"master",10,"hard to tell")</f>
        <v>6-7th grade</v>
      </c>
      <c r="H654" s="8"/>
      <c r="I654" s="8"/>
      <c r="J654" s="8" t="s">
        <v>27</v>
      </c>
      <c r="K654" s="8" t="str">
        <f>IFERROR(IF(VLOOKUP(A654, ResultsOnlineExpFrench!A:A, 1, FALSE) = A654, "yes", "no"), "no")</f>
        <v>yes</v>
      </c>
      <c r="L654" s="8"/>
      <c r="M654" s="7">
        <f>VLOOKUP(A654,ResultsOnlineExpFrench!A:B,2,FALSE)</f>
        <v>7.4652777777777777</v>
      </c>
      <c r="N654" s="7">
        <f>VLOOKUP(A654,ResultsOnlineExpFrench!A:H,8,FALSE)</f>
        <v>0.94951152971500319</v>
      </c>
      <c r="O654" s="7" t="e">
        <f>VLOOKUP(A654,ResultsIRT!B:J,4,FALSE)</f>
        <v>#N/A</v>
      </c>
      <c r="P654" s="7" t="e">
        <f>VLOOKUP(A654,ResultsIRT!B:J,5,FALSE)</f>
        <v>#N/A</v>
      </c>
      <c r="Q654" s="7" t="e">
        <f>VLOOKUP(A654,ResultsIRT!B:J,6,FALSE)</f>
        <v>#N/A</v>
      </c>
      <c r="R654" s="7" t="e">
        <f>VLOOKUP(A654,ResultsIRT!B:J,8,FALSE)</f>
        <v>#N/A</v>
      </c>
      <c r="S654" s="7" t="e">
        <f>VLOOKUP(A654,ResultsIRT!B:J,7,FALSE)</f>
        <v>#N/A</v>
      </c>
      <c r="T654" s="7" t="e">
        <f>VLOOKUP(A654,ResultsIRT!B:J,9,FALSE)</f>
        <v>#N/A</v>
      </c>
      <c r="U654" s="27" t="s">
        <v>1137</v>
      </c>
      <c r="V654" s="8" t="str">
        <f>IFERROR(IF(VLOOKUP(U654, EnglishVocabulary!A:A, 1, FALSE) = U654, "yes", "no"), "no")</f>
        <v>no</v>
      </c>
      <c r="W654" s="8" t="str">
        <f>IFERROR(IF(VLOOKUP(A654, HighDiscrimIRT!A:A, 1, FALSE) = A654, "X", ""), "")</f>
        <v/>
      </c>
      <c r="X654" s="7"/>
    </row>
    <row r="655" spans="1:24">
      <c r="A655" s="14" t="s">
        <v>1138</v>
      </c>
      <c r="B655" s="7">
        <f>LOG10(D655)+6</f>
        <v>1.3486591651046771</v>
      </c>
      <c r="C655" s="7">
        <f>IF(E655=0,-12,LOG10(E655)+6)</f>
        <v>-0.4783389848879267</v>
      </c>
      <c r="D655" s="10">
        <v>2.2318199999999999E-5</v>
      </c>
      <c r="E655" s="10">
        <v>3.3239999999999999E-7</v>
      </c>
      <c r="F655" s="11">
        <v>5</v>
      </c>
      <c r="G655" s="8" t="str" cm="1">
        <f t="array" ref="G655">_xlfn.SWITCH(F655,0,"primary",1,"6-7th grade",2,"8-9th grade",3,"10th grade",4,"11-12th grade",5,"bachelor",6,"licence",7,"master",10,"hard to tell")</f>
        <v>bachelor</v>
      </c>
      <c r="H655" s="8"/>
      <c r="I655" s="8"/>
      <c r="J655" s="8" t="s">
        <v>27</v>
      </c>
      <c r="K655" s="8" t="str">
        <f>IFERROR(IF(VLOOKUP(A655, ResultsOnlineExpFrench!A:A, 1, FALSE) = A655, "yes", "no"), "no")</f>
        <v>yes</v>
      </c>
      <c r="L655" s="8"/>
      <c r="M655" s="7">
        <f>VLOOKUP(A655,ResultsOnlineExpFrench!A:B,2,FALSE)</f>
        <v>4.9784172661870496</v>
      </c>
      <c r="N655" s="7">
        <f>VLOOKUP(A655,ResultsOnlineExpFrench!A:H,8,FALSE)</f>
        <v>2.9564406606332838</v>
      </c>
      <c r="O655" s="7">
        <f>VLOOKUP(A655,ResultsIRT!B:J,4,FALSE)</f>
        <v>3.3488733963814798</v>
      </c>
      <c r="P655" s="7">
        <f>VLOOKUP(A655,ResultsIRT!B:J,5,FALSE)</f>
        <v>-0.39030075196672098</v>
      </c>
      <c r="Q655" s="7">
        <f>VLOOKUP(A655,ResultsIRT!B:J,6,FALSE)</f>
        <v>4.1344164762613902</v>
      </c>
      <c r="R655" s="7">
        <f>VLOOKUP(A655,ResultsIRT!B:J,8,FALSE)</f>
        <v>-0.61441390496077397</v>
      </c>
      <c r="S655" s="7">
        <f>VLOOKUP(A655,ResultsIRT!B:J,7,FALSE)</f>
        <v>0.79651602552876799</v>
      </c>
      <c r="T655" s="7">
        <f>VLOOKUP(A655,ResultsIRT!B:J,9,FALSE)</f>
        <v>4.76497392356469</v>
      </c>
      <c r="U655" s="27" t="s">
        <v>1139</v>
      </c>
      <c r="V655" s="8" t="str">
        <f>IFERROR(IF(VLOOKUP(U655, EnglishVocabulary!A:A, 1, FALSE) = U655, "yes", "no"), "no")</f>
        <v>yes</v>
      </c>
      <c r="W655" s="8" t="str">
        <f>IFERROR(IF(VLOOKUP(A655, HighDiscrimIRT!A:A, 1, FALSE) = A655, "X", ""), "")</f>
        <v/>
      </c>
      <c r="X655" s="7"/>
    </row>
    <row r="656" spans="1:24">
      <c r="A656" s="14" t="s">
        <v>1140</v>
      </c>
      <c r="B656" s="7">
        <f>LOG10(D656)+6</f>
        <v>1.3472011717760397</v>
      </c>
      <c r="C656" s="7">
        <f>IF(E656=0,-12,LOG10(E656)+6)</f>
        <v>6.6176785772006141E-2</v>
      </c>
      <c r="D656" s="10">
        <v>2.2243400000000001E-5</v>
      </c>
      <c r="E656" s="10">
        <v>1.1646E-6</v>
      </c>
      <c r="F656" s="11">
        <v>2</v>
      </c>
      <c r="G656" s="8" t="str" cm="1">
        <f t="array" ref="G656">_xlfn.SWITCH(F656,0,"primary",1,"6-7th grade",2,"8-9th grade",3,"10th grade",4,"11-12th grade",5,"bachelor",6,"licence",7,"master",10,"hard to tell")</f>
        <v>8-9th grade</v>
      </c>
      <c r="H656" s="8"/>
      <c r="I656" s="8"/>
      <c r="J656" s="8" t="s">
        <v>27</v>
      </c>
      <c r="K656" s="8" t="str">
        <f>IFERROR(IF(VLOOKUP(A656, ResultsOnlineExpFrench!A:A, 1, FALSE) = A656, "yes", "no"), "no")</f>
        <v>yes</v>
      </c>
      <c r="L656" s="8"/>
      <c r="M656" s="7">
        <f>VLOOKUP(A656,ResultsOnlineExpFrench!A:B,2,FALSE)</f>
        <v>7.2012195121951219</v>
      </c>
      <c r="N656" s="7">
        <f>VLOOKUP(A656,ResultsOnlineExpFrench!A:H,8,FALSE)</f>
        <v>1.3932760045967649</v>
      </c>
      <c r="O656" s="7">
        <f>VLOOKUP(A656,ResultsIRT!B:J,4,FALSE)</f>
        <v>7.1307805556069997E-2</v>
      </c>
      <c r="P656" s="7">
        <f>VLOOKUP(A656,ResultsIRT!B:J,5,FALSE)</f>
        <v>-54.626033853184701</v>
      </c>
      <c r="Q656" s="7">
        <f>VLOOKUP(A656,ResultsIRT!B:J,6,FALSE)</f>
        <v>1.05713308303708</v>
      </c>
      <c r="R656" s="7">
        <f>VLOOKUP(A656,ResultsIRT!B:J,8,FALSE)</f>
        <v>-4.1912132378170996</v>
      </c>
      <c r="S656" s="7">
        <f>VLOOKUP(A656,ResultsIRT!B:J,7,FALSE)</f>
        <v>0.27269001150625999</v>
      </c>
      <c r="T656" s="7">
        <f>VLOOKUP(A656,ResultsIRT!B:J,9,FALSE)</f>
        <v>-9.2122242799960805</v>
      </c>
      <c r="U656" s="27" t="s">
        <v>1141</v>
      </c>
      <c r="V656" s="8" t="str">
        <f>IFERROR(IF(VLOOKUP(U656, EnglishVocabulary!A:A, 1, FALSE) = U656, "yes", "no"), "no")</f>
        <v>no</v>
      </c>
      <c r="W656" s="8" t="str">
        <f>IFERROR(IF(VLOOKUP(A656, HighDiscrimIRT!A:A, 1, FALSE) = A656, "X", ""), "")</f>
        <v/>
      </c>
      <c r="X656" s="7"/>
    </row>
    <row r="657" spans="1:24">
      <c r="A657" s="14" t="s">
        <v>1142</v>
      </c>
      <c r="B657" s="7">
        <f>LOG10(D657)+6</f>
        <v>1.3457363081906362</v>
      </c>
      <c r="C657" s="7">
        <f>IF(E657=0,-12,LOG10(E657)+6)</f>
        <v>0.19301322651594788</v>
      </c>
      <c r="D657" s="10">
        <v>2.21685E-5</v>
      </c>
      <c r="E657" s="10">
        <v>1.5596000000000001E-6</v>
      </c>
      <c r="F657" s="11">
        <v>6</v>
      </c>
      <c r="G657" s="8" t="str" cm="1">
        <f t="array" ref="G657">_xlfn.SWITCH(F657,0,"primary",1,"6-7th grade",2,"8-9th grade",3,"10th grade",4,"11-12th grade",5,"bachelor",6,"licence",7,"master",10,"hard to tell")</f>
        <v>licence</v>
      </c>
      <c r="H657" s="8"/>
      <c r="I657" s="8"/>
      <c r="J657" s="8" t="s">
        <v>27</v>
      </c>
      <c r="K657" s="8" t="str">
        <f>IFERROR(IF(VLOOKUP(A657, ResultsOnlineExpFrench!A:A, 1, FALSE) = A657, "yes", "no"), "no")</f>
        <v>yes</v>
      </c>
      <c r="L657" s="8"/>
      <c r="M657" s="7">
        <f>VLOOKUP(A657,ResultsOnlineExpFrench!A:B,2,FALSE)</f>
        <v>3.736486486486486</v>
      </c>
      <c r="N657" s="7">
        <f>VLOOKUP(A657,ResultsOnlineExpFrench!A:H,8,FALSE)</f>
        <v>2.3634648365484892</v>
      </c>
      <c r="O657" s="7">
        <f>VLOOKUP(A657,ResultsIRT!B:J,4,FALSE)</f>
        <v>1.1792716805613599</v>
      </c>
      <c r="P657" s="7">
        <f>VLOOKUP(A657,ResultsIRT!B:J,5,FALSE)</f>
        <v>0.257642081759898</v>
      </c>
      <c r="Q657" s="7">
        <f>VLOOKUP(A657,ResultsIRT!B:J,6,FALSE)</f>
        <v>1.7099797835344701</v>
      </c>
      <c r="R657" s="7">
        <f>VLOOKUP(A657,ResultsIRT!B:J,8,FALSE)</f>
        <v>-0.29619278071218003</v>
      </c>
      <c r="S657" s="7">
        <f>VLOOKUP(A657,ResultsIRT!B:J,7,FALSE)</f>
        <v>0.53946202002557198</v>
      </c>
      <c r="T657" s="7">
        <f>VLOOKUP(A657,ResultsIRT!B:J,9,FALSE)</f>
        <v>5.3387800505102598</v>
      </c>
      <c r="U657" s="27" t="s">
        <v>1142</v>
      </c>
      <c r="V657" s="8" t="str">
        <f>IFERROR(IF(VLOOKUP(U657, EnglishVocabulary!A:A, 1, FALSE) = U657, "yes", "no"), "no")</f>
        <v>yes</v>
      </c>
      <c r="W657" s="8" t="str">
        <f>IFERROR(IF(VLOOKUP(A657, HighDiscrimIRT!A:A, 1, FALSE) = A657, "X", ""), "")</f>
        <v/>
      </c>
      <c r="X657" s="7"/>
    </row>
    <row r="658" spans="1:24">
      <c r="A658" s="14" t="s">
        <v>1143</v>
      </c>
      <c r="B658" s="7">
        <f>LOG10(D658)+6</f>
        <v>1.3427916743317896</v>
      </c>
      <c r="C658" s="7">
        <f>IF(E658=0,-12,LOG10(E658)+6)</f>
        <v>-1.779891911959945</v>
      </c>
      <c r="D658" s="10">
        <v>2.20187E-5</v>
      </c>
      <c r="E658" s="10">
        <v>1.66E-8</v>
      </c>
      <c r="F658" s="8">
        <v>6</v>
      </c>
      <c r="G658" s="8" t="str" cm="1">
        <f t="array" ref="G658">_xlfn.SWITCH(F658,0,"primary",1,"6-7th grade",2,"8-9th grade",3,"10th grade",4,"11-12th grade",5,"bachelor",6,"licence",7,"master",10,"hard to tell")</f>
        <v>licence</v>
      </c>
      <c r="H658" s="8"/>
      <c r="I658" s="8"/>
      <c r="J658" s="8" t="s">
        <v>77</v>
      </c>
      <c r="K658" s="8" t="str">
        <f>IFERROR(IF(VLOOKUP(A658, ResultsOnlineExpFrench!A:A, 1, FALSE) = A658, "yes", "no"), "no")</f>
        <v>no</v>
      </c>
      <c r="L658" s="8"/>
      <c r="M658" s="8" t="e">
        <f>VLOOKUP(A658,ResultsOnlineExpFrench!A:B,2,FALSE)</f>
        <v>#N/A</v>
      </c>
      <c r="N658" s="8" t="e">
        <f>VLOOKUP(A658,ResultsOnlineExpFrench!A:H,8,FALSE)</f>
        <v>#N/A</v>
      </c>
      <c r="O658" s="7" t="e">
        <f>VLOOKUP(A658,ResultsIRT!B:J,4,FALSE)</f>
        <v>#N/A</v>
      </c>
      <c r="P658" s="7" t="e">
        <f>VLOOKUP(A658,ResultsIRT!B:J,5,FALSE)</f>
        <v>#N/A</v>
      </c>
      <c r="Q658" s="7" t="e">
        <f>VLOOKUP(A658,ResultsIRT!B:J,6,FALSE)</f>
        <v>#N/A</v>
      </c>
      <c r="R658" s="7" t="e">
        <f>VLOOKUP(A658,ResultsIRT!B:J,8,FALSE)</f>
        <v>#N/A</v>
      </c>
      <c r="S658" s="7" t="e">
        <f>VLOOKUP(A658,ResultsIRT!B:J,7,FALSE)</f>
        <v>#N/A</v>
      </c>
      <c r="T658" s="7" t="e">
        <f>VLOOKUP(A658,ResultsIRT!B:J,9,FALSE)</f>
        <v>#N/A</v>
      </c>
      <c r="U658" s="27" t="s">
        <v>1144</v>
      </c>
      <c r="V658" s="8" t="str">
        <f>IFERROR(IF(VLOOKUP(U658, EnglishVocabulary!A:A, 1, FALSE) = U658, "yes", "no"), "no")</f>
        <v>no</v>
      </c>
      <c r="W658" s="8" t="str">
        <f>IFERROR(IF(VLOOKUP(A658, HighDiscrimIRT!A:A, 1, FALSE) = A658, "X", ""), "")</f>
        <v/>
      </c>
      <c r="X658" s="7"/>
    </row>
    <row r="659" spans="1:24">
      <c r="A659" s="14" t="s">
        <v>1145</v>
      </c>
      <c r="B659" s="7">
        <f>LOG10(D659)+6</f>
        <v>1.3427916743317896</v>
      </c>
      <c r="C659" s="7">
        <f>IF(E659=0,-12,LOG10(E659)+6)</f>
        <v>0.64439919589151273</v>
      </c>
      <c r="D659" s="10">
        <v>2.20187E-5</v>
      </c>
      <c r="E659" s="10">
        <v>4.4096000000000001E-6</v>
      </c>
      <c r="F659" s="28">
        <v>3</v>
      </c>
      <c r="G659" s="8" t="str" cm="1">
        <f t="array" ref="G659">_xlfn.SWITCH(F659,0,"primary",1,"6-7th grade",2,"8-9th grade",3,"10th grade",4,"11-12th grade",5,"bachelor",6,"licence",7,"master",10,"hard to tell")</f>
        <v>10th grade</v>
      </c>
      <c r="H659" s="8"/>
      <c r="I659" s="8" t="s">
        <v>42</v>
      </c>
      <c r="J659" s="8" t="s">
        <v>27</v>
      </c>
      <c r="K659" s="8" t="str">
        <f>IFERROR(IF(VLOOKUP(A659, ResultsOnlineExpFrench!A:A, 1, FALSE) = A659, "yes", "no"), "no")</f>
        <v>no</v>
      </c>
      <c r="L659" s="8"/>
      <c r="M659" s="8" t="e">
        <f>VLOOKUP(A659,ResultsOnlineExpFrench!A:B,2,FALSE)</f>
        <v>#N/A</v>
      </c>
      <c r="N659" s="8" t="e">
        <f>VLOOKUP(A659,ResultsOnlineExpFrench!A:H,8,FALSE)</f>
        <v>#N/A</v>
      </c>
      <c r="O659" s="7" t="e">
        <f>VLOOKUP(A659,ResultsIRT!B:J,4,FALSE)</f>
        <v>#N/A</v>
      </c>
      <c r="P659" s="7" t="e">
        <f>VLOOKUP(A659,ResultsIRT!B:J,5,FALSE)</f>
        <v>#N/A</v>
      </c>
      <c r="Q659" s="7" t="e">
        <f>VLOOKUP(A659,ResultsIRT!B:J,6,FALSE)</f>
        <v>#N/A</v>
      </c>
      <c r="R659" s="7" t="e">
        <f>VLOOKUP(A659,ResultsIRT!B:J,8,FALSE)</f>
        <v>#N/A</v>
      </c>
      <c r="S659" s="7" t="e">
        <f>VLOOKUP(A659,ResultsIRT!B:J,7,FALSE)</f>
        <v>#N/A</v>
      </c>
      <c r="T659" s="7" t="e">
        <f>VLOOKUP(A659,ResultsIRT!B:J,9,FALSE)</f>
        <v>#N/A</v>
      </c>
      <c r="U659" s="27" t="s">
        <v>1146</v>
      </c>
      <c r="V659" s="8" t="str">
        <f>IFERROR(IF(VLOOKUP(U659, EnglishVocabulary!A:A, 1, FALSE) = U659, "yes", "no"), "no")</f>
        <v>no</v>
      </c>
      <c r="W659" s="8" t="str">
        <f>IFERROR(IF(VLOOKUP(A659, HighDiscrimIRT!A:A, 1, FALSE) = A659, "X", ""), "")</f>
        <v/>
      </c>
      <c r="X659" s="7"/>
    </row>
    <row r="660" spans="1:24">
      <c r="A660" s="14" t="s">
        <v>1147</v>
      </c>
      <c r="B660" s="7">
        <f>LOG10(D660)+6</f>
        <v>1.3413118363713457</v>
      </c>
      <c r="C660" s="7">
        <f>IF(E660=0,-12,LOG10(E660)+6)</f>
        <v>1.7138742663248578</v>
      </c>
      <c r="D660" s="10">
        <v>2.1943800000000002E-5</v>
      </c>
      <c r="E660" s="10">
        <v>5.1745700000000002E-5</v>
      </c>
      <c r="F660" s="11">
        <v>0</v>
      </c>
      <c r="G660" s="8" t="str" cm="1">
        <f t="array" ref="G660">_xlfn.SWITCH(F660,0,"primary",1,"6-7th grade",2,"8-9th grade",3,"10th grade",4,"11-12th grade",5,"bachelor",6,"licence",7,"master",10,"hard to tell")</f>
        <v>primary</v>
      </c>
      <c r="H660" s="8"/>
      <c r="I660" s="8"/>
      <c r="J660" s="8" t="s">
        <v>36</v>
      </c>
      <c r="K660" s="8" t="str">
        <f>IFERROR(IF(VLOOKUP(A660, ResultsOnlineExpFrench!A:A, 1, FALSE) = A660, "yes", "no"), "no")</f>
        <v>no</v>
      </c>
      <c r="L660" s="8"/>
      <c r="M660" s="8" t="e">
        <f>VLOOKUP(A660,ResultsOnlineExpFrench!A:B,2,FALSE)</f>
        <v>#N/A</v>
      </c>
      <c r="N660" s="8" t="e">
        <f>VLOOKUP(A660,ResultsOnlineExpFrench!A:H,8,FALSE)</f>
        <v>#N/A</v>
      </c>
      <c r="O660" s="7" t="e">
        <f>VLOOKUP(A660,ResultsIRT!B:J,4,FALSE)</f>
        <v>#N/A</v>
      </c>
      <c r="P660" s="7" t="e">
        <f>VLOOKUP(A660,ResultsIRT!B:J,5,FALSE)</f>
        <v>#N/A</v>
      </c>
      <c r="Q660" s="7" t="e">
        <f>VLOOKUP(A660,ResultsIRT!B:J,6,FALSE)</f>
        <v>#N/A</v>
      </c>
      <c r="R660" s="7" t="e">
        <f>VLOOKUP(A660,ResultsIRT!B:J,8,FALSE)</f>
        <v>#N/A</v>
      </c>
      <c r="S660" s="7" t="e">
        <f>VLOOKUP(A660,ResultsIRT!B:J,7,FALSE)</f>
        <v>#N/A</v>
      </c>
      <c r="T660" s="7" t="e">
        <f>VLOOKUP(A660,ResultsIRT!B:J,9,FALSE)</f>
        <v>#N/A</v>
      </c>
      <c r="U660" s="27" t="s">
        <v>858</v>
      </c>
      <c r="V660" s="8" t="str">
        <f>IFERROR(IF(VLOOKUP(U660, EnglishVocabulary!A:A, 1, FALSE) = U660, "yes", "no"), "no")</f>
        <v>yes</v>
      </c>
      <c r="W660" s="8" t="str">
        <f>IFERROR(IF(VLOOKUP(A660, HighDiscrimIRT!A:A, 1, FALSE) = A660, "X", ""), "")</f>
        <v/>
      </c>
      <c r="X660" s="7" t="s">
        <v>340</v>
      </c>
    </row>
    <row r="661" spans="1:24">
      <c r="A661" s="14" t="s">
        <v>1148</v>
      </c>
      <c r="B661" s="7">
        <f>LOG10(D661)+6</f>
        <v>1.3398269386871755</v>
      </c>
      <c r="C661" s="7">
        <f>IF(E661=0,-12,LOG10(E661)+6)</f>
        <v>-0.57741016014851798</v>
      </c>
      <c r="D661" s="10">
        <v>2.18689E-5</v>
      </c>
      <c r="E661" s="10">
        <v>2.6459999999999997E-7</v>
      </c>
      <c r="F661" s="8">
        <v>5</v>
      </c>
      <c r="G661" s="8" t="str" cm="1">
        <f t="array" ref="G661">_xlfn.SWITCH(F661,0,"primary",1,"6-7th grade",2,"8-9th grade",3,"10th grade",4,"11-12th grade",5,"bachelor",6,"licence",7,"master",10,"hard to tell")</f>
        <v>bachelor</v>
      </c>
      <c r="H661" s="8"/>
      <c r="I661" s="8"/>
      <c r="J661" s="8" t="s">
        <v>331</v>
      </c>
      <c r="K661" s="8" t="str">
        <f>IFERROR(IF(VLOOKUP(A661, ResultsOnlineExpFrench!A:A, 1, FALSE) = A661, "yes", "no"), "no")</f>
        <v>no</v>
      </c>
      <c r="L661" s="8"/>
      <c r="M661" s="8" t="e">
        <f>VLOOKUP(A661,ResultsOnlineExpFrench!A:B,2,FALSE)</f>
        <v>#N/A</v>
      </c>
      <c r="N661" s="8" t="e">
        <f>VLOOKUP(A661,ResultsOnlineExpFrench!A:H,8,FALSE)</f>
        <v>#N/A</v>
      </c>
      <c r="O661" s="7" t="e">
        <f>VLOOKUP(A661,ResultsIRT!B:J,4,FALSE)</f>
        <v>#N/A</v>
      </c>
      <c r="P661" s="7" t="e">
        <f>VLOOKUP(A661,ResultsIRT!B:J,5,FALSE)</f>
        <v>#N/A</v>
      </c>
      <c r="Q661" s="7" t="e">
        <f>VLOOKUP(A661,ResultsIRT!B:J,6,FALSE)</f>
        <v>#N/A</v>
      </c>
      <c r="R661" s="7" t="e">
        <f>VLOOKUP(A661,ResultsIRT!B:J,8,FALSE)</f>
        <v>#N/A</v>
      </c>
      <c r="S661" s="7" t="e">
        <f>VLOOKUP(A661,ResultsIRT!B:J,7,FALSE)</f>
        <v>#N/A</v>
      </c>
      <c r="T661" s="7" t="e">
        <f>VLOOKUP(A661,ResultsIRT!B:J,9,FALSE)</f>
        <v>#N/A</v>
      </c>
      <c r="U661" s="27" t="s">
        <v>1148</v>
      </c>
      <c r="V661" s="8" t="str">
        <f>IFERROR(IF(VLOOKUP(U661, EnglishVocabulary!A:A, 1, FALSE) = U661, "yes", "no"), "no")</f>
        <v>no</v>
      </c>
      <c r="W661" s="8" t="str">
        <f>IFERROR(IF(VLOOKUP(A661, HighDiscrimIRT!A:A, 1, FALSE) = A661, "X", ""), "")</f>
        <v/>
      </c>
      <c r="X661" s="7"/>
    </row>
    <row r="662" spans="1:24">
      <c r="A662" s="14" t="s">
        <v>1149</v>
      </c>
      <c r="B662" s="7">
        <f>LOG10(D662)+6</f>
        <v>1.3383369465610722</v>
      </c>
      <c r="C662" s="7">
        <f>IF(E662=0,-12,LOG10(E662)+6)</f>
        <v>-2.0457574905606748</v>
      </c>
      <c r="D662" s="10">
        <v>2.1793999999999998E-5</v>
      </c>
      <c r="E662" s="10">
        <v>8.9999999999999995E-9</v>
      </c>
      <c r="F662" s="11">
        <v>6</v>
      </c>
      <c r="G662" s="8" t="str" cm="1">
        <f t="array" ref="G662">_xlfn.SWITCH(F662,0,"primary",1,"6-7th grade",2,"8-9th grade",3,"10th grade",4,"11-12th grade",5,"bachelor",6,"licence",7,"master",10,"hard to tell")</f>
        <v>licence</v>
      </c>
      <c r="H662" s="8"/>
      <c r="I662" s="8"/>
      <c r="J662" s="8" t="s">
        <v>27</v>
      </c>
      <c r="K662" s="8" t="str">
        <f>IFERROR(IF(VLOOKUP(A662, ResultsOnlineExpFrench!A:A, 1, FALSE) = A662, "yes", "no"), "no")</f>
        <v>yes</v>
      </c>
      <c r="L662" s="8"/>
      <c r="M662" s="7">
        <f>VLOOKUP(A662,ResultsOnlineExpFrench!A:B,2,FALSE)</f>
        <v>5.1118012422360248</v>
      </c>
      <c r="N662" s="7">
        <f>VLOOKUP(A662,ResultsOnlineExpFrench!A:H,8,FALSE)</f>
        <v>2.9425002864317</v>
      </c>
      <c r="O662" s="7">
        <f>VLOOKUP(A662,ResultsIRT!B:J,4,FALSE)</f>
        <v>1.9463053618008399</v>
      </c>
      <c r="P662" s="7">
        <f>VLOOKUP(A662,ResultsIRT!B:J,5,FALSE)</f>
        <v>-0.59065087477659295</v>
      </c>
      <c r="Q662" s="7">
        <f>VLOOKUP(A662,ResultsIRT!B:J,6,FALSE)</f>
        <v>3.6590737511758098</v>
      </c>
      <c r="R662" s="7">
        <f>VLOOKUP(A662,ResultsIRT!B:J,8,FALSE)</f>
        <v>-0.72652912290323202</v>
      </c>
      <c r="S662" s="7">
        <f>VLOOKUP(A662,ResultsIRT!B:J,7,FALSE)</f>
        <v>0.72936643309107096</v>
      </c>
      <c r="T662" s="7">
        <f>VLOOKUP(A662,ResultsIRT!B:J,9,FALSE)</f>
        <v>4.2526374906088202</v>
      </c>
      <c r="U662" s="27" t="s">
        <v>1150</v>
      </c>
      <c r="V662" s="8" t="str">
        <f>IFERROR(IF(VLOOKUP(U662, EnglishVocabulary!A:A, 1, FALSE) = U662, "yes", "no"), "no")</f>
        <v>yes</v>
      </c>
      <c r="W662" s="8" t="str">
        <f>IFERROR(IF(VLOOKUP(A662, HighDiscrimIRT!A:A, 1, FALSE) = A662, "X", ""), "")</f>
        <v>X</v>
      </c>
      <c r="X662" s="7"/>
    </row>
    <row r="663" spans="1:24">
      <c r="A663" s="14" t="s">
        <v>1151</v>
      </c>
      <c r="B663" s="7">
        <f>LOG10(D663)+6</f>
        <v>1.3383369465610722</v>
      </c>
      <c r="C663" s="7">
        <f>IF(E663=0,-12,LOG10(E663)+6)</f>
        <v>-1.2090115249111841</v>
      </c>
      <c r="D663" s="10">
        <v>2.1793999999999998E-5</v>
      </c>
      <c r="E663" s="10">
        <v>6.1799999999999998E-8</v>
      </c>
      <c r="F663" s="8">
        <v>5</v>
      </c>
      <c r="G663" s="8" t="str" cm="1">
        <f t="array" ref="G663">_xlfn.SWITCH(F663,0,"primary",1,"6-7th grade",2,"8-9th grade",3,"10th grade",4,"11-12th grade",5,"bachelor",6,"licence",7,"master",10,"hard to tell")</f>
        <v>bachelor</v>
      </c>
      <c r="H663" s="8"/>
      <c r="I663" s="8"/>
      <c r="J663" s="8" t="s">
        <v>77</v>
      </c>
      <c r="K663" s="8" t="str">
        <f>IFERROR(IF(VLOOKUP(A663, ResultsOnlineExpFrench!A:A, 1, FALSE) = A663, "yes", "no"), "no")</f>
        <v>no</v>
      </c>
      <c r="L663" s="8"/>
      <c r="M663" s="8" t="e">
        <f>VLOOKUP(A663,ResultsOnlineExpFrench!A:B,2,FALSE)</f>
        <v>#N/A</v>
      </c>
      <c r="N663" s="8" t="e">
        <f>VLOOKUP(A663,ResultsOnlineExpFrench!A:H,8,FALSE)</f>
        <v>#N/A</v>
      </c>
      <c r="O663" s="7" t="e">
        <f>VLOOKUP(A663,ResultsIRT!B:J,4,FALSE)</f>
        <v>#N/A</v>
      </c>
      <c r="P663" s="7" t="e">
        <f>VLOOKUP(A663,ResultsIRT!B:J,5,FALSE)</f>
        <v>#N/A</v>
      </c>
      <c r="Q663" s="7" t="e">
        <f>VLOOKUP(A663,ResultsIRT!B:J,6,FALSE)</f>
        <v>#N/A</v>
      </c>
      <c r="R663" s="7" t="e">
        <f>VLOOKUP(A663,ResultsIRT!B:J,8,FALSE)</f>
        <v>#N/A</v>
      </c>
      <c r="S663" s="7" t="e">
        <f>VLOOKUP(A663,ResultsIRT!B:J,7,FALSE)</f>
        <v>#N/A</v>
      </c>
      <c r="T663" s="7" t="e">
        <f>VLOOKUP(A663,ResultsIRT!B:J,9,FALSE)</f>
        <v>#N/A</v>
      </c>
      <c r="U663" s="27" t="s">
        <v>1152</v>
      </c>
      <c r="V663" s="8" t="str">
        <f>IFERROR(IF(VLOOKUP(U663, EnglishVocabulary!A:A, 1, FALSE) = U663, "yes", "no"), "no")</f>
        <v>yes</v>
      </c>
      <c r="W663" s="8" t="str">
        <f>IFERROR(IF(VLOOKUP(A663, HighDiscrimIRT!A:A, 1, FALSE) = A663, "X", ""), "")</f>
        <v/>
      </c>
      <c r="X663" s="7"/>
    </row>
    <row r="664" spans="1:24">
      <c r="A664" s="14" t="s">
        <v>1153</v>
      </c>
      <c r="B664" s="7">
        <f>LOG10(D664)+6</f>
        <v>1.3368418249162586</v>
      </c>
      <c r="C664" s="7">
        <f>IF(E664=0,-12,LOG10(E664)+6)</f>
        <v>0.18836592606314806</v>
      </c>
      <c r="D664" s="10">
        <v>2.17191E-5</v>
      </c>
      <c r="E664" s="10">
        <v>1.5430000000000001E-6</v>
      </c>
      <c r="F664" s="8">
        <v>5</v>
      </c>
      <c r="G664" s="8" t="str" cm="1">
        <f t="array" ref="G664">_xlfn.SWITCH(F664,0,"primary",1,"6-7th grade",2,"8-9th grade",3,"10th grade",4,"11-12th grade",5,"bachelor",6,"licence",7,"master",10,"hard to tell")</f>
        <v>bachelor</v>
      </c>
      <c r="H664" s="8" t="s">
        <v>42</v>
      </c>
      <c r="I664" s="8"/>
      <c r="J664" s="8" t="s">
        <v>27</v>
      </c>
      <c r="K664" s="8" t="str">
        <f>IFERROR(IF(VLOOKUP(A664, ResultsOnlineExpFrench!A:A, 1, FALSE) = A664, "yes", "no"), "no")</f>
        <v>no</v>
      </c>
      <c r="L664" s="8"/>
      <c r="M664" s="8" t="e">
        <f>VLOOKUP(A664,ResultsOnlineExpFrench!A:B,2,FALSE)</f>
        <v>#N/A</v>
      </c>
      <c r="N664" s="8" t="e">
        <f>VLOOKUP(A664,ResultsOnlineExpFrench!A:H,8,FALSE)</f>
        <v>#N/A</v>
      </c>
      <c r="O664" s="7" t="e">
        <f>VLOOKUP(A664,ResultsIRT!B:J,4,FALSE)</f>
        <v>#N/A</v>
      </c>
      <c r="P664" s="7" t="e">
        <f>VLOOKUP(A664,ResultsIRT!B:J,5,FALSE)</f>
        <v>#N/A</v>
      </c>
      <c r="Q664" s="7" t="e">
        <f>VLOOKUP(A664,ResultsIRT!B:J,6,FALSE)</f>
        <v>#N/A</v>
      </c>
      <c r="R664" s="7" t="e">
        <f>VLOOKUP(A664,ResultsIRT!B:J,8,FALSE)</f>
        <v>#N/A</v>
      </c>
      <c r="S664" s="7" t="e">
        <f>VLOOKUP(A664,ResultsIRT!B:J,7,FALSE)</f>
        <v>#N/A</v>
      </c>
      <c r="T664" s="7" t="e">
        <f>VLOOKUP(A664,ResultsIRT!B:J,9,FALSE)</f>
        <v>#N/A</v>
      </c>
      <c r="U664" s="27" t="s">
        <v>1154</v>
      </c>
      <c r="V664" s="8" t="str">
        <f>IFERROR(IF(VLOOKUP(U664, EnglishVocabulary!A:A, 1, FALSE) = U664, "yes", "no"), "no")</f>
        <v>yes</v>
      </c>
      <c r="W664" s="8" t="str">
        <f>IFERROR(IF(VLOOKUP(A664, HighDiscrimIRT!A:A, 1, FALSE) = A664, "X", ""), "")</f>
        <v/>
      </c>
      <c r="X664" s="7"/>
    </row>
    <row r="665" spans="1:24">
      <c r="A665" s="14" t="s">
        <v>1155</v>
      </c>
      <c r="B665" s="7">
        <f>LOG10(D665)+6</f>
        <v>1.3353415383124325</v>
      </c>
      <c r="C665" s="7">
        <f>IF(E665=0,-12,LOG10(E665)+6)</f>
        <v>0.73955652286930018</v>
      </c>
      <c r="D665" s="10">
        <v>2.1644199999999999E-5</v>
      </c>
      <c r="E665" s="10">
        <v>5.4898000000000004E-6</v>
      </c>
      <c r="F665" s="11">
        <v>7</v>
      </c>
      <c r="G665" s="8" t="str" cm="1">
        <f t="array" ref="G665">_xlfn.SWITCH(F665,0,"primary",1,"6-7th grade",2,"8-9th grade",3,"10th grade",4,"11-12th grade",5,"bachelor",6,"licence",7,"master",10,"hard to tell")</f>
        <v>master</v>
      </c>
      <c r="H665" s="8"/>
      <c r="I665" s="8"/>
      <c r="J665" s="8" t="s">
        <v>27</v>
      </c>
      <c r="K665" s="8" t="str">
        <f>IFERROR(IF(VLOOKUP(A665, ResultsOnlineExpFrench!A:A, 1, FALSE) = A665, "yes", "no"), "no")</f>
        <v>yes</v>
      </c>
      <c r="L665" s="8"/>
      <c r="M665" s="7">
        <f>VLOOKUP(A665,ResultsOnlineExpFrench!A:B,2,FALSE)</f>
        <v>2.5882352941176472</v>
      </c>
      <c r="N665" s="7">
        <f>VLOOKUP(A665,ResultsOnlineExpFrench!A:H,8,FALSE)</f>
        <v>2.6387123314537511</v>
      </c>
      <c r="O665" s="7">
        <f>VLOOKUP(A665,ResultsIRT!B:J,4,FALSE)</f>
        <v>1.2207148457066599</v>
      </c>
      <c r="P665" s="7">
        <f>VLOOKUP(A665,ResultsIRT!B:J,5,FALSE)</f>
        <v>1.31194204767075</v>
      </c>
      <c r="Q665" s="7">
        <f>VLOOKUP(A665,ResultsIRT!B:J,6,FALSE)</f>
        <v>2.0801209483719298</v>
      </c>
      <c r="R665" s="7">
        <f>VLOOKUP(A665,ResultsIRT!B:J,8,FALSE)</f>
        <v>0.541429736134863</v>
      </c>
      <c r="S665" s="7">
        <f>VLOOKUP(A665,ResultsIRT!B:J,7,FALSE)</f>
        <v>0.63733458208511595</v>
      </c>
      <c r="T665" s="7">
        <f>VLOOKUP(A665,ResultsIRT!B:J,9,FALSE)</f>
        <v>7.38915375284801</v>
      </c>
      <c r="U665" s="27" t="s">
        <v>1156</v>
      </c>
      <c r="V665" s="8" t="str">
        <f>IFERROR(IF(VLOOKUP(U665, EnglishVocabulary!A:A, 1, FALSE) = U665, "yes", "no"), "no")</f>
        <v>yes</v>
      </c>
      <c r="W665" s="8" t="str">
        <f>IFERROR(IF(VLOOKUP(A665, HighDiscrimIRT!A:A, 1, FALSE) = A665, "X", ""), "")</f>
        <v/>
      </c>
      <c r="X665" s="7"/>
    </row>
    <row r="666" spans="1:24">
      <c r="A666" s="14" t="s">
        <v>1157</v>
      </c>
      <c r="B666" s="7">
        <f>LOG10(D666)+6</f>
        <v>1.3353415383124325</v>
      </c>
      <c r="C666" s="7">
        <f>IF(E666=0,-12,LOG10(E666)+6)</f>
        <v>1.0701487361523059</v>
      </c>
      <c r="D666" s="10">
        <v>2.1644199999999999E-5</v>
      </c>
      <c r="E666" s="10">
        <v>1.1753000000000001E-5</v>
      </c>
      <c r="F666" s="8">
        <v>6</v>
      </c>
      <c r="G666" s="8" t="str" cm="1">
        <f t="array" ref="G666">_xlfn.SWITCH(F666,0,"primary",1,"6-7th grade",2,"8-9th grade",3,"10th grade",4,"11-12th grade",5,"bachelor",6,"licence",7,"master",10,"hard to tell")</f>
        <v>licence</v>
      </c>
      <c r="H666" s="8"/>
      <c r="I666" s="8" t="s">
        <v>42</v>
      </c>
      <c r="J666" s="8" t="s">
        <v>27</v>
      </c>
      <c r="K666" s="8" t="str">
        <f>IFERROR(IF(VLOOKUP(A666, ResultsOnlineExpFrench!A:A, 1, FALSE) = A666, "yes", "no"), "no")</f>
        <v>no</v>
      </c>
      <c r="L666" s="8"/>
      <c r="M666" s="8" t="e">
        <f>VLOOKUP(A666,ResultsOnlineExpFrench!A:B,2,FALSE)</f>
        <v>#N/A</v>
      </c>
      <c r="N666" s="8" t="e">
        <f>VLOOKUP(A666,ResultsOnlineExpFrench!A:H,8,FALSE)</f>
        <v>#N/A</v>
      </c>
      <c r="O666" s="7" t="e">
        <f>VLOOKUP(A666,ResultsIRT!B:J,4,FALSE)</f>
        <v>#N/A</v>
      </c>
      <c r="P666" s="7" t="e">
        <f>VLOOKUP(A666,ResultsIRT!B:J,5,FALSE)</f>
        <v>#N/A</v>
      </c>
      <c r="Q666" s="7" t="e">
        <f>VLOOKUP(A666,ResultsIRT!B:J,6,FALSE)</f>
        <v>#N/A</v>
      </c>
      <c r="R666" s="7" t="e">
        <f>VLOOKUP(A666,ResultsIRT!B:J,8,FALSE)</f>
        <v>#N/A</v>
      </c>
      <c r="S666" s="7" t="e">
        <f>VLOOKUP(A666,ResultsIRT!B:J,7,FALSE)</f>
        <v>#N/A</v>
      </c>
      <c r="T666" s="7" t="e">
        <f>VLOOKUP(A666,ResultsIRT!B:J,9,FALSE)</f>
        <v>#N/A</v>
      </c>
      <c r="U666" s="27" t="s">
        <v>1021</v>
      </c>
      <c r="V666" s="8" t="str">
        <f>IFERROR(IF(VLOOKUP(U666, EnglishVocabulary!A:A, 1, FALSE) = U666, "yes", "no"), "no")</f>
        <v>yes</v>
      </c>
      <c r="W666" s="8" t="str">
        <f>IFERROR(IF(VLOOKUP(A666, HighDiscrimIRT!A:A, 1, FALSE) = A666, "X", ""), "")</f>
        <v/>
      </c>
      <c r="X666" s="7"/>
    </row>
    <row r="667" spans="1:24">
      <c r="A667" s="14" t="s">
        <v>1158</v>
      </c>
      <c r="B667" s="7">
        <f>LOG10(D667)+6</f>
        <v>1.3353415383124325</v>
      </c>
      <c r="C667" s="7">
        <f>IF(E667=0,-12,LOG10(E667)+6)</f>
        <v>-1.114073660198569</v>
      </c>
      <c r="D667" s="10">
        <v>2.1644199999999999E-5</v>
      </c>
      <c r="E667" s="10">
        <v>7.6899999999999994E-8</v>
      </c>
      <c r="F667" s="11">
        <v>0</v>
      </c>
      <c r="G667" s="8" t="str" cm="1">
        <f t="array" ref="G667">_xlfn.SWITCH(F667,0,"primary",1,"6-7th grade",2,"8-9th grade",3,"10th grade",4,"11-12th grade",5,"bachelor",6,"licence",7,"master",10,"hard to tell")</f>
        <v>primary</v>
      </c>
      <c r="H667" s="8"/>
      <c r="I667" s="8"/>
      <c r="J667" s="8" t="s">
        <v>27</v>
      </c>
      <c r="K667" s="8" t="str">
        <f>IFERROR(IF(VLOOKUP(A667, ResultsOnlineExpFrench!A:A, 1, FALSE) = A667, "yes", "no"), "no")</f>
        <v>yes</v>
      </c>
      <c r="L667" s="8"/>
      <c r="M667" s="7">
        <f>VLOOKUP(A667,ResultsOnlineExpFrench!A:B,2,FALSE)</f>
        <v>7.6884057971014492</v>
      </c>
      <c r="N667" s="7">
        <f>VLOOKUP(A667,ResultsOnlineExpFrench!A:H,8,FALSE)</f>
        <v>0.91525497071344408</v>
      </c>
      <c r="O667" s="7">
        <f>VLOOKUP(A667,ResultsIRT!B:J,4,FALSE)</f>
        <v>8.2083531246278599E-3</v>
      </c>
      <c r="P667" s="7">
        <f>VLOOKUP(A667,ResultsIRT!B:J,5,FALSE)</f>
        <v>-28.312235624423899</v>
      </c>
      <c r="Q667" s="7">
        <f>VLOOKUP(A667,ResultsIRT!B:J,6,FALSE)</f>
        <v>93.688829094415496</v>
      </c>
      <c r="R667" s="7">
        <f>VLOOKUP(A667,ResultsIRT!B:J,8,FALSE)</f>
        <v>-1.9011808619722099</v>
      </c>
      <c r="S667" s="7">
        <f>VLOOKUP(A667,ResultsIRT!B:J,7,FALSE)</f>
        <v>17.453116256554601</v>
      </c>
      <c r="T667" s="7">
        <f>VLOOKUP(A667,ResultsIRT!B:J,9,FALSE)</f>
        <v>1.9370535257099399</v>
      </c>
      <c r="U667" s="27" t="s">
        <v>1159</v>
      </c>
      <c r="V667" s="8" t="str">
        <f>IFERROR(IF(VLOOKUP(U667, EnglishVocabulary!A:A, 1, FALSE) = U667, "yes", "no"), "no")</f>
        <v>yes</v>
      </c>
      <c r="W667" s="8" t="str">
        <f>IFERROR(IF(VLOOKUP(A667, HighDiscrimIRT!A:A, 1, FALSE) = A667, "X", ""), "")</f>
        <v>X</v>
      </c>
      <c r="X667" s="7"/>
    </row>
    <row r="668" spans="1:24">
      <c r="A668" s="14" t="s">
        <v>1160</v>
      </c>
      <c r="B668" s="7">
        <f>LOG10(D668)+6</f>
        <v>1.3323253266185988</v>
      </c>
      <c r="C668" s="7">
        <f>IF(E668=0,-12,LOG10(E668)+6)</f>
        <v>-0.29602117499161373</v>
      </c>
      <c r="D668" s="10">
        <v>2.1494399999999999E-5</v>
      </c>
      <c r="E668" s="10">
        <v>5.0579999999999999E-7</v>
      </c>
      <c r="F668" s="11">
        <v>4</v>
      </c>
      <c r="G668" s="8" t="str" cm="1">
        <f t="array" ref="G668">_xlfn.SWITCH(F668,0,"primary",1,"6-7th grade",2,"8-9th grade",3,"10th grade",4,"11-12th grade",5,"bachelor",6,"licence",7,"master",10,"hard to tell")</f>
        <v>11-12th grade</v>
      </c>
      <c r="H668" s="8"/>
      <c r="I668" s="8"/>
      <c r="J668" s="8" t="s">
        <v>27</v>
      </c>
      <c r="K668" s="8" t="str">
        <f>IFERROR(IF(VLOOKUP(A668, ResultsOnlineExpFrench!A:A, 1, FALSE) = A668, "yes", "no"), "no")</f>
        <v>yes</v>
      </c>
      <c r="L668" s="8"/>
      <c r="M668" s="7">
        <f>VLOOKUP(A668,ResultsOnlineExpFrench!A:B,2,FALSE)</f>
        <v>6.743243243243243</v>
      </c>
      <c r="N668" s="7">
        <f>VLOOKUP(A668,ResultsOnlineExpFrench!A:H,8,FALSE)</f>
        <v>1.823723624826868</v>
      </c>
      <c r="O668" s="7">
        <f>VLOOKUP(A668,ResultsIRT!B:J,4,FALSE)</f>
        <v>2.9112641025078001</v>
      </c>
      <c r="P668" s="7">
        <f>VLOOKUP(A668,ResultsIRT!B:J,5,FALSE)</f>
        <v>-1.23901604542151</v>
      </c>
      <c r="Q668" s="7">
        <f>VLOOKUP(A668,ResultsIRT!B:J,6,FALSE)</f>
        <v>3.4613161443495799</v>
      </c>
      <c r="R668" s="7">
        <f>VLOOKUP(A668,ResultsIRT!B:J,8,FALSE)</f>
        <v>-1.6112230040823801</v>
      </c>
      <c r="S668" s="7">
        <f>VLOOKUP(A668,ResultsIRT!B:J,7,FALSE)</f>
        <v>1.09007222014016</v>
      </c>
      <c r="T668" s="7">
        <f>VLOOKUP(A668,ResultsIRT!B:J,9,FALSE)</f>
        <v>1.7909084064946901</v>
      </c>
      <c r="U668" s="27" t="s">
        <v>1160</v>
      </c>
      <c r="V668" s="8" t="str">
        <f>IFERROR(IF(VLOOKUP(U668, EnglishVocabulary!A:A, 1, FALSE) = U668, "yes", "no"), "no")</f>
        <v>yes</v>
      </c>
      <c r="W668" s="8" t="str">
        <f>IFERROR(IF(VLOOKUP(A668, HighDiscrimIRT!A:A, 1, FALSE) = A668, "X", ""), "")</f>
        <v/>
      </c>
      <c r="X668" s="7"/>
    </row>
    <row r="669" spans="1:24">
      <c r="A669" s="14" t="s">
        <v>1161</v>
      </c>
      <c r="B669" s="7">
        <f>LOG10(D669)+6</f>
        <v>1.3323253266185988</v>
      </c>
      <c r="C669" s="7">
        <f>IF(E669=0,-12,LOG10(E669)+6)</f>
        <v>-0.9796387173522918</v>
      </c>
      <c r="D669" s="10">
        <v>2.1494399999999999E-5</v>
      </c>
      <c r="E669" s="10">
        <v>1.048E-7</v>
      </c>
      <c r="F669" s="11">
        <v>6</v>
      </c>
      <c r="G669" s="8" t="str" cm="1">
        <f t="array" ref="G669">_xlfn.SWITCH(F669,0,"primary",1,"6-7th grade",2,"8-9th grade",3,"10th grade",4,"11-12th grade",5,"bachelor",6,"licence",7,"master",10,"hard to tell")</f>
        <v>licence</v>
      </c>
      <c r="H669" s="8"/>
      <c r="I669" s="8"/>
      <c r="J669" s="8" t="s">
        <v>27</v>
      </c>
      <c r="K669" s="8" t="str">
        <f>IFERROR(IF(VLOOKUP(A669, ResultsOnlineExpFrench!A:A, 1, FALSE) = A669, "yes", "no"), "no")</f>
        <v>yes</v>
      </c>
      <c r="L669" s="8"/>
      <c r="M669" s="7">
        <f>VLOOKUP(A669,ResultsOnlineExpFrench!A:B,2,FALSE)</f>
        <v>4.4732824427480917</v>
      </c>
      <c r="N669" s="7">
        <f>VLOOKUP(A669,ResultsOnlineExpFrench!A:H,8,FALSE)</f>
        <v>2.5957341525000408</v>
      </c>
      <c r="O669" s="7">
        <f>VLOOKUP(A669,ResultsIRT!B:J,4,FALSE)</f>
        <v>1.70212665749502</v>
      </c>
      <c r="P669" s="7">
        <f>VLOOKUP(A669,ResultsIRT!B:J,5,FALSE)</f>
        <v>-0.56935492011674005</v>
      </c>
      <c r="Q669" s="7">
        <f>VLOOKUP(A669,ResultsIRT!B:J,6,FALSE)</f>
        <v>2.2661991798106702</v>
      </c>
      <c r="R669" s="7">
        <f>VLOOKUP(A669,ResultsIRT!B:J,8,FALSE)</f>
        <v>-0.57753568526764398</v>
      </c>
      <c r="S669" s="7">
        <f>VLOOKUP(A669,ResultsIRT!B:J,7,FALSE)</f>
        <v>0.63768223178757799</v>
      </c>
      <c r="T669" s="7">
        <f>VLOOKUP(A669,ResultsIRT!B:J,9,FALSE)</f>
        <v>4.6705845203396201</v>
      </c>
      <c r="U669" s="27" t="s">
        <v>1162</v>
      </c>
      <c r="V669" s="8" t="str">
        <f>IFERROR(IF(VLOOKUP(U669, EnglishVocabulary!A:A, 1, FALSE) = U669, "yes", "no"), "no")</f>
        <v>no</v>
      </c>
      <c r="W669" s="8" t="str">
        <f>IFERROR(IF(VLOOKUP(A669, HighDiscrimIRT!A:A, 1, FALSE) = A669, "X", ""), "")</f>
        <v/>
      </c>
      <c r="X669" s="7"/>
    </row>
    <row r="670" spans="1:24">
      <c r="A670" s="14" t="s">
        <v>1163</v>
      </c>
      <c r="B670" s="7">
        <f>LOG10(D670)+6</f>
        <v>1.3308093287845679</v>
      </c>
      <c r="C670" s="7">
        <f>IF(E670=0,-12,LOG10(E670)+6)</f>
        <v>-0.3676439537609264</v>
      </c>
      <c r="D670" s="10">
        <v>2.14195E-5</v>
      </c>
      <c r="E670" s="10">
        <v>4.2889999999999998E-7</v>
      </c>
      <c r="F670" s="8">
        <v>6</v>
      </c>
      <c r="G670" s="8" t="str" cm="1">
        <f t="array" ref="G670">_xlfn.SWITCH(F670,0,"primary",1,"6-7th grade",2,"8-9th grade",3,"10th grade",4,"11-12th grade",5,"bachelor",6,"licence",7,"master",10,"hard to tell")</f>
        <v>licence</v>
      </c>
      <c r="H670" s="8"/>
      <c r="I670" s="8"/>
      <c r="J670" s="8" t="s">
        <v>331</v>
      </c>
      <c r="K670" s="8" t="str">
        <f>IFERROR(IF(VLOOKUP(A670, ResultsOnlineExpFrench!A:A, 1, FALSE) = A670, "yes", "no"), "no")</f>
        <v>no</v>
      </c>
      <c r="L670" s="8"/>
      <c r="M670" s="8" t="e">
        <f>VLOOKUP(A670,ResultsOnlineExpFrench!A:B,2,FALSE)</f>
        <v>#N/A</v>
      </c>
      <c r="N670" s="8" t="e">
        <f>VLOOKUP(A670,ResultsOnlineExpFrench!A:H,8,FALSE)</f>
        <v>#N/A</v>
      </c>
      <c r="O670" s="7" t="e">
        <f>VLOOKUP(A670,ResultsIRT!B:J,4,FALSE)</f>
        <v>#N/A</v>
      </c>
      <c r="P670" s="7" t="e">
        <f>VLOOKUP(A670,ResultsIRT!B:J,5,FALSE)</f>
        <v>#N/A</v>
      </c>
      <c r="Q670" s="7" t="e">
        <f>VLOOKUP(A670,ResultsIRT!B:J,6,FALSE)</f>
        <v>#N/A</v>
      </c>
      <c r="R670" s="7" t="e">
        <f>VLOOKUP(A670,ResultsIRT!B:J,8,FALSE)</f>
        <v>#N/A</v>
      </c>
      <c r="S670" s="7" t="e">
        <f>VLOOKUP(A670,ResultsIRT!B:J,7,FALSE)</f>
        <v>#N/A</v>
      </c>
      <c r="T670" s="7" t="e">
        <f>VLOOKUP(A670,ResultsIRT!B:J,9,FALSE)</f>
        <v>#N/A</v>
      </c>
      <c r="U670" s="27" t="s">
        <v>1163</v>
      </c>
      <c r="V670" s="8" t="str">
        <f>IFERROR(IF(VLOOKUP(U670, EnglishVocabulary!A:A, 1, FALSE) = U670, "yes", "no"), "no")</f>
        <v>yes</v>
      </c>
      <c r="W670" s="8" t="str">
        <f>IFERROR(IF(VLOOKUP(A670, HighDiscrimIRT!A:A, 1, FALSE) = A670, "X", ""), "")</f>
        <v/>
      </c>
      <c r="X670" s="7"/>
    </row>
    <row r="671" spans="1:24">
      <c r="A671" s="14" t="s">
        <v>1164</v>
      </c>
      <c r="B671" s="7">
        <f>LOG10(D671)+6</f>
        <v>1.3292880204929522</v>
      </c>
      <c r="C671" s="7">
        <f>IF(E671=0,-12,LOG10(E671)+6)</f>
        <v>-1.163675884293248</v>
      </c>
      <c r="D671" s="10">
        <v>2.1344599999999999E-5</v>
      </c>
      <c r="E671" s="10">
        <v>6.8600000000000005E-8</v>
      </c>
      <c r="F671" s="11">
        <v>2</v>
      </c>
      <c r="G671" s="8" t="str" cm="1">
        <f t="array" ref="G671">_xlfn.SWITCH(F671,0,"primary",1,"6-7th grade",2,"8-9th grade",3,"10th grade",4,"11-12th grade",5,"bachelor",6,"licence",7,"master",10,"hard to tell")</f>
        <v>8-9th grade</v>
      </c>
      <c r="H671" s="8"/>
      <c r="I671" s="8"/>
      <c r="J671" s="8" t="s">
        <v>27</v>
      </c>
      <c r="K671" s="8" t="str">
        <f>IFERROR(IF(VLOOKUP(A671, ResultsOnlineExpFrench!A:A, 1, FALSE) = A671, "yes", "no"), "no")</f>
        <v>yes</v>
      </c>
      <c r="L671" s="8"/>
      <c r="M671" s="7">
        <f>VLOOKUP(A671,ResultsOnlineExpFrench!A:B,2,FALSE)</f>
        <v>6.8209876543209873</v>
      </c>
      <c r="N671" s="7">
        <f>VLOOKUP(A671,ResultsOnlineExpFrench!A:H,8,FALSE)</f>
        <v>2.3383657926198151</v>
      </c>
      <c r="O671" s="7">
        <f>VLOOKUP(A671,ResultsIRT!B:J,4,FALSE)</f>
        <v>2.3346488825329201</v>
      </c>
      <c r="P671" s="7">
        <f>VLOOKUP(A671,ResultsIRT!B:J,5,FALSE)</f>
        <v>-0.832083070050183</v>
      </c>
      <c r="Q671" s="7">
        <f>VLOOKUP(A671,ResultsIRT!B:J,6,FALSE)</f>
        <v>1.7535995723051501</v>
      </c>
      <c r="R671" s="7">
        <f>VLOOKUP(A671,ResultsIRT!B:J,8,FALSE)</f>
        <v>-1.7959993693165399</v>
      </c>
      <c r="S671" s="7">
        <f>VLOOKUP(A671,ResultsIRT!B:J,7,FALSE)</f>
        <v>0.46510521182137199</v>
      </c>
      <c r="T671" s="7">
        <f>VLOOKUP(A671,ResultsIRT!B:J,9,FALSE)</f>
        <v>0.333222097640686</v>
      </c>
      <c r="U671" s="27" t="s">
        <v>1165</v>
      </c>
      <c r="V671" s="8" t="str">
        <f>IFERROR(IF(VLOOKUP(U671, EnglishVocabulary!A:A, 1, FALSE) = U671, "yes", "no"), "no")</f>
        <v>no</v>
      </c>
      <c r="W671" s="8" t="str">
        <f>IFERROR(IF(VLOOKUP(A671, HighDiscrimIRT!A:A, 1, FALSE) = A671, "X", ""), "")</f>
        <v/>
      </c>
      <c r="X671" s="7"/>
    </row>
    <row r="672" spans="1:24">
      <c r="A672" s="14" t="s">
        <v>1166</v>
      </c>
      <c r="B672" s="7">
        <f>LOG10(D672)+6</f>
        <v>1.3292880204929522</v>
      </c>
      <c r="C672" s="7">
        <f>IF(E672=0,-12,LOG10(E672)+6)</f>
        <v>-1.3595185630295781</v>
      </c>
      <c r="D672" s="10">
        <v>2.1344599999999999E-5</v>
      </c>
      <c r="E672" s="10">
        <v>4.3700000000000001E-8</v>
      </c>
      <c r="F672" s="8">
        <v>6</v>
      </c>
      <c r="G672" s="8" t="str" cm="1">
        <f t="array" ref="G672">_xlfn.SWITCH(F672,0,"primary",1,"6-7th grade",2,"8-9th grade",3,"10th grade",4,"11-12th grade",5,"bachelor",6,"licence",7,"master",10,"hard to tell")</f>
        <v>licence</v>
      </c>
      <c r="H672" s="8"/>
      <c r="I672" s="8"/>
      <c r="J672" s="8" t="s">
        <v>77</v>
      </c>
      <c r="K672" s="8" t="str">
        <f>IFERROR(IF(VLOOKUP(A672, ResultsOnlineExpFrench!A:A, 1, FALSE) = A672, "yes", "no"), "no")</f>
        <v>no</v>
      </c>
      <c r="L672" s="8"/>
      <c r="M672" s="8" t="e">
        <f>VLOOKUP(A672,ResultsOnlineExpFrench!A:B,2,FALSE)</f>
        <v>#N/A</v>
      </c>
      <c r="N672" s="8" t="e">
        <f>VLOOKUP(A672,ResultsOnlineExpFrench!A:H,8,FALSE)</f>
        <v>#N/A</v>
      </c>
      <c r="O672" s="7" t="e">
        <f>VLOOKUP(A672,ResultsIRT!B:J,4,FALSE)</f>
        <v>#N/A</v>
      </c>
      <c r="P672" s="7" t="e">
        <f>VLOOKUP(A672,ResultsIRT!B:J,5,FALSE)</f>
        <v>#N/A</v>
      </c>
      <c r="Q672" s="7" t="e">
        <f>VLOOKUP(A672,ResultsIRT!B:J,6,FALSE)</f>
        <v>#N/A</v>
      </c>
      <c r="R672" s="7" t="e">
        <f>VLOOKUP(A672,ResultsIRT!B:J,8,FALSE)</f>
        <v>#N/A</v>
      </c>
      <c r="S672" s="7" t="e">
        <f>VLOOKUP(A672,ResultsIRT!B:J,7,FALSE)</f>
        <v>#N/A</v>
      </c>
      <c r="T672" s="7" t="e">
        <f>VLOOKUP(A672,ResultsIRT!B:J,9,FALSE)</f>
        <v>#N/A</v>
      </c>
      <c r="U672" s="27" t="s">
        <v>1167</v>
      </c>
      <c r="V672" s="8" t="str">
        <f>IFERROR(IF(VLOOKUP(U672, EnglishVocabulary!A:A, 1, FALSE) = U672, "yes", "no"), "no")</f>
        <v>yes</v>
      </c>
      <c r="W672" s="8" t="str">
        <f>IFERROR(IF(VLOOKUP(A672, HighDiscrimIRT!A:A, 1, FALSE) = A672, "X", ""), "")</f>
        <v/>
      </c>
      <c r="X672" s="7"/>
    </row>
    <row r="673" spans="1:24">
      <c r="A673" s="14" t="s">
        <v>1168</v>
      </c>
      <c r="B673" s="7">
        <f>LOG10(D673)+6</f>
        <v>1.3277613644084463</v>
      </c>
      <c r="C673" s="7">
        <f>IF(E673=0,-12,LOG10(E673)+6)</f>
        <v>-0.73707453066816875</v>
      </c>
      <c r="D673" s="10">
        <v>2.1269700000000001E-5</v>
      </c>
      <c r="E673" s="10">
        <v>1.832E-7</v>
      </c>
      <c r="F673" s="8">
        <v>4</v>
      </c>
      <c r="G673" s="8" t="str" cm="1">
        <f t="array" ref="G673">_xlfn.SWITCH(F673,0,"primary",1,"6-7th grade",2,"8-9th grade",3,"10th grade",4,"11-12th grade",5,"bachelor",6,"licence",7,"master",10,"hard to tell")</f>
        <v>11-12th grade</v>
      </c>
      <c r="H673" s="8"/>
      <c r="I673" s="8"/>
      <c r="J673" s="8" t="s">
        <v>77</v>
      </c>
      <c r="K673" s="8" t="str">
        <f>IFERROR(IF(VLOOKUP(A673, ResultsOnlineExpFrench!A:A, 1, FALSE) = A673, "yes", "no"), "no")</f>
        <v>no</v>
      </c>
      <c r="L673" s="8"/>
      <c r="M673" s="8" t="e">
        <f>VLOOKUP(A673,ResultsOnlineExpFrench!A:B,2,FALSE)</f>
        <v>#N/A</v>
      </c>
      <c r="N673" s="8" t="e">
        <f>VLOOKUP(A673,ResultsOnlineExpFrench!A:H,8,FALSE)</f>
        <v>#N/A</v>
      </c>
      <c r="O673" s="7" t="e">
        <f>VLOOKUP(A673,ResultsIRT!B:J,4,FALSE)</f>
        <v>#N/A</v>
      </c>
      <c r="P673" s="7" t="e">
        <f>VLOOKUP(A673,ResultsIRT!B:J,5,FALSE)</f>
        <v>#N/A</v>
      </c>
      <c r="Q673" s="7" t="e">
        <f>VLOOKUP(A673,ResultsIRT!B:J,6,FALSE)</f>
        <v>#N/A</v>
      </c>
      <c r="R673" s="7" t="e">
        <f>VLOOKUP(A673,ResultsIRT!B:J,8,FALSE)</f>
        <v>#N/A</v>
      </c>
      <c r="S673" s="7" t="e">
        <f>VLOOKUP(A673,ResultsIRT!B:J,7,FALSE)</f>
        <v>#N/A</v>
      </c>
      <c r="T673" s="7" t="e">
        <f>VLOOKUP(A673,ResultsIRT!B:J,9,FALSE)</f>
        <v>#N/A</v>
      </c>
      <c r="U673" s="27" t="s">
        <v>1169</v>
      </c>
      <c r="V673" s="8" t="str">
        <f>IFERROR(IF(VLOOKUP(U673, EnglishVocabulary!A:A, 1, FALSE) = U673, "yes", "no"), "no")</f>
        <v>yes</v>
      </c>
      <c r="W673" s="8" t="str">
        <f>IFERROR(IF(VLOOKUP(A673, HighDiscrimIRT!A:A, 1, FALSE) = A673, "X", ""), "")</f>
        <v/>
      </c>
      <c r="X673" s="7"/>
    </row>
    <row r="674" spans="1:24">
      <c r="A674" s="14" t="s">
        <v>1170</v>
      </c>
      <c r="B674" s="7">
        <f>LOG10(D674)+6</f>
        <v>1.3277613644084463</v>
      </c>
      <c r="C674" s="7">
        <f>IF(E674=0,-12,LOG10(E674)+6)</f>
        <v>-0.68973163336755228</v>
      </c>
      <c r="D674" s="10">
        <v>2.1269700000000001E-5</v>
      </c>
      <c r="E674" s="10">
        <v>2.043E-7</v>
      </c>
      <c r="F674" s="28">
        <v>3</v>
      </c>
      <c r="G674" s="8" t="str" cm="1">
        <f t="array" ref="G674">_xlfn.SWITCH(F674,0,"primary",1,"6-7th grade",2,"8-9th grade",3,"10th grade",4,"11-12th grade",5,"bachelor",6,"licence",7,"master",10,"hard to tell")</f>
        <v>10th grade</v>
      </c>
      <c r="H674" s="8"/>
      <c r="I674" s="8"/>
      <c r="J674" s="8" t="s">
        <v>77</v>
      </c>
      <c r="K674" s="8" t="str">
        <f>IFERROR(IF(VLOOKUP(A674, ResultsOnlineExpFrench!A:A, 1, FALSE) = A674, "yes", "no"), "no")</f>
        <v>no</v>
      </c>
      <c r="L674" s="8"/>
      <c r="M674" s="8" t="e">
        <f>VLOOKUP(A674,ResultsOnlineExpFrench!A:B,2,FALSE)</f>
        <v>#N/A</v>
      </c>
      <c r="N674" s="8" t="e">
        <f>VLOOKUP(A674,ResultsOnlineExpFrench!A:H,8,FALSE)</f>
        <v>#N/A</v>
      </c>
      <c r="O674" s="7" t="e">
        <f>VLOOKUP(A674,ResultsIRT!B:J,4,FALSE)</f>
        <v>#N/A</v>
      </c>
      <c r="P674" s="7" t="e">
        <f>VLOOKUP(A674,ResultsIRT!B:J,5,FALSE)</f>
        <v>#N/A</v>
      </c>
      <c r="Q674" s="7" t="e">
        <f>VLOOKUP(A674,ResultsIRT!B:J,6,FALSE)</f>
        <v>#N/A</v>
      </c>
      <c r="R674" s="7" t="e">
        <f>VLOOKUP(A674,ResultsIRT!B:J,8,FALSE)</f>
        <v>#N/A</v>
      </c>
      <c r="S674" s="7" t="e">
        <f>VLOOKUP(A674,ResultsIRT!B:J,7,FALSE)</f>
        <v>#N/A</v>
      </c>
      <c r="T674" s="7" t="e">
        <f>VLOOKUP(A674,ResultsIRT!B:J,9,FALSE)</f>
        <v>#N/A</v>
      </c>
      <c r="U674" s="27" t="s">
        <v>1171</v>
      </c>
      <c r="V674" s="8" t="str">
        <f>IFERROR(IF(VLOOKUP(U674, EnglishVocabulary!A:A, 1, FALSE) = U674, "yes", "no"), "no")</f>
        <v>yes</v>
      </c>
      <c r="W674" s="8" t="str">
        <f>IFERROR(IF(VLOOKUP(A674, HighDiscrimIRT!A:A, 1, FALSE) = A674, "X", ""), "")</f>
        <v/>
      </c>
      <c r="X674" s="7"/>
    </row>
    <row r="675" spans="1:24">
      <c r="A675" s="14" t="s">
        <v>1172</v>
      </c>
      <c r="B675" s="7">
        <f>LOG10(D675)+6</f>
        <v>1.3246918575383368</v>
      </c>
      <c r="C675" s="7">
        <f>IF(E675=0,-12,LOG10(E675)+6)</f>
        <v>0.5577597651317836</v>
      </c>
      <c r="D675" s="10">
        <v>2.1119900000000001E-5</v>
      </c>
      <c r="E675" s="10">
        <v>3.6121000000000001E-6</v>
      </c>
      <c r="F675" s="11">
        <v>1</v>
      </c>
      <c r="G675" s="8" t="str" cm="1">
        <f t="array" ref="G675">_xlfn.SWITCH(F675,0,"primary",1,"6-7th grade",2,"8-9th grade",3,"10th grade",4,"11-12th grade",5,"bachelor",6,"licence",7,"master",10,"hard to tell")</f>
        <v>6-7th grade</v>
      </c>
      <c r="H675" s="8"/>
      <c r="I675" s="8"/>
      <c r="J675" s="8" t="s">
        <v>36</v>
      </c>
      <c r="K675" s="8" t="str">
        <f>IFERROR(IF(VLOOKUP(A675, ResultsOnlineExpFrench!A:A, 1, FALSE) = A675, "yes", "no"), "no")</f>
        <v>yes</v>
      </c>
      <c r="L675" s="8"/>
      <c r="M675" s="7">
        <f>VLOOKUP(A675,ResultsOnlineExpFrench!A:B,2,FALSE)</f>
        <v>7.685314685314685</v>
      </c>
      <c r="N675" s="7">
        <f>VLOOKUP(A675,ResultsOnlineExpFrench!A:H,8,FALSE)</f>
        <v>0.80574493543127645</v>
      </c>
      <c r="O675" s="7">
        <f>VLOOKUP(A675,ResultsIRT!B:J,4,FALSE)</f>
        <v>3.6714663833953001</v>
      </c>
      <c r="P675" s="7">
        <f>VLOOKUP(A675,ResultsIRT!B:J,5,FALSE)</f>
        <v>-0.78698111178813102</v>
      </c>
      <c r="Q675" s="7">
        <f>VLOOKUP(A675,ResultsIRT!B:J,6,FALSE)</f>
        <v>2.7083023230703498</v>
      </c>
      <c r="R675" s="7">
        <f>VLOOKUP(A675,ResultsIRT!B:J,8,FALSE)</f>
        <v>-2.70086367260997</v>
      </c>
      <c r="S675" s="7">
        <f>VLOOKUP(A675,ResultsIRT!B:J,7,FALSE)</f>
        <v>0.39886485078852801</v>
      </c>
      <c r="T675" s="7">
        <f>VLOOKUP(A675,ResultsIRT!B:J,9,FALSE)</f>
        <v>-7.3913932156910098</v>
      </c>
      <c r="U675" s="27" t="s">
        <v>1173</v>
      </c>
      <c r="V675" s="8" t="str">
        <f>IFERROR(IF(VLOOKUP(U675, EnglishVocabulary!A:A, 1, FALSE) = U675, "yes", "no"), "no")</f>
        <v>no</v>
      </c>
      <c r="W675" s="8" t="str">
        <f>IFERROR(IF(VLOOKUP(A675, HighDiscrimIRT!A:A, 1, FALSE) = A675, "X", ""), "")</f>
        <v>X</v>
      </c>
      <c r="X675" s="7"/>
    </row>
    <row r="676" spans="1:24">
      <c r="A676" s="14" t="s">
        <v>1174</v>
      </c>
      <c r="B676" s="7">
        <f>LOG10(D676)+6</f>
        <v>1.3137765572038731</v>
      </c>
      <c r="C676" s="7">
        <f>IF(E676=0,-12,LOG10(E676)+6)</f>
        <v>-1.2898826348881833</v>
      </c>
      <c r="D676" s="10">
        <v>2.05957E-5</v>
      </c>
      <c r="E676" s="10">
        <v>5.1300000000000003E-8</v>
      </c>
      <c r="F676" s="8">
        <v>6</v>
      </c>
      <c r="G676" s="8" t="str" cm="1">
        <f t="array" ref="G676">_xlfn.SWITCH(F676,0,"primary",1,"6-7th grade",2,"8-9th grade",3,"10th grade",4,"11-12th grade",5,"bachelor",6,"licence",7,"master",10,"hard to tell")</f>
        <v>licence</v>
      </c>
      <c r="H676" s="8"/>
      <c r="I676" s="8"/>
      <c r="J676" s="8" t="s">
        <v>331</v>
      </c>
      <c r="K676" s="8" t="str">
        <f>IFERROR(IF(VLOOKUP(A676, ResultsOnlineExpFrench!A:A, 1, FALSE) = A676, "yes", "no"), "no")</f>
        <v>no</v>
      </c>
      <c r="L676" s="8"/>
      <c r="M676" s="8" t="e">
        <f>VLOOKUP(A676,ResultsOnlineExpFrench!A:B,2,FALSE)</f>
        <v>#N/A</v>
      </c>
      <c r="N676" s="8" t="e">
        <f>VLOOKUP(A676,ResultsOnlineExpFrench!A:H,8,FALSE)</f>
        <v>#N/A</v>
      </c>
      <c r="O676" s="7" t="e">
        <f>VLOOKUP(A676,ResultsIRT!B:J,4,FALSE)</f>
        <v>#N/A</v>
      </c>
      <c r="P676" s="7" t="e">
        <f>VLOOKUP(A676,ResultsIRT!B:J,5,FALSE)</f>
        <v>#N/A</v>
      </c>
      <c r="Q676" s="7" t="e">
        <f>VLOOKUP(A676,ResultsIRT!B:J,6,FALSE)</f>
        <v>#N/A</v>
      </c>
      <c r="R676" s="7" t="e">
        <f>VLOOKUP(A676,ResultsIRT!B:J,8,FALSE)</f>
        <v>#N/A</v>
      </c>
      <c r="S676" s="7" t="e">
        <f>VLOOKUP(A676,ResultsIRT!B:J,7,FALSE)</f>
        <v>#N/A</v>
      </c>
      <c r="T676" s="7" t="e">
        <f>VLOOKUP(A676,ResultsIRT!B:J,9,FALSE)</f>
        <v>#N/A</v>
      </c>
      <c r="U676" s="27" t="s">
        <v>1174</v>
      </c>
      <c r="V676" s="8" t="str">
        <f>IFERROR(IF(VLOOKUP(U676, EnglishVocabulary!A:A, 1, FALSE) = U676, "yes", "no"), "no")</f>
        <v>no</v>
      </c>
      <c r="W676" s="8" t="str">
        <f>IFERROR(IF(VLOOKUP(A676, HighDiscrimIRT!A:A, 1, FALSE) = A676, "X", ""), "")</f>
        <v/>
      </c>
      <c r="X676" s="7"/>
    </row>
    <row r="677" spans="1:24">
      <c r="A677" s="14" t="s">
        <v>1175</v>
      </c>
      <c r="B677" s="7">
        <f>LOG10(D677)+6</f>
        <v>1.3121942876684862</v>
      </c>
      <c r="C677" s="7">
        <f>IF(E677=0,-12,LOG10(E677)+6)</f>
        <v>-0.49539322935804631</v>
      </c>
      <c r="D677" s="10">
        <v>2.0520799999999998E-5</v>
      </c>
      <c r="E677" s="10">
        <v>3.1959999999999998E-7</v>
      </c>
      <c r="F677" s="11">
        <v>6</v>
      </c>
      <c r="G677" s="8" t="str" cm="1">
        <f t="array" ref="G677">_xlfn.SWITCH(F677,0,"primary",1,"6-7th grade",2,"8-9th grade",3,"10th grade",4,"11-12th grade",5,"bachelor",6,"licence",7,"master",10,"hard to tell")</f>
        <v>licence</v>
      </c>
      <c r="H677" s="8"/>
      <c r="I677" s="8"/>
      <c r="J677" s="8" t="s">
        <v>36</v>
      </c>
      <c r="K677" s="8" t="str">
        <f>IFERROR(IF(VLOOKUP(A677, ResultsOnlineExpFrench!A:A, 1, FALSE) = A677, "yes", "no"), "no")</f>
        <v>yes</v>
      </c>
      <c r="L677" s="8"/>
      <c r="M677" s="7">
        <f>VLOOKUP(A677,ResultsOnlineExpFrench!A:B,2,FALSE)</f>
        <v>4.0121951219512191</v>
      </c>
      <c r="N677" s="7">
        <f>VLOOKUP(A677,ResultsOnlineExpFrench!A:H,8,FALSE)</f>
        <v>2.6868873206970449</v>
      </c>
      <c r="O677" s="7">
        <f>VLOOKUP(A677,ResultsIRT!B:J,4,FALSE)</f>
        <v>0.82165954450794199</v>
      </c>
      <c r="P677" s="7">
        <f>VLOOKUP(A677,ResultsIRT!B:J,5,FALSE)</f>
        <v>-1.339410373133</v>
      </c>
      <c r="Q677" s="7">
        <f>VLOOKUP(A677,ResultsIRT!B:J,6,FALSE)</f>
        <v>2.1827002585064399</v>
      </c>
      <c r="R677" s="7">
        <f>VLOOKUP(A677,ResultsIRT!B:J,8,FALSE)</f>
        <v>-0.34059440809019198</v>
      </c>
      <c r="S677" s="7">
        <f>VLOOKUP(A677,ResultsIRT!B:J,7,FALSE)</f>
        <v>0.34587631693901</v>
      </c>
      <c r="T677" s="7">
        <f>VLOOKUP(A677,ResultsIRT!B:J,9,FALSE)</f>
        <v>5.1403218475853496</v>
      </c>
      <c r="U677" s="27" t="s">
        <v>1176</v>
      </c>
      <c r="V677" s="8" t="str">
        <f>IFERROR(IF(VLOOKUP(U677, EnglishVocabulary!A:A, 1, FALSE) = U677, "yes", "no"), "no")</f>
        <v>yes</v>
      </c>
      <c r="W677" s="8" t="str">
        <f>IFERROR(IF(VLOOKUP(A677, HighDiscrimIRT!A:A, 1, FALSE) = A677, "X", ""), "")</f>
        <v/>
      </c>
      <c r="X677" s="7"/>
    </row>
    <row r="678" spans="1:24">
      <c r="A678" s="14" t="s">
        <v>1177</v>
      </c>
      <c r="B678" s="7">
        <f>LOG10(D678)+6</f>
        <v>1.3121942876684862</v>
      </c>
      <c r="C678" s="7">
        <f>IF(E678=0,-12,LOG10(E678)+6)</f>
        <v>-1.779891911959945</v>
      </c>
      <c r="D678" s="10">
        <v>2.0520799999999998E-5</v>
      </c>
      <c r="E678" s="10">
        <v>1.66E-8</v>
      </c>
      <c r="F678" s="31">
        <v>1</v>
      </c>
      <c r="G678" s="8" t="str" cm="1">
        <f t="array" ref="G678">_xlfn.SWITCH(F678,0,"primary",1,"6-7th grade",2,"8-9th grade",3,"10th grade",4,"11-12th grade",5,"bachelor",6,"licence",7,"master",10,"hard to tell")</f>
        <v>6-7th grade</v>
      </c>
      <c r="H678" s="8"/>
      <c r="I678" s="8"/>
      <c r="J678" s="8" t="s">
        <v>27</v>
      </c>
      <c r="K678" s="8" t="str">
        <f>IFERROR(IF(VLOOKUP(A678, ResultsOnlineExpFrench!A:A, 1, FALSE) = A678, "yes", "no"), "no")</f>
        <v>yes</v>
      </c>
      <c r="L678" s="8"/>
      <c r="M678" s="7">
        <f>VLOOKUP(A678,ResultsOnlineExpFrench!A:B,2,FALSE)</f>
        <v>5.3082706766917296</v>
      </c>
      <c r="N678" s="7">
        <f>VLOOKUP(A678,ResultsOnlineExpFrench!A:H,8,FALSE)</f>
        <v>3.1911071242773752</v>
      </c>
      <c r="O678" s="7">
        <f>VLOOKUP(A678,ResultsIRT!B:J,4,FALSE)</f>
        <v>2.46315159184527</v>
      </c>
      <c r="P678" s="7">
        <f>VLOOKUP(A678,ResultsIRT!B:J,5,FALSE)</f>
        <v>-0.78255311214688605</v>
      </c>
      <c r="Q678" s="7">
        <f>VLOOKUP(A678,ResultsIRT!B:J,6,FALSE)</f>
        <v>2.43735860862924</v>
      </c>
      <c r="R678" s="7">
        <f>VLOOKUP(A678,ResultsIRT!B:J,8,FALSE)</f>
        <v>-0.77258668165103905</v>
      </c>
      <c r="S678" s="7">
        <f>VLOOKUP(A678,ResultsIRT!B:J,7,FALSE)</f>
        <v>0.61344759830155404</v>
      </c>
      <c r="T678" s="7">
        <f>VLOOKUP(A678,ResultsIRT!B:J,9,FALSE)</f>
        <v>3.72240578993173</v>
      </c>
      <c r="U678" s="27" t="s">
        <v>1178</v>
      </c>
      <c r="V678" s="8" t="str">
        <f>IFERROR(IF(VLOOKUP(U678, EnglishVocabulary!A:A, 1, FALSE) = U678, "yes", "no"), "no")</f>
        <v>yes</v>
      </c>
      <c r="W678" s="8" t="str">
        <f>IFERROR(IF(VLOOKUP(A678, HighDiscrimIRT!A:A, 1, FALSE) = A678, "X", ""), "")</f>
        <v/>
      </c>
      <c r="X678" s="7"/>
    </row>
    <row r="679" spans="1:24">
      <c r="A679" s="14" t="s">
        <v>1179</v>
      </c>
      <c r="B679" s="7">
        <f>LOG10(D679)+6</f>
        <v>1.3106062323484577</v>
      </c>
      <c r="C679" s="7">
        <f>IF(E679=0,-12,LOG10(E679)+6)</f>
        <v>-1.0545314148681806</v>
      </c>
      <c r="D679" s="10">
        <v>2.04459E-5</v>
      </c>
      <c r="E679" s="10">
        <v>8.8199999999999996E-8</v>
      </c>
      <c r="F679" s="8">
        <v>6</v>
      </c>
      <c r="G679" s="8" t="str" cm="1">
        <f t="array" ref="G679">_xlfn.SWITCH(F679,0,"primary",1,"6-7th grade",2,"8-9th grade",3,"10th grade",4,"11-12th grade",5,"bachelor",6,"licence",7,"master",10,"hard to tell")</f>
        <v>licence</v>
      </c>
      <c r="H679" s="8"/>
      <c r="I679" s="8"/>
      <c r="J679" s="8" t="s">
        <v>77</v>
      </c>
      <c r="K679" s="8" t="str">
        <f>IFERROR(IF(VLOOKUP(A679, ResultsOnlineExpFrench!A:A, 1, FALSE) = A679, "yes", "no"), "no")</f>
        <v>no</v>
      </c>
      <c r="L679" s="8"/>
      <c r="M679" s="8" t="e">
        <f>VLOOKUP(A679,ResultsOnlineExpFrench!A:B,2,FALSE)</f>
        <v>#N/A</v>
      </c>
      <c r="N679" s="8" t="e">
        <f>VLOOKUP(A679,ResultsOnlineExpFrench!A:H,8,FALSE)</f>
        <v>#N/A</v>
      </c>
      <c r="O679" s="7" t="e">
        <f>VLOOKUP(A679,ResultsIRT!B:J,4,FALSE)</f>
        <v>#N/A</v>
      </c>
      <c r="P679" s="7" t="e">
        <f>VLOOKUP(A679,ResultsIRT!B:J,5,FALSE)</f>
        <v>#N/A</v>
      </c>
      <c r="Q679" s="7" t="e">
        <f>VLOOKUP(A679,ResultsIRT!B:J,6,FALSE)</f>
        <v>#N/A</v>
      </c>
      <c r="R679" s="7" t="e">
        <f>VLOOKUP(A679,ResultsIRT!B:J,8,FALSE)</f>
        <v>#N/A</v>
      </c>
      <c r="S679" s="7" t="e">
        <f>VLOOKUP(A679,ResultsIRT!B:J,7,FALSE)</f>
        <v>#N/A</v>
      </c>
      <c r="T679" s="7" t="e">
        <f>VLOOKUP(A679,ResultsIRT!B:J,9,FALSE)</f>
        <v>#N/A</v>
      </c>
      <c r="U679" s="27" t="s">
        <v>1180</v>
      </c>
      <c r="V679" s="8" t="str">
        <f>IFERROR(IF(VLOOKUP(U679, EnglishVocabulary!A:A, 1, FALSE) = U679, "yes", "no"), "no")</f>
        <v>yes</v>
      </c>
      <c r="W679" s="8" t="str">
        <f>IFERROR(IF(VLOOKUP(A679, HighDiscrimIRT!A:A, 1, FALSE) = A679, "X", ""), "")</f>
        <v/>
      </c>
      <c r="X679" s="7"/>
    </row>
    <row r="680" spans="1:24">
      <c r="A680" s="14" t="s">
        <v>1181</v>
      </c>
      <c r="B680" s="7">
        <f>LOG10(D680)+6</f>
        <v>1.3090123487754273</v>
      </c>
      <c r="C680" s="7">
        <f>IF(E680=0,-12,LOG10(E680)+6)</f>
        <v>-12</v>
      </c>
      <c r="D680" s="10">
        <v>2.0370999999999999E-5</v>
      </c>
      <c r="E680" s="10">
        <v>0</v>
      </c>
      <c r="F680" s="8">
        <v>6</v>
      </c>
      <c r="G680" s="8" t="str" cm="1">
        <f t="array" ref="G680">_xlfn.SWITCH(F680,0,"primary",1,"6-7th grade",2,"8-9th grade",3,"10th grade",4,"11-12th grade",5,"bachelor",6,"licence",7,"master",10,"hard to tell")</f>
        <v>licence</v>
      </c>
      <c r="H680" s="8"/>
      <c r="I680" s="8"/>
      <c r="J680" s="8" t="s">
        <v>77</v>
      </c>
      <c r="K680" s="8" t="str">
        <f>IFERROR(IF(VLOOKUP(A680, ResultsOnlineExpFrench!A:A, 1, FALSE) = A680, "yes", "no"), "no")</f>
        <v>no</v>
      </c>
      <c r="L680" s="8"/>
      <c r="M680" s="8" t="e">
        <f>VLOOKUP(A680,ResultsOnlineExpFrench!A:B,2,FALSE)</f>
        <v>#N/A</v>
      </c>
      <c r="N680" s="8" t="e">
        <f>VLOOKUP(A680,ResultsOnlineExpFrench!A:H,8,FALSE)</f>
        <v>#N/A</v>
      </c>
      <c r="O680" s="7" t="e">
        <f>VLOOKUP(A680,ResultsIRT!B:J,4,FALSE)</f>
        <v>#N/A</v>
      </c>
      <c r="P680" s="7" t="e">
        <f>VLOOKUP(A680,ResultsIRT!B:J,5,FALSE)</f>
        <v>#N/A</v>
      </c>
      <c r="Q680" s="7" t="e">
        <f>VLOOKUP(A680,ResultsIRT!B:J,6,FALSE)</f>
        <v>#N/A</v>
      </c>
      <c r="R680" s="7" t="e">
        <f>VLOOKUP(A680,ResultsIRT!B:J,8,FALSE)</f>
        <v>#N/A</v>
      </c>
      <c r="S680" s="7" t="e">
        <f>VLOOKUP(A680,ResultsIRT!B:J,7,FALSE)</f>
        <v>#N/A</v>
      </c>
      <c r="T680" s="7" t="e">
        <f>VLOOKUP(A680,ResultsIRT!B:J,9,FALSE)</f>
        <v>#N/A</v>
      </c>
      <c r="U680" s="27" t="s">
        <v>1182</v>
      </c>
      <c r="V680" s="8" t="str">
        <f>IFERROR(IF(VLOOKUP(U680, EnglishVocabulary!A:A, 1, FALSE) = U680, "yes", "no"), "no")</f>
        <v>no</v>
      </c>
      <c r="W680" s="8" t="str">
        <f>IFERROR(IF(VLOOKUP(A680, HighDiscrimIRT!A:A, 1, FALSE) = A680, "X", ""), "")</f>
        <v/>
      </c>
      <c r="X680" s="7"/>
    </row>
    <row r="681" spans="1:24">
      <c r="A681" s="14" t="s">
        <v>1183</v>
      </c>
      <c r="B681" s="7">
        <f>LOG10(D681)+6</f>
        <v>1.3058069246434298</v>
      </c>
      <c r="C681" s="7">
        <f>IF(E681=0,-12,LOG10(E681)+6)</f>
        <v>-2.2757241303992117</v>
      </c>
      <c r="D681" s="10">
        <v>2.0221199999999999E-5</v>
      </c>
      <c r="E681" s="10">
        <v>5.3000000000000003E-9</v>
      </c>
      <c r="F681" s="8">
        <v>5</v>
      </c>
      <c r="G681" s="8" t="str" cm="1">
        <f t="array" ref="G681">_xlfn.SWITCH(F681,0,"primary",1,"6-7th grade",2,"8-9th grade",3,"10th grade",4,"11-12th grade",5,"bachelor",6,"licence",7,"master",10,"hard to tell")</f>
        <v>bachelor</v>
      </c>
      <c r="H681" s="8"/>
      <c r="I681" s="8"/>
      <c r="J681" s="8" t="s">
        <v>77</v>
      </c>
      <c r="K681" s="8" t="str">
        <f>IFERROR(IF(VLOOKUP(A681, ResultsOnlineExpFrench!A:A, 1, FALSE) = A681, "yes", "no"), "no")</f>
        <v>no</v>
      </c>
      <c r="L681" s="8"/>
      <c r="M681" s="8" t="e">
        <f>VLOOKUP(A681,ResultsOnlineExpFrench!A:B,2,FALSE)</f>
        <v>#N/A</v>
      </c>
      <c r="N681" s="8" t="e">
        <f>VLOOKUP(A681,ResultsOnlineExpFrench!A:H,8,FALSE)</f>
        <v>#N/A</v>
      </c>
      <c r="O681" s="7" t="e">
        <f>VLOOKUP(A681,ResultsIRT!B:J,4,FALSE)</f>
        <v>#N/A</v>
      </c>
      <c r="P681" s="7" t="e">
        <f>VLOOKUP(A681,ResultsIRT!B:J,5,FALSE)</f>
        <v>#N/A</v>
      </c>
      <c r="Q681" s="7" t="e">
        <f>VLOOKUP(A681,ResultsIRT!B:J,6,FALSE)</f>
        <v>#N/A</v>
      </c>
      <c r="R681" s="7" t="e">
        <f>VLOOKUP(A681,ResultsIRT!B:J,8,FALSE)</f>
        <v>#N/A</v>
      </c>
      <c r="S681" s="7" t="e">
        <f>VLOOKUP(A681,ResultsIRT!B:J,7,FALSE)</f>
        <v>#N/A</v>
      </c>
      <c r="T681" s="7" t="e">
        <f>VLOOKUP(A681,ResultsIRT!B:J,9,FALSE)</f>
        <v>#N/A</v>
      </c>
      <c r="U681" s="27" t="s">
        <v>1184</v>
      </c>
      <c r="V681" s="8" t="str">
        <f>IFERROR(IF(VLOOKUP(U681, EnglishVocabulary!A:A, 1, FALSE) = U681, "yes", "no"), "no")</f>
        <v>yes</v>
      </c>
      <c r="W681" s="8" t="str">
        <f>IFERROR(IF(VLOOKUP(A681, HighDiscrimIRT!A:A, 1, FALSE) = A681, "X", ""), "")</f>
        <v/>
      </c>
      <c r="X681" s="7"/>
    </row>
    <row r="682" spans="1:24">
      <c r="A682" s="14" t="s">
        <v>1185</v>
      </c>
      <c r="B682" s="7">
        <f>LOG10(D682)+6</f>
        <v>1.3041952967733117</v>
      </c>
      <c r="C682" s="7">
        <f>IF(E682=0,-12,LOG10(E682)+6)</f>
        <v>0.92249190354724231</v>
      </c>
      <c r="D682" s="10">
        <v>2.0146300000000001E-5</v>
      </c>
      <c r="E682" s="10">
        <v>8.3654999999999998E-6</v>
      </c>
      <c r="F682" s="11">
        <v>5</v>
      </c>
      <c r="G682" s="8" t="str" cm="1">
        <f t="array" ref="G682">_xlfn.SWITCH(F682,0,"primary",1,"6-7th grade",2,"8-9th grade",3,"10th grade",4,"11-12th grade",5,"bachelor",6,"licence",7,"master",10,"hard to tell")</f>
        <v>bachelor</v>
      </c>
      <c r="H682" s="8"/>
      <c r="I682" s="8"/>
      <c r="J682" s="8" t="s">
        <v>27</v>
      </c>
      <c r="K682" s="8" t="str">
        <f>IFERROR(IF(VLOOKUP(A682, ResultsOnlineExpFrench!A:A, 1, FALSE) = A682, "yes", "no"), "no")</f>
        <v>yes</v>
      </c>
      <c r="L682" s="8"/>
      <c r="M682" s="7">
        <f>VLOOKUP(A682,ResultsOnlineExpFrench!A:B,2,FALSE)</f>
        <v>5.9078014184397167</v>
      </c>
      <c r="N682" s="7">
        <f>VLOOKUP(A682,ResultsOnlineExpFrench!A:H,8,FALSE)</f>
        <v>2.7622087708749872</v>
      </c>
      <c r="O682" s="7">
        <f>VLOOKUP(A682,ResultsIRT!B:J,4,FALSE)</f>
        <v>3.8485684874552999</v>
      </c>
      <c r="P682" s="7">
        <f>VLOOKUP(A682,ResultsIRT!B:J,5,FALSE)</f>
        <v>-0.84615026450925201</v>
      </c>
      <c r="Q682" s="7">
        <f>VLOOKUP(A682,ResultsIRT!B:J,6,FALSE)</f>
        <v>4.3041071802039603</v>
      </c>
      <c r="R682" s="7">
        <f>VLOOKUP(A682,ResultsIRT!B:J,8,FALSE)</f>
        <v>-0.97450407157843</v>
      </c>
      <c r="S682" s="7">
        <f>VLOOKUP(A682,ResultsIRT!B:J,7,FALSE)</f>
        <v>0.75828516421111802</v>
      </c>
      <c r="T682" s="7">
        <f>VLOOKUP(A682,ResultsIRT!B:J,9,FALSE)</f>
        <v>2.9617635979553598</v>
      </c>
      <c r="U682" s="27" t="s">
        <v>1185</v>
      </c>
      <c r="V682" s="8" t="str">
        <f>IFERROR(IF(VLOOKUP(U682, EnglishVocabulary!A:A, 1, FALSE) = U682, "yes", "no"), "no")</f>
        <v>no</v>
      </c>
      <c r="W682" s="8" t="str">
        <f>IFERROR(IF(VLOOKUP(A682, HighDiscrimIRT!A:A, 1, FALSE) = A682, "X", ""), "")</f>
        <v>X</v>
      </c>
      <c r="X682" s="7"/>
    </row>
    <row r="683" spans="1:24">
      <c r="A683" s="14" t="s">
        <v>1186</v>
      </c>
      <c r="B683" s="7">
        <f>LOG10(D683)+6</f>
        <v>1.3041952967733117</v>
      </c>
      <c r="C683" s="7">
        <f>IF(E683=0,-12,LOG10(E683)+6)</f>
        <v>-0.28768709131863446</v>
      </c>
      <c r="D683" s="10">
        <v>2.0146300000000001E-5</v>
      </c>
      <c r="E683" s="10">
        <v>5.1559999999999998E-7</v>
      </c>
      <c r="F683" s="8">
        <v>5</v>
      </c>
      <c r="G683" s="8" t="str" cm="1">
        <f t="array" ref="G683">_xlfn.SWITCH(F683,0,"primary",1,"6-7th grade",2,"8-9th grade",3,"10th grade",4,"11-12th grade",5,"bachelor",6,"licence",7,"master",10,"hard to tell")</f>
        <v>bachelor</v>
      </c>
      <c r="H683" s="8"/>
      <c r="I683" s="8"/>
      <c r="J683" s="8" t="s">
        <v>77</v>
      </c>
      <c r="K683" s="8" t="str">
        <f>IFERROR(IF(VLOOKUP(A683, ResultsOnlineExpFrench!A:A, 1, FALSE) = A683, "yes", "no"), "no")</f>
        <v>no</v>
      </c>
      <c r="L683" s="8"/>
      <c r="M683" s="8" t="e">
        <f>VLOOKUP(A683,ResultsOnlineExpFrench!A:B,2,FALSE)</f>
        <v>#N/A</v>
      </c>
      <c r="N683" s="8" t="e">
        <f>VLOOKUP(A683,ResultsOnlineExpFrench!A:H,8,FALSE)</f>
        <v>#N/A</v>
      </c>
      <c r="O683" s="7" t="e">
        <f>VLOOKUP(A683,ResultsIRT!B:J,4,FALSE)</f>
        <v>#N/A</v>
      </c>
      <c r="P683" s="7" t="e">
        <f>VLOOKUP(A683,ResultsIRT!B:J,5,FALSE)</f>
        <v>#N/A</v>
      </c>
      <c r="Q683" s="7" t="e">
        <f>VLOOKUP(A683,ResultsIRT!B:J,6,FALSE)</f>
        <v>#N/A</v>
      </c>
      <c r="R683" s="7" t="e">
        <f>VLOOKUP(A683,ResultsIRT!B:J,8,FALSE)</f>
        <v>#N/A</v>
      </c>
      <c r="S683" s="7" t="e">
        <f>VLOOKUP(A683,ResultsIRT!B:J,7,FALSE)</f>
        <v>#N/A</v>
      </c>
      <c r="T683" s="7" t="e">
        <f>VLOOKUP(A683,ResultsIRT!B:J,9,FALSE)</f>
        <v>#N/A</v>
      </c>
      <c r="U683" s="27" t="s">
        <v>1187</v>
      </c>
      <c r="V683" s="8" t="str">
        <f>IFERROR(IF(VLOOKUP(U683, EnglishVocabulary!A:A, 1, FALSE) = U683, "yes", "no"), "no")</f>
        <v>yes</v>
      </c>
      <c r="W683" s="8" t="str">
        <f>IFERROR(IF(VLOOKUP(A683, HighDiscrimIRT!A:A, 1, FALSE) = A683, "X", ""), "")</f>
        <v/>
      </c>
      <c r="X683" s="7"/>
    </row>
    <row r="684" spans="1:24">
      <c r="A684" s="14" t="s">
        <v>1188</v>
      </c>
      <c r="B684" s="7">
        <f>LOG10(D684)+6</f>
        <v>1.3041952967733117</v>
      </c>
      <c r="C684" s="7">
        <f>IF(E684=0,-12,LOG10(E684)+6)</f>
        <v>-1.1402614338028529</v>
      </c>
      <c r="D684" s="10">
        <v>2.0146300000000001E-5</v>
      </c>
      <c r="E684" s="10">
        <v>7.24E-8</v>
      </c>
      <c r="F684" s="8">
        <v>5</v>
      </c>
      <c r="G684" s="8" t="str" cm="1">
        <f t="array" ref="G684">_xlfn.SWITCH(F684,0,"primary",1,"6-7th grade",2,"8-9th grade",3,"10th grade",4,"11-12th grade",5,"bachelor",6,"licence",7,"master",10,"hard to tell")</f>
        <v>bachelor</v>
      </c>
      <c r="H684" s="8"/>
      <c r="I684" s="8"/>
      <c r="J684" s="8" t="s">
        <v>77</v>
      </c>
      <c r="K684" s="8" t="str">
        <f>IFERROR(IF(VLOOKUP(A684, ResultsOnlineExpFrench!A:A, 1, FALSE) = A684, "yes", "no"), "no")</f>
        <v>no</v>
      </c>
      <c r="L684" s="8"/>
      <c r="M684" s="8" t="e">
        <f>VLOOKUP(A684,ResultsOnlineExpFrench!A:B,2,FALSE)</f>
        <v>#N/A</v>
      </c>
      <c r="N684" s="8" t="e">
        <f>VLOOKUP(A684,ResultsOnlineExpFrench!A:H,8,FALSE)</f>
        <v>#N/A</v>
      </c>
      <c r="O684" s="7" t="e">
        <f>VLOOKUP(A684,ResultsIRT!B:J,4,FALSE)</f>
        <v>#N/A</v>
      </c>
      <c r="P684" s="7" t="e">
        <f>VLOOKUP(A684,ResultsIRT!B:J,5,FALSE)</f>
        <v>#N/A</v>
      </c>
      <c r="Q684" s="7" t="e">
        <f>VLOOKUP(A684,ResultsIRT!B:J,6,FALSE)</f>
        <v>#N/A</v>
      </c>
      <c r="R684" s="7" t="e">
        <f>VLOOKUP(A684,ResultsIRT!B:J,8,FALSE)</f>
        <v>#N/A</v>
      </c>
      <c r="S684" s="7" t="e">
        <f>VLOOKUP(A684,ResultsIRT!B:J,7,FALSE)</f>
        <v>#N/A</v>
      </c>
      <c r="T684" s="7" t="e">
        <f>VLOOKUP(A684,ResultsIRT!B:J,9,FALSE)</f>
        <v>#N/A</v>
      </c>
      <c r="U684" s="27" t="s">
        <v>1189</v>
      </c>
      <c r="V684" s="8" t="str">
        <f>IFERROR(IF(VLOOKUP(U684, EnglishVocabulary!A:A, 1, FALSE) = U684, "yes", "no"), "no")</f>
        <v>yes</v>
      </c>
      <c r="W684" s="8" t="str">
        <f>IFERROR(IF(VLOOKUP(A684, HighDiscrimIRT!A:A, 1, FALSE) = A684, "X", ""), "")</f>
        <v/>
      </c>
      <c r="X684" s="7"/>
    </row>
    <row r="685" spans="1:24">
      <c r="A685" s="14" t="s">
        <v>1190</v>
      </c>
      <c r="B685" s="7">
        <f>LOG10(D685)+6</f>
        <v>1.3025776660136161</v>
      </c>
      <c r="C685" s="7">
        <f>IF(E685=0,-12,LOG10(E685)+6)</f>
        <v>-0.16755495882588889</v>
      </c>
      <c r="D685" s="10">
        <v>2.0071399999999999E-5</v>
      </c>
      <c r="E685" s="10">
        <v>6.7990000000000005E-7</v>
      </c>
      <c r="F685" s="8">
        <v>6</v>
      </c>
      <c r="G685" s="8" t="str" cm="1">
        <f t="array" ref="G685">_xlfn.SWITCH(F685,0,"primary",1,"6-7th grade",2,"8-9th grade",3,"10th grade",4,"11-12th grade",5,"bachelor",6,"licence",7,"master",10,"hard to tell")</f>
        <v>licence</v>
      </c>
      <c r="H685" s="8"/>
      <c r="I685" s="8" t="s">
        <v>42</v>
      </c>
      <c r="J685" s="8" t="s">
        <v>77</v>
      </c>
      <c r="K685" s="8" t="str">
        <f>IFERROR(IF(VLOOKUP(A685, ResultsOnlineExpFrench!A:A, 1, FALSE) = A685, "yes", "no"), "no")</f>
        <v>no</v>
      </c>
      <c r="L685" s="8"/>
      <c r="M685" s="8" t="e">
        <f>VLOOKUP(A685,ResultsOnlineExpFrench!A:B,2,FALSE)</f>
        <v>#N/A</v>
      </c>
      <c r="N685" s="8" t="e">
        <f>VLOOKUP(A685,ResultsOnlineExpFrench!A:H,8,FALSE)</f>
        <v>#N/A</v>
      </c>
      <c r="O685" s="7" t="e">
        <f>VLOOKUP(A685,ResultsIRT!B:J,4,FALSE)</f>
        <v>#N/A</v>
      </c>
      <c r="P685" s="7" t="e">
        <f>VLOOKUP(A685,ResultsIRT!B:J,5,FALSE)</f>
        <v>#N/A</v>
      </c>
      <c r="Q685" s="7" t="e">
        <f>VLOOKUP(A685,ResultsIRT!B:J,6,FALSE)</f>
        <v>#N/A</v>
      </c>
      <c r="R685" s="7" t="e">
        <f>VLOOKUP(A685,ResultsIRT!B:J,8,FALSE)</f>
        <v>#N/A</v>
      </c>
      <c r="S685" s="7" t="e">
        <f>VLOOKUP(A685,ResultsIRT!B:J,7,FALSE)</f>
        <v>#N/A</v>
      </c>
      <c r="T685" s="7" t="e">
        <f>VLOOKUP(A685,ResultsIRT!B:J,9,FALSE)</f>
        <v>#N/A</v>
      </c>
      <c r="U685" s="27" t="s">
        <v>1190</v>
      </c>
      <c r="V685" s="8" t="str">
        <f>IFERROR(IF(VLOOKUP(U685, EnglishVocabulary!A:A, 1, FALSE) = U685, "yes", "no"), "no")</f>
        <v>yes</v>
      </c>
      <c r="W685" s="8" t="str">
        <f>IFERROR(IF(VLOOKUP(A685, HighDiscrimIRT!A:A, 1, FALSE) = A685, "X", ""), "")</f>
        <v/>
      </c>
      <c r="X685" s="7"/>
    </row>
    <row r="686" spans="1:24">
      <c r="A686" s="14" t="s">
        <v>1191</v>
      </c>
      <c r="B686" s="7">
        <f>LOG10(D686)+6</f>
        <v>1.3009539874787377</v>
      </c>
      <c r="C686" s="7">
        <f>IF(E686=0,-12,LOG10(E686)+6)</f>
        <v>-1.0472075569559083</v>
      </c>
      <c r="D686" s="10">
        <v>1.9996500000000001E-5</v>
      </c>
      <c r="E686" s="10">
        <v>8.9700000000000003E-8</v>
      </c>
      <c r="F686" s="8">
        <v>5</v>
      </c>
      <c r="G686" s="8" t="str" cm="1">
        <f t="array" ref="G686">_xlfn.SWITCH(F686,0,"primary",1,"6-7th grade",2,"8-9th grade",3,"10th grade",4,"11-12th grade",5,"bachelor",6,"licence",7,"master",10,"hard to tell")</f>
        <v>bachelor</v>
      </c>
      <c r="H686" s="8"/>
      <c r="I686" s="8"/>
      <c r="J686" s="8" t="s">
        <v>331</v>
      </c>
      <c r="K686" s="8" t="str">
        <f>IFERROR(IF(VLOOKUP(A686, ResultsOnlineExpFrench!A:A, 1, FALSE) = A686, "yes", "no"), "no")</f>
        <v>no</v>
      </c>
      <c r="L686" s="8"/>
      <c r="M686" s="8" t="e">
        <f>VLOOKUP(A686,ResultsOnlineExpFrench!A:B,2,FALSE)</f>
        <v>#N/A</v>
      </c>
      <c r="N686" s="8" t="e">
        <f>VLOOKUP(A686,ResultsOnlineExpFrench!A:H,8,FALSE)</f>
        <v>#N/A</v>
      </c>
      <c r="O686" s="7" t="e">
        <f>VLOOKUP(A686,ResultsIRT!B:J,4,FALSE)</f>
        <v>#N/A</v>
      </c>
      <c r="P686" s="7" t="e">
        <f>VLOOKUP(A686,ResultsIRT!B:J,5,FALSE)</f>
        <v>#N/A</v>
      </c>
      <c r="Q686" s="7" t="e">
        <f>VLOOKUP(A686,ResultsIRT!B:J,6,FALSE)</f>
        <v>#N/A</v>
      </c>
      <c r="R686" s="7" t="e">
        <f>VLOOKUP(A686,ResultsIRT!B:J,8,FALSE)</f>
        <v>#N/A</v>
      </c>
      <c r="S686" s="7" t="e">
        <f>VLOOKUP(A686,ResultsIRT!B:J,7,FALSE)</f>
        <v>#N/A</v>
      </c>
      <c r="T686" s="7" t="e">
        <f>VLOOKUP(A686,ResultsIRT!B:J,9,FALSE)</f>
        <v>#N/A</v>
      </c>
      <c r="U686" s="27" t="s">
        <v>1191</v>
      </c>
      <c r="V686" s="8" t="str">
        <f>IFERROR(IF(VLOOKUP(U686, EnglishVocabulary!A:A, 1, FALSE) = U686, "yes", "no"), "no")</f>
        <v>no</v>
      </c>
      <c r="W686" s="8" t="str">
        <f>IFERROR(IF(VLOOKUP(A686, HighDiscrimIRT!A:A, 1, FALSE) = A686, "X", ""), "")</f>
        <v/>
      </c>
      <c r="X686" s="7"/>
    </row>
    <row r="687" spans="1:24">
      <c r="A687" s="14" t="s">
        <v>1192</v>
      </c>
      <c r="B687" s="7">
        <f>LOG10(D687)+6</f>
        <v>1.2976904932465567</v>
      </c>
      <c r="C687" s="7">
        <f>IF(E687=0,-12,LOG10(E687)+6)</f>
        <v>-1.0154726866562074</v>
      </c>
      <c r="D687" s="10">
        <v>1.9846800000000001E-5</v>
      </c>
      <c r="E687" s="10">
        <v>9.6499999999999997E-8</v>
      </c>
      <c r="F687" s="8">
        <v>6</v>
      </c>
      <c r="G687" s="8" t="str" cm="1">
        <f t="array" ref="G687">_xlfn.SWITCH(F687,0,"primary",1,"6-7th grade",2,"8-9th grade",3,"10th grade",4,"11-12th grade",5,"bachelor",6,"licence",7,"master",10,"hard to tell")</f>
        <v>licence</v>
      </c>
      <c r="H687" s="8"/>
      <c r="I687" s="8"/>
      <c r="J687" s="8" t="s">
        <v>331</v>
      </c>
      <c r="K687" s="8" t="str">
        <f>IFERROR(IF(VLOOKUP(A687, ResultsOnlineExpFrench!A:A, 1, FALSE) = A687, "yes", "no"), "no")</f>
        <v>no</v>
      </c>
      <c r="L687" s="8"/>
      <c r="M687" s="8" t="e">
        <f>VLOOKUP(A687,ResultsOnlineExpFrench!A:B,2,FALSE)</f>
        <v>#N/A</v>
      </c>
      <c r="N687" s="8" t="e">
        <f>VLOOKUP(A687,ResultsOnlineExpFrench!A:H,8,FALSE)</f>
        <v>#N/A</v>
      </c>
      <c r="O687" s="7" t="e">
        <f>VLOOKUP(A687,ResultsIRT!B:J,4,FALSE)</f>
        <v>#N/A</v>
      </c>
      <c r="P687" s="7" t="e">
        <f>VLOOKUP(A687,ResultsIRT!B:J,5,FALSE)</f>
        <v>#N/A</v>
      </c>
      <c r="Q687" s="7" t="e">
        <f>VLOOKUP(A687,ResultsIRT!B:J,6,FALSE)</f>
        <v>#N/A</v>
      </c>
      <c r="R687" s="7" t="e">
        <f>VLOOKUP(A687,ResultsIRT!B:J,8,FALSE)</f>
        <v>#N/A</v>
      </c>
      <c r="S687" s="7" t="e">
        <f>VLOOKUP(A687,ResultsIRT!B:J,7,FALSE)</f>
        <v>#N/A</v>
      </c>
      <c r="T687" s="7" t="e">
        <f>VLOOKUP(A687,ResultsIRT!B:J,9,FALSE)</f>
        <v>#N/A</v>
      </c>
      <c r="U687" s="27" t="s">
        <v>1192</v>
      </c>
      <c r="V687" s="8" t="str">
        <f>IFERROR(IF(VLOOKUP(U687, EnglishVocabulary!A:A, 1, FALSE) = U687, "yes", "no"), "no")</f>
        <v>yes</v>
      </c>
      <c r="W687" s="8" t="str">
        <f>IFERROR(IF(VLOOKUP(A687, HighDiscrimIRT!A:A, 1, FALSE) = A687, "X", ""), "")</f>
        <v/>
      </c>
      <c r="X687" s="7"/>
    </row>
    <row r="688" spans="1:24">
      <c r="A688" s="14" t="s">
        <v>1193</v>
      </c>
      <c r="B688" s="7">
        <f>LOG10(D688)+6</f>
        <v>1.2976904932465567</v>
      </c>
      <c r="C688" s="7">
        <f>IF(E688=0,-12,LOG10(E688)+6)</f>
        <v>0.25727048229888272</v>
      </c>
      <c r="D688" s="10">
        <v>1.9846800000000001E-5</v>
      </c>
      <c r="E688" s="10">
        <v>1.8082999999999999E-6</v>
      </c>
      <c r="F688" s="31">
        <v>1</v>
      </c>
      <c r="G688" s="8" t="str" cm="1">
        <f t="array" ref="G688">_xlfn.SWITCH(F688,0,"primary",1,"6-7th grade",2,"8-9th grade",3,"10th grade",4,"11-12th grade",5,"bachelor",6,"licence",7,"master",10,"hard to tell")</f>
        <v>6-7th grade</v>
      </c>
      <c r="H688" s="8"/>
      <c r="I688" s="8"/>
      <c r="J688" s="8" t="s">
        <v>27</v>
      </c>
      <c r="K688" s="8" t="str">
        <f>IFERROR(IF(VLOOKUP(A688, ResultsOnlineExpFrench!A:A, 1, FALSE) = A688, "yes", "no"), "no")</f>
        <v>yes</v>
      </c>
      <c r="L688" s="8"/>
      <c r="M688" s="7">
        <f>VLOOKUP(A688,ResultsOnlineExpFrench!A:B,2,FALSE)</f>
        <v>6.2374100719424463</v>
      </c>
      <c r="N688" s="7">
        <f>VLOOKUP(A688,ResultsOnlineExpFrench!A:H,8,FALSE)</f>
        <v>2.2427588798156779</v>
      </c>
      <c r="O688" s="7">
        <f>VLOOKUP(A688,ResultsIRT!B:J,4,FALSE)</f>
        <v>1.6243264536749302E-2</v>
      </c>
      <c r="P688" s="7">
        <f>VLOOKUP(A688,ResultsIRT!B:J,5,FALSE)</f>
        <v>-28.835192187244701</v>
      </c>
      <c r="Q688" s="7">
        <f>VLOOKUP(A688,ResultsIRT!B:J,6,FALSE)</f>
        <v>0.67905776361576498</v>
      </c>
      <c r="R688" s="7">
        <f>VLOOKUP(A688,ResultsIRT!B:J,8,FALSE)</f>
        <v>-3.18625663026158</v>
      </c>
      <c r="S688" s="7">
        <f>VLOOKUP(A688,ResultsIRT!B:J,7,FALSE)</f>
        <v>0.25691014743904</v>
      </c>
      <c r="T688" s="7">
        <f>VLOOKUP(A688,ResultsIRT!B:J,9,FALSE)</f>
        <v>-2.1407783807151599</v>
      </c>
      <c r="U688" s="27" t="s">
        <v>1194</v>
      </c>
      <c r="V688" s="8" t="str">
        <f>IFERROR(IF(VLOOKUP(U688, EnglishVocabulary!A:A, 1, FALSE) = U688, "yes", "no"), "no")</f>
        <v>no</v>
      </c>
      <c r="W688" s="8" t="str">
        <f>IFERROR(IF(VLOOKUP(A688, HighDiscrimIRT!A:A, 1, FALSE) = A688, "X", ""), "")</f>
        <v/>
      </c>
      <c r="X688" s="7"/>
    </row>
    <row r="689" spans="1:24">
      <c r="A689" s="14" t="s">
        <v>1195</v>
      </c>
      <c r="B689" s="7">
        <f>LOG10(D689)+6</f>
        <v>1.2960484052705308</v>
      </c>
      <c r="C689" s="7">
        <f>IF(E689=0,-12,LOG10(E689)+6)</f>
        <v>-1.2306226739238619</v>
      </c>
      <c r="D689" s="10">
        <v>1.97719E-5</v>
      </c>
      <c r="E689" s="10">
        <v>5.8799999999999997E-8</v>
      </c>
      <c r="F689" s="8">
        <v>6</v>
      </c>
      <c r="G689" s="8" t="str" cm="1">
        <f t="array" ref="G689">_xlfn.SWITCH(F689,0,"primary",1,"6-7th grade",2,"8-9th grade",3,"10th grade",4,"11-12th grade",5,"bachelor",6,"licence",7,"master",10,"hard to tell")</f>
        <v>licence</v>
      </c>
      <c r="H689" s="8"/>
      <c r="I689" s="8"/>
      <c r="J689" s="8" t="s">
        <v>77</v>
      </c>
      <c r="K689" s="8" t="str">
        <f>IFERROR(IF(VLOOKUP(A689, ResultsOnlineExpFrench!A:A, 1, FALSE) = A689, "yes", "no"), "no")</f>
        <v>no</v>
      </c>
      <c r="L689" s="8"/>
      <c r="M689" s="8" t="e">
        <f>VLOOKUP(A689,ResultsOnlineExpFrench!A:B,2,FALSE)</f>
        <v>#N/A</v>
      </c>
      <c r="N689" s="8" t="e">
        <f>VLOOKUP(A689,ResultsOnlineExpFrench!A:H,8,FALSE)</f>
        <v>#N/A</v>
      </c>
      <c r="O689" s="7" t="e">
        <f>VLOOKUP(A689,ResultsIRT!B:J,4,FALSE)</f>
        <v>#N/A</v>
      </c>
      <c r="P689" s="7" t="e">
        <f>VLOOKUP(A689,ResultsIRT!B:J,5,FALSE)</f>
        <v>#N/A</v>
      </c>
      <c r="Q689" s="7" t="e">
        <f>VLOOKUP(A689,ResultsIRT!B:J,6,FALSE)</f>
        <v>#N/A</v>
      </c>
      <c r="R689" s="7" t="e">
        <f>VLOOKUP(A689,ResultsIRT!B:J,8,FALSE)</f>
        <v>#N/A</v>
      </c>
      <c r="S689" s="7" t="e">
        <f>VLOOKUP(A689,ResultsIRT!B:J,7,FALSE)</f>
        <v>#N/A</v>
      </c>
      <c r="T689" s="7" t="e">
        <f>VLOOKUP(A689,ResultsIRT!B:J,9,FALSE)</f>
        <v>#N/A</v>
      </c>
      <c r="U689" s="27" t="s">
        <v>1196</v>
      </c>
      <c r="V689" s="8" t="str">
        <f>IFERROR(IF(VLOOKUP(U689, EnglishVocabulary!A:A, 1, FALSE) = U689, "yes", "no"), "no")</f>
        <v>yes</v>
      </c>
      <c r="W689" s="8" t="str">
        <f>IFERROR(IF(VLOOKUP(A689, HighDiscrimIRT!A:A, 1, FALSE) = A689, "X", ""), "")</f>
        <v/>
      </c>
      <c r="X689" s="7"/>
    </row>
    <row r="690" spans="1:24">
      <c r="A690" s="14" t="s">
        <v>1197</v>
      </c>
      <c r="B690" s="7">
        <f>LOG10(D690)+6</f>
        <v>1.2944000849098112</v>
      </c>
      <c r="C690" s="7">
        <f>IF(E690=0,-12,LOG10(E690)+6)</f>
        <v>-0.86998805032809567</v>
      </c>
      <c r="D690" s="10">
        <v>1.9697000000000001E-5</v>
      </c>
      <c r="E690" s="10">
        <v>1.349E-7</v>
      </c>
      <c r="F690" s="8">
        <v>4</v>
      </c>
      <c r="G690" s="8" t="str" cm="1">
        <f t="array" ref="G690">_xlfn.SWITCH(F690,0,"primary",1,"6-7th grade",2,"8-9th grade",3,"10th grade",4,"11-12th grade",5,"bachelor",6,"licence",7,"master",10,"hard to tell")</f>
        <v>11-12th grade</v>
      </c>
      <c r="H690" s="8"/>
      <c r="I690" s="8"/>
      <c r="J690" s="8" t="s">
        <v>326</v>
      </c>
      <c r="K690" s="8" t="str">
        <f>IFERROR(IF(VLOOKUP(A690, ResultsOnlineExpFrench!A:A, 1, FALSE) = A690, "yes", "no"), "no")</f>
        <v>no</v>
      </c>
      <c r="L690" s="8"/>
      <c r="M690" s="8" t="e">
        <f>VLOOKUP(A690,ResultsOnlineExpFrench!A:B,2,FALSE)</f>
        <v>#N/A</v>
      </c>
      <c r="N690" s="8" t="e">
        <f>VLOOKUP(A690,ResultsOnlineExpFrench!A:H,8,FALSE)</f>
        <v>#N/A</v>
      </c>
      <c r="O690" s="7" t="e">
        <f>VLOOKUP(A690,ResultsIRT!B:J,4,FALSE)</f>
        <v>#N/A</v>
      </c>
      <c r="P690" s="7" t="e">
        <f>VLOOKUP(A690,ResultsIRT!B:J,5,FALSE)</f>
        <v>#N/A</v>
      </c>
      <c r="Q690" s="7" t="e">
        <f>VLOOKUP(A690,ResultsIRT!B:J,6,FALSE)</f>
        <v>#N/A</v>
      </c>
      <c r="R690" s="7" t="e">
        <f>VLOOKUP(A690,ResultsIRT!B:J,8,FALSE)</f>
        <v>#N/A</v>
      </c>
      <c r="S690" s="7" t="e">
        <f>VLOOKUP(A690,ResultsIRT!B:J,7,FALSE)</f>
        <v>#N/A</v>
      </c>
      <c r="T690" s="7" t="e">
        <f>VLOOKUP(A690,ResultsIRT!B:J,9,FALSE)</f>
        <v>#N/A</v>
      </c>
      <c r="U690" s="27" t="s">
        <v>1198</v>
      </c>
      <c r="V690" s="8" t="str">
        <f>IFERROR(IF(VLOOKUP(U690, EnglishVocabulary!A:A, 1, FALSE) = U690, "yes", "no"), "no")</f>
        <v>yes</v>
      </c>
      <c r="W690" s="8" t="str">
        <f>IFERROR(IF(VLOOKUP(A690, HighDiscrimIRT!A:A, 1, FALSE) = A690, "X", ""), "")</f>
        <v/>
      </c>
      <c r="X690" s="7"/>
    </row>
    <row r="691" spans="1:24">
      <c r="A691" s="14" t="s">
        <v>1199</v>
      </c>
      <c r="B691" s="7">
        <f>LOG10(D691)+6</f>
        <v>1.2927454846752831</v>
      </c>
      <c r="C691" s="7">
        <f>IF(E691=0,-12,LOG10(E691)+6)</f>
        <v>-2.0315076172974678E-2</v>
      </c>
      <c r="D691" s="10">
        <v>1.96221E-5</v>
      </c>
      <c r="E691" s="10">
        <v>9.5429999999999991E-7</v>
      </c>
      <c r="F691" s="11">
        <v>5</v>
      </c>
      <c r="G691" s="8" t="str" cm="1">
        <f t="array" ref="G691">_xlfn.SWITCH(F691,0,"primary",1,"6-7th grade",2,"8-9th grade",3,"10th grade",4,"11-12th grade",5,"bachelor",6,"licence",7,"master",10,"hard to tell")</f>
        <v>bachelor</v>
      </c>
      <c r="H691" s="8"/>
      <c r="I691" s="8"/>
      <c r="J691" s="8" t="s">
        <v>27</v>
      </c>
      <c r="K691" s="8" t="str">
        <f>IFERROR(IF(VLOOKUP(A691, ResultsOnlineExpFrench!A:A, 1, FALSE) = A691, "yes", "no"), "no")</f>
        <v>yes</v>
      </c>
      <c r="L691" s="8"/>
      <c r="M691" s="7">
        <f>VLOOKUP(A691,ResultsOnlineExpFrench!A:B,2,FALSE)</f>
        <v>6.6165413533834583</v>
      </c>
      <c r="N691" s="7">
        <f>VLOOKUP(A691,ResultsOnlineExpFrench!A:H,8,FALSE)</f>
        <v>2.0908745679299399</v>
      </c>
      <c r="O691" s="7">
        <f>VLOOKUP(A691,ResultsIRT!B:J,4,FALSE)</f>
        <v>2.7175986907548699</v>
      </c>
      <c r="P691" s="7">
        <f>VLOOKUP(A691,ResultsIRT!B:J,5,FALSE)</f>
        <v>-1.08032765701858</v>
      </c>
      <c r="Q691" s="7">
        <f>VLOOKUP(A691,ResultsIRT!B:J,6,FALSE)</f>
        <v>3.6436902670148501</v>
      </c>
      <c r="R691" s="7">
        <f>VLOOKUP(A691,ResultsIRT!B:J,8,FALSE)</f>
        <v>-1.45427093127273</v>
      </c>
      <c r="S691" s="7">
        <f>VLOOKUP(A691,ResultsIRT!B:J,7,FALSE)</f>
        <v>0.62482198720316395</v>
      </c>
      <c r="T691" s="7">
        <f>VLOOKUP(A691,ResultsIRT!B:J,9,FALSE)</f>
        <v>0.89565798280398001</v>
      </c>
      <c r="U691" s="27" t="s">
        <v>1200</v>
      </c>
      <c r="V691" s="8" t="str">
        <f>IFERROR(IF(VLOOKUP(U691, EnglishVocabulary!A:A, 1, FALSE) = U691, "yes", "no"), "no")</f>
        <v>yes</v>
      </c>
      <c r="W691" s="8" t="str">
        <f>IFERROR(IF(VLOOKUP(A691, HighDiscrimIRT!A:A, 1, FALSE) = A691, "X", ""), "")</f>
        <v>X</v>
      </c>
      <c r="X691" s="7"/>
    </row>
    <row r="692" spans="1:24">
      <c r="A692" s="14" t="s">
        <v>1201</v>
      </c>
      <c r="B692" s="7">
        <f>LOG10(D692)+6</f>
        <v>1.2910845565329758</v>
      </c>
      <c r="C692" s="7">
        <f>IF(E692=0,-12,LOG10(E692)+6)</f>
        <v>-0.88706002391591987</v>
      </c>
      <c r="D692" s="10">
        <v>1.9547200000000001E-5</v>
      </c>
      <c r="E692" s="10">
        <v>1.297E-7</v>
      </c>
      <c r="F692" s="11">
        <v>5</v>
      </c>
      <c r="G692" s="8" t="str" cm="1">
        <f t="array" ref="G692">_xlfn.SWITCH(F692,0,"primary",1,"6-7th grade",2,"8-9th grade",3,"10th grade",4,"11-12th grade",5,"bachelor",6,"licence",7,"master",10,"hard to tell")</f>
        <v>bachelor</v>
      </c>
      <c r="H692" s="8"/>
      <c r="I692" s="8"/>
      <c r="J692" s="8" t="s">
        <v>27</v>
      </c>
      <c r="K692" s="8" t="str">
        <f>IFERROR(IF(VLOOKUP(A692, ResultsOnlineExpFrench!A:A, 1, FALSE) = A692, "yes", "no"), "no")</f>
        <v>yes</v>
      </c>
      <c r="L692" s="8"/>
      <c r="M692" s="7">
        <f>VLOOKUP(A692,ResultsOnlineExpFrench!A:B,2,FALSE)</f>
        <v>3.6183206106870229</v>
      </c>
      <c r="N692" s="7">
        <f>VLOOKUP(A692,ResultsOnlineExpFrench!A:H,8,FALSE)</f>
        <v>2.9329869496516889</v>
      </c>
      <c r="O692" s="7">
        <f>VLOOKUP(A692,ResultsIRT!B:J,4,FALSE)</f>
        <v>1.6892168540866499</v>
      </c>
      <c r="P692" s="7">
        <f>VLOOKUP(A692,ResultsIRT!B:J,5,FALSE)</f>
        <v>0.154868760216816</v>
      </c>
      <c r="Q692" s="7">
        <f>VLOOKUP(A692,ResultsIRT!B:J,6,FALSE)</f>
        <v>2.55115233657473</v>
      </c>
      <c r="R692" s="7">
        <f>VLOOKUP(A692,ResultsIRT!B:J,8,FALSE)</f>
        <v>-0.21253965136404901</v>
      </c>
      <c r="S692" s="7">
        <f>VLOOKUP(A692,ResultsIRT!B:J,7,FALSE)</f>
        <v>0.43750271862506201</v>
      </c>
      <c r="T692" s="7">
        <f>VLOOKUP(A692,ResultsIRT!B:J,9,FALSE)</f>
        <v>5.4820395379373998</v>
      </c>
      <c r="U692" s="27" t="s">
        <v>1201</v>
      </c>
      <c r="V692" s="8" t="str">
        <f>IFERROR(IF(VLOOKUP(U692, EnglishVocabulary!A:A, 1, FALSE) = U692, "yes", "no"), "no")</f>
        <v>yes</v>
      </c>
      <c r="W692" s="8" t="str">
        <f>IFERROR(IF(VLOOKUP(A692, HighDiscrimIRT!A:A, 1, FALSE) = A692, "X", ""), "")</f>
        <v/>
      </c>
      <c r="X692" s="7"/>
    </row>
    <row r="693" spans="1:24">
      <c r="A693" s="14" t="s">
        <v>1202</v>
      </c>
      <c r="B693" s="7">
        <f>LOG10(D693)+6</f>
        <v>1.2910845565329758</v>
      </c>
      <c r="C693" s="7">
        <f>IF(E693=0,-12,LOG10(E693)+6)</f>
        <v>-1.07727454200674</v>
      </c>
      <c r="D693" s="10">
        <v>1.9547200000000001E-5</v>
      </c>
      <c r="E693" s="10">
        <v>8.3700000000000002E-8</v>
      </c>
      <c r="F693" s="8">
        <v>5</v>
      </c>
      <c r="G693" s="8" t="str" cm="1">
        <f t="array" ref="G693">_xlfn.SWITCH(F693,0,"primary",1,"6-7th grade",2,"8-9th grade",3,"10th grade",4,"11-12th grade",5,"bachelor",6,"licence",7,"master",10,"hard to tell")</f>
        <v>bachelor</v>
      </c>
      <c r="H693" s="8"/>
      <c r="I693" s="8"/>
      <c r="J693" s="8" t="s">
        <v>331</v>
      </c>
      <c r="K693" s="8" t="str">
        <f>IFERROR(IF(VLOOKUP(A693, ResultsOnlineExpFrench!A:A, 1, FALSE) = A693, "yes", "no"), "no")</f>
        <v>no</v>
      </c>
      <c r="L693" s="8"/>
      <c r="M693" s="8" t="e">
        <f>VLOOKUP(A693,ResultsOnlineExpFrench!A:B,2,FALSE)</f>
        <v>#N/A</v>
      </c>
      <c r="N693" s="8" t="e">
        <f>VLOOKUP(A693,ResultsOnlineExpFrench!A:H,8,FALSE)</f>
        <v>#N/A</v>
      </c>
      <c r="O693" s="7" t="e">
        <f>VLOOKUP(A693,ResultsIRT!B:J,4,FALSE)</f>
        <v>#N/A</v>
      </c>
      <c r="P693" s="7" t="e">
        <f>VLOOKUP(A693,ResultsIRT!B:J,5,FALSE)</f>
        <v>#N/A</v>
      </c>
      <c r="Q693" s="7" t="e">
        <f>VLOOKUP(A693,ResultsIRT!B:J,6,FALSE)</f>
        <v>#N/A</v>
      </c>
      <c r="R693" s="7" t="e">
        <f>VLOOKUP(A693,ResultsIRT!B:J,8,FALSE)</f>
        <v>#N/A</v>
      </c>
      <c r="S693" s="7" t="e">
        <f>VLOOKUP(A693,ResultsIRT!B:J,7,FALSE)</f>
        <v>#N/A</v>
      </c>
      <c r="T693" s="7" t="e">
        <f>VLOOKUP(A693,ResultsIRT!B:J,9,FALSE)</f>
        <v>#N/A</v>
      </c>
      <c r="U693" s="27" t="s">
        <v>1202</v>
      </c>
      <c r="V693" s="8" t="str">
        <f>IFERROR(IF(VLOOKUP(U693, EnglishVocabulary!A:A, 1, FALSE) = U693, "yes", "no"), "no")</f>
        <v>yes</v>
      </c>
      <c r="W693" s="8" t="str">
        <f>IFERROR(IF(VLOOKUP(A693, HighDiscrimIRT!A:A, 1, FALSE) = A693, "X", ""), "")</f>
        <v/>
      </c>
      <c r="X693" s="7"/>
    </row>
    <row r="694" spans="1:24">
      <c r="A694" s="14" t="s">
        <v>1203</v>
      </c>
      <c r="B694" s="7">
        <f>LOG10(D694)+6</f>
        <v>1.2860633159699457</v>
      </c>
      <c r="C694" s="7">
        <f>IF(E694=0,-12,LOG10(E694)+6)</f>
        <v>-1.0021769192542749</v>
      </c>
      <c r="D694" s="10">
        <v>1.93225E-5</v>
      </c>
      <c r="E694" s="10">
        <v>9.9499999999999998E-8</v>
      </c>
      <c r="F694" s="8">
        <v>4</v>
      </c>
      <c r="G694" s="8" t="str" cm="1">
        <f t="array" ref="G694">_xlfn.SWITCH(F694,0,"primary",1,"6-7th grade",2,"8-9th grade",3,"10th grade",4,"11-12th grade",5,"bachelor",6,"licence",7,"master",10,"hard to tell")</f>
        <v>11-12th grade</v>
      </c>
      <c r="H694" s="8"/>
      <c r="I694" s="8"/>
      <c r="J694" s="8" t="s">
        <v>77</v>
      </c>
      <c r="K694" s="8" t="str">
        <f>IFERROR(IF(VLOOKUP(A694, ResultsOnlineExpFrench!A:A, 1, FALSE) = A694, "yes", "no"), "no")</f>
        <v>no</v>
      </c>
      <c r="L694" s="8"/>
      <c r="M694" s="8" t="e">
        <f>VLOOKUP(A694,ResultsOnlineExpFrench!A:B,2,FALSE)</f>
        <v>#N/A</v>
      </c>
      <c r="N694" s="8" t="e">
        <f>VLOOKUP(A694,ResultsOnlineExpFrench!A:H,8,FALSE)</f>
        <v>#N/A</v>
      </c>
      <c r="O694" s="7" t="e">
        <f>VLOOKUP(A694,ResultsIRT!B:J,4,FALSE)</f>
        <v>#N/A</v>
      </c>
      <c r="P694" s="7" t="e">
        <f>VLOOKUP(A694,ResultsIRT!B:J,5,FALSE)</f>
        <v>#N/A</v>
      </c>
      <c r="Q694" s="7" t="e">
        <f>VLOOKUP(A694,ResultsIRT!B:J,6,FALSE)</f>
        <v>#N/A</v>
      </c>
      <c r="R694" s="7" t="e">
        <f>VLOOKUP(A694,ResultsIRT!B:J,8,FALSE)</f>
        <v>#N/A</v>
      </c>
      <c r="S694" s="7" t="e">
        <f>VLOOKUP(A694,ResultsIRT!B:J,7,FALSE)</f>
        <v>#N/A</v>
      </c>
      <c r="T694" s="7" t="e">
        <f>VLOOKUP(A694,ResultsIRT!B:J,9,FALSE)</f>
        <v>#N/A</v>
      </c>
      <c r="U694" s="27" t="s">
        <v>1204</v>
      </c>
      <c r="V694" s="8" t="str">
        <f>IFERROR(IF(VLOOKUP(U694, EnglishVocabulary!A:A, 1, FALSE) = U694, "yes", "no"), "no")</f>
        <v>no</v>
      </c>
      <c r="W694" s="8" t="str">
        <f>IFERROR(IF(VLOOKUP(A694, HighDiscrimIRT!A:A, 1, FALSE) = A694, "X", ""), "")</f>
        <v/>
      </c>
      <c r="X694" s="7"/>
    </row>
    <row r="695" spans="1:24">
      <c r="A695" s="14" t="s">
        <v>1205</v>
      </c>
      <c r="B695" s="7">
        <f>LOG10(D695)+6</f>
        <v>1.2860633159699457</v>
      </c>
      <c r="C695" s="7">
        <f>IF(E695=0,-12,LOG10(E695)+6)</f>
        <v>0.44603983580612283</v>
      </c>
      <c r="D695" s="10">
        <v>1.93225E-5</v>
      </c>
      <c r="E695" s="10">
        <v>2.7928000000000002E-6</v>
      </c>
      <c r="F695" s="8">
        <v>1</v>
      </c>
      <c r="G695" s="8" t="str" cm="1">
        <f t="array" ref="G695">_xlfn.SWITCH(F695,0,"primary",1,"6-7th grade",2,"8-9th grade",3,"10th grade",4,"11-12th grade",5,"bachelor",6,"licence",7,"master",10,"hard to tell")</f>
        <v>6-7th grade</v>
      </c>
      <c r="H695" s="8"/>
      <c r="I695" s="8" t="s">
        <v>42</v>
      </c>
      <c r="J695" s="8" t="s">
        <v>36</v>
      </c>
      <c r="K695" s="8" t="str">
        <f>IFERROR(IF(VLOOKUP(A695, ResultsOnlineExpFrench!A:A, 1, FALSE) = A695, "yes", "no"), "no")</f>
        <v>no</v>
      </c>
      <c r="L695" s="8"/>
      <c r="M695" s="8" t="e">
        <f>VLOOKUP(A695,ResultsOnlineExpFrench!A:B,2,FALSE)</f>
        <v>#N/A</v>
      </c>
      <c r="N695" s="8" t="e">
        <f>VLOOKUP(A695,ResultsOnlineExpFrench!A:H,8,FALSE)</f>
        <v>#N/A</v>
      </c>
      <c r="O695" s="7" t="e">
        <f>VLOOKUP(A695,ResultsIRT!B:J,4,FALSE)</f>
        <v>#N/A</v>
      </c>
      <c r="P695" s="7" t="e">
        <f>VLOOKUP(A695,ResultsIRT!B:J,5,FALSE)</f>
        <v>#N/A</v>
      </c>
      <c r="Q695" s="7" t="e">
        <f>VLOOKUP(A695,ResultsIRT!B:J,6,FALSE)</f>
        <v>#N/A</v>
      </c>
      <c r="R695" s="7" t="e">
        <f>VLOOKUP(A695,ResultsIRT!B:J,8,FALSE)</f>
        <v>#N/A</v>
      </c>
      <c r="S695" s="7" t="e">
        <f>VLOOKUP(A695,ResultsIRT!B:J,7,FALSE)</f>
        <v>#N/A</v>
      </c>
      <c r="T695" s="7" t="e">
        <f>VLOOKUP(A695,ResultsIRT!B:J,9,FALSE)</f>
        <v>#N/A</v>
      </c>
      <c r="U695" s="27" t="s">
        <v>1206</v>
      </c>
      <c r="V695" s="8" t="str">
        <f>IFERROR(IF(VLOOKUP(U695, EnglishVocabulary!A:A, 1, FALSE) = U695, "yes", "no"), "no")</f>
        <v>no</v>
      </c>
      <c r="W695" s="8" t="str">
        <f>IFERROR(IF(VLOOKUP(A695, HighDiscrimIRT!A:A, 1, FALSE) = A695, "X", ""), "")</f>
        <v/>
      </c>
      <c r="X695" s="7"/>
    </row>
    <row r="696" spans="1:24">
      <c r="A696" s="14" t="s">
        <v>1207</v>
      </c>
      <c r="B696" s="7">
        <f>LOG10(D696)+6</f>
        <v>1.2809833409183975</v>
      </c>
      <c r="C696" s="7">
        <f>IF(E696=0,-12,LOG10(E696)+6)</f>
        <v>1.4143598915453799</v>
      </c>
      <c r="D696" s="10">
        <v>1.9097799999999999E-5</v>
      </c>
      <c r="E696" s="10">
        <v>2.5963299999999999E-5</v>
      </c>
      <c r="F696" s="8">
        <v>0</v>
      </c>
      <c r="G696" s="8" t="str" cm="1">
        <f t="array" ref="G696">_xlfn.SWITCH(F696,0,"primary",1,"6-7th grade",2,"8-9th grade",3,"10th grade",4,"11-12th grade",5,"bachelor",6,"licence",7,"master",10,"hard to tell")</f>
        <v>primary</v>
      </c>
      <c r="H696" s="8"/>
      <c r="I696" s="8"/>
      <c r="J696" s="8" t="s">
        <v>326</v>
      </c>
      <c r="K696" s="8" t="str">
        <f>IFERROR(IF(VLOOKUP(A696, ResultsOnlineExpFrench!A:A, 1, FALSE) = A696, "yes", "no"), "no")</f>
        <v>no</v>
      </c>
      <c r="L696" s="8"/>
      <c r="M696" s="8" t="e">
        <f>VLOOKUP(A696,ResultsOnlineExpFrench!A:B,2,FALSE)</f>
        <v>#N/A</v>
      </c>
      <c r="N696" s="8" t="e">
        <f>VLOOKUP(A696,ResultsOnlineExpFrench!A:H,8,FALSE)</f>
        <v>#N/A</v>
      </c>
      <c r="O696" s="7" t="e">
        <f>VLOOKUP(A696,ResultsIRT!B:J,4,FALSE)</f>
        <v>#N/A</v>
      </c>
      <c r="P696" s="7" t="e">
        <f>VLOOKUP(A696,ResultsIRT!B:J,5,FALSE)</f>
        <v>#N/A</v>
      </c>
      <c r="Q696" s="7" t="e">
        <f>VLOOKUP(A696,ResultsIRT!B:J,6,FALSE)</f>
        <v>#N/A</v>
      </c>
      <c r="R696" s="7" t="e">
        <f>VLOOKUP(A696,ResultsIRT!B:J,8,FALSE)</f>
        <v>#N/A</v>
      </c>
      <c r="S696" s="7" t="e">
        <f>VLOOKUP(A696,ResultsIRT!B:J,7,FALSE)</f>
        <v>#N/A</v>
      </c>
      <c r="T696" s="7" t="e">
        <f>VLOOKUP(A696,ResultsIRT!B:J,9,FALSE)</f>
        <v>#N/A</v>
      </c>
      <c r="U696" s="27" t="s">
        <v>1208</v>
      </c>
      <c r="V696" s="8" t="str">
        <f>IFERROR(IF(VLOOKUP(U696, EnglishVocabulary!A:A, 1, FALSE) = U696, "yes", "no"), "no")</f>
        <v>no</v>
      </c>
      <c r="W696" s="8" t="str">
        <f>IFERROR(IF(VLOOKUP(A696, HighDiscrimIRT!A:A, 1, FALSE) = A696, "X", ""), "")</f>
        <v/>
      </c>
      <c r="X696" s="7"/>
    </row>
    <row r="697" spans="1:24">
      <c r="A697" s="14" t="s">
        <v>1209</v>
      </c>
      <c r="B697" s="7">
        <f>LOG10(D697)+6</f>
        <v>1.2809833409183975</v>
      </c>
      <c r="C697" s="7">
        <f>IF(E697=0,-12,LOG10(E697)+6)</f>
        <v>-0.60292945004059106</v>
      </c>
      <c r="D697" s="10">
        <v>1.9097799999999999E-5</v>
      </c>
      <c r="E697" s="10">
        <v>2.495E-7</v>
      </c>
      <c r="F697" s="28">
        <v>2</v>
      </c>
      <c r="G697" s="8" t="str" cm="1">
        <f t="array" ref="G697">_xlfn.SWITCH(F697,0,"primary",1,"6-7th grade",2,"8-9th grade",3,"10th grade",4,"11-12th grade",5,"bachelor",6,"licence",7,"master",10,"hard to tell")</f>
        <v>8-9th grade</v>
      </c>
      <c r="H697" s="8"/>
      <c r="I697" s="8" t="s">
        <v>42</v>
      </c>
      <c r="J697" s="8" t="s">
        <v>27</v>
      </c>
      <c r="K697" s="8" t="str">
        <f>IFERROR(IF(VLOOKUP(A697, ResultsOnlineExpFrench!A:A, 1, FALSE) = A697, "yes", "no"), "no")</f>
        <v>no</v>
      </c>
      <c r="L697" s="8"/>
      <c r="M697" s="8" t="e">
        <f>VLOOKUP(A697,ResultsOnlineExpFrench!A:B,2,FALSE)</f>
        <v>#N/A</v>
      </c>
      <c r="N697" s="8" t="e">
        <f>VLOOKUP(A697,ResultsOnlineExpFrench!A:H,8,FALSE)</f>
        <v>#N/A</v>
      </c>
      <c r="O697" s="7" t="e">
        <f>VLOOKUP(A697,ResultsIRT!B:J,4,FALSE)</f>
        <v>#N/A</v>
      </c>
      <c r="P697" s="7" t="e">
        <f>VLOOKUP(A697,ResultsIRT!B:J,5,FALSE)</f>
        <v>#N/A</v>
      </c>
      <c r="Q697" s="7" t="e">
        <f>VLOOKUP(A697,ResultsIRT!B:J,6,FALSE)</f>
        <v>#N/A</v>
      </c>
      <c r="R697" s="7" t="e">
        <f>VLOOKUP(A697,ResultsIRT!B:J,8,FALSE)</f>
        <v>#N/A</v>
      </c>
      <c r="S697" s="7" t="e">
        <f>VLOOKUP(A697,ResultsIRT!B:J,7,FALSE)</f>
        <v>#N/A</v>
      </c>
      <c r="T697" s="7" t="e">
        <f>VLOOKUP(A697,ResultsIRT!B:J,9,FALSE)</f>
        <v>#N/A</v>
      </c>
      <c r="U697" s="27" t="s">
        <v>1210</v>
      </c>
      <c r="V697" s="8" t="str">
        <f>IFERROR(IF(VLOOKUP(U697, EnglishVocabulary!A:A, 1, FALSE) = U697, "yes", "no"), "no")</f>
        <v>yes</v>
      </c>
      <c r="W697" s="8" t="str">
        <f>IFERROR(IF(VLOOKUP(A697, HighDiscrimIRT!A:A, 1, FALSE) = A697, "X", ""), "")</f>
        <v/>
      </c>
      <c r="X697" s="7"/>
    </row>
    <row r="698" spans="1:24">
      <c r="A698" s="14" t="s">
        <v>1211</v>
      </c>
      <c r="B698" s="7">
        <f>LOG10(D698)+6</f>
        <v>1.2809833409183975</v>
      </c>
      <c r="C698" s="7">
        <f>IF(E698=0,-12,LOG10(E698)+6)</f>
        <v>0.64149394084961564</v>
      </c>
      <c r="D698" s="10">
        <v>1.9097799999999999E-5</v>
      </c>
      <c r="E698" s="10">
        <v>4.3802E-6</v>
      </c>
      <c r="F698" s="11">
        <v>0</v>
      </c>
      <c r="G698" s="8" t="str" cm="1">
        <f t="array" ref="G698">_xlfn.SWITCH(F698,0,"primary",1,"6-7th grade",2,"8-9th grade",3,"10th grade",4,"11-12th grade",5,"bachelor",6,"licence",7,"master",10,"hard to tell")</f>
        <v>primary</v>
      </c>
      <c r="H698" s="8"/>
      <c r="I698" s="8"/>
      <c r="J698" s="8" t="s">
        <v>27</v>
      </c>
      <c r="K698" s="8" t="str">
        <f>IFERROR(IF(VLOOKUP(A698, ResultsOnlineExpFrench!A:A, 1, FALSE) = A698, "yes", "no"), "no")</f>
        <v>yes</v>
      </c>
      <c r="L698" s="8"/>
      <c r="M698" s="7">
        <f>VLOOKUP(A698,ResultsOnlineExpFrench!A:B,2,FALSE)</f>
        <v>7.4866666666666664</v>
      </c>
      <c r="N698" s="7">
        <f>VLOOKUP(A698,ResultsOnlineExpFrench!A:H,8,FALSE)</f>
        <v>1.3353484771982009</v>
      </c>
      <c r="O698" s="7">
        <f>VLOOKUP(A698,ResultsIRT!B:J,4,FALSE)</f>
        <v>744.07197004014404</v>
      </c>
      <c r="P698" s="7">
        <f>VLOOKUP(A698,ResultsIRT!B:J,5,FALSE)</f>
        <v>-0.52506578913361601</v>
      </c>
      <c r="Q698" s="7">
        <f>VLOOKUP(A698,ResultsIRT!B:J,6,FALSE)</f>
        <v>0.24477880699858501</v>
      </c>
      <c r="R698" s="7">
        <f>VLOOKUP(A698,ResultsIRT!B:J,8,FALSE)</f>
        <v>-14.918728028653801</v>
      </c>
      <c r="S698" s="7">
        <f>VLOOKUP(A698,ResultsIRT!B:J,7,FALSE)</f>
        <v>0.184639359712961</v>
      </c>
      <c r="T698" s="7">
        <f>VLOOKUP(A698,ResultsIRT!B:J,9,FALSE)</f>
        <v>-14.0428795213319</v>
      </c>
      <c r="U698" s="27" t="s">
        <v>1212</v>
      </c>
      <c r="V698" s="8" t="str">
        <f>IFERROR(IF(VLOOKUP(U698, EnglishVocabulary!A:A, 1, FALSE) = U698, "yes", "no"), "no")</f>
        <v>no</v>
      </c>
      <c r="W698" s="8" t="str">
        <f>IFERROR(IF(VLOOKUP(A698, HighDiscrimIRT!A:A, 1, FALSE) = A698, "X", ""), "")</f>
        <v/>
      </c>
      <c r="X698" s="7"/>
    </row>
    <row r="699" spans="1:24">
      <c r="A699" s="14" t="s">
        <v>1213</v>
      </c>
      <c r="B699" s="7">
        <f>LOG10(D699)+6</f>
        <v>1.2706439048888543</v>
      </c>
      <c r="C699" s="7">
        <f>IF(E699=0,-12,LOG10(E699)+6)</f>
        <v>-0.33320131633382566</v>
      </c>
      <c r="D699" s="10">
        <v>1.8648499999999999E-5</v>
      </c>
      <c r="E699" s="10">
        <v>4.643E-7</v>
      </c>
      <c r="F699" s="31">
        <v>4</v>
      </c>
      <c r="G699" s="8" t="str" cm="1">
        <f t="array" ref="G699">_xlfn.SWITCH(F699,0,"primary",1,"6-7th grade",2,"8-9th grade",3,"10th grade",4,"11-12th grade",5,"bachelor",6,"licence",7,"master",10,"hard to tell")</f>
        <v>11-12th grade</v>
      </c>
      <c r="H699" s="8"/>
      <c r="I699" s="8"/>
      <c r="J699" s="8" t="s">
        <v>27</v>
      </c>
      <c r="K699" s="8" t="str">
        <f>IFERROR(IF(VLOOKUP(A699, ResultsOnlineExpFrench!A:A, 1, FALSE) = A699, "yes", "no"), "no")</f>
        <v>yes</v>
      </c>
      <c r="L699" s="8"/>
      <c r="M699" s="7">
        <f>VLOOKUP(A699,ResultsOnlineExpFrench!A:B,2,FALSE)</f>
        <v>6.7625899280575537</v>
      </c>
      <c r="N699" s="7">
        <f>VLOOKUP(A699,ResultsOnlineExpFrench!A:H,8,FALSE)</f>
        <v>1.9621700430605331</v>
      </c>
      <c r="O699" s="7">
        <f>VLOOKUP(A699,ResultsIRT!B:J,4,FALSE)</f>
        <v>3.1677145145749201E-2</v>
      </c>
      <c r="P699" s="7">
        <f>VLOOKUP(A699,ResultsIRT!B:J,5,FALSE)</f>
        <v>-85.455392940102499</v>
      </c>
      <c r="Q699" s="7">
        <f>VLOOKUP(A699,ResultsIRT!B:J,6,FALSE)</f>
        <v>3.18952877826124</v>
      </c>
      <c r="R699" s="7">
        <f>VLOOKUP(A699,ResultsIRT!B:J,8,FALSE)</f>
        <v>-1.56026320655272</v>
      </c>
      <c r="S699" s="7">
        <f>VLOOKUP(A699,ResultsIRT!B:J,7,FALSE)</f>
        <v>0.51772447167431002</v>
      </c>
      <c r="T699" s="7">
        <f>VLOOKUP(A699,ResultsIRT!B:J,9,FALSE)</f>
        <v>-5.8544815099592598E-2</v>
      </c>
      <c r="U699" s="27" t="s">
        <v>260</v>
      </c>
      <c r="V699" s="8" t="str">
        <f>IFERROR(IF(VLOOKUP(U699, EnglishVocabulary!A:A, 1, FALSE) = U699, "yes", "no"), "no")</f>
        <v>no</v>
      </c>
      <c r="W699" s="8" t="str">
        <f>IFERROR(IF(VLOOKUP(A699, HighDiscrimIRT!A:A, 1, FALSE) = A699, "X", ""), "")</f>
        <v/>
      </c>
      <c r="X699" s="7"/>
    </row>
    <row r="700" spans="1:24">
      <c r="A700" s="14" t="s">
        <v>1214</v>
      </c>
      <c r="B700" s="7">
        <f>LOG10(D700)+6</f>
        <v>1.2671412093400898</v>
      </c>
      <c r="C700" s="7">
        <f>IF(E700=0,-12,LOG10(E700)+6)</f>
        <v>0.83471310224310358</v>
      </c>
      <c r="D700" s="10">
        <v>1.84987E-5</v>
      </c>
      <c r="E700" s="10">
        <v>6.8345999999999998E-6</v>
      </c>
      <c r="F700" s="11">
        <v>7</v>
      </c>
      <c r="G700" s="8" t="str" cm="1">
        <f t="array" ref="G700">_xlfn.SWITCH(F700,0,"primary",1,"6-7th grade",2,"8-9th grade",3,"10th grade",4,"11-12th grade",5,"bachelor",6,"licence",7,"master",10,"hard to tell")</f>
        <v>master</v>
      </c>
      <c r="H700" s="8"/>
      <c r="I700" s="8"/>
      <c r="J700" s="8" t="s">
        <v>27</v>
      </c>
      <c r="K700" s="8" t="str">
        <f>IFERROR(IF(VLOOKUP(A700, ResultsOnlineExpFrench!A:A, 1, FALSE) = A700, "yes", "no"), "no")</f>
        <v>yes</v>
      </c>
      <c r="L700" s="8"/>
      <c r="M700" s="7">
        <f>VLOOKUP(A700,ResultsOnlineExpFrench!A:B,2,FALSE)</f>
        <v>4.493243243243243</v>
      </c>
      <c r="N700" s="7">
        <f>VLOOKUP(A700,ResultsOnlineExpFrench!A:H,8,FALSE)</f>
        <v>3.1590637973880571</v>
      </c>
      <c r="O700" s="7">
        <f>VLOOKUP(A700,ResultsIRT!B:J,4,FALSE)</f>
        <v>7.8421110130623806E-2</v>
      </c>
      <c r="P700" s="7">
        <f>VLOOKUP(A700,ResultsIRT!B:J,5,FALSE)</f>
        <v>-23.157651802779998</v>
      </c>
      <c r="Q700" s="7">
        <f>VLOOKUP(A700,ResultsIRT!B:J,6,FALSE)</f>
        <v>1.18857857622654</v>
      </c>
      <c r="R700" s="7">
        <f>VLOOKUP(A700,ResultsIRT!B:J,8,FALSE)</f>
        <v>-0.57609769316667603</v>
      </c>
      <c r="S700" s="7">
        <f>VLOOKUP(A700,ResultsIRT!B:J,7,FALSE)</f>
        <v>0.24845741675597399</v>
      </c>
      <c r="T700" s="7">
        <f>VLOOKUP(A700,ResultsIRT!B:J,9,FALSE)</f>
        <v>3.81766544895323</v>
      </c>
      <c r="U700" s="27" t="s">
        <v>1215</v>
      </c>
      <c r="V700" s="8" t="str">
        <f>IFERROR(IF(VLOOKUP(U700, EnglishVocabulary!A:A, 1, FALSE) = U700, "yes", "no"), "no")</f>
        <v>no</v>
      </c>
      <c r="W700" s="8" t="str">
        <f>IFERROR(IF(VLOOKUP(A700, HighDiscrimIRT!A:A, 1, FALSE) = A700, "X", ""), "")</f>
        <v/>
      </c>
      <c r="X700" s="7"/>
    </row>
    <row r="701" spans="1:24">
      <c r="A701" s="14" t="s">
        <v>1216</v>
      </c>
      <c r="B701" s="7">
        <f>LOG10(D701)+6</f>
        <v>1.2671412093400898</v>
      </c>
      <c r="C701" s="7">
        <f>IF(E701=0,-12,LOG10(E701)+6)</f>
        <v>-1.0433514207947967</v>
      </c>
      <c r="D701" s="10">
        <v>1.84987E-5</v>
      </c>
      <c r="E701" s="10">
        <v>9.0499999999999996E-8</v>
      </c>
      <c r="F701" s="28">
        <v>0</v>
      </c>
      <c r="G701" s="8" t="str" cm="1">
        <f t="array" ref="G701">_xlfn.SWITCH(F701,0,"primary",1,"6-7th grade",2,"8-9th grade",3,"10th grade",4,"11-12th grade",5,"bachelor",6,"licence",7,"master",10,"hard to tell")</f>
        <v>primary</v>
      </c>
      <c r="H701" s="8"/>
      <c r="I701" s="8"/>
      <c r="J701" s="8" t="s">
        <v>77</v>
      </c>
      <c r="K701" s="8" t="str">
        <f>IFERROR(IF(VLOOKUP(A701, ResultsOnlineExpFrench!A:A, 1, FALSE) = A701, "yes", "no"), "no")</f>
        <v>no</v>
      </c>
      <c r="L701" s="8"/>
      <c r="M701" s="8" t="e">
        <f>VLOOKUP(A701,ResultsOnlineExpFrench!A:B,2,FALSE)</f>
        <v>#N/A</v>
      </c>
      <c r="N701" s="8" t="e">
        <f>VLOOKUP(A701,ResultsOnlineExpFrench!A:H,8,FALSE)</f>
        <v>#N/A</v>
      </c>
      <c r="O701" s="7" t="e">
        <f>VLOOKUP(A701,ResultsIRT!B:J,4,FALSE)</f>
        <v>#N/A</v>
      </c>
      <c r="P701" s="7" t="e">
        <f>VLOOKUP(A701,ResultsIRT!B:J,5,FALSE)</f>
        <v>#N/A</v>
      </c>
      <c r="Q701" s="7" t="e">
        <f>VLOOKUP(A701,ResultsIRT!B:J,6,FALSE)</f>
        <v>#N/A</v>
      </c>
      <c r="R701" s="7" t="e">
        <f>VLOOKUP(A701,ResultsIRT!B:J,8,FALSE)</f>
        <v>#N/A</v>
      </c>
      <c r="S701" s="7" t="e">
        <f>VLOOKUP(A701,ResultsIRT!B:J,7,FALSE)</f>
        <v>#N/A</v>
      </c>
      <c r="T701" s="7" t="e">
        <f>VLOOKUP(A701,ResultsIRT!B:J,9,FALSE)</f>
        <v>#N/A</v>
      </c>
      <c r="U701" s="27" t="s">
        <v>1217</v>
      </c>
      <c r="V701" s="8" t="str">
        <f>IFERROR(IF(VLOOKUP(U701, EnglishVocabulary!A:A, 1, FALSE) = U701, "yes", "no"), "no")</f>
        <v>yes</v>
      </c>
      <c r="W701" s="8" t="str">
        <f>IFERROR(IF(VLOOKUP(A701, HighDiscrimIRT!A:A, 1, FALSE) = A701, "X", ""), "")</f>
        <v/>
      </c>
      <c r="X701" s="7"/>
    </row>
    <row r="702" spans="1:24">
      <c r="A702" s="14" t="s">
        <v>1218</v>
      </c>
      <c r="B702" s="7">
        <f>LOG10(D702)+6</f>
        <v>1.2653792104876649</v>
      </c>
      <c r="C702" s="7">
        <f>IF(E702=0,-12,LOG10(E702)+6)</f>
        <v>1.0506658400345952</v>
      </c>
      <c r="D702" s="10">
        <v>1.8423800000000001E-5</v>
      </c>
      <c r="E702" s="10">
        <v>1.12374E-5</v>
      </c>
      <c r="F702" s="8">
        <v>0</v>
      </c>
      <c r="G702" s="8" t="str" cm="1">
        <f t="array" ref="G702">_xlfn.SWITCH(F702,0,"primary",1,"6-7th grade",2,"8-9th grade",3,"10th grade",4,"11-12th grade",5,"bachelor",6,"licence",7,"master",10,"hard to tell")</f>
        <v>primary</v>
      </c>
      <c r="H702" s="8"/>
      <c r="I702" s="8" t="s">
        <v>42</v>
      </c>
      <c r="J702" s="8" t="s">
        <v>36</v>
      </c>
      <c r="K702" s="8" t="str">
        <f>IFERROR(IF(VLOOKUP(A702, ResultsOnlineExpFrench!A:A, 1, FALSE) = A702, "yes", "no"), "no")</f>
        <v>no</v>
      </c>
      <c r="L702" s="8"/>
      <c r="M702" s="8" t="e">
        <f>VLOOKUP(A702,ResultsOnlineExpFrench!A:B,2,FALSE)</f>
        <v>#N/A</v>
      </c>
      <c r="N702" s="8" t="e">
        <f>VLOOKUP(A702,ResultsOnlineExpFrench!A:H,8,FALSE)</f>
        <v>#N/A</v>
      </c>
      <c r="O702" s="7" t="e">
        <f>VLOOKUP(A702,ResultsIRT!B:J,4,FALSE)</f>
        <v>#N/A</v>
      </c>
      <c r="P702" s="7" t="e">
        <f>VLOOKUP(A702,ResultsIRT!B:J,5,FALSE)</f>
        <v>#N/A</v>
      </c>
      <c r="Q702" s="7" t="e">
        <f>VLOOKUP(A702,ResultsIRT!B:J,6,FALSE)</f>
        <v>#N/A</v>
      </c>
      <c r="R702" s="7" t="e">
        <f>VLOOKUP(A702,ResultsIRT!B:J,8,FALSE)</f>
        <v>#N/A</v>
      </c>
      <c r="S702" s="7" t="e">
        <f>VLOOKUP(A702,ResultsIRT!B:J,7,FALSE)</f>
        <v>#N/A</v>
      </c>
      <c r="T702" s="7" t="e">
        <f>VLOOKUP(A702,ResultsIRT!B:J,9,FALSE)</f>
        <v>#N/A</v>
      </c>
      <c r="U702" s="27" t="s">
        <v>1219</v>
      </c>
      <c r="V702" s="8" t="str">
        <f>IFERROR(IF(VLOOKUP(U702, EnglishVocabulary!A:A, 1, FALSE) = U702, "yes", "no"), "no")</f>
        <v>no</v>
      </c>
      <c r="W702" s="8" t="str">
        <f>IFERROR(IF(VLOOKUP(A702, HighDiscrimIRT!A:A, 1, FALSE) = A702, "X", ""), "")</f>
        <v/>
      </c>
      <c r="X702" s="7"/>
    </row>
    <row r="703" spans="1:24">
      <c r="A703" s="14" t="s">
        <v>1220</v>
      </c>
      <c r="B703" s="7">
        <f>LOG10(D703)+6</f>
        <v>1.2653792104876649</v>
      </c>
      <c r="C703" s="7">
        <f>IF(E703=0,-12,LOG10(E703)+6)</f>
        <v>-0.39599006758776945</v>
      </c>
      <c r="D703" s="10">
        <v>1.8423800000000001E-5</v>
      </c>
      <c r="E703" s="10">
        <v>4.0180000000000001E-7</v>
      </c>
      <c r="F703" s="28">
        <v>10</v>
      </c>
      <c r="G703" s="8" t="str" cm="1">
        <f t="array" ref="G703">_xlfn.SWITCH(F703,0,"primary",1,"6-7th grade",2,"8-9th grade",3,"10th grade",4,"11-12th grade",5,"bachelor",6,"licence",7,"master",10,"hard to tell")</f>
        <v>hard to tell</v>
      </c>
      <c r="H703" s="8"/>
      <c r="I703" s="8"/>
      <c r="J703" s="8" t="s">
        <v>27</v>
      </c>
      <c r="K703" s="8" t="str">
        <f>IFERROR(IF(VLOOKUP(A703, ResultsOnlineExpFrench!A:A, 1, FALSE) = A703, "yes", "no"), "no")</f>
        <v>no</v>
      </c>
      <c r="L703" s="8"/>
      <c r="M703" s="8" t="e">
        <f>VLOOKUP(A703,ResultsOnlineExpFrench!A:B,2,FALSE)</f>
        <v>#N/A</v>
      </c>
      <c r="N703" s="8" t="e">
        <f>VLOOKUP(A703,ResultsOnlineExpFrench!A:H,8,FALSE)</f>
        <v>#N/A</v>
      </c>
      <c r="O703" s="7" t="e">
        <f>VLOOKUP(A703,ResultsIRT!B:J,4,FALSE)</f>
        <v>#N/A</v>
      </c>
      <c r="P703" s="7" t="e">
        <f>VLOOKUP(A703,ResultsIRT!B:J,5,FALSE)</f>
        <v>#N/A</v>
      </c>
      <c r="Q703" s="7" t="e">
        <f>VLOOKUP(A703,ResultsIRT!B:J,6,FALSE)</f>
        <v>#N/A</v>
      </c>
      <c r="R703" s="7" t="e">
        <f>VLOOKUP(A703,ResultsIRT!B:J,8,FALSE)</f>
        <v>#N/A</v>
      </c>
      <c r="S703" s="7" t="e">
        <f>VLOOKUP(A703,ResultsIRT!B:J,7,FALSE)</f>
        <v>#N/A</v>
      </c>
      <c r="T703" s="7" t="e">
        <f>VLOOKUP(A703,ResultsIRT!B:J,9,FALSE)</f>
        <v>#N/A</v>
      </c>
      <c r="U703" s="27" t="s">
        <v>1220</v>
      </c>
      <c r="V703" s="8" t="str">
        <f>IFERROR(IF(VLOOKUP(U703, EnglishVocabulary!A:A, 1, FALSE) = U703, "yes", "no"), "no")</f>
        <v>yes</v>
      </c>
      <c r="W703" s="8" t="str">
        <f>IFERROR(IF(VLOOKUP(A703, HighDiscrimIRT!A:A, 1, FALSE) = A703, "X", ""), "")</f>
        <v/>
      </c>
      <c r="X703" s="7"/>
    </row>
    <row r="704" spans="1:24">
      <c r="A704" s="14" t="s">
        <v>1221</v>
      </c>
      <c r="B704" s="7">
        <f>LOG10(D704)+6</f>
        <v>1.2636100338061267</v>
      </c>
      <c r="C704" s="7">
        <f>IF(E704=0,-12,LOG10(E704)+6)</f>
        <v>-0.75721019052132377</v>
      </c>
      <c r="D704" s="10">
        <v>1.83489E-5</v>
      </c>
      <c r="E704" s="10">
        <v>1.7490000000000001E-7</v>
      </c>
      <c r="F704" s="11">
        <v>5</v>
      </c>
      <c r="G704" s="8" t="str" cm="1">
        <f t="array" ref="G704">_xlfn.SWITCH(F704,0,"primary",1,"6-7th grade",2,"8-9th grade",3,"10th grade",4,"11-12th grade",5,"bachelor",6,"licence",7,"master",10,"hard to tell")</f>
        <v>bachelor</v>
      </c>
      <c r="H704" s="8"/>
      <c r="I704" s="8"/>
      <c r="J704" s="8" t="s">
        <v>27</v>
      </c>
      <c r="K704" s="8" t="str">
        <f>IFERROR(IF(VLOOKUP(A704, ResultsOnlineExpFrench!A:A, 1, FALSE) = A704, "yes", "no"), "no")</f>
        <v>yes</v>
      </c>
      <c r="L704" s="8"/>
      <c r="M704" s="7">
        <f>VLOOKUP(A704,ResultsOnlineExpFrench!A:B,2,FALSE)</f>
        <v>5.3893129770992374</v>
      </c>
      <c r="N704" s="7">
        <f>VLOOKUP(A704,ResultsOnlineExpFrench!A:H,8,FALSE)</f>
        <v>2.7058673006284359</v>
      </c>
      <c r="O704" s="7">
        <f>VLOOKUP(A704,ResultsIRT!B:J,4,FALSE)</f>
        <v>1.71845135605518</v>
      </c>
      <c r="P704" s="7">
        <f>VLOOKUP(A704,ResultsIRT!B:J,5,FALSE)</f>
        <v>-0.679228770500509</v>
      </c>
      <c r="Q704" s="7">
        <f>VLOOKUP(A704,ResultsIRT!B:J,6,FALSE)</f>
        <v>2.99758226310664</v>
      </c>
      <c r="R704" s="7">
        <f>VLOOKUP(A704,ResultsIRT!B:J,8,FALSE)</f>
        <v>-0.86491085821880398</v>
      </c>
      <c r="S704" s="7">
        <f>VLOOKUP(A704,ResultsIRT!B:J,7,FALSE)</f>
        <v>0.53069919986446901</v>
      </c>
      <c r="T704" s="7">
        <f>VLOOKUP(A704,ResultsIRT!B:J,9,FALSE)</f>
        <v>3.1335844912000401</v>
      </c>
      <c r="U704" s="27" t="s">
        <v>1222</v>
      </c>
      <c r="V704" s="8" t="str">
        <f>IFERROR(IF(VLOOKUP(U704, EnglishVocabulary!A:A, 1, FALSE) = U704, "yes", "no"), "no")</f>
        <v>yes</v>
      </c>
      <c r="W704" s="8" t="str">
        <f>IFERROR(IF(VLOOKUP(A704, HighDiscrimIRT!A:A, 1, FALSE) = A704, "X", ""), "")</f>
        <v>X</v>
      </c>
      <c r="X704" s="7"/>
    </row>
    <row r="705" spans="1:24">
      <c r="A705" s="14" t="s">
        <v>1223</v>
      </c>
      <c r="B705" s="7">
        <f>LOG10(D705)+6</f>
        <v>1.261833620575751</v>
      </c>
      <c r="C705" s="7">
        <f>IF(E705=0,-12,LOG10(E705)+6)</f>
        <v>-0.86518562967953994</v>
      </c>
      <c r="D705" s="10">
        <v>1.8274000000000002E-5</v>
      </c>
      <c r="E705" s="10">
        <v>1.364E-7</v>
      </c>
      <c r="F705" s="8">
        <v>5</v>
      </c>
      <c r="G705" s="8" t="str" cm="1">
        <f t="array" ref="G705">_xlfn.SWITCH(F705,0,"primary",1,"6-7th grade",2,"8-9th grade",3,"10th grade",4,"11-12th grade",5,"bachelor",6,"licence",7,"master",10,"hard to tell")</f>
        <v>bachelor</v>
      </c>
      <c r="H705" s="8"/>
      <c r="I705" s="8"/>
      <c r="J705" s="8" t="s">
        <v>77</v>
      </c>
      <c r="K705" s="8" t="str">
        <f>IFERROR(IF(VLOOKUP(A705, ResultsOnlineExpFrench!A:A, 1, FALSE) = A705, "yes", "no"), "no")</f>
        <v>no</v>
      </c>
      <c r="L705" s="8"/>
      <c r="M705" s="8" t="e">
        <f>VLOOKUP(A705,ResultsOnlineExpFrench!A:B,2,FALSE)</f>
        <v>#N/A</v>
      </c>
      <c r="N705" s="8" t="e">
        <f>VLOOKUP(A705,ResultsOnlineExpFrench!A:H,8,FALSE)</f>
        <v>#N/A</v>
      </c>
      <c r="O705" s="7" t="e">
        <f>VLOOKUP(A705,ResultsIRT!B:J,4,FALSE)</f>
        <v>#N/A</v>
      </c>
      <c r="P705" s="7" t="e">
        <f>VLOOKUP(A705,ResultsIRT!B:J,5,FALSE)</f>
        <v>#N/A</v>
      </c>
      <c r="Q705" s="7" t="e">
        <f>VLOOKUP(A705,ResultsIRT!B:J,6,FALSE)</f>
        <v>#N/A</v>
      </c>
      <c r="R705" s="7" t="e">
        <f>VLOOKUP(A705,ResultsIRT!B:J,8,FALSE)</f>
        <v>#N/A</v>
      </c>
      <c r="S705" s="7" t="e">
        <f>VLOOKUP(A705,ResultsIRT!B:J,7,FALSE)</f>
        <v>#N/A</v>
      </c>
      <c r="T705" s="7" t="e">
        <f>VLOOKUP(A705,ResultsIRT!B:J,9,FALSE)</f>
        <v>#N/A</v>
      </c>
      <c r="U705" s="27" t="s">
        <v>1224</v>
      </c>
      <c r="V705" s="8" t="str">
        <f>IFERROR(IF(VLOOKUP(U705, EnglishVocabulary!A:A, 1, FALSE) = U705, "yes", "no"), "no")</f>
        <v>no</v>
      </c>
      <c r="W705" s="8" t="str">
        <f>IFERROR(IF(VLOOKUP(A705, HighDiscrimIRT!A:A, 1, FALSE) = A705, "X", ""), "")</f>
        <v/>
      </c>
      <c r="X705" s="7"/>
    </row>
    <row r="706" spans="1:24">
      <c r="A706" s="14" t="s">
        <v>1225</v>
      </c>
      <c r="B706" s="7">
        <f>LOG10(D706)+6</f>
        <v>1.2600499113533017</v>
      </c>
      <c r="C706" s="7">
        <f>IF(E706=0,-12,LOG10(E706)+6)</f>
        <v>-0.67860872168831055</v>
      </c>
      <c r="D706" s="10">
        <v>1.81991E-5</v>
      </c>
      <c r="E706" s="10">
        <v>2.096E-7</v>
      </c>
      <c r="F706" s="11">
        <v>1</v>
      </c>
      <c r="G706" s="8" t="str" cm="1">
        <f t="array" ref="G706">_xlfn.SWITCH(F706,0,"primary",1,"6-7th grade",2,"8-9th grade",3,"10th grade",4,"11-12th grade",5,"bachelor",6,"licence",7,"master",10,"hard to tell")</f>
        <v>6-7th grade</v>
      </c>
      <c r="H706" s="8"/>
      <c r="I706" s="8"/>
      <c r="J706" s="8" t="s">
        <v>27</v>
      </c>
      <c r="K706" s="8" t="str">
        <f>IFERROR(IF(VLOOKUP(A706, ResultsOnlineExpFrench!A:A, 1, FALSE) = A706, "yes", "no"), "no")</f>
        <v>yes</v>
      </c>
      <c r="L706" s="8"/>
      <c r="M706" s="7">
        <f>VLOOKUP(A706,ResultsOnlineExpFrench!A:B,2,FALSE)</f>
        <v>6.2925170068027212</v>
      </c>
      <c r="N706" s="7">
        <f>VLOOKUP(A706,ResultsOnlineExpFrench!A:H,8,FALSE)</f>
        <v>2.393900651936796</v>
      </c>
      <c r="O706" s="7">
        <f>VLOOKUP(A706,ResultsIRT!B:J,4,FALSE)</f>
        <v>3.82057449749056</v>
      </c>
      <c r="P706" s="7">
        <f>VLOOKUP(A706,ResultsIRT!B:J,5,FALSE)</f>
        <v>-1.2345215690319999</v>
      </c>
      <c r="Q706" s="7">
        <f>VLOOKUP(A706,ResultsIRT!B:J,6,FALSE)</f>
        <v>2.7653291050934699</v>
      </c>
      <c r="R706" s="7">
        <f>VLOOKUP(A706,ResultsIRT!B:J,8,FALSE)</f>
        <v>-1.5888118582647699</v>
      </c>
      <c r="S706" s="7">
        <f>VLOOKUP(A706,ResultsIRT!B:J,7,FALSE)</f>
        <v>0.65131862013702202</v>
      </c>
      <c r="T706" s="7">
        <f>VLOOKUP(A706,ResultsIRT!B:J,9,FALSE)</f>
        <v>1.54698431828174</v>
      </c>
      <c r="U706" s="27" t="s">
        <v>1226</v>
      </c>
      <c r="V706" s="8" t="str">
        <f>IFERROR(IF(VLOOKUP(U706, EnglishVocabulary!A:A, 1, FALSE) = U706, "yes", "no"), "no")</f>
        <v>no</v>
      </c>
      <c r="W706" s="8" t="str">
        <f>IFERROR(IF(VLOOKUP(A706, HighDiscrimIRT!A:A, 1, FALSE) = A706, "X", ""), "")</f>
        <v/>
      </c>
      <c r="X706" s="7"/>
    </row>
    <row r="707" spans="1:24">
      <c r="A707" s="14" t="s">
        <v>1227</v>
      </c>
      <c r="B707" s="7">
        <f>LOG10(D707)+6</f>
        <v>1.2564603634698015</v>
      </c>
      <c r="C707" s="7">
        <f>IF(E707=0,-12,LOG10(E707)+6)</f>
        <v>1.1318912156692305</v>
      </c>
      <c r="D707" s="10">
        <v>1.80493E-5</v>
      </c>
      <c r="E707" s="10">
        <v>1.3548500000000001E-5</v>
      </c>
      <c r="F707" s="11">
        <v>5</v>
      </c>
      <c r="G707" s="8" t="str" cm="1">
        <f t="array" ref="G707">_xlfn.SWITCH(F707,0,"primary",1,"6-7th grade",2,"8-9th grade",3,"10th grade",4,"11-12th grade",5,"bachelor",6,"licence",7,"master",10,"hard to tell")</f>
        <v>bachelor</v>
      </c>
      <c r="H707" s="8"/>
      <c r="I707" s="8"/>
      <c r="J707" s="8" t="s">
        <v>27</v>
      </c>
      <c r="K707" s="8" t="str">
        <f>IFERROR(IF(VLOOKUP(A707, ResultsOnlineExpFrench!A:A, 1, FALSE) = A707, "yes", "no"), "no")</f>
        <v>yes</v>
      </c>
      <c r="L707" s="8"/>
      <c r="M707" s="7">
        <f>VLOOKUP(A707,ResultsOnlineExpFrench!A:B,2,FALSE)</f>
        <v>5.9466666666666663</v>
      </c>
      <c r="N707" s="7">
        <f>VLOOKUP(A707,ResultsOnlineExpFrench!A:H,8,FALSE)</f>
        <v>2.2084282998448379</v>
      </c>
      <c r="O707" s="7">
        <f>VLOOKUP(A707,ResultsIRT!B:J,4,FALSE)</f>
        <v>0.73321963819926195</v>
      </c>
      <c r="P707" s="7">
        <f>VLOOKUP(A707,ResultsIRT!B:J,5,FALSE)</f>
        <v>-2.2434251870758701</v>
      </c>
      <c r="Q707" s="7">
        <f>VLOOKUP(A707,ResultsIRT!B:J,6,FALSE)</f>
        <v>1.45885628683158</v>
      </c>
      <c r="R707" s="7">
        <f>VLOOKUP(A707,ResultsIRT!B:J,8,FALSE)</f>
        <v>-1.78380870081534</v>
      </c>
      <c r="S707" s="7">
        <f>VLOOKUP(A707,ResultsIRT!B:J,7,FALSE)</f>
        <v>0.299470698507878</v>
      </c>
      <c r="T707" s="7">
        <f>VLOOKUP(A707,ResultsIRT!B:J,9,FALSE)</f>
        <v>-0.95417339661406497</v>
      </c>
      <c r="U707" s="27" t="s">
        <v>1227</v>
      </c>
      <c r="V707" s="8" t="str">
        <f>IFERROR(IF(VLOOKUP(U707, EnglishVocabulary!A:A, 1, FALSE) = U707, "yes", "no"), "no")</f>
        <v>no</v>
      </c>
      <c r="W707" s="8" t="str">
        <f>IFERROR(IF(VLOOKUP(A707, HighDiscrimIRT!A:A, 1, FALSE) = A707, "X", ""), "")</f>
        <v/>
      </c>
      <c r="X707" s="7"/>
    </row>
    <row r="708" spans="1:24">
      <c r="A708" s="14" t="s">
        <v>1228</v>
      </c>
      <c r="B708" s="7">
        <f>LOG10(D708)+6</f>
        <v>1.2546544021960484</v>
      </c>
      <c r="C708" s="7">
        <f>IF(E708=0,-12,LOG10(E708)+6)</f>
        <v>2.6778328659529116E-2</v>
      </c>
      <c r="D708" s="10">
        <v>1.7974399999999999E-5</v>
      </c>
      <c r="E708" s="10">
        <v>1.0636000000000001E-6</v>
      </c>
      <c r="F708" s="28">
        <v>1</v>
      </c>
      <c r="G708" s="8" t="str" cm="1">
        <f t="array" ref="G708">_xlfn.SWITCH(F708,0,"primary",1,"6-7th grade",2,"8-9th grade",3,"10th grade",4,"11-12th grade",5,"bachelor",6,"licence",7,"master",10,"hard to tell")</f>
        <v>6-7th grade</v>
      </c>
      <c r="H708" s="8" t="s">
        <v>42</v>
      </c>
      <c r="I708" s="8"/>
      <c r="J708" s="8" t="s">
        <v>27</v>
      </c>
      <c r="K708" s="8" t="str">
        <f>IFERROR(IF(VLOOKUP(A708, ResultsOnlineExpFrench!A:A, 1, FALSE) = A708, "yes", "no"), "no")</f>
        <v>no</v>
      </c>
      <c r="L708" s="8"/>
      <c r="M708" s="8" t="e">
        <f>VLOOKUP(A708,ResultsOnlineExpFrench!A:B,2,FALSE)</f>
        <v>#N/A</v>
      </c>
      <c r="N708" s="8" t="e">
        <f>VLOOKUP(A708,ResultsOnlineExpFrench!A:H,8,FALSE)</f>
        <v>#N/A</v>
      </c>
      <c r="O708" s="7" t="e">
        <f>VLOOKUP(A708,ResultsIRT!B:J,4,FALSE)</f>
        <v>#N/A</v>
      </c>
      <c r="P708" s="7" t="e">
        <f>VLOOKUP(A708,ResultsIRT!B:J,5,FALSE)</f>
        <v>#N/A</v>
      </c>
      <c r="Q708" s="7" t="e">
        <f>VLOOKUP(A708,ResultsIRT!B:J,6,FALSE)</f>
        <v>#N/A</v>
      </c>
      <c r="R708" s="7" t="e">
        <f>VLOOKUP(A708,ResultsIRT!B:J,8,FALSE)</f>
        <v>#N/A</v>
      </c>
      <c r="S708" s="7" t="e">
        <f>VLOOKUP(A708,ResultsIRT!B:J,7,FALSE)</f>
        <v>#N/A</v>
      </c>
      <c r="T708" s="7" t="e">
        <f>VLOOKUP(A708,ResultsIRT!B:J,9,FALSE)</f>
        <v>#N/A</v>
      </c>
      <c r="U708" s="27" t="s">
        <v>1228</v>
      </c>
      <c r="V708" s="8" t="str">
        <f>IFERROR(IF(VLOOKUP(U708, EnglishVocabulary!A:A, 1, FALSE) = U708, "yes", "no"), "no")</f>
        <v>no</v>
      </c>
      <c r="W708" s="8" t="str">
        <f>IFERROR(IF(VLOOKUP(A708, HighDiscrimIRT!A:A, 1, FALSE) = A708, "X", ""), "")</f>
        <v/>
      </c>
      <c r="X708" s="7"/>
    </row>
    <row r="709" spans="1:24">
      <c r="A709" s="14" t="s">
        <v>1229</v>
      </c>
      <c r="B709" s="7">
        <f>LOG10(D709)+6</f>
        <v>1.2528408996796818</v>
      </c>
      <c r="C709" s="7">
        <f>IF(E709=0,-12,LOG10(E709)+6)</f>
        <v>0.31181741169585564</v>
      </c>
      <c r="D709" s="10">
        <v>1.78995E-5</v>
      </c>
      <c r="E709" s="10">
        <v>2.0503000000000001E-6</v>
      </c>
      <c r="F709" s="8">
        <v>0</v>
      </c>
      <c r="G709" s="8" t="str" cm="1">
        <f t="array" ref="G709">_xlfn.SWITCH(F709,0,"primary",1,"6-7th grade",2,"8-9th grade",3,"10th grade",4,"11-12th grade",5,"bachelor",6,"licence",7,"master",10,"hard to tell")</f>
        <v>primary</v>
      </c>
      <c r="H709" s="8"/>
      <c r="I709" s="8"/>
      <c r="J709" s="8" t="s">
        <v>77</v>
      </c>
      <c r="K709" s="8" t="str">
        <f>IFERROR(IF(VLOOKUP(A709, ResultsOnlineExpFrench!A:A, 1, FALSE) = A709, "yes", "no"), "no")</f>
        <v>no</v>
      </c>
      <c r="L709" s="8"/>
      <c r="M709" s="8" t="e">
        <f>VLOOKUP(A709,ResultsOnlineExpFrench!A:B,2,FALSE)</f>
        <v>#N/A</v>
      </c>
      <c r="N709" s="8" t="e">
        <f>VLOOKUP(A709,ResultsOnlineExpFrench!A:H,8,FALSE)</f>
        <v>#N/A</v>
      </c>
      <c r="O709" s="7" t="e">
        <f>VLOOKUP(A709,ResultsIRT!B:J,4,FALSE)</f>
        <v>#N/A</v>
      </c>
      <c r="P709" s="7" t="e">
        <f>VLOOKUP(A709,ResultsIRT!B:J,5,FALSE)</f>
        <v>#N/A</v>
      </c>
      <c r="Q709" s="7" t="e">
        <f>VLOOKUP(A709,ResultsIRT!B:J,6,FALSE)</f>
        <v>#N/A</v>
      </c>
      <c r="R709" s="7" t="e">
        <f>VLOOKUP(A709,ResultsIRT!B:J,8,FALSE)</f>
        <v>#N/A</v>
      </c>
      <c r="S709" s="7" t="e">
        <f>VLOOKUP(A709,ResultsIRT!B:J,7,FALSE)</f>
        <v>#N/A</v>
      </c>
      <c r="T709" s="7" t="e">
        <f>VLOOKUP(A709,ResultsIRT!B:J,9,FALSE)</f>
        <v>#N/A</v>
      </c>
      <c r="U709" s="27" t="s">
        <v>1229</v>
      </c>
      <c r="V709" s="8" t="str">
        <f>IFERROR(IF(VLOOKUP(U709, EnglishVocabulary!A:A, 1, FALSE) = U709, "yes", "no"), "no")</f>
        <v>no</v>
      </c>
      <c r="W709" s="8" t="str">
        <f>IFERROR(IF(VLOOKUP(A709, HighDiscrimIRT!A:A, 1, FALSE) = A709, "X", ""), "")</f>
        <v/>
      </c>
      <c r="X709" s="7"/>
    </row>
    <row r="710" spans="1:24">
      <c r="A710" s="14" t="s">
        <v>1230</v>
      </c>
      <c r="B710" s="7">
        <f>LOG10(D710)+6</f>
        <v>1.2510197926758284</v>
      </c>
      <c r="C710" s="7">
        <f>IF(E710=0,-12,LOG10(E710)+6)</f>
        <v>-0.61083391563546741</v>
      </c>
      <c r="D710" s="10">
        <v>1.7824599999999999E-5</v>
      </c>
      <c r="E710" s="10">
        <v>2.4499999999999998E-7</v>
      </c>
      <c r="F710" s="28">
        <v>10</v>
      </c>
      <c r="G710" s="8" t="str" cm="1">
        <f t="array" ref="G710">_xlfn.SWITCH(F710,0,"primary",1,"6-7th grade",2,"8-9th grade",3,"10th grade",4,"11-12th grade",5,"bachelor",6,"licence",7,"master",10,"hard to tell")</f>
        <v>hard to tell</v>
      </c>
      <c r="H710" s="8"/>
      <c r="I710" s="8"/>
      <c r="J710" s="8" t="s">
        <v>27</v>
      </c>
      <c r="K710" s="8" t="str">
        <f>IFERROR(IF(VLOOKUP(A710, ResultsOnlineExpFrench!A:A, 1, FALSE) = A710, "yes", "no"), "no")</f>
        <v>no</v>
      </c>
      <c r="L710" s="8"/>
      <c r="M710" s="8" t="e">
        <f>VLOOKUP(A710,ResultsOnlineExpFrench!A:B,2,FALSE)</f>
        <v>#N/A</v>
      </c>
      <c r="N710" s="8" t="e">
        <f>VLOOKUP(A710,ResultsOnlineExpFrench!A:H,8,FALSE)</f>
        <v>#N/A</v>
      </c>
      <c r="O710" s="7" t="e">
        <f>VLOOKUP(A710,ResultsIRT!B:J,4,FALSE)</f>
        <v>#N/A</v>
      </c>
      <c r="P710" s="7" t="e">
        <f>VLOOKUP(A710,ResultsIRT!B:J,5,FALSE)</f>
        <v>#N/A</v>
      </c>
      <c r="Q710" s="7" t="e">
        <f>VLOOKUP(A710,ResultsIRT!B:J,6,FALSE)</f>
        <v>#N/A</v>
      </c>
      <c r="R710" s="7" t="e">
        <f>VLOOKUP(A710,ResultsIRT!B:J,8,FALSE)</f>
        <v>#N/A</v>
      </c>
      <c r="S710" s="7" t="e">
        <f>VLOOKUP(A710,ResultsIRT!B:J,7,FALSE)</f>
        <v>#N/A</v>
      </c>
      <c r="T710" s="7" t="e">
        <f>VLOOKUP(A710,ResultsIRT!B:J,9,FALSE)</f>
        <v>#N/A</v>
      </c>
      <c r="U710" s="27" t="s">
        <v>1231</v>
      </c>
      <c r="V710" s="8" t="str">
        <f>IFERROR(IF(VLOOKUP(U710, EnglishVocabulary!A:A, 1, FALSE) = U710, "yes", "no"), "no")</f>
        <v>yes</v>
      </c>
      <c r="W710" s="8" t="str">
        <f>IFERROR(IF(VLOOKUP(A710, HighDiscrimIRT!A:A, 1, FALSE) = A710, "X", ""), "")</f>
        <v/>
      </c>
      <c r="X710" s="7"/>
    </row>
    <row r="711" spans="1:24">
      <c r="A711" s="14" t="s">
        <v>1232</v>
      </c>
      <c r="B711" s="7">
        <f>LOG10(D711)+6</f>
        <v>1.2491910171406557</v>
      </c>
      <c r="C711" s="7">
        <f>IF(E711=0,-12,LOG10(E711)+6)</f>
        <v>1.5126190337139853</v>
      </c>
      <c r="D711" s="10">
        <v>1.77497E-5</v>
      </c>
      <c r="E711" s="10">
        <v>3.2555100000000003E-5</v>
      </c>
      <c r="F711" s="11">
        <v>0</v>
      </c>
      <c r="G711" s="8" t="str" cm="1">
        <f t="array" ref="G711">_xlfn.SWITCH(F711,0,"primary",1,"6-7th grade",2,"8-9th grade",3,"10th grade",4,"11-12th grade",5,"bachelor",6,"licence",7,"master",10,"hard to tell")</f>
        <v>primary</v>
      </c>
      <c r="H711" s="8"/>
      <c r="I711" s="8"/>
      <c r="J711" s="8" t="s">
        <v>25</v>
      </c>
      <c r="K711" s="8" t="str">
        <f>IFERROR(IF(VLOOKUP(A711, ResultsOnlineExpFrench!A:A, 1, FALSE) = A711, "yes", "no"), "no")</f>
        <v>yes</v>
      </c>
      <c r="L711" s="8"/>
      <c r="M711" s="7">
        <f>VLOOKUP(A711,ResultsOnlineExpFrench!A:B,2,FALSE)</f>
        <v>7.8375000000000004</v>
      </c>
      <c r="N711" s="7">
        <f>VLOOKUP(A711,ResultsOnlineExpFrench!A:H,8,FALSE)</f>
        <v>0.72359778192031465</v>
      </c>
      <c r="O711" s="7">
        <f>VLOOKUP(A711,ResultsIRT!B:J,4,FALSE)</f>
        <v>0.49984143945590997</v>
      </c>
      <c r="P711" s="7">
        <f>VLOOKUP(A711,ResultsIRT!B:J,5,FALSE)</f>
        <v>-19.824736089986601</v>
      </c>
      <c r="Q711" s="7">
        <f>VLOOKUP(A711,ResultsIRT!B:J,6,FALSE)</f>
        <v>-4.4086293340173797E-2</v>
      </c>
      <c r="R711" s="7">
        <f>VLOOKUP(A711,ResultsIRT!B:J,8,FALSE)</f>
        <v>114.99458181396101</v>
      </c>
      <c r="S711" s="7">
        <f>VLOOKUP(A711,ResultsIRT!B:J,7,FALSE)</f>
        <v>-0.71661879419487895</v>
      </c>
      <c r="T711" s="7">
        <f>VLOOKUP(A711,ResultsIRT!B:J,9,FALSE)</f>
        <v>14.3076850222432</v>
      </c>
      <c r="U711" s="27" t="s">
        <v>1233</v>
      </c>
      <c r="V711" s="8" t="str">
        <f>IFERROR(IF(VLOOKUP(U711, EnglishVocabulary!A:A, 1, FALSE) = U711, "yes", "no"), "no")</f>
        <v>no</v>
      </c>
      <c r="W711" s="8" t="str">
        <f>IFERROR(IF(VLOOKUP(A711, HighDiscrimIRT!A:A, 1, FALSE) = A711, "X", ""), "")</f>
        <v/>
      </c>
      <c r="X711" s="7"/>
    </row>
    <row r="712" spans="1:24">
      <c r="A712" s="14" t="s">
        <v>1234</v>
      </c>
      <c r="B712" s="7">
        <f>LOG10(D712)+6</f>
        <v>1.2455126678141495</v>
      </c>
      <c r="C712" s="7">
        <f>IF(E712=0,-12,LOG10(E712)+6)</f>
        <v>1.5441288413220535</v>
      </c>
      <c r="D712" s="10">
        <v>1.7600000000000001E-5</v>
      </c>
      <c r="E712" s="10">
        <v>3.5004900000000001E-5</v>
      </c>
      <c r="F712" s="11">
        <v>0</v>
      </c>
      <c r="G712" s="8" t="str" cm="1">
        <f t="array" ref="G712">_xlfn.SWITCH(F712,0,"primary",1,"6-7th grade",2,"8-9th grade",3,"10th grade",4,"11-12th grade",5,"bachelor",6,"licence",7,"master",10,"hard to tell")</f>
        <v>primary</v>
      </c>
      <c r="H712" s="8"/>
      <c r="I712" s="8"/>
      <c r="J712" s="8" t="s">
        <v>27</v>
      </c>
      <c r="K712" s="8" t="str">
        <f>IFERROR(IF(VLOOKUP(A712, ResultsOnlineExpFrench!A:A, 1, FALSE) = A712, "yes", "no"), "no")</f>
        <v>yes</v>
      </c>
      <c r="L712" s="8"/>
      <c r="M712" s="7">
        <f>VLOOKUP(A712,ResultsOnlineExpFrench!A:B,2,FALSE)</f>
        <v>7.75</v>
      </c>
      <c r="N712" s="7">
        <f>VLOOKUP(A712,ResultsOnlineExpFrench!A:H,8,FALSE)</f>
        <v>0.98553730714965015</v>
      </c>
      <c r="O712" s="7">
        <f>VLOOKUP(A712,ResultsIRT!B:J,4,FALSE)</f>
        <v>1.0188603370808E-2</v>
      </c>
      <c r="P712" s="7">
        <f>VLOOKUP(A712,ResultsIRT!B:J,5,FALSE)</f>
        <v>-15.880076802026</v>
      </c>
      <c r="Q712" s="7">
        <f>VLOOKUP(A712,ResultsIRT!B:J,6,FALSE)</f>
        <v>1.2246525028367601</v>
      </c>
      <c r="R712" s="7">
        <f>VLOOKUP(A712,ResultsIRT!B:J,8,FALSE)</f>
        <v>-4.05683734958341</v>
      </c>
      <c r="S712" s="7">
        <f>VLOOKUP(A712,ResultsIRT!B:J,7,FALSE)</f>
        <v>0.18516291670715301</v>
      </c>
      <c r="T712" s="7">
        <f>VLOOKUP(A712,ResultsIRT!B:J,9,FALSE)</f>
        <v>-17.685640639074698</v>
      </c>
      <c r="U712" s="27" t="s">
        <v>1235</v>
      </c>
      <c r="V712" s="8" t="str">
        <f>IFERROR(IF(VLOOKUP(U712, EnglishVocabulary!A:A, 1, FALSE) = U712, "yes", "no"), "no")</f>
        <v>no</v>
      </c>
      <c r="W712" s="8" t="str">
        <f>IFERROR(IF(VLOOKUP(A712, HighDiscrimIRT!A:A, 1, FALSE) = A712, "X", ""), "")</f>
        <v>X</v>
      </c>
      <c r="X712" s="7"/>
    </row>
    <row r="713" spans="1:24">
      <c r="A713" s="14" t="s">
        <v>1236</v>
      </c>
      <c r="B713" s="7">
        <f>LOG10(D713)+6</f>
        <v>1.2455126678141495</v>
      </c>
      <c r="C713" s="7">
        <f>IF(E713=0,-12,LOG10(E713)+6)</f>
        <v>-1.3372421683184257</v>
      </c>
      <c r="D713" s="10">
        <v>1.7600000000000001E-5</v>
      </c>
      <c r="E713" s="10">
        <v>4.6000000000000002E-8</v>
      </c>
      <c r="F713" s="8">
        <v>3</v>
      </c>
      <c r="G713" s="8" t="str" cm="1">
        <f t="array" ref="G713">_xlfn.SWITCH(F713,0,"primary",1,"6-7th grade",2,"8-9th grade",3,"10th grade",4,"11-12th grade",5,"bachelor",6,"licence",7,"master",10,"hard to tell")</f>
        <v>10th grade</v>
      </c>
      <c r="H713" s="8"/>
      <c r="I713" s="8"/>
      <c r="J713" s="8" t="s">
        <v>77</v>
      </c>
      <c r="K713" s="8" t="str">
        <f>IFERROR(IF(VLOOKUP(A713, ResultsOnlineExpFrench!A:A, 1, FALSE) = A713, "yes", "no"), "no")</f>
        <v>no</v>
      </c>
      <c r="L713" s="8"/>
      <c r="M713" s="8" t="e">
        <f>VLOOKUP(A713,ResultsOnlineExpFrench!A:B,2,FALSE)</f>
        <v>#N/A</v>
      </c>
      <c r="N713" s="8" t="e">
        <f>VLOOKUP(A713,ResultsOnlineExpFrench!A:H,8,FALSE)</f>
        <v>#N/A</v>
      </c>
      <c r="O713" s="7" t="e">
        <f>VLOOKUP(A713,ResultsIRT!B:J,4,FALSE)</f>
        <v>#N/A</v>
      </c>
      <c r="P713" s="7" t="e">
        <f>VLOOKUP(A713,ResultsIRT!B:J,5,FALSE)</f>
        <v>#N/A</v>
      </c>
      <c r="Q713" s="7" t="e">
        <f>VLOOKUP(A713,ResultsIRT!B:J,6,FALSE)</f>
        <v>#N/A</v>
      </c>
      <c r="R713" s="7" t="e">
        <f>VLOOKUP(A713,ResultsIRT!B:J,8,FALSE)</f>
        <v>#N/A</v>
      </c>
      <c r="S713" s="7" t="e">
        <f>VLOOKUP(A713,ResultsIRT!B:J,7,FALSE)</f>
        <v>#N/A</v>
      </c>
      <c r="T713" s="7" t="e">
        <f>VLOOKUP(A713,ResultsIRT!B:J,9,FALSE)</f>
        <v>#N/A</v>
      </c>
      <c r="U713" s="27" t="s">
        <v>1236</v>
      </c>
      <c r="V713" s="8" t="str">
        <f>IFERROR(IF(VLOOKUP(U713, EnglishVocabulary!A:A, 1, FALSE) = U713, "yes", "no"), "no")</f>
        <v>yes</v>
      </c>
      <c r="W713" s="8" t="str">
        <f>IFERROR(IF(VLOOKUP(A713, HighDiscrimIRT!A:A, 1, FALSE) = A713, "X", ""), "")</f>
        <v/>
      </c>
      <c r="X713" s="7"/>
    </row>
    <row r="714" spans="1:24">
      <c r="A714" s="14" t="s">
        <v>1237</v>
      </c>
      <c r="B714" s="7">
        <f>LOG10(D714)+6</f>
        <v>1.2455126678141495</v>
      </c>
      <c r="C714" s="7">
        <f>IF(E714=0,-12,LOG10(E714)+6)</f>
        <v>0.16100843730600189</v>
      </c>
      <c r="D714" s="10">
        <v>1.7600000000000001E-5</v>
      </c>
      <c r="E714" s="10">
        <v>1.4488E-6</v>
      </c>
      <c r="F714" s="8">
        <v>1</v>
      </c>
      <c r="G714" s="8" t="str" cm="1">
        <f t="array" ref="G714">_xlfn.SWITCH(F714,0,"primary",1,"6-7th grade",2,"8-9th grade",3,"10th grade",4,"11-12th grade",5,"bachelor",6,"licence",7,"master",10,"hard to tell")</f>
        <v>6-7th grade</v>
      </c>
      <c r="H714" s="8"/>
      <c r="I714" s="8"/>
      <c r="J714" s="8" t="s">
        <v>77</v>
      </c>
      <c r="K714" s="8" t="str">
        <f>IFERROR(IF(VLOOKUP(A714, ResultsOnlineExpFrench!A:A, 1, FALSE) = A714, "yes", "no"), "no")</f>
        <v>no</v>
      </c>
      <c r="L714" s="8"/>
      <c r="M714" s="8" t="e">
        <f>VLOOKUP(A714,ResultsOnlineExpFrench!A:B,2,FALSE)</f>
        <v>#N/A</v>
      </c>
      <c r="N714" s="8" t="e">
        <f>VLOOKUP(A714,ResultsOnlineExpFrench!A:H,8,FALSE)</f>
        <v>#N/A</v>
      </c>
      <c r="O714" s="7" t="e">
        <f>VLOOKUP(A714,ResultsIRT!B:J,4,FALSE)</f>
        <v>#N/A</v>
      </c>
      <c r="P714" s="7" t="e">
        <f>VLOOKUP(A714,ResultsIRT!B:J,5,FALSE)</f>
        <v>#N/A</v>
      </c>
      <c r="Q714" s="7" t="e">
        <f>VLOOKUP(A714,ResultsIRT!B:J,6,FALSE)</f>
        <v>#N/A</v>
      </c>
      <c r="R714" s="7" t="e">
        <f>VLOOKUP(A714,ResultsIRT!B:J,8,FALSE)</f>
        <v>#N/A</v>
      </c>
      <c r="S714" s="7" t="e">
        <f>VLOOKUP(A714,ResultsIRT!B:J,7,FALSE)</f>
        <v>#N/A</v>
      </c>
      <c r="T714" s="7" t="e">
        <f>VLOOKUP(A714,ResultsIRT!B:J,9,FALSE)</f>
        <v>#N/A</v>
      </c>
      <c r="U714" s="27" t="s">
        <v>1238</v>
      </c>
      <c r="V714" s="8" t="str">
        <f>IFERROR(IF(VLOOKUP(U714, EnglishVocabulary!A:A, 1, FALSE) = U714, "yes", "no"), "no")</f>
        <v>no</v>
      </c>
      <c r="W714" s="8" t="str">
        <f>IFERROR(IF(VLOOKUP(A714, HighDiscrimIRT!A:A, 1, FALSE) = A714, "X", ""), "")</f>
        <v/>
      </c>
      <c r="X714" s="7"/>
    </row>
    <row r="715" spans="1:24">
      <c r="A715" s="14" t="s">
        <v>1239</v>
      </c>
      <c r="B715" s="7">
        <f>LOG10(D715)+6</f>
        <v>1.2380561445036218</v>
      </c>
      <c r="C715" s="7">
        <f>IF(E715=0,-12,LOG10(E715)+6)</f>
        <v>-0.24825912618909918</v>
      </c>
      <c r="D715" s="10">
        <v>1.7300400000000001E-5</v>
      </c>
      <c r="E715" s="10">
        <v>5.6459999999999996E-7</v>
      </c>
      <c r="F715" s="11">
        <v>1</v>
      </c>
      <c r="G715" s="8" t="str" cm="1">
        <f t="array" ref="G715">_xlfn.SWITCH(F715,0,"primary",1,"6-7th grade",2,"8-9th grade",3,"10th grade",4,"11-12th grade",5,"bachelor",6,"licence",7,"master",10,"hard to tell")</f>
        <v>6-7th grade</v>
      </c>
      <c r="H715" s="8"/>
      <c r="I715" s="8"/>
      <c r="J715" s="8" t="s">
        <v>27</v>
      </c>
      <c r="K715" s="8" t="str">
        <f>IFERROR(IF(VLOOKUP(A715, ResultsOnlineExpFrench!A:A, 1, FALSE) = A715, "yes", "no"), "no")</f>
        <v>yes</v>
      </c>
      <c r="L715" s="8"/>
      <c r="M715" s="7">
        <f>VLOOKUP(A715,ResultsOnlineExpFrench!A:B,2,FALSE)</f>
        <v>6.9940476190476186</v>
      </c>
      <c r="N715" s="7">
        <f>VLOOKUP(A715,ResultsOnlineExpFrench!A:H,8,FALSE)</f>
        <v>1.7911722146388731</v>
      </c>
      <c r="O715" s="7">
        <f>VLOOKUP(A715,ResultsIRT!B:J,4,FALSE)</f>
        <v>3.12195452643152E-2</v>
      </c>
      <c r="P715" s="7">
        <f>VLOOKUP(A715,ResultsIRT!B:J,5,FALSE)</f>
        <v>-110.20510405529799</v>
      </c>
      <c r="Q715" s="7">
        <f>VLOOKUP(A715,ResultsIRT!B:J,6,FALSE)</f>
        <v>3.0925864106680798</v>
      </c>
      <c r="R715" s="7">
        <f>VLOOKUP(A715,ResultsIRT!B:J,8,FALSE)</f>
        <v>-1.8268570115926901</v>
      </c>
      <c r="S715" s="7">
        <f>VLOOKUP(A715,ResultsIRT!B:J,7,FALSE)</f>
        <v>0.71497757298027897</v>
      </c>
      <c r="T715" s="7">
        <f>VLOOKUP(A715,ResultsIRT!B:J,9,FALSE)</f>
        <v>0.44516352093003198</v>
      </c>
      <c r="U715" s="27" t="s">
        <v>1240</v>
      </c>
      <c r="V715" s="8" t="str">
        <f>IFERROR(IF(VLOOKUP(U715, EnglishVocabulary!A:A, 1, FALSE) = U715, "yes", "no"), "no")</f>
        <v>no</v>
      </c>
      <c r="W715" s="8" t="str">
        <f>IFERROR(IF(VLOOKUP(A715, HighDiscrimIRT!A:A, 1, FALSE) = A715, "X", ""), "")</f>
        <v/>
      </c>
      <c r="X715" s="7"/>
    </row>
    <row r="716" spans="1:24">
      <c r="A716" s="14" t="s">
        <v>1241</v>
      </c>
      <c r="B716" s="7">
        <f>LOG10(D716)+6</f>
        <v>1.2380561445036218</v>
      </c>
      <c r="C716" s="7">
        <f>IF(E716=0,-12,LOG10(E716)+6)</f>
        <v>-1.8446639625349386</v>
      </c>
      <c r="D716" s="10">
        <v>1.7300400000000001E-5</v>
      </c>
      <c r="E716" s="10">
        <v>1.4300000000000001E-8</v>
      </c>
      <c r="F716" s="8">
        <v>5</v>
      </c>
      <c r="G716" s="8" t="str" cm="1">
        <f t="array" ref="G716">_xlfn.SWITCH(F716,0,"primary",1,"6-7th grade",2,"8-9th grade",3,"10th grade",4,"11-12th grade",5,"bachelor",6,"licence",7,"master",10,"hard to tell")</f>
        <v>bachelor</v>
      </c>
      <c r="H716" s="8"/>
      <c r="I716" s="8"/>
      <c r="J716" s="8" t="s">
        <v>331</v>
      </c>
      <c r="K716" s="8" t="str">
        <f>IFERROR(IF(VLOOKUP(A716, ResultsOnlineExpFrench!A:A, 1, FALSE) = A716, "yes", "no"), "no")</f>
        <v>no</v>
      </c>
      <c r="L716" s="8"/>
      <c r="M716" s="8" t="e">
        <f>VLOOKUP(A716,ResultsOnlineExpFrench!A:B,2,FALSE)</f>
        <v>#N/A</v>
      </c>
      <c r="N716" s="8" t="e">
        <f>VLOOKUP(A716,ResultsOnlineExpFrench!A:H,8,FALSE)</f>
        <v>#N/A</v>
      </c>
      <c r="O716" s="7" t="e">
        <f>VLOOKUP(A716,ResultsIRT!B:J,4,FALSE)</f>
        <v>#N/A</v>
      </c>
      <c r="P716" s="7" t="e">
        <f>VLOOKUP(A716,ResultsIRT!B:J,5,FALSE)</f>
        <v>#N/A</v>
      </c>
      <c r="Q716" s="7" t="e">
        <f>VLOOKUP(A716,ResultsIRT!B:J,6,FALSE)</f>
        <v>#N/A</v>
      </c>
      <c r="R716" s="7" t="e">
        <f>VLOOKUP(A716,ResultsIRT!B:J,8,FALSE)</f>
        <v>#N/A</v>
      </c>
      <c r="S716" s="7" t="e">
        <f>VLOOKUP(A716,ResultsIRT!B:J,7,FALSE)</f>
        <v>#N/A</v>
      </c>
      <c r="T716" s="7" t="e">
        <f>VLOOKUP(A716,ResultsIRT!B:J,9,FALSE)</f>
        <v>#N/A</v>
      </c>
      <c r="U716" s="27" t="s">
        <v>1241</v>
      </c>
      <c r="V716" s="8" t="str">
        <f>IFERROR(IF(VLOOKUP(U716, EnglishVocabulary!A:A, 1, FALSE) = U716, "yes", "no"), "no")</f>
        <v>no</v>
      </c>
      <c r="W716" s="8" t="str">
        <f>IFERROR(IF(VLOOKUP(A716, HighDiscrimIRT!A:A, 1, FALSE) = A716, "X", ""), "")</f>
        <v/>
      </c>
      <c r="X716" s="7"/>
    </row>
    <row r="717" spans="1:24">
      <c r="A717" s="14" t="s">
        <v>1242</v>
      </c>
      <c r="B717" s="7">
        <f>LOG10(D717)+6</f>
        <v>1.2380561445036218</v>
      </c>
      <c r="C717" s="7">
        <f>IF(E717=0,-12,LOG10(E717)+6)</f>
        <v>1.1562734655376117</v>
      </c>
      <c r="D717" s="10">
        <v>1.7300400000000001E-5</v>
      </c>
      <c r="E717" s="10">
        <v>1.43309E-5</v>
      </c>
      <c r="F717" s="8">
        <v>5</v>
      </c>
      <c r="G717" s="8" t="str" cm="1">
        <f t="array" ref="G717">_xlfn.SWITCH(F717,0,"primary",1,"6-7th grade",2,"8-9th grade",3,"10th grade",4,"11-12th grade",5,"bachelor",6,"licence",7,"master",10,"hard to tell")</f>
        <v>bachelor</v>
      </c>
      <c r="H717" s="8"/>
      <c r="I717" s="8" t="s">
        <v>42</v>
      </c>
      <c r="J717" s="8" t="s">
        <v>27</v>
      </c>
      <c r="K717" s="8" t="str">
        <f>IFERROR(IF(VLOOKUP(A717, ResultsOnlineExpFrench!A:A, 1, FALSE) = A717, "yes", "no"), "no")</f>
        <v>no</v>
      </c>
      <c r="L717" s="8"/>
      <c r="M717" s="8" t="e">
        <f>VLOOKUP(A717,ResultsOnlineExpFrench!A:B,2,FALSE)</f>
        <v>#N/A</v>
      </c>
      <c r="N717" s="8" t="e">
        <f>VLOOKUP(A717,ResultsOnlineExpFrench!A:H,8,FALSE)</f>
        <v>#N/A</v>
      </c>
      <c r="O717" s="7" t="e">
        <f>VLOOKUP(A717,ResultsIRT!B:J,4,FALSE)</f>
        <v>#N/A</v>
      </c>
      <c r="P717" s="7" t="e">
        <f>VLOOKUP(A717,ResultsIRT!B:J,5,FALSE)</f>
        <v>#N/A</v>
      </c>
      <c r="Q717" s="7" t="e">
        <f>VLOOKUP(A717,ResultsIRT!B:J,6,FALSE)</f>
        <v>#N/A</v>
      </c>
      <c r="R717" s="7" t="e">
        <f>VLOOKUP(A717,ResultsIRT!B:J,8,FALSE)</f>
        <v>#N/A</v>
      </c>
      <c r="S717" s="7" t="e">
        <f>VLOOKUP(A717,ResultsIRT!B:J,7,FALSE)</f>
        <v>#N/A</v>
      </c>
      <c r="T717" s="7" t="e">
        <f>VLOOKUP(A717,ResultsIRT!B:J,9,FALSE)</f>
        <v>#N/A</v>
      </c>
      <c r="U717" s="27" t="s">
        <v>260</v>
      </c>
      <c r="V717" s="8" t="str">
        <f>IFERROR(IF(VLOOKUP(U717, EnglishVocabulary!A:A, 1, FALSE) = U717, "yes", "no"), "no")</f>
        <v>no</v>
      </c>
      <c r="W717" s="8" t="str">
        <f>IFERROR(IF(VLOOKUP(A717, HighDiscrimIRT!A:A, 1, FALSE) = A717, "X", ""), "")</f>
        <v/>
      </c>
      <c r="X717" s="7"/>
    </row>
    <row r="718" spans="1:24">
      <c r="A718" s="14" t="s">
        <v>1243</v>
      </c>
      <c r="B718" s="7">
        <f>LOG10(D718)+6</f>
        <v>1.2380561445036218</v>
      </c>
      <c r="C718" s="7">
        <f>IF(E718=0,-12,LOG10(E718)+6)</f>
        <v>-1.5316526695878423</v>
      </c>
      <c r="D718" s="10">
        <v>1.7300400000000001E-5</v>
      </c>
      <c r="E718" s="10">
        <v>2.9399999999999999E-8</v>
      </c>
      <c r="F718" s="8">
        <v>5</v>
      </c>
      <c r="G718" s="8" t="str" cm="1">
        <f t="array" ref="G718">_xlfn.SWITCH(F718,0,"primary",1,"6-7th grade",2,"8-9th grade",3,"10th grade",4,"11-12th grade",5,"bachelor",6,"licence",7,"master",10,"hard to tell")</f>
        <v>bachelor</v>
      </c>
      <c r="H718" s="8"/>
      <c r="I718" s="8"/>
      <c r="J718" s="8" t="s">
        <v>331</v>
      </c>
      <c r="K718" s="8" t="str">
        <f>IFERROR(IF(VLOOKUP(A718, ResultsOnlineExpFrench!A:A, 1, FALSE) = A718, "yes", "no"), "no")</f>
        <v>no</v>
      </c>
      <c r="L718" s="8"/>
      <c r="M718" s="8" t="e">
        <f>VLOOKUP(A718,ResultsOnlineExpFrench!A:B,2,FALSE)</f>
        <v>#N/A</v>
      </c>
      <c r="N718" s="8" t="e">
        <f>VLOOKUP(A718,ResultsOnlineExpFrench!A:H,8,FALSE)</f>
        <v>#N/A</v>
      </c>
      <c r="O718" s="7" t="e">
        <f>VLOOKUP(A718,ResultsIRT!B:J,4,FALSE)</f>
        <v>#N/A</v>
      </c>
      <c r="P718" s="7" t="e">
        <f>VLOOKUP(A718,ResultsIRT!B:J,5,FALSE)</f>
        <v>#N/A</v>
      </c>
      <c r="Q718" s="7" t="e">
        <f>VLOOKUP(A718,ResultsIRT!B:J,6,FALSE)</f>
        <v>#N/A</v>
      </c>
      <c r="R718" s="7" t="e">
        <f>VLOOKUP(A718,ResultsIRT!B:J,8,FALSE)</f>
        <v>#N/A</v>
      </c>
      <c r="S718" s="7" t="e">
        <f>VLOOKUP(A718,ResultsIRT!B:J,7,FALSE)</f>
        <v>#N/A</v>
      </c>
      <c r="T718" s="7" t="e">
        <f>VLOOKUP(A718,ResultsIRT!B:J,9,FALSE)</f>
        <v>#N/A</v>
      </c>
      <c r="U718" s="27" t="s">
        <v>1243</v>
      </c>
      <c r="V718" s="8" t="str">
        <f>IFERROR(IF(VLOOKUP(U718, EnglishVocabulary!A:A, 1, FALSE) = U718, "yes", "no"), "no")</f>
        <v>yes</v>
      </c>
      <c r="W718" s="8" t="str">
        <f>IFERROR(IF(VLOOKUP(A718, HighDiscrimIRT!A:A, 1, FALSE) = A718, "X", ""), "")</f>
        <v/>
      </c>
      <c r="X718" s="7"/>
    </row>
    <row r="719" spans="1:24">
      <c r="A719" s="14" t="s">
        <v>1244</v>
      </c>
      <c r="B719" s="7">
        <f>LOG10(D719)+6</f>
        <v>1.2304693582847932</v>
      </c>
      <c r="C719" s="7">
        <f>IF(E719=0,-12,LOG10(E719)+6)</f>
        <v>0.46462366022946266</v>
      </c>
      <c r="D719" s="10">
        <v>1.7000800000000002E-5</v>
      </c>
      <c r="E719" s="10">
        <v>2.9148999999999998E-6</v>
      </c>
      <c r="F719" s="8">
        <v>5</v>
      </c>
      <c r="G719" s="8" t="str" cm="1">
        <f t="array" ref="G719">_xlfn.SWITCH(F719,0,"primary",1,"6-7th grade",2,"8-9th grade",3,"10th grade",4,"11-12th grade",5,"bachelor",6,"licence",7,"master",10,"hard to tell")</f>
        <v>bachelor</v>
      </c>
      <c r="H719" s="8"/>
      <c r="I719" s="8"/>
      <c r="J719" s="8" t="s">
        <v>214</v>
      </c>
      <c r="K719" s="8" t="str">
        <f>IFERROR(IF(VLOOKUP(A719, ResultsOnlineExpFrench!A:A, 1, FALSE) = A719, "yes", "no"), "no")</f>
        <v>no</v>
      </c>
      <c r="L719" s="8"/>
      <c r="M719" s="8" t="e">
        <f>VLOOKUP(A719,ResultsOnlineExpFrench!A:B,2,FALSE)</f>
        <v>#N/A</v>
      </c>
      <c r="N719" s="8" t="e">
        <f>VLOOKUP(A719,ResultsOnlineExpFrench!A:H,8,FALSE)</f>
        <v>#N/A</v>
      </c>
      <c r="O719" s="7" t="e">
        <f>VLOOKUP(A719,ResultsIRT!B:J,4,FALSE)</f>
        <v>#N/A</v>
      </c>
      <c r="P719" s="7" t="e">
        <f>VLOOKUP(A719,ResultsIRT!B:J,5,FALSE)</f>
        <v>#N/A</v>
      </c>
      <c r="Q719" s="7" t="e">
        <f>VLOOKUP(A719,ResultsIRT!B:J,6,FALSE)</f>
        <v>#N/A</v>
      </c>
      <c r="R719" s="7" t="e">
        <f>VLOOKUP(A719,ResultsIRT!B:J,8,FALSE)</f>
        <v>#N/A</v>
      </c>
      <c r="S719" s="7" t="e">
        <f>VLOOKUP(A719,ResultsIRT!B:J,7,FALSE)</f>
        <v>#N/A</v>
      </c>
      <c r="T719" s="7" t="e">
        <f>VLOOKUP(A719,ResultsIRT!B:J,9,FALSE)</f>
        <v>#N/A</v>
      </c>
      <c r="U719" s="27" t="s">
        <v>1245</v>
      </c>
      <c r="V719" s="8" t="str">
        <f>IFERROR(IF(VLOOKUP(U719, EnglishVocabulary!A:A, 1, FALSE) = U719, "yes", "no"), "no")</f>
        <v>yes</v>
      </c>
      <c r="W719" s="8" t="str">
        <f>IFERROR(IF(VLOOKUP(A719, HighDiscrimIRT!A:A, 1, FALSE) = A719, "X", ""), "")</f>
        <v/>
      </c>
      <c r="X719" s="7"/>
    </row>
    <row r="720" spans="1:24">
      <c r="A720" s="14" t="s">
        <v>1246</v>
      </c>
      <c r="B720" s="7">
        <f>LOG10(D720)+6</f>
        <v>1.2304693582847932</v>
      </c>
      <c r="C720" s="7">
        <f>IF(E720=0,-12,LOG10(E720)+6)</f>
        <v>1.3636476996143241</v>
      </c>
      <c r="D720" s="10">
        <v>1.7000800000000002E-5</v>
      </c>
      <c r="E720" s="10">
        <v>2.31019E-5</v>
      </c>
      <c r="F720" s="11">
        <v>0</v>
      </c>
      <c r="G720" s="8" t="str" cm="1">
        <f t="array" ref="G720">_xlfn.SWITCH(F720,0,"primary",1,"6-7th grade",2,"8-9th grade",3,"10th grade",4,"11-12th grade",5,"bachelor",6,"licence",7,"master",10,"hard to tell")</f>
        <v>primary</v>
      </c>
      <c r="H720" s="8"/>
      <c r="I720" s="8"/>
      <c r="J720" s="8" t="s">
        <v>25</v>
      </c>
      <c r="K720" s="8" t="str">
        <f>IFERROR(IF(VLOOKUP(A720, ResultsOnlineExpFrench!A:A, 1, FALSE) = A720, "yes", "no"), "no")</f>
        <v>yes</v>
      </c>
      <c r="L720" s="8"/>
      <c r="M720" s="7">
        <f>VLOOKUP(A720,ResultsOnlineExpFrench!A:B,2,FALSE)</f>
        <v>7.8797468354430382</v>
      </c>
      <c r="N720" s="7">
        <f>VLOOKUP(A720,ResultsOnlineExpFrench!A:H,8,FALSE)</f>
        <v>0.59913011769817037</v>
      </c>
      <c r="O720" s="7">
        <f>VLOOKUP(A720,ResultsIRT!B:J,4,FALSE)</f>
        <v>1.02172415265724E-2</v>
      </c>
      <c r="P720" s="7">
        <f>VLOOKUP(A720,ResultsIRT!B:J,5,FALSE)</f>
        <v>-19.788863260480099</v>
      </c>
      <c r="Q720" s="7">
        <f>VLOOKUP(A720,ResultsIRT!B:J,6,FALSE)</f>
        <v>93.424312808923801</v>
      </c>
      <c r="R720" s="7">
        <f>VLOOKUP(A720,ResultsIRT!B:J,8,FALSE)</f>
        <v>-2.10169339929476</v>
      </c>
      <c r="S720" s="7">
        <f>VLOOKUP(A720,ResultsIRT!B:J,7,FALSE)</f>
        <v>27.640392009673601</v>
      </c>
      <c r="T720" s="7">
        <f>VLOOKUP(A720,ResultsIRT!B:J,9,FALSE)</f>
        <v>0.83048652820343405</v>
      </c>
      <c r="U720" s="27" t="s">
        <v>1247</v>
      </c>
      <c r="V720" s="8" t="str">
        <f>IFERROR(IF(VLOOKUP(U720, EnglishVocabulary!A:A, 1, FALSE) = U720, "yes", "no"), "no")</f>
        <v>no</v>
      </c>
      <c r="W720" s="8" t="str">
        <f>IFERROR(IF(VLOOKUP(A720, HighDiscrimIRT!A:A, 1, FALSE) = A720, "X", ""), "")</f>
        <v/>
      </c>
      <c r="X720" s="7"/>
    </row>
    <row r="721" spans="1:24">
      <c r="A721" s="14" t="s">
        <v>1248</v>
      </c>
      <c r="B721" s="7">
        <f>LOG10(D721)+6</f>
        <v>1.2266256785958047</v>
      </c>
      <c r="C721" s="7">
        <f>IF(E721=0,-12,LOG10(E721)+6)</f>
        <v>0.28717446037450145</v>
      </c>
      <c r="D721" s="10">
        <v>1.6850999999999998E-5</v>
      </c>
      <c r="E721" s="10">
        <v>1.9371999999999999E-6</v>
      </c>
      <c r="F721" s="8">
        <v>0</v>
      </c>
      <c r="G721" s="8" t="str" cm="1">
        <f t="array" ref="G721">_xlfn.SWITCH(F721,0,"primary",1,"6-7th grade",2,"8-9th grade",3,"10th grade",4,"11-12th grade",5,"bachelor",6,"licence",7,"master",10,"hard to tell")</f>
        <v>primary</v>
      </c>
      <c r="H721" s="8"/>
      <c r="I721" s="8"/>
      <c r="J721" s="8" t="s">
        <v>214</v>
      </c>
      <c r="K721" s="8" t="str">
        <f>IFERROR(IF(VLOOKUP(A721, ResultsOnlineExpFrench!A:A, 1, FALSE) = A721, "yes", "no"), "no")</f>
        <v>no</v>
      </c>
      <c r="L721" s="8"/>
      <c r="M721" s="8" t="e">
        <f>VLOOKUP(A721,ResultsOnlineExpFrench!A:B,2,FALSE)</f>
        <v>#N/A</v>
      </c>
      <c r="N721" s="8" t="e">
        <f>VLOOKUP(A721,ResultsOnlineExpFrench!A:H,8,FALSE)</f>
        <v>#N/A</v>
      </c>
      <c r="O721" s="7" t="e">
        <f>VLOOKUP(A721,ResultsIRT!B:J,4,FALSE)</f>
        <v>#N/A</v>
      </c>
      <c r="P721" s="7" t="e">
        <f>VLOOKUP(A721,ResultsIRT!B:J,5,FALSE)</f>
        <v>#N/A</v>
      </c>
      <c r="Q721" s="7" t="e">
        <f>VLOOKUP(A721,ResultsIRT!B:J,6,FALSE)</f>
        <v>#N/A</v>
      </c>
      <c r="R721" s="7" t="e">
        <f>VLOOKUP(A721,ResultsIRT!B:J,8,FALSE)</f>
        <v>#N/A</v>
      </c>
      <c r="S721" s="7" t="e">
        <f>VLOOKUP(A721,ResultsIRT!B:J,7,FALSE)</f>
        <v>#N/A</v>
      </c>
      <c r="T721" s="7" t="e">
        <f>VLOOKUP(A721,ResultsIRT!B:J,9,FALSE)</f>
        <v>#N/A</v>
      </c>
      <c r="U721" s="27" t="s">
        <v>506</v>
      </c>
      <c r="V721" s="8" t="str">
        <f>IFERROR(IF(VLOOKUP(U721, EnglishVocabulary!A:A, 1, FALSE) = U721, "yes", "no"), "no")</f>
        <v>yes</v>
      </c>
      <c r="W721" s="8" t="str">
        <f>IFERROR(IF(VLOOKUP(A721, HighDiscrimIRT!A:A, 1, FALSE) = A721, "X", ""), "")</f>
        <v/>
      </c>
      <c r="X721" s="7"/>
    </row>
    <row r="722" spans="1:24">
      <c r="A722" s="14" t="s">
        <v>1249</v>
      </c>
      <c r="B722" s="7">
        <f>LOG10(D722)+6</f>
        <v>1.2266256785958047</v>
      </c>
      <c r="C722" s="7">
        <f>IF(E722=0,-12,LOG10(E722)+6)</f>
        <v>0.71935615045988754</v>
      </c>
      <c r="D722" s="10">
        <v>1.6850999999999998E-5</v>
      </c>
      <c r="E722" s="10">
        <v>5.2402999999999996E-6</v>
      </c>
      <c r="F722" s="8">
        <v>4</v>
      </c>
      <c r="G722" s="8" t="str" cm="1">
        <f t="array" ref="G722">_xlfn.SWITCH(F722,0,"primary",1,"6-7th grade",2,"8-9th grade",3,"10th grade",4,"11-12th grade",5,"bachelor",6,"licence",7,"master",10,"hard to tell")</f>
        <v>11-12th grade</v>
      </c>
      <c r="H722" s="8"/>
      <c r="I722" s="8" t="s">
        <v>42</v>
      </c>
      <c r="J722" s="8" t="s">
        <v>27</v>
      </c>
      <c r="K722" s="8" t="str">
        <f>IFERROR(IF(VLOOKUP(A722, ResultsOnlineExpFrench!A:A, 1, FALSE) = A722, "yes", "no"), "no")</f>
        <v>no</v>
      </c>
      <c r="L722" s="8"/>
      <c r="M722" s="8" t="e">
        <f>VLOOKUP(A722,ResultsOnlineExpFrench!A:B,2,FALSE)</f>
        <v>#N/A</v>
      </c>
      <c r="N722" s="8" t="e">
        <f>VLOOKUP(A722,ResultsOnlineExpFrench!A:H,8,FALSE)</f>
        <v>#N/A</v>
      </c>
      <c r="O722" s="7" t="e">
        <f>VLOOKUP(A722,ResultsIRT!B:J,4,FALSE)</f>
        <v>#N/A</v>
      </c>
      <c r="P722" s="7" t="e">
        <f>VLOOKUP(A722,ResultsIRT!B:J,5,FALSE)</f>
        <v>#N/A</v>
      </c>
      <c r="Q722" s="7" t="e">
        <f>VLOOKUP(A722,ResultsIRT!B:J,6,FALSE)</f>
        <v>#N/A</v>
      </c>
      <c r="R722" s="7" t="e">
        <f>VLOOKUP(A722,ResultsIRT!B:J,8,FALSE)</f>
        <v>#N/A</v>
      </c>
      <c r="S722" s="7" t="e">
        <f>VLOOKUP(A722,ResultsIRT!B:J,7,FALSE)</f>
        <v>#N/A</v>
      </c>
      <c r="T722" s="7" t="e">
        <f>VLOOKUP(A722,ResultsIRT!B:J,9,FALSE)</f>
        <v>#N/A</v>
      </c>
      <c r="U722" s="27" t="s">
        <v>1249</v>
      </c>
      <c r="V722" s="8" t="str">
        <f>IFERROR(IF(VLOOKUP(U722, EnglishVocabulary!A:A, 1, FALSE) = U722, "yes", "no"), "no")</f>
        <v>no</v>
      </c>
      <c r="W722" s="8" t="str">
        <f>IFERROR(IF(VLOOKUP(A722, HighDiscrimIRT!A:A, 1, FALSE) = A722, "X", ""), "")</f>
        <v/>
      </c>
      <c r="X722" s="7"/>
    </row>
    <row r="723" spans="1:24">
      <c r="A723" s="14" t="s">
        <v>1250</v>
      </c>
      <c r="B723" s="7">
        <f>LOG10(D723)+6</f>
        <v>1.2266256785958047</v>
      </c>
      <c r="C723" s="7">
        <f>IF(E723=0,-12,LOG10(E723)+6)</f>
        <v>-0.547600154088558</v>
      </c>
      <c r="D723" s="10">
        <v>1.6850999999999998E-5</v>
      </c>
      <c r="E723" s="10">
        <v>2.8340000000000001E-7</v>
      </c>
      <c r="F723" s="8">
        <v>10</v>
      </c>
      <c r="G723" s="8" t="str" cm="1">
        <f t="array" ref="G723">_xlfn.SWITCH(F723,0,"primary",1,"6-7th grade",2,"8-9th grade",3,"10th grade",4,"11-12th grade",5,"bachelor",6,"licence",7,"master",10,"hard to tell")</f>
        <v>hard to tell</v>
      </c>
      <c r="H723" s="8" t="s">
        <v>42</v>
      </c>
      <c r="I723" s="8"/>
      <c r="J723" s="8" t="s">
        <v>27</v>
      </c>
      <c r="K723" s="8" t="str">
        <f>IFERROR(IF(VLOOKUP(A723, ResultsOnlineExpFrench!A:A, 1, FALSE) = A723, "yes", "no"), "no")</f>
        <v>no</v>
      </c>
      <c r="L723" s="8"/>
      <c r="M723" s="8" t="e">
        <f>VLOOKUP(A723,ResultsOnlineExpFrench!A:B,2,FALSE)</f>
        <v>#N/A</v>
      </c>
      <c r="N723" s="8" t="e">
        <f>VLOOKUP(A723,ResultsOnlineExpFrench!A:H,8,FALSE)</f>
        <v>#N/A</v>
      </c>
      <c r="O723" s="7" t="e">
        <f>VLOOKUP(A723,ResultsIRT!B:J,4,FALSE)</f>
        <v>#N/A</v>
      </c>
      <c r="P723" s="7" t="e">
        <f>VLOOKUP(A723,ResultsIRT!B:J,5,FALSE)</f>
        <v>#N/A</v>
      </c>
      <c r="Q723" s="7" t="e">
        <f>VLOOKUP(A723,ResultsIRT!B:J,6,FALSE)</f>
        <v>#N/A</v>
      </c>
      <c r="R723" s="7" t="e">
        <f>VLOOKUP(A723,ResultsIRT!B:J,8,FALSE)</f>
        <v>#N/A</v>
      </c>
      <c r="S723" s="7" t="e">
        <f>VLOOKUP(A723,ResultsIRT!B:J,7,FALSE)</f>
        <v>#N/A</v>
      </c>
      <c r="T723" s="7" t="e">
        <f>VLOOKUP(A723,ResultsIRT!B:J,9,FALSE)</f>
        <v>#N/A</v>
      </c>
      <c r="U723" s="27" t="s">
        <v>1251</v>
      </c>
      <c r="V723" s="8" t="str">
        <f>IFERROR(IF(VLOOKUP(U723, EnglishVocabulary!A:A, 1, FALSE) = U723, "yes", "no"), "no")</f>
        <v>no</v>
      </c>
      <c r="W723" s="8" t="str">
        <f>IFERROR(IF(VLOOKUP(A723, HighDiscrimIRT!A:A, 1, FALSE) = A723, "X", ""), "")</f>
        <v/>
      </c>
      <c r="X723" s="7"/>
    </row>
    <row r="724" spans="1:24">
      <c r="A724" s="14" t="s">
        <v>1252</v>
      </c>
      <c r="B724" s="7">
        <f>LOG10(D724)+6</f>
        <v>1.2227476768155539</v>
      </c>
      <c r="C724" s="7">
        <f>IF(E724=0,-12,LOG10(E724)+6)</f>
        <v>-2.0087739243075049</v>
      </c>
      <c r="D724" s="10">
        <v>1.6701199999999999E-5</v>
      </c>
      <c r="E724" s="10">
        <v>9.8000000000000001E-9</v>
      </c>
      <c r="F724" s="8">
        <v>5</v>
      </c>
      <c r="G724" s="8" t="str" cm="1">
        <f t="array" ref="G724">_xlfn.SWITCH(F724,0,"primary",1,"6-7th grade",2,"8-9th grade",3,"10th grade",4,"11-12th grade",5,"bachelor",6,"licence",7,"master",10,"hard to tell")</f>
        <v>bachelor</v>
      </c>
      <c r="H724" s="8"/>
      <c r="I724" s="8"/>
      <c r="J724" s="8" t="s">
        <v>77</v>
      </c>
      <c r="K724" s="8" t="str">
        <f>IFERROR(IF(VLOOKUP(A724, ResultsOnlineExpFrench!A:A, 1, FALSE) = A724, "yes", "no"), "no")</f>
        <v>no</v>
      </c>
      <c r="L724" s="8"/>
      <c r="M724" s="8" t="e">
        <f>VLOOKUP(A724,ResultsOnlineExpFrench!A:B,2,FALSE)</f>
        <v>#N/A</v>
      </c>
      <c r="N724" s="8" t="e">
        <f>VLOOKUP(A724,ResultsOnlineExpFrench!A:H,8,FALSE)</f>
        <v>#N/A</v>
      </c>
      <c r="O724" s="7" t="e">
        <f>VLOOKUP(A724,ResultsIRT!B:J,4,FALSE)</f>
        <v>#N/A</v>
      </c>
      <c r="P724" s="7" t="e">
        <f>VLOOKUP(A724,ResultsIRT!B:J,5,FALSE)</f>
        <v>#N/A</v>
      </c>
      <c r="Q724" s="7" t="e">
        <f>VLOOKUP(A724,ResultsIRT!B:J,6,FALSE)</f>
        <v>#N/A</v>
      </c>
      <c r="R724" s="7" t="e">
        <f>VLOOKUP(A724,ResultsIRT!B:J,8,FALSE)</f>
        <v>#N/A</v>
      </c>
      <c r="S724" s="7" t="e">
        <f>VLOOKUP(A724,ResultsIRT!B:J,7,FALSE)</f>
        <v>#N/A</v>
      </c>
      <c r="T724" s="7" t="e">
        <f>VLOOKUP(A724,ResultsIRT!B:J,9,FALSE)</f>
        <v>#N/A</v>
      </c>
      <c r="U724" s="27" t="s">
        <v>1253</v>
      </c>
      <c r="V724" s="8" t="str">
        <f>IFERROR(IF(VLOOKUP(U724, EnglishVocabulary!A:A, 1, FALSE) = U724, "yes", "no"), "no")</f>
        <v>yes</v>
      </c>
      <c r="W724" s="8" t="str">
        <f>IFERROR(IF(VLOOKUP(A724, HighDiscrimIRT!A:A, 1, FALSE) = A724, "X", ""), "")</f>
        <v/>
      </c>
      <c r="X724" s="7"/>
    </row>
    <row r="725" spans="1:24">
      <c r="A725" s="14" t="s">
        <v>1254</v>
      </c>
      <c r="B725" s="7">
        <f>LOG10(D725)+6</f>
        <v>1.220795612516719</v>
      </c>
      <c r="C725" s="7">
        <f>IF(E725=0,-12,LOG10(E725)+6)</f>
        <v>-1.9172146296835502</v>
      </c>
      <c r="D725" s="10">
        <v>1.66263E-5</v>
      </c>
      <c r="E725" s="10">
        <v>1.2100000000000001E-8</v>
      </c>
      <c r="F725" s="8">
        <v>5</v>
      </c>
      <c r="G725" s="8" t="str" cm="1">
        <f t="array" ref="G725">_xlfn.SWITCH(F725,0,"primary",1,"6-7th grade",2,"8-9th grade",3,"10th grade",4,"11-12th grade",5,"bachelor",6,"licence",7,"master",10,"hard to tell")</f>
        <v>bachelor</v>
      </c>
      <c r="H725" s="8"/>
      <c r="I725" s="8"/>
      <c r="J725" s="8" t="s">
        <v>331</v>
      </c>
      <c r="K725" s="8" t="str">
        <f>IFERROR(IF(VLOOKUP(A725, ResultsOnlineExpFrench!A:A, 1, FALSE) = A725, "yes", "no"), "no")</f>
        <v>no</v>
      </c>
      <c r="L725" s="8"/>
      <c r="M725" s="8" t="e">
        <f>VLOOKUP(A725,ResultsOnlineExpFrench!A:B,2,FALSE)</f>
        <v>#N/A</v>
      </c>
      <c r="N725" s="8" t="e">
        <f>VLOOKUP(A725,ResultsOnlineExpFrench!A:H,8,FALSE)</f>
        <v>#N/A</v>
      </c>
      <c r="O725" s="7" t="e">
        <f>VLOOKUP(A725,ResultsIRT!B:J,4,FALSE)</f>
        <v>#N/A</v>
      </c>
      <c r="P725" s="7" t="e">
        <f>VLOOKUP(A725,ResultsIRT!B:J,5,FALSE)</f>
        <v>#N/A</v>
      </c>
      <c r="Q725" s="7" t="e">
        <f>VLOOKUP(A725,ResultsIRT!B:J,6,FALSE)</f>
        <v>#N/A</v>
      </c>
      <c r="R725" s="7" t="e">
        <f>VLOOKUP(A725,ResultsIRT!B:J,8,FALSE)</f>
        <v>#N/A</v>
      </c>
      <c r="S725" s="7" t="e">
        <f>VLOOKUP(A725,ResultsIRT!B:J,7,FALSE)</f>
        <v>#N/A</v>
      </c>
      <c r="T725" s="7" t="e">
        <f>VLOOKUP(A725,ResultsIRT!B:J,9,FALSE)</f>
        <v>#N/A</v>
      </c>
      <c r="U725" s="27" t="s">
        <v>1254</v>
      </c>
      <c r="V725" s="8" t="str">
        <f>IFERROR(IF(VLOOKUP(U725, EnglishVocabulary!A:A, 1, FALSE) = U725, "yes", "no"), "no")</f>
        <v>yes</v>
      </c>
      <c r="W725" s="8" t="str">
        <f>IFERROR(IF(VLOOKUP(A725, HighDiscrimIRT!A:A, 1, FALSE) = A725, "X", ""), "")</f>
        <v/>
      </c>
      <c r="X725" s="7"/>
    </row>
    <row r="726" spans="1:24">
      <c r="A726" s="14" t="s">
        <v>1255</v>
      </c>
      <c r="B726" s="7">
        <f>LOG10(D726)+6</f>
        <v>1.2188347344597483</v>
      </c>
      <c r="C726" s="7">
        <f>IF(E726=0,-12,LOG10(E726)+6)</f>
        <v>-1.4156687756324695</v>
      </c>
      <c r="D726" s="10">
        <v>1.6551399999999999E-5</v>
      </c>
      <c r="E726" s="10">
        <v>3.84E-8</v>
      </c>
      <c r="F726" s="11">
        <v>0</v>
      </c>
      <c r="G726" s="8" t="str" cm="1">
        <f t="array" ref="G726">_xlfn.SWITCH(F726,0,"primary",1,"6-7th grade",2,"8-9th grade",3,"10th grade",4,"11-12th grade",5,"bachelor",6,"licence",7,"master",10,"hard to tell")</f>
        <v>primary</v>
      </c>
      <c r="H726" s="8"/>
      <c r="I726" s="8"/>
      <c r="J726" s="8" t="s">
        <v>27</v>
      </c>
      <c r="K726" s="8" t="str">
        <f>IFERROR(IF(VLOOKUP(A726, ResultsOnlineExpFrench!A:A, 1, FALSE) = A726, "yes", "no"), "no")</f>
        <v>yes</v>
      </c>
      <c r="L726" s="8"/>
      <c r="M726" s="7">
        <f>VLOOKUP(A726,ResultsOnlineExpFrench!A:B,2,FALSE)</f>
        <v>7.3897058823529411</v>
      </c>
      <c r="N726" s="7">
        <f>VLOOKUP(A726,ResultsOnlineExpFrench!A:H,8,FALSE)</f>
        <v>1.5490642057367421</v>
      </c>
      <c r="O726" s="7">
        <f>VLOOKUP(A726,ResultsIRT!B:J,4,FALSE)</f>
        <v>3.56396253984596</v>
      </c>
      <c r="P726" s="7">
        <f>VLOOKUP(A726,ResultsIRT!B:J,5,FALSE)</f>
        <v>-1.4757481460098001</v>
      </c>
      <c r="Q726" s="7">
        <f>VLOOKUP(A726,ResultsIRT!B:J,6,FALSE)</f>
        <v>2.4071130264345899</v>
      </c>
      <c r="R726" s="7">
        <f>VLOOKUP(A726,ResultsIRT!B:J,8,FALSE)</f>
        <v>-2.0976690457641198</v>
      </c>
      <c r="S726" s="7">
        <f>VLOOKUP(A726,ResultsIRT!B:J,7,FALSE)</f>
        <v>1.1236279934993301</v>
      </c>
      <c r="T726" s="7">
        <f>VLOOKUP(A726,ResultsIRT!B:J,9,FALSE)</f>
        <v>1.29944524219111</v>
      </c>
      <c r="U726" s="27" t="s">
        <v>1256</v>
      </c>
      <c r="V726" s="8" t="str">
        <f>IFERROR(IF(VLOOKUP(U726, EnglishVocabulary!A:A, 1, FALSE) = U726, "yes", "no"), "no")</f>
        <v>no</v>
      </c>
      <c r="W726" s="8" t="str">
        <f>IFERROR(IF(VLOOKUP(A726, HighDiscrimIRT!A:A, 1, FALSE) = A726, "X", ""), "")</f>
        <v/>
      </c>
      <c r="X726" s="7"/>
    </row>
    <row r="727" spans="1:24">
      <c r="A727" s="14" t="s">
        <v>1257</v>
      </c>
      <c r="B727" s="7">
        <f>LOG10(D727)+6</f>
        <v>1.2168675985274362</v>
      </c>
      <c r="C727" s="7">
        <f>IF(E727=0,-12,LOG10(E727)+6)</f>
        <v>-0.30918394201908406</v>
      </c>
      <c r="D727" s="10">
        <v>1.6476600000000001E-5</v>
      </c>
      <c r="E727" s="10">
        <v>4.9070000000000002E-7</v>
      </c>
      <c r="F727" s="8">
        <v>7</v>
      </c>
      <c r="G727" s="8" t="str" cm="1">
        <f t="array" ref="G727">_xlfn.SWITCH(F727,0,"primary",1,"6-7th grade",2,"8-9th grade",3,"10th grade",4,"11-12th grade",5,"bachelor",6,"licence",7,"master",10,"hard to tell")</f>
        <v>master</v>
      </c>
      <c r="H727" s="8"/>
      <c r="I727" s="8"/>
      <c r="J727" s="8" t="s">
        <v>331</v>
      </c>
      <c r="K727" s="8" t="str">
        <f>IFERROR(IF(VLOOKUP(A727, ResultsOnlineExpFrench!A:A, 1, FALSE) = A727, "yes", "no"), "no")</f>
        <v>no</v>
      </c>
      <c r="L727" s="8"/>
      <c r="M727" s="8" t="e">
        <f>VLOOKUP(A727,ResultsOnlineExpFrench!A:B,2,FALSE)</f>
        <v>#N/A</v>
      </c>
      <c r="N727" s="8" t="e">
        <f>VLOOKUP(A727,ResultsOnlineExpFrench!A:H,8,FALSE)</f>
        <v>#N/A</v>
      </c>
      <c r="O727" s="7" t="e">
        <f>VLOOKUP(A727,ResultsIRT!B:J,4,FALSE)</f>
        <v>#N/A</v>
      </c>
      <c r="P727" s="7" t="e">
        <f>VLOOKUP(A727,ResultsIRT!B:J,5,FALSE)</f>
        <v>#N/A</v>
      </c>
      <c r="Q727" s="7" t="e">
        <f>VLOOKUP(A727,ResultsIRT!B:J,6,FALSE)</f>
        <v>#N/A</v>
      </c>
      <c r="R727" s="7" t="e">
        <f>VLOOKUP(A727,ResultsIRT!B:J,8,FALSE)</f>
        <v>#N/A</v>
      </c>
      <c r="S727" s="7" t="e">
        <f>VLOOKUP(A727,ResultsIRT!B:J,7,FALSE)</f>
        <v>#N/A</v>
      </c>
      <c r="T727" s="7" t="e">
        <f>VLOOKUP(A727,ResultsIRT!B:J,9,FALSE)</f>
        <v>#N/A</v>
      </c>
      <c r="U727" s="27" t="s">
        <v>1257</v>
      </c>
      <c r="V727" s="8" t="str">
        <f>IFERROR(IF(VLOOKUP(U727, EnglishVocabulary!A:A, 1, FALSE) = U727, "yes", "no"), "no")</f>
        <v>no</v>
      </c>
      <c r="W727" s="8" t="str">
        <f>IFERROR(IF(VLOOKUP(A727, HighDiscrimIRT!A:A, 1, FALSE) = A727, "X", ""), "")</f>
        <v/>
      </c>
      <c r="X727" s="7"/>
    </row>
    <row r="728" spans="1:24">
      <c r="A728" s="14" t="s">
        <v>1258</v>
      </c>
      <c r="B728" s="7">
        <f>LOG10(D728)+6</f>
        <v>1.214888864045033</v>
      </c>
      <c r="C728" s="7">
        <f>IF(E728=0,-12,LOG10(E728)+6)</f>
        <v>0.31054462863695509</v>
      </c>
      <c r="D728" s="10">
        <v>1.6401699999999999E-5</v>
      </c>
      <c r="E728" s="10">
        <v>2.0443000000000001E-6</v>
      </c>
      <c r="F728" s="8">
        <v>0</v>
      </c>
      <c r="G728" s="8" t="str" cm="1">
        <f t="array" ref="G728">_xlfn.SWITCH(F728,0,"primary",1,"6-7th grade",2,"8-9th grade",3,"10th grade",4,"11-12th grade",5,"bachelor",6,"licence",7,"master",10,"hard to tell")</f>
        <v>primary</v>
      </c>
      <c r="H728" s="8"/>
      <c r="I728" s="8"/>
      <c r="J728" s="8" t="s">
        <v>77</v>
      </c>
      <c r="K728" s="8" t="str">
        <f>IFERROR(IF(VLOOKUP(A728, ResultsOnlineExpFrench!A:A, 1, FALSE) = A728, "yes", "no"), "no")</f>
        <v>no</v>
      </c>
      <c r="L728" s="8"/>
      <c r="M728" s="8" t="e">
        <f>VLOOKUP(A728,ResultsOnlineExpFrench!A:B,2,FALSE)</f>
        <v>#N/A</v>
      </c>
      <c r="N728" s="8" t="e">
        <f>VLOOKUP(A728,ResultsOnlineExpFrench!A:H,8,FALSE)</f>
        <v>#N/A</v>
      </c>
      <c r="O728" s="7" t="e">
        <f>VLOOKUP(A728,ResultsIRT!B:J,4,FALSE)</f>
        <v>#N/A</v>
      </c>
      <c r="P728" s="7" t="e">
        <f>VLOOKUP(A728,ResultsIRT!B:J,5,FALSE)</f>
        <v>#N/A</v>
      </c>
      <c r="Q728" s="7" t="e">
        <f>VLOOKUP(A728,ResultsIRT!B:J,6,FALSE)</f>
        <v>#N/A</v>
      </c>
      <c r="R728" s="7" t="e">
        <f>VLOOKUP(A728,ResultsIRT!B:J,8,FALSE)</f>
        <v>#N/A</v>
      </c>
      <c r="S728" s="7" t="e">
        <f>VLOOKUP(A728,ResultsIRT!B:J,7,FALSE)</f>
        <v>#N/A</v>
      </c>
      <c r="T728" s="7" t="e">
        <f>VLOOKUP(A728,ResultsIRT!B:J,9,FALSE)</f>
        <v>#N/A</v>
      </c>
      <c r="U728" s="27" t="s">
        <v>1258</v>
      </c>
      <c r="V728" s="8" t="str">
        <f>IFERROR(IF(VLOOKUP(U728, EnglishVocabulary!A:A, 1, FALSE) = U728, "yes", "no"), "no")</f>
        <v>yes</v>
      </c>
      <c r="W728" s="8" t="str">
        <f>IFERROR(IF(VLOOKUP(A728, HighDiscrimIRT!A:A, 1, FALSE) = A728, "X", ""), "")</f>
        <v/>
      </c>
      <c r="X728" s="7"/>
    </row>
    <row r="729" spans="1:24">
      <c r="A729" s="14" t="s">
        <v>1259</v>
      </c>
      <c r="B729" s="7">
        <f>LOG10(D729)+6</f>
        <v>1.2109041413936179</v>
      </c>
      <c r="C729" s="7">
        <f>IF(E729=0,-12,LOG10(E729)+6)</f>
        <v>0.1743505974793802</v>
      </c>
      <c r="D729" s="10">
        <v>1.6251899999999999E-5</v>
      </c>
      <c r="E729" s="10">
        <v>1.494E-6</v>
      </c>
      <c r="F729" s="8">
        <v>6</v>
      </c>
      <c r="G729" s="8" t="str" cm="1">
        <f t="array" ref="G729">_xlfn.SWITCH(F729,0,"primary",1,"6-7th grade",2,"8-9th grade",3,"10th grade",4,"11-12th grade",5,"bachelor",6,"licence",7,"master",10,"hard to tell")</f>
        <v>licence</v>
      </c>
      <c r="H729" s="8"/>
      <c r="I729" s="8"/>
      <c r="J729" s="8" t="s">
        <v>77</v>
      </c>
      <c r="K729" s="8" t="str">
        <f>IFERROR(IF(VLOOKUP(A729, ResultsOnlineExpFrench!A:A, 1, FALSE) = A729, "yes", "no"), "no")</f>
        <v>no</v>
      </c>
      <c r="L729" s="8"/>
      <c r="M729" s="8" t="e">
        <f>VLOOKUP(A729,ResultsOnlineExpFrench!A:B,2,FALSE)</f>
        <v>#N/A</v>
      </c>
      <c r="N729" s="8" t="e">
        <f>VLOOKUP(A729,ResultsOnlineExpFrench!A:H,8,FALSE)</f>
        <v>#N/A</v>
      </c>
      <c r="O729" s="7" t="e">
        <f>VLOOKUP(A729,ResultsIRT!B:J,4,FALSE)</f>
        <v>#N/A</v>
      </c>
      <c r="P729" s="7" t="e">
        <f>VLOOKUP(A729,ResultsIRT!B:J,5,FALSE)</f>
        <v>#N/A</v>
      </c>
      <c r="Q729" s="7" t="e">
        <f>VLOOKUP(A729,ResultsIRT!B:J,6,FALSE)</f>
        <v>#N/A</v>
      </c>
      <c r="R729" s="7" t="e">
        <f>VLOOKUP(A729,ResultsIRT!B:J,8,FALSE)</f>
        <v>#N/A</v>
      </c>
      <c r="S729" s="7" t="e">
        <f>VLOOKUP(A729,ResultsIRT!B:J,7,FALSE)</f>
        <v>#N/A</v>
      </c>
      <c r="T729" s="7" t="e">
        <f>VLOOKUP(A729,ResultsIRT!B:J,9,FALSE)</f>
        <v>#N/A</v>
      </c>
      <c r="U729" s="27" t="s">
        <v>1260</v>
      </c>
      <c r="V729" s="8" t="str">
        <f>IFERROR(IF(VLOOKUP(U729, EnglishVocabulary!A:A, 1, FALSE) = U729, "yes", "no"), "no")</f>
        <v>no</v>
      </c>
      <c r="W729" s="8" t="str">
        <f>IFERROR(IF(VLOOKUP(A729, HighDiscrimIRT!A:A, 1, FALSE) = A729, "X", ""), "")</f>
        <v/>
      </c>
      <c r="X729" s="7"/>
    </row>
    <row r="730" spans="1:24">
      <c r="A730" s="14" t="s">
        <v>1261</v>
      </c>
      <c r="B730" s="7">
        <f>LOG10(D730)+6</f>
        <v>1.2088979854933664</v>
      </c>
      <c r="C730" s="7">
        <f>IF(E730=0,-12,LOG10(E730)+6)</f>
        <v>-0.83713700667807434</v>
      </c>
      <c r="D730" s="10">
        <v>1.6177000000000001E-5</v>
      </c>
      <c r="E730" s="10">
        <v>1.455E-7</v>
      </c>
      <c r="F730" s="8">
        <v>4</v>
      </c>
      <c r="G730" s="8" t="str" cm="1">
        <f t="array" ref="G730">_xlfn.SWITCH(F730,0,"primary",1,"6-7th grade",2,"8-9th grade",3,"10th grade",4,"11-12th grade",5,"bachelor",6,"licence",7,"master",10,"hard to tell")</f>
        <v>11-12th grade</v>
      </c>
      <c r="H730" s="8"/>
      <c r="I730" s="8"/>
      <c r="J730" s="8" t="s">
        <v>77</v>
      </c>
      <c r="K730" s="8" t="str">
        <f>IFERROR(IF(VLOOKUP(A730, ResultsOnlineExpFrench!A:A, 1, FALSE) = A730, "yes", "no"), "no")</f>
        <v>no</v>
      </c>
      <c r="L730" s="8"/>
      <c r="M730" s="8" t="e">
        <f>VLOOKUP(A730,ResultsOnlineExpFrench!A:B,2,FALSE)</f>
        <v>#N/A</v>
      </c>
      <c r="N730" s="8" t="e">
        <f>VLOOKUP(A730,ResultsOnlineExpFrench!A:H,8,FALSE)</f>
        <v>#N/A</v>
      </c>
      <c r="O730" s="7" t="e">
        <f>VLOOKUP(A730,ResultsIRT!B:J,4,FALSE)</f>
        <v>#N/A</v>
      </c>
      <c r="P730" s="7" t="e">
        <f>VLOOKUP(A730,ResultsIRT!B:J,5,FALSE)</f>
        <v>#N/A</v>
      </c>
      <c r="Q730" s="7" t="e">
        <f>VLOOKUP(A730,ResultsIRT!B:J,6,FALSE)</f>
        <v>#N/A</v>
      </c>
      <c r="R730" s="7" t="e">
        <f>VLOOKUP(A730,ResultsIRT!B:J,8,FALSE)</f>
        <v>#N/A</v>
      </c>
      <c r="S730" s="7" t="e">
        <f>VLOOKUP(A730,ResultsIRT!B:J,7,FALSE)</f>
        <v>#N/A</v>
      </c>
      <c r="T730" s="7" t="e">
        <f>VLOOKUP(A730,ResultsIRT!B:J,9,FALSE)</f>
        <v>#N/A</v>
      </c>
      <c r="U730" s="27" t="s">
        <v>1262</v>
      </c>
      <c r="V730" s="8" t="str">
        <f>IFERROR(IF(VLOOKUP(U730, EnglishVocabulary!A:A, 1, FALSE) = U730, "yes", "no"), "no")</f>
        <v>yes</v>
      </c>
      <c r="W730" s="8" t="str">
        <f>IFERROR(IF(VLOOKUP(A730, HighDiscrimIRT!A:A, 1, FALSE) = A730, "X", ""), "")</f>
        <v/>
      </c>
      <c r="X730" s="7"/>
    </row>
    <row r="731" spans="1:24">
      <c r="A731" s="14" t="s">
        <v>1263</v>
      </c>
      <c r="B731" s="7">
        <f>LOG10(D731)+6</f>
        <v>1.2088979854933664</v>
      </c>
      <c r="C731" s="7">
        <f>IF(E731=0,-12,LOG10(E731)+6)</f>
        <v>-0.34027390476220809</v>
      </c>
      <c r="D731" s="10">
        <v>1.6177000000000001E-5</v>
      </c>
      <c r="E731" s="10">
        <v>4.5680000000000001E-7</v>
      </c>
      <c r="F731" s="8">
        <v>5</v>
      </c>
      <c r="G731" s="8" t="str" cm="1">
        <f t="array" ref="G731">_xlfn.SWITCH(F731,0,"primary",1,"6-7th grade",2,"8-9th grade",3,"10th grade",4,"11-12th grade",5,"bachelor",6,"licence",7,"master",10,"hard to tell")</f>
        <v>bachelor</v>
      </c>
      <c r="H731" s="8"/>
      <c r="I731" s="8"/>
      <c r="J731" s="8" t="s">
        <v>77</v>
      </c>
      <c r="K731" s="8" t="str">
        <f>IFERROR(IF(VLOOKUP(A731, ResultsOnlineExpFrench!A:A, 1, FALSE) = A731, "yes", "no"), "no")</f>
        <v>no</v>
      </c>
      <c r="L731" s="8"/>
      <c r="M731" s="8" t="e">
        <f>VLOOKUP(A731,ResultsOnlineExpFrench!A:B,2,FALSE)</f>
        <v>#N/A</v>
      </c>
      <c r="N731" s="8" t="e">
        <f>VLOOKUP(A731,ResultsOnlineExpFrench!A:H,8,FALSE)</f>
        <v>#N/A</v>
      </c>
      <c r="O731" s="7" t="e">
        <f>VLOOKUP(A731,ResultsIRT!B:J,4,FALSE)</f>
        <v>#N/A</v>
      </c>
      <c r="P731" s="7" t="e">
        <f>VLOOKUP(A731,ResultsIRT!B:J,5,FALSE)</f>
        <v>#N/A</v>
      </c>
      <c r="Q731" s="7" t="e">
        <f>VLOOKUP(A731,ResultsIRT!B:J,6,FALSE)</f>
        <v>#N/A</v>
      </c>
      <c r="R731" s="7" t="e">
        <f>VLOOKUP(A731,ResultsIRT!B:J,8,FALSE)</f>
        <v>#N/A</v>
      </c>
      <c r="S731" s="7" t="e">
        <f>VLOOKUP(A731,ResultsIRT!B:J,7,FALSE)</f>
        <v>#N/A</v>
      </c>
      <c r="T731" s="7" t="e">
        <f>VLOOKUP(A731,ResultsIRT!B:J,9,FALSE)</f>
        <v>#N/A</v>
      </c>
      <c r="U731" s="27" t="s">
        <v>1264</v>
      </c>
      <c r="V731" s="8" t="str">
        <f>IFERROR(IF(VLOOKUP(U731, EnglishVocabulary!A:A, 1, FALSE) = U731, "yes", "no"), "no")</f>
        <v>yes</v>
      </c>
      <c r="W731" s="8" t="str">
        <f>IFERROR(IF(VLOOKUP(A731, HighDiscrimIRT!A:A, 1, FALSE) = A731, "X", ""), "")</f>
        <v/>
      </c>
      <c r="X731" s="7"/>
    </row>
    <row r="732" spans="1:24">
      <c r="A732" s="14" t="s">
        <v>1265</v>
      </c>
      <c r="B732" s="7">
        <f>LOG10(D732)+6</f>
        <v>1.2068825194441297</v>
      </c>
      <c r="C732" s="7">
        <f>IF(E732=0,-12,LOG10(E732)+6)</f>
        <v>0.52958433220299117</v>
      </c>
      <c r="D732" s="10">
        <v>1.61021E-5</v>
      </c>
      <c r="E732" s="10">
        <v>3.3851999999999998E-6</v>
      </c>
      <c r="F732" s="11">
        <v>5</v>
      </c>
      <c r="G732" s="8" t="str" cm="1">
        <f t="array" ref="G732">_xlfn.SWITCH(F732,0,"primary",1,"6-7th grade",2,"8-9th grade",3,"10th grade",4,"11-12th grade",5,"bachelor",6,"licence",7,"master",10,"hard to tell")</f>
        <v>bachelor</v>
      </c>
      <c r="H732" s="8"/>
      <c r="I732" s="8"/>
      <c r="J732" s="8" t="s">
        <v>27</v>
      </c>
      <c r="K732" s="8" t="str">
        <f>IFERROR(IF(VLOOKUP(A732, ResultsOnlineExpFrench!A:A, 1, FALSE) = A732, "yes", "no"), "no")</f>
        <v>yes</v>
      </c>
      <c r="L732" s="8"/>
      <c r="M732" s="7">
        <f>VLOOKUP(A732,ResultsOnlineExpFrench!A:B,2,FALSE)</f>
        <v>5.666666666666667</v>
      </c>
      <c r="N732" s="7">
        <f>VLOOKUP(A732,ResultsOnlineExpFrench!A:H,8,FALSE)</f>
        <v>2.483039394284702</v>
      </c>
      <c r="O732" s="7">
        <f>VLOOKUP(A732,ResultsIRT!B:J,4,FALSE)</f>
        <v>1.68255569559232</v>
      </c>
      <c r="P732" s="7">
        <f>VLOOKUP(A732,ResultsIRT!B:J,5,FALSE)</f>
        <v>-1.2168171898515201</v>
      </c>
      <c r="Q732" s="7">
        <f>VLOOKUP(A732,ResultsIRT!B:J,6,FALSE)</f>
        <v>2.4486136403676602</v>
      </c>
      <c r="R732" s="7">
        <f>VLOOKUP(A732,ResultsIRT!B:J,8,FALSE)</f>
        <v>-1.1718598895841299</v>
      </c>
      <c r="S732" s="7">
        <f>VLOOKUP(A732,ResultsIRT!B:J,7,FALSE)</f>
        <v>0.361984974111001</v>
      </c>
      <c r="T732" s="7">
        <f>VLOOKUP(A732,ResultsIRT!B:J,9,FALSE)</f>
        <v>1.4872438455883801</v>
      </c>
      <c r="U732" s="27" t="s">
        <v>1266</v>
      </c>
      <c r="V732" s="8" t="str">
        <f>IFERROR(IF(VLOOKUP(U732, EnglishVocabulary!A:A, 1, FALSE) = U732, "yes", "no"), "no")</f>
        <v>no</v>
      </c>
      <c r="W732" s="8" t="str">
        <f>IFERROR(IF(VLOOKUP(A732, HighDiscrimIRT!A:A, 1, FALSE) = A732, "X", ""), "")</f>
        <v/>
      </c>
      <c r="X732" s="7"/>
    </row>
    <row r="733" spans="1:24">
      <c r="A733" s="14" t="s">
        <v>1267</v>
      </c>
      <c r="B733" s="7">
        <f>LOG10(D733)+6</f>
        <v>1.2068825194441297</v>
      </c>
      <c r="C733" s="7">
        <f>IF(E733=0,-12,LOG10(E733)+6)</f>
        <v>-1.1985962899826452</v>
      </c>
      <c r="D733" s="10">
        <v>1.61021E-5</v>
      </c>
      <c r="E733" s="10">
        <v>6.3300000000000004E-8</v>
      </c>
      <c r="F733" s="8">
        <v>6</v>
      </c>
      <c r="G733" s="8" t="str" cm="1">
        <f t="array" ref="G733">_xlfn.SWITCH(F733,0,"primary",1,"6-7th grade",2,"8-9th grade",3,"10th grade",4,"11-12th grade",5,"bachelor",6,"licence",7,"master",10,"hard to tell")</f>
        <v>licence</v>
      </c>
      <c r="H733" s="8"/>
      <c r="I733" s="8"/>
      <c r="J733" s="8" t="s">
        <v>77</v>
      </c>
      <c r="K733" s="8" t="str">
        <f>IFERROR(IF(VLOOKUP(A733, ResultsOnlineExpFrench!A:A, 1, FALSE) = A733, "yes", "no"), "no")</f>
        <v>no</v>
      </c>
      <c r="L733" s="8"/>
      <c r="M733" s="8" t="e">
        <f>VLOOKUP(A733,ResultsOnlineExpFrench!A:B,2,FALSE)</f>
        <v>#N/A</v>
      </c>
      <c r="N733" s="8" t="e">
        <f>VLOOKUP(A733,ResultsOnlineExpFrench!A:H,8,FALSE)</f>
        <v>#N/A</v>
      </c>
      <c r="O733" s="7" t="e">
        <f>VLOOKUP(A733,ResultsIRT!B:J,4,FALSE)</f>
        <v>#N/A</v>
      </c>
      <c r="P733" s="7" t="e">
        <f>VLOOKUP(A733,ResultsIRT!B:J,5,FALSE)</f>
        <v>#N/A</v>
      </c>
      <c r="Q733" s="7" t="e">
        <f>VLOOKUP(A733,ResultsIRT!B:J,6,FALSE)</f>
        <v>#N/A</v>
      </c>
      <c r="R733" s="7" t="e">
        <f>VLOOKUP(A733,ResultsIRT!B:J,8,FALSE)</f>
        <v>#N/A</v>
      </c>
      <c r="S733" s="7" t="e">
        <f>VLOOKUP(A733,ResultsIRT!B:J,7,FALSE)</f>
        <v>#N/A</v>
      </c>
      <c r="T733" s="7" t="e">
        <f>VLOOKUP(A733,ResultsIRT!B:J,9,FALSE)</f>
        <v>#N/A</v>
      </c>
      <c r="U733" s="27" t="s">
        <v>1268</v>
      </c>
      <c r="V733" s="8" t="str">
        <f>IFERROR(IF(VLOOKUP(U733, EnglishVocabulary!A:A, 1, FALSE) = U733, "yes", "no"), "no")</f>
        <v>no</v>
      </c>
      <c r="W733" s="8" t="str">
        <f>IFERROR(IF(VLOOKUP(A733, HighDiscrimIRT!A:A, 1, FALSE) = A733, "X", ""), "")</f>
        <v/>
      </c>
      <c r="X733" s="7"/>
    </row>
    <row r="734" spans="1:24">
      <c r="A734" s="14" t="s">
        <v>1269</v>
      </c>
      <c r="B734" s="7">
        <f>LOG10(D734)+6</f>
        <v>1.204857656429958</v>
      </c>
      <c r="C734" s="7">
        <f>IF(E734=0,-12,LOG10(E734)+6)</f>
        <v>1.5003613645716634</v>
      </c>
      <c r="D734" s="10">
        <v>1.6027200000000001E-5</v>
      </c>
      <c r="E734" s="10">
        <v>3.1649100000000002E-5</v>
      </c>
      <c r="F734" s="11">
        <v>0</v>
      </c>
      <c r="G734" s="8" t="str" cm="1">
        <f t="array" ref="G734">_xlfn.SWITCH(F734,0,"primary",1,"6-7th grade",2,"8-9th grade",3,"10th grade",4,"11-12th grade",5,"bachelor",6,"licence",7,"master",10,"hard to tell")</f>
        <v>primary</v>
      </c>
      <c r="H734" s="8"/>
      <c r="I734" s="8"/>
      <c r="J734" s="8" t="s">
        <v>25</v>
      </c>
      <c r="K734" s="8" t="str">
        <f>IFERROR(IF(VLOOKUP(A734, ResultsOnlineExpFrench!A:A, 1, FALSE) = A734, "yes", "no"), "no")</f>
        <v>yes</v>
      </c>
      <c r="L734" s="8"/>
      <c r="M734" s="7">
        <f>VLOOKUP(A734,ResultsOnlineExpFrench!A:B,2,FALSE)</f>
        <v>7.816901408450704</v>
      </c>
      <c r="N734" s="7">
        <f>VLOOKUP(A734,ResultsOnlineExpFrench!A:H,8,FALSE)</f>
        <v>0.70829808229183899</v>
      </c>
      <c r="O734" s="7">
        <f>VLOOKUP(A734,ResultsIRT!B:J,4,FALSE)</f>
        <v>696.75315262033905</v>
      </c>
      <c r="P734" s="7">
        <f>VLOOKUP(A734,ResultsIRT!B:J,5,FALSE)</f>
        <v>-0.44110530056198299</v>
      </c>
      <c r="Q734" s="7">
        <f>VLOOKUP(A734,ResultsIRT!B:J,6,FALSE)</f>
        <v>0.54605873489198897</v>
      </c>
      <c r="R734" s="7">
        <f>VLOOKUP(A734,ResultsIRT!B:J,8,FALSE)</f>
        <v>-9.2594251730335699</v>
      </c>
      <c r="S734" s="7">
        <f>VLOOKUP(A734,ResultsIRT!B:J,7,FALSE)</f>
        <v>-0.63755834112319598</v>
      </c>
      <c r="T734" s="7">
        <f>VLOOKUP(A734,ResultsIRT!B:J,9,FALSE)</f>
        <v>14.961546252988599</v>
      </c>
      <c r="U734" s="27" t="s">
        <v>1270</v>
      </c>
      <c r="V734" s="8" t="str">
        <f>IFERROR(IF(VLOOKUP(U734, EnglishVocabulary!A:A, 1, FALSE) = U734, "yes", "no"), "no")</f>
        <v>no</v>
      </c>
      <c r="W734" s="8" t="str">
        <f>IFERROR(IF(VLOOKUP(A734, HighDiscrimIRT!A:A, 1, FALSE) = A734, "X", ""), "")</f>
        <v/>
      </c>
      <c r="X734" s="7"/>
    </row>
    <row r="735" spans="1:24">
      <c r="A735" s="14" t="s">
        <v>1271</v>
      </c>
      <c r="B735" s="7">
        <f>LOG10(D735)+6</f>
        <v>1.204857656429958</v>
      </c>
      <c r="C735" s="7">
        <f>IF(E735=0,-12,LOG10(E735)+6)</f>
        <v>0.15621588267676234</v>
      </c>
      <c r="D735" s="10">
        <v>1.6027200000000001E-5</v>
      </c>
      <c r="E735" s="10">
        <v>1.4329000000000001E-6</v>
      </c>
      <c r="F735" s="28">
        <v>1</v>
      </c>
      <c r="G735" s="8" t="str" cm="1">
        <f t="array" ref="G735">_xlfn.SWITCH(F735,0,"primary",1,"6-7th grade",2,"8-9th grade",3,"10th grade",4,"11-12th grade",5,"bachelor",6,"licence",7,"master",10,"hard to tell")</f>
        <v>6-7th grade</v>
      </c>
      <c r="H735" s="8"/>
      <c r="I735" s="8"/>
      <c r="J735" s="8" t="s">
        <v>326</v>
      </c>
      <c r="K735" s="8" t="str">
        <f>IFERROR(IF(VLOOKUP(A735, ResultsOnlineExpFrench!A:A, 1, FALSE) = A735, "yes", "no"), "no")</f>
        <v>no</v>
      </c>
      <c r="L735" s="8"/>
      <c r="M735" s="8" t="e">
        <f>VLOOKUP(A735,ResultsOnlineExpFrench!A:B,2,FALSE)</f>
        <v>#N/A</v>
      </c>
      <c r="N735" s="8" t="e">
        <f>VLOOKUP(A735,ResultsOnlineExpFrench!A:H,8,FALSE)</f>
        <v>#N/A</v>
      </c>
      <c r="O735" s="7" t="e">
        <f>VLOOKUP(A735,ResultsIRT!B:J,4,FALSE)</f>
        <v>#N/A</v>
      </c>
      <c r="P735" s="7" t="e">
        <f>VLOOKUP(A735,ResultsIRT!B:J,5,FALSE)</f>
        <v>#N/A</v>
      </c>
      <c r="Q735" s="7" t="e">
        <f>VLOOKUP(A735,ResultsIRT!B:J,6,FALSE)</f>
        <v>#N/A</v>
      </c>
      <c r="R735" s="7" t="e">
        <f>VLOOKUP(A735,ResultsIRT!B:J,8,FALSE)</f>
        <v>#N/A</v>
      </c>
      <c r="S735" s="7" t="e">
        <f>VLOOKUP(A735,ResultsIRT!B:J,7,FALSE)</f>
        <v>#N/A</v>
      </c>
      <c r="T735" s="7" t="e">
        <f>VLOOKUP(A735,ResultsIRT!B:J,9,FALSE)</f>
        <v>#N/A</v>
      </c>
      <c r="U735" s="27" t="s">
        <v>1272</v>
      </c>
      <c r="V735" s="8" t="str">
        <f>IFERROR(IF(VLOOKUP(U735, EnglishVocabulary!A:A, 1, FALSE) = U735, "yes", "no"), "no")</f>
        <v>yes</v>
      </c>
      <c r="W735" s="8" t="str">
        <f>IFERROR(IF(VLOOKUP(A735, HighDiscrimIRT!A:A, 1, FALSE) = A735, "X", ""), "")</f>
        <v/>
      </c>
      <c r="X735" s="7"/>
    </row>
    <row r="736" spans="1:24">
      <c r="A736" s="14" t="s">
        <v>1273</v>
      </c>
      <c r="B736" s="7">
        <f>LOG10(D736)+6</f>
        <v>1.204857656429958</v>
      </c>
      <c r="C736" s="7">
        <f>IF(E736=0,-12,LOG10(E736)+6)</f>
        <v>-1.5543957967264026</v>
      </c>
      <c r="D736" s="10">
        <v>1.6027200000000001E-5</v>
      </c>
      <c r="E736" s="10">
        <v>2.7899999999999998E-8</v>
      </c>
      <c r="F736" s="28">
        <v>10</v>
      </c>
      <c r="G736" s="8" t="str" cm="1">
        <f t="array" ref="G736">_xlfn.SWITCH(F736,0,"primary",1,"6-7th grade",2,"8-9th grade",3,"10th grade",4,"11-12th grade",5,"bachelor",6,"licence",7,"master",10,"hard to tell")</f>
        <v>hard to tell</v>
      </c>
      <c r="H736" s="8"/>
      <c r="I736" s="8"/>
      <c r="J736" s="8" t="s">
        <v>77</v>
      </c>
      <c r="K736" s="8" t="str">
        <f>IFERROR(IF(VLOOKUP(A736, ResultsOnlineExpFrench!A:A, 1, FALSE) = A736, "yes", "no"), "no")</f>
        <v>no</v>
      </c>
      <c r="L736" s="8"/>
      <c r="M736" s="8" t="e">
        <f>VLOOKUP(A736,ResultsOnlineExpFrench!A:B,2,FALSE)</f>
        <v>#N/A</v>
      </c>
      <c r="N736" s="8" t="e">
        <f>VLOOKUP(A736,ResultsOnlineExpFrench!A:H,8,FALSE)</f>
        <v>#N/A</v>
      </c>
      <c r="O736" s="7" t="e">
        <f>VLOOKUP(A736,ResultsIRT!B:J,4,FALSE)</f>
        <v>#N/A</v>
      </c>
      <c r="P736" s="7" t="e">
        <f>VLOOKUP(A736,ResultsIRT!B:J,5,FALSE)</f>
        <v>#N/A</v>
      </c>
      <c r="Q736" s="7" t="e">
        <f>VLOOKUP(A736,ResultsIRT!B:J,6,FALSE)</f>
        <v>#N/A</v>
      </c>
      <c r="R736" s="7" t="e">
        <f>VLOOKUP(A736,ResultsIRT!B:J,8,FALSE)</f>
        <v>#N/A</v>
      </c>
      <c r="S736" s="7" t="e">
        <f>VLOOKUP(A736,ResultsIRT!B:J,7,FALSE)</f>
        <v>#N/A</v>
      </c>
      <c r="T736" s="7" t="e">
        <f>VLOOKUP(A736,ResultsIRT!B:J,9,FALSE)</f>
        <v>#N/A</v>
      </c>
      <c r="U736" s="27" t="s">
        <v>1274</v>
      </c>
      <c r="V736" s="8" t="str">
        <f>IFERROR(IF(VLOOKUP(U736, EnglishVocabulary!A:A, 1, FALSE) = U736, "yes", "no"), "no")</f>
        <v>no</v>
      </c>
      <c r="W736" s="8" t="str">
        <f>IFERROR(IF(VLOOKUP(A736, HighDiscrimIRT!A:A, 1, FALSE) = A736, "X", ""), "")</f>
        <v/>
      </c>
      <c r="X736" s="7"/>
    </row>
    <row r="737" spans="1:24">
      <c r="A737" s="14" t="s">
        <v>1275</v>
      </c>
      <c r="B737" s="7">
        <f>LOG10(D737)+6</f>
        <v>1.204857656429958</v>
      </c>
      <c r="C737" s="7">
        <f>IF(E737=0,-12,LOG10(E737)+6)</f>
        <v>0.40164174849777101</v>
      </c>
      <c r="D737" s="10">
        <v>1.6027200000000001E-5</v>
      </c>
      <c r="E737" s="10">
        <v>2.5214000000000001E-6</v>
      </c>
      <c r="F737" s="8">
        <v>6</v>
      </c>
      <c r="G737" s="8" t="str" cm="1">
        <f t="array" ref="G737">_xlfn.SWITCH(F737,0,"primary",1,"6-7th grade",2,"8-9th grade",3,"10th grade",4,"11-12th grade",5,"bachelor",6,"licence",7,"master",10,"hard to tell")</f>
        <v>licence</v>
      </c>
      <c r="H737" s="8"/>
      <c r="I737" s="8" t="s">
        <v>42</v>
      </c>
      <c r="J737" s="8" t="s">
        <v>27</v>
      </c>
      <c r="K737" s="8" t="str">
        <f>IFERROR(IF(VLOOKUP(A737, ResultsOnlineExpFrench!A:A, 1, FALSE) = A737, "yes", "no"), "no")</f>
        <v>no</v>
      </c>
      <c r="L737" s="8"/>
      <c r="M737" s="8" t="e">
        <f>VLOOKUP(A737,ResultsOnlineExpFrench!A:B,2,FALSE)</f>
        <v>#N/A</v>
      </c>
      <c r="N737" s="8" t="e">
        <f>VLOOKUP(A737,ResultsOnlineExpFrench!A:H,8,FALSE)</f>
        <v>#N/A</v>
      </c>
      <c r="O737" s="7" t="e">
        <f>VLOOKUP(A737,ResultsIRT!B:J,4,FALSE)</f>
        <v>#N/A</v>
      </c>
      <c r="P737" s="7" t="e">
        <f>VLOOKUP(A737,ResultsIRT!B:J,5,FALSE)</f>
        <v>#N/A</v>
      </c>
      <c r="Q737" s="7" t="e">
        <f>VLOOKUP(A737,ResultsIRT!B:J,6,FALSE)</f>
        <v>#N/A</v>
      </c>
      <c r="R737" s="7" t="e">
        <f>VLOOKUP(A737,ResultsIRT!B:J,8,FALSE)</f>
        <v>#N/A</v>
      </c>
      <c r="S737" s="7" t="e">
        <f>VLOOKUP(A737,ResultsIRT!B:J,7,FALSE)</f>
        <v>#N/A</v>
      </c>
      <c r="T737" s="7" t="e">
        <f>VLOOKUP(A737,ResultsIRT!B:J,9,FALSE)</f>
        <v>#N/A</v>
      </c>
      <c r="U737" s="27" t="s">
        <v>1275</v>
      </c>
      <c r="V737" s="8" t="str">
        <f>IFERROR(IF(VLOOKUP(U737, EnglishVocabulary!A:A, 1, FALSE) = U737, "yes", "no"), "no")</f>
        <v>no</v>
      </c>
      <c r="W737" s="8" t="str">
        <f>IFERROR(IF(VLOOKUP(A737, HighDiscrimIRT!A:A, 1, FALSE) = A737, "X", ""), "")</f>
        <v/>
      </c>
      <c r="X737" s="7"/>
    </row>
    <row r="738" spans="1:24">
      <c r="A738" s="14" t="s">
        <v>1276</v>
      </c>
      <c r="B738" s="7">
        <f>LOG10(D738)+6</f>
        <v>1.2028233084148887</v>
      </c>
      <c r="C738" s="7">
        <f>IF(E738=0,-12,LOG10(E738)+6)</f>
        <v>-0.9796387173522918</v>
      </c>
      <c r="D738" s="10">
        <v>1.59523E-5</v>
      </c>
      <c r="E738" s="10">
        <v>1.048E-7</v>
      </c>
      <c r="F738" s="8">
        <v>7</v>
      </c>
      <c r="G738" s="8" t="str" cm="1">
        <f t="array" ref="G738">_xlfn.SWITCH(F738,0,"primary",1,"6-7th grade",2,"8-9th grade",3,"10th grade",4,"11-12th grade",5,"bachelor",6,"licence",7,"master",10,"hard to tell")</f>
        <v>master</v>
      </c>
      <c r="H738" s="8"/>
      <c r="I738" s="8"/>
      <c r="J738" s="8" t="s">
        <v>331</v>
      </c>
      <c r="K738" s="8" t="str">
        <f>IFERROR(IF(VLOOKUP(A738, ResultsOnlineExpFrench!A:A, 1, FALSE) = A738, "yes", "no"), "no")</f>
        <v>no</v>
      </c>
      <c r="L738" s="8"/>
      <c r="M738" s="8" t="e">
        <f>VLOOKUP(A738,ResultsOnlineExpFrench!A:B,2,FALSE)</f>
        <v>#N/A</v>
      </c>
      <c r="N738" s="8" t="e">
        <f>VLOOKUP(A738,ResultsOnlineExpFrench!A:H,8,FALSE)</f>
        <v>#N/A</v>
      </c>
      <c r="O738" s="7" t="e">
        <f>VLOOKUP(A738,ResultsIRT!B:J,4,FALSE)</f>
        <v>#N/A</v>
      </c>
      <c r="P738" s="7" t="e">
        <f>VLOOKUP(A738,ResultsIRT!B:J,5,FALSE)</f>
        <v>#N/A</v>
      </c>
      <c r="Q738" s="7" t="e">
        <f>VLOOKUP(A738,ResultsIRT!B:J,6,FALSE)</f>
        <v>#N/A</v>
      </c>
      <c r="R738" s="7" t="e">
        <f>VLOOKUP(A738,ResultsIRT!B:J,8,FALSE)</f>
        <v>#N/A</v>
      </c>
      <c r="S738" s="7" t="e">
        <f>VLOOKUP(A738,ResultsIRT!B:J,7,FALSE)</f>
        <v>#N/A</v>
      </c>
      <c r="T738" s="7" t="e">
        <f>VLOOKUP(A738,ResultsIRT!B:J,9,FALSE)</f>
        <v>#N/A</v>
      </c>
      <c r="U738" s="27" t="s">
        <v>1276</v>
      </c>
      <c r="V738" s="8" t="str">
        <f>IFERROR(IF(VLOOKUP(U738, EnglishVocabulary!A:A, 1, FALSE) = U738, "yes", "no"), "no")</f>
        <v>no</v>
      </c>
      <c r="W738" s="8" t="str">
        <f>IFERROR(IF(VLOOKUP(A738, HighDiscrimIRT!A:A, 1, FALSE) = A738, "X", ""), "")</f>
        <v/>
      </c>
      <c r="X738" s="7"/>
    </row>
    <row r="739" spans="1:24">
      <c r="A739" s="14" t="s">
        <v>1277</v>
      </c>
      <c r="B739" s="7">
        <f>LOG10(D739)+6</f>
        <v>1.2028233084148887</v>
      </c>
      <c r="C739" s="7">
        <f>IF(E739=0,-12,LOG10(E739)+6)</f>
        <v>0.13754399455465283</v>
      </c>
      <c r="D739" s="10">
        <v>1.59523E-5</v>
      </c>
      <c r="E739" s="10">
        <v>1.3726E-6</v>
      </c>
      <c r="F739" s="8">
        <v>5</v>
      </c>
      <c r="G739" s="8" t="str" cm="1">
        <f t="array" ref="G739">_xlfn.SWITCH(F739,0,"primary",1,"6-7th grade",2,"8-9th grade",3,"10th grade",4,"11-12th grade",5,"bachelor",6,"licence",7,"master",10,"hard to tell")</f>
        <v>bachelor</v>
      </c>
      <c r="H739" s="8"/>
      <c r="I739" s="8" t="s">
        <v>42</v>
      </c>
      <c r="J739" s="8" t="s">
        <v>27</v>
      </c>
      <c r="K739" s="8" t="str">
        <f>IFERROR(IF(VLOOKUP(A739, ResultsOnlineExpFrench!A:A, 1, FALSE) = A739, "yes", "no"), "no")</f>
        <v>no</v>
      </c>
      <c r="L739" s="8"/>
      <c r="M739" s="8" t="e">
        <f>VLOOKUP(A739,ResultsOnlineExpFrench!A:B,2,FALSE)</f>
        <v>#N/A</v>
      </c>
      <c r="N739" s="8" t="e">
        <f>VLOOKUP(A739,ResultsOnlineExpFrench!A:H,8,FALSE)</f>
        <v>#N/A</v>
      </c>
      <c r="O739" s="7" t="e">
        <f>VLOOKUP(A739,ResultsIRT!B:J,4,FALSE)</f>
        <v>#N/A</v>
      </c>
      <c r="P739" s="7" t="e">
        <f>VLOOKUP(A739,ResultsIRT!B:J,5,FALSE)</f>
        <v>#N/A</v>
      </c>
      <c r="Q739" s="7" t="e">
        <f>VLOOKUP(A739,ResultsIRT!B:J,6,FALSE)</f>
        <v>#N/A</v>
      </c>
      <c r="R739" s="7" t="e">
        <f>VLOOKUP(A739,ResultsIRT!B:J,8,FALSE)</f>
        <v>#N/A</v>
      </c>
      <c r="S739" s="7" t="e">
        <f>VLOOKUP(A739,ResultsIRT!B:J,7,FALSE)</f>
        <v>#N/A</v>
      </c>
      <c r="T739" s="7" t="e">
        <f>VLOOKUP(A739,ResultsIRT!B:J,9,FALSE)</f>
        <v>#N/A</v>
      </c>
      <c r="U739" s="27" t="s">
        <v>1039</v>
      </c>
      <c r="V739" s="8" t="str">
        <f>IFERROR(IF(VLOOKUP(U739, EnglishVocabulary!A:A, 1, FALSE) = U739, "yes", "no"), "no")</f>
        <v>yes</v>
      </c>
      <c r="W739" s="8" t="str">
        <f>IFERROR(IF(VLOOKUP(A739, HighDiscrimIRT!A:A, 1, FALSE) = A739, "X", ""), "")</f>
        <v/>
      </c>
      <c r="X739" s="7"/>
    </row>
    <row r="740" spans="1:24">
      <c r="A740" s="14" t="s">
        <v>1278</v>
      </c>
      <c r="B740" s="7">
        <f>LOG10(D740)+6</f>
        <v>1.2007793861199794</v>
      </c>
      <c r="C740" s="7">
        <f>IF(E740=0,-12,LOG10(E740)+6)</f>
        <v>-0.73189027019152153</v>
      </c>
      <c r="D740" s="10">
        <v>1.5877400000000002E-5</v>
      </c>
      <c r="E740" s="10">
        <v>1.8540000000000001E-7</v>
      </c>
      <c r="F740" s="28">
        <v>1</v>
      </c>
      <c r="G740" s="8" t="str" cm="1">
        <f t="array" ref="G740">_xlfn.SWITCH(F740,0,"primary",1,"6-7th grade",2,"8-9th grade",3,"10th grade",4,"11-12th grade",5,"bachelor",6,"licence",7,"master",10,"hard to tell")</f>
        <v>6-7th grade</v>
      </c>
      <c r="H740" s="8"/>
      <c r="I740" s="8"/>
      <c r="J740" s="8" t="s">
        <v>326</v>
      </c>
      <c r="K740" s="8" t="str">
        <f>IFERROR(IF(VLOOKUP(A740, ResultsOnlineExpFrench!A:A, 1, FALSE) = A740, "yes", "no"), "no")</f>
        <v>no</v>
      </c>
      <c r="L740" s="8"/>
      <c r="M740" s="8" t="e">
        <f>VLOOKUP(A740,ResultsOnlineExpFrench!A:B,2,FALSE)</f>
        <v>#N/A</v>
      </c>
      <c r="N740" s="8" t="e">
        <f>VLOOKUP(A740,ResultsOnlineExpFrench!A:H,8,FALSE)</f>
        <v>#N/A</v>
      </c>
      <c r="O740" s="7" t="e">
        <f>VLOOKUP(A740,ResultsIRT!B:J,4,FALSE)</f>
        <v>#N/A</v>
      </c>
      <c r="P740" s="7" t="e">
        <f>VLOOKUP(A740,ResultsIRT!B:J,5,FALSE)</f>
        <v>#N/A</v>
      </c>
      <c r="Q740" s="7" t="e">
        <f>VLOOKUP(A740,ResultsIRT!B:J,6,FALSE)</f>
        <v>#N/A</v>
      </c>
      <c r="R740" s="7" t="e">
        <f>VLOOKUP(A740,ResultsIRT!B:J,8,FALSE)</f>
        <v>#N/A</v>
      </c>
      <c r="S740" s="7" t="e">
        <f>VLOOKUP(A740,ResultsIRT!B:J,7,FALSE)</f>
        <v>#N/A</v>
      </c>
      <c r="T740" s="7" t="e">
        <f>VLOOKUP(A740,ResultsIRT!B:J,9,FALSE)</f>
        <v>#N/A</v>
      </c>
      <c r="U740" s="27" t="s">
        <v>1279</v>
      </c>
      <c r="V740" s="8" t="str">
        <f>IFERROR(IF(VLOOKUP(U740, EnglishVocabulary!A:A, 1, FALSE) = U740, "yes", "no"), "no")</f>
        <v>yes</v>
      </c>
      <c r="W740" s="8" t="str">
        <f>IFERROR(IF(VLOOKUP(A740, HighDiscrimIRT!A:A, 1, FALSE) = A740, "X", ""), "")</f>
        <v/>
      </c>
      <c r="X740" s="7"/>
    </row>
    <row r="741" spans="1:24">
      <c r="A741" s="14" t="s">
        <v>1280</v>
      </c>
      <c r="B741" s="7">
        <f>LOG10(D741)+6</f>
        <v>1.1987257989998001</v>
      </c>
      <c r="C741" s="7">
        <f>IF(E741=0,-12,LOG10(E741)+6)</f>
        <v>1.3888752756134668</v>
      </c>
      <c r="D741" s="10">
        <v>1.58025E-5</v>
      </c>
      <c r="E741" s="10">
        <v>2.4483600000000001E-5</v>
      </c>
      <c r="F741" s="11">
        <v>0</v>
      </c>
      <c r="G741" s="8" t="str" cm="1">
        <f t="array" ref="G741">_xlfn.SWITCH(F741,0,"primary",1,"6-7th grade",2,"8-9th grade",3,"10th grade",4,"11-12th grade",5,"bachelor",6,"licence",7,"master",10,"hard to tell")</f>
        <v>primary</v>
      </c>
      <c r="H741" s="8"/>
      <c r="I741" s="8"/>
      <c r="J741" s="8" t="s">
        <v>25</v>
      </c>
      <c r="K741" s="8" t="str">
        <f>IFERROR(IF(VLOOKUP(A741, ResultsOnlineExpFrench!A:A, 1, FALSE) = A741, "yes", "no"), "no")</f>
        <v>yes</v>
      </c>
      <c r="L741" s="8"/>
      <c r="M741" s="7">
        <f>VLOOKUP(A741,ResultsOnlineExpFrench!A:B,2,FALSE)</f>
        <v>7.6950354609929077</v>
      </c>
      <c r="N741" s="7">
        <f>VLOOKUP(A741,ResultsOnlineExpFrench!A:H,8,FALSE)</f>
        <v>1.2657140636577819</v>
      </c>
      <c r="O741" s="7">
        <f>VLOOKUP(A741,ResultsIRT!B:J,4,FALSE)</f>
        <v>1093.90482677258</v>
      </c>
      <c r="P741" s="7">
        <f>VLOOKUP(A741,ResultsIRT!B:J,5,FALSE)</f>
        <v>-1.15147440338079</v>
      </c>
      <c r="Q741" s="7">
        <f>VLOOKUP(A741,ResultsIRT!B:J,6,FALSE)</f>
        <v>0.17952601488699199</v>
      </c>
      <c r="R741" s="7">
        <f>VLOOKUP(A741,ResultsIRT!B:J,8,FALSE)</f>
        <v>-19.668242099834501</v>
      </c>
      <c r="S741" s="7">
        <f>VLOOKUP(A741,ResultsIRT!B:J,7,FALSE)</f>
        <v>1.96497828309227E-2</v>
      </c>
      <c r="T741" s="7">
        <f>VLOOKUP(A741,ResultsIRT!B:J,9,FALSE)</f>
        <v>-173.78579617481401</v>
      </c>
      <c r="U741" s="27" t="s">
        <v>1281</v>
      </c>
      <c r="V741" s="8" t="str">
        <f>IFERROR(IF(VLOOKUP(U741, EnglishVocabulary!A:A, 1, FALSE) = U741, "yes", "no"), "no")</f>
        <v>no</v>
      </c>
      <c r="W741" s="8" t="str">
        <f>IFERROR(IF(VLOOKUP(A741, HighDiscrimIRT!A:A, 1, FALSE) = A741, "X", ""), "")</f>
        <v/>
      </c>
      <c r="X741" s="7"/>
    </row>
    <row r="742" spans="1:24">
      <c r="A742" s="14" t="s">
        <v>1282</v>
      </c>
      <c r="B742" s="7">
        <f>LOG10(D742)+6</f>
        <v>1.1966624552183616</v>
      </c>
      <c r="C742" s="7">
        <f>IF(E742=0,-12,LOG10(E742)+6)</f>
        <v>-0.53387412958180036</v>
      </c>
      <c r="D742" s="10">
        <v>1.5727600000000002E-5</v>
      </c>
      <c r="E742" s="10">
        <v>2.9250000000000001E-7</v>
      </c>
      <c r="F742" s="28">
        <v>10</v>
      </c>
      <c r="G742" s="8" t="str" cm="1">
        <f t="array" ref="G742">_xlfn.SWITCH(F742,0,"primary",1,"6-7th grade",2,"8-9th grade",3,"10th grade",4,"11-12th grade",5,"bachelor",6,"licence",7,"master",10,"hard to tell")</f>
        <v>hard to tell</v>
      </c>
      <c r="H742" s="8"/>
      <c r="I742" s="8"/>
      <c r="J742" s="8" t="s">
        <v>27</v>
      </c>
      <c r="K742" s="8" t="str">
        <f>IFERROR(IF(VLOOKUP(A742, ResultsOnlineExpFrench!A:A, 1, FALSE) = A742, "yes", "no"), "no")</f>
        <v>no</v>
      </c>
      <c r="L742" s="8"/>
      <c r="M742" s="8" t="e">
        <f>VLOOKUP(A742,ResultsOnlineExpFrench!A:B,2,FALSE)</f>
        <v>#N/A</v>
      </c>
      <c r="N742" s="8" t="e">
        <f>VLOOKUP(A742,ResultsOnlineExpFrench!A:H,8,FALSE)</f>
        <v>#N/A</v>
      </c>
      <c r="O742" s="7" t="e">
        <f>VLOOKUP(A742,ResultsIRT!B:J,4,FALSE)</f>
        <v>#N/A</v>
      </c>
      <c r="P742" s="7" t="e">
        <f>VLOOKUP(A742,ResultsIRT!B:J,5,FALSE)</f>
        <v>#N/A</v>
      </c>
      <c r="Q742" s="7" t="e">
        <f>VLOOKUP(A742,ResultsIRT!B:J,6,FALSE)</f>
        <v>#N/A</v>
      </c>
      <c r="R742" s="7" t="e">
        <f>VLOOKUP(A742,ResultsIRT!B:J,8,FALSE)</f>
        <v>#N/A</v>
      </c>
      <c r="S742" s="7" t="e">
        <f>VLOOKUP(A742,ResultsIRT!B:J,7,FALSE)</f>
        <v>#N/A</v>
      </c>
      <c r="T742" s="7" t="e">
        <f>VLOOKUP(A742,ResultsIRT!B:J,9,FALSE)</f>
        <v>#N/A</v>
      </c>
      <c r="U742" s="27" t="s">
        <v>1283</v>
      </c>
      <c r="V742" s="8" t="str">
        <f>IFERROR(IF(VLOOKUP(U742, EnglishVocabulary!A:A, 1, FALSE) = U742, "yes", "no"), "no")</f>
        <v>no</v>
      </c>
      <c r="W742" s="8" t="str">
        <f>IFERROR(IF(VLOOKUP(A742, HighDiscrimIRT!A:A, 1, FALSE) = A742, "X", ""), "")</f>
        <v/>
      </c>
      <c r="X742" s="7"/>
    </row>
    <row r="743" spans="1:24">
      <c r="A743" s="14" t="s">
        <v>1284</v>
      </c>
      <c r="B743" s="7">
        <f>LOG10(D743)+6</f>
        <v>1.1945892616244738</v>
      </c>
      <c r="C743" s="7">
        <f>IF(E743=0,-12,LOG10(E743)+6)</f>
        <v>-9.7018600202496863E-2</v>
      </c>
      <c r="D743" s="10">
        <v>1.56527E-5</v>
      </c>
      <c r="E743" s="10">
        <v>7.9979999999999995E-7</v>
      </c>
      <c r="F743" s="8">
        <v>5</v>
      </c>
      <c r="G743" s="8" t="str" cm="1">
        <f t="array" ref="G743">_xlfn.SWITCH(F743,0,"primary",1,"6-7th grade",2,"8-9th grade",3,"10th grade",4,"11-12th grade",5,"bachelor",6,"licence",7,"master",10,"hard to tell")</f>
        <v>bachelor</v>
      </c>
      <c r="H743" s="8"/>
      <c r="I743" s="8"/>
      <c r="J743" s="8" t="s">
        <v>331</v>
      </c>
      <c r="K743" s="8" t="str">
        <f>IFERROR(IF(VLOOKUP(A743, ResultsOnlineExpFrench!A:A, 1, FALSE) = A743, "yes", "no"), "no")</f>
        <v>no</v>
      </c>
      <c r="L743" s="8"/>
      <c r="M743" s="8" t="e">
        <f>VLOOKUP(A743,ResultsOnlineExpFrench!A:B,2,FALSE)</f>
        <v>#N/A</v>
      </c>
      <c r="N743" s="8" t="e">
        <f>VLOOKUP(A743,ResultsOnlineExpFrench!A:H,8,FALSE)</f>
        <v>#N/A</v>
      </c>
      <c r="O743" s="7" t="e">
        <f>VLOOKUP(A743,ResultsIRT!B:J,4,FALSE)</f>
        <v>#N/A</v>
      </c>
      <c r="P743" s="7" t="e">
        <f>VLOOKUP(A743,ResultsIRT!B:J,5,FALSE)</f>
        <v>#N/A</v>
      </c>
      <c r="Q743" s="7" t="e">
        <f>VLOOKUP(A743,ResultsIRT!B:J,6,FALSE)</f>
        <v>#N/A</v>
      </c>
      <c r="R743" s="7" t="e">
        <f>VLOOKUP(A743,ResultsIRT!B:J,8,FALSE)</f>
        <v>#N/A</v>
      </c>
      <c r="S743" s="7" t="e">
        <f>VLOOKUP(A743,ResultsIRT!B:J,7,FALSE)</f>
        <v>#N/A</v>
      </c>
      <c r="T743" s="7" t="e">
        <f>VLOOKUP(A743,ResultsIRT!B:J,9,FALSE)</f>
        <v>#N/A</v>
      </c>
      <c r="U743" s="27" t="s">
        <v>1284</v>
      </c>
      <c r="V743" s="8" t="str">
        <f>IFERROR(IF(VLOOKUP(U743, EnglishVocabulary!A:A, 1, FALSE) = U743, "yes", "no"), "no")</f>
        <v>no</v>
      </c>
      <c r="W743" s="8" t="str">
        <f>IFERROR(IF(VLOOKUP(A743, HighDiscrimIRT!A:A, 1, FALSE) = A743, "X", ""), "")</f>
        <v/>
      </c>
      <c r="X743" s="7"/>
    </row>
    <row r="744" spans="1:24">
      <c r="A744" s="14" t="s">
        <v>1285</v>
      </c>
      <c r="B744" s="7">
        <f>LOG10(D744)+6</f>
        <v>1.1925061237265107</v>
      </c>
      <c r="C744" s="7">
        <f>IF(E744=0,-12,LOG10(E744)+6)</f>
        <v>-1.2155049828701969E-2</v>
      </c>
      <c r="D744" s="10">
        <v>1.5577799999999998E-5</v>
      </c>
      <c r="E744" s="10">
        <v>9.724E-7</v>
      </c>
      <c r="F744" s="11">
        <v>6</v>
      </c>
      <c r="G744" s="8" t="str" cm="1">
        <f t="array" ref="G744">_xlfn.SWITCH(F744,0,"primary",1,"6-7th grade",2,"8-9th grade",3,"10th grade",4,"11-12th grade",5,"bachelor",6,"licence",7,"master",10,"hard to tell")</f>
        <v>licence</v>
      </c>
      <c r="H744" s="8"/>
      <c r="I744" s="8"/>
      <c r="J744" s="8" t="s">
        <v>27</v>
      </c>
      <c r="K744" s="8" t="str">
        <f>IFERROR(IF(VLOOKUP(A744, ResultsOnlineExpFrench!A:A, 1, FALSE) = A744, "yes", "no"), "no")</f>
        <v>yes</v>
      </c>
      <c r="L744" s="8"/>
      <c r="M744" s="7">
        <f>VLOOKUP(A744,ResultsOnlineExpFrench!A:B,2,FALSE)</f>
        <v>6.7592592592592604</v>
      </c>
      <c r="N744" s="7">
        <f>VLOOKUP(A744,ResultsOnlineExpFrench!A:H,8,FALSE)</f>
        <v>1.7242123109636081</v>
      </c>
      <c r="O744" s="7">
        <f>VLOOKUP(A744,ResultsIRT!B:J,4,FALSE)</f>
        <v>8.6088417081844698E-2</v>
      </c>
      <c r="P744" s="7">
        <f>VLOOKUP(A744,ResultsIRT!B:J,5,FALSE)</f>
        <v>-59.095502575877902</v>
      </c>
      <c r="Q744" s="7">
        <f>VLOOKUP(A744,ResultsIRT!B:J,6,FALSE)</f>
        <v>1.3921786213704399</v>
      </c>
      <c r="R744" s="7">
        <f>VLOOKUP(A744,ResultsIRT!B:J,8,FALSE)</f>
        <v>-2.50592213482033</v>
      </c>
      <c r="S744" s="7">
        <f>VLOOKUP(A744,ResultsIRT!B:J,7,FALSE)</f>
        <v>0.21897049681471401</v>
      </c>
      <c r="T744" s="7">
        <f>VLOOKUP(A744,ResultsIRT!B:J,9,FALSE)</f>
        <v>-7.5177970867231503</v>
      </c>
      <c r="U744" s="27" t="s">
        <v>1286</v>
      </c>
      <c r="V744" s="8" t="str">
        <f>IFERROR(IF(VLOOKUP(U744, EnglishVocabulary!A:A, 1, FALSE) = U744, "yes", "no"), "no")</f>
        <v>yes</v>
      </c>
      <c r="W744" s="8" t="str">
        <f>IFERROR(IF(VLOOKUP(A744, HighDiscrimIRT!A:A, 1, FALSE) = A744, "X", ""), "")</f>
        <v/>
      </c>
      <c r="X744" s="7"/>
    </row>
    <row r="745" spans="1:24">
      <c r="A745" s="14" t="s">
        <v>1287</v>
      </c>
      <c r="B745" s="7">
        <f>LOG10(D745)+6</f>
        <v>1.1904129456665702</v>
      </c>
      <c r="C745" s="7">
        <f>IF(E745=0,-12,LOG10(E745)+6)</f>
        <v>-0.31318504549268322</v>
      </c>
      <c r="D745" s="10">
        <v>1.55029E-5</v>
      </c>
      <c r="E745" s="10">
        <v>4.862E-7</v>
      </c>
      <c r="F745" s="8">
        <v>5</v>
      </c>
      <c r="G745" s="8" t="str" cm="1">
        <f t="array" ref="G745">_xlfn.SWITCH(F745,0,"primary",1,"6-7th grade",2,"8-9th grade",3,"10th grade",4,"11-12th grade",5,"bachelor",6,"licence",7,"master",10,"hard to tell")</f>
        <v>bachelor</v>
      </c>
      <c r="H745" s="8"/>
      <c r="I745" s="8"/>
      <c r="J745" s="8" t="s">
        <v>77</v>
      </c>
      <c r="K745" s="8" t="str">
        <f>IFERROR(IF(VLOOKUP(A745, ResultsOnlineExpFrench!A:A, 1, FALSE) = A745, "yes", "no"), "no")</f>
        <v>no</v>
      </c>
      <c r="L745" s="8"/>
      <c r="M745" s="8" t="e">
        <f>VLOOKUP(A745,ResultsOnlineExpFrench!A:B,2,FALSE)</f>
        <v>#N/A</v>
      </c>
      <c r="N745" s="8" t="e">
        <f>VLOOKUP(A745,ResultsOnlineExpFrench!A:H,8,FALSE)</f>
        <v>#N/A</v>
      </c>
      <c r="O745" s="7" t="e">
        <f>VLOOKUP(A745,ResultsIRT!B:J,4,FALSE)</f>
        <v>#N/A</v>
      </c>
      <c r="P745" s="7" t="e">
        <f>VLOOKUP(A745,ResultsIRT!B:J,5,FALSE)</f>
        <v>#N/A</v>
      </c>
      <c r="Q745" s="7" t="e">
        <f>VLOOKUP(A745,ResultsIRT!B:J,6,FALSE)</f>
        <v>#N/A</v>
      </c>
      <c r="R745" s="7" t="e">
        <f>VLOOKUP(A745,ResultsIRT!B:J,8,FALSE)</f>
        <v>#N/A</v>
      </c>
      <c r="S745" s="7" t="e">
        <f>VLOOKUP(A745,ResultsIRT!B:J,7,FALSE)</f>
        <v>#N/A</v>
      </c>
      <c r="T745" s="7" t="e">
        <f>VLOOKUP(A745,ResultsIRT!B:J,9,FALSE)</f>
        <v>#N/A</v>
      </c>
      <c r="U745" s="27" t="s">
        <v>1288</v>
      </c>
      <c r="V745" s="8" t="str">
        <f>IFERROR(IF(VLOOKUP(U745, EnglishVocabulary!A:A, 1, FALSE) = U745, "yes", "no"), "no")</f>
        <v>yes</v>
      </c>
      <c r="W745" s="8" t="str">
        <f>IFERROR(IF(VLOOKUP(A745, HighDiscrimIRT!A:A, 1, FALSE) = A745, "X", ""), "")</f>
        <v/>
      </c>
      <c r="X745" s="7"/>
    </row>
    <row r="746" spans="1:24">
      <c r="A746" s="14" t="s">
        <v>1289</v>
      </c>
      <c r="B746" s="7">
        <f>LOG10(D746)+6</f>
        <v>1.1883096301940039</v>
      </c>
      <c r="C746" s="7">
        <f>IF(E746=0,-12,LOG10(E746)+6)</f>
        <v>-1.0510982390297867</v>
      </c>
      <c r="D746" s="10">
        <v>1.5427999999999999E-5</v>
      </c>
      <c r="E746" s="10">
        <v>8.8899999999999995E-8</v>
      </c>
      <c r="F746" s="11">
        <v>4</v>
      </c>
      <c r="G746" s="8" t="str" cm="1">
        <f t="array" ref="G746">_xlfn.SWITCH(F746,0,"primary",1,"6-7th grade",2,"8-9th grade",3,"10th grade",4,"11-12th grade",5,"bachelor",6,"licence",7,"master",10,"hard to tell")</f>
        <v>11-12th grade</v>
      </c>
      <c r="H746" s="8"/>
      <c r="I746" s="8"/>
      <c r="J746" s="8" t="s">
        <v>27</v>
      </c>
      <c r="K746" s="8" t="str">
        <f>IFERROR(IF(VLOOKUP(A746, ResultsOnlineExpFrench!A:A, 1, FALSE) = A746, "yes", "no"), "no")</f>
        <v>yes</v>
      </c>
      <c r="L746" s="8"/>
      <c r="M746" s="7">
        <f>VLOOKUP(A746,ResultsOnlineExpFrench!A:B,2,FALSE)</f>
        <v>7.2295081967213113</v>
      </c>
      <c r="N746" s="7">
        <f>VLOOKUP(A746,ResultsOnlineExpFrench!A:H,8,FALSE)</f>
        <v>1.464256568745089</v>
      </c>
      <c r="O746" s="7">
        <f>VLOOKUP(A746,ResultsIRT!B:J,4,FALSE)</f>
        <v>6.9266273017345198E-2</v>
      </c>
      <c r="P746" s="7">
        <f>VLOOKUP(A746,ResultsIRT!B:J,5,FALSE)</f>
        <v>-71.633328436339895</v>
      </c>
      <c r="Q746" s="7">
        <f>VLOOKUP(A746,ResultsIRT!B:J,6,FALSE)</f>
        <v>2.8990170817460799</v>
      </c>
      <c r="R746" s="7">
        <f>VLOOKUP(A746,ResultsIRT!B:J,8,FALSE)</f>
        <v>-2.06535286859312</v>
      </c>
      <c r="S746" s="7">
        <f>VLOOKUP(A746,ResultsIRT!B:J,7,FALSE)</f>
        <v>0.54950808759371905</v>
      </c>
      <c r="T746" s="7">
        <f>VLOOKUP(A746,ResultsIRT!B:J,9,FALSE)</f>
        <v>-0.93005251787934595</v>
      </c>
      <c r="U746" s="27" t="s">
        <v>1290</v>
      </c>
      <c r="V746" s="8" t="str">
        <f>IFERROR(IF(VLOOKUP(U746, EnglishVocabulary!A:A, 1, FALSE) = U746, "yes", "no"), "no")</f>
        <v>no</v>
      </c>
      <c r="W746" s="8" t="str">
        <f>IFERROR(IF(VLOOKUP(A746, HighDiscrimIRT!A:A, 1, FALSE) = A746, "X", ""), "")</f>
        <v/>
      </c>
      <c r="X746" s="7"/>
    </row>
    <row r="747" spans="1:24">
      <c r="A747" s="14" t="s">
        <v>1291</v>
      </c>
      <c r="B747" s="7">
        <f>LOG10(D747)+6</f>
        <v>1.1883096301940039</v>
      </c>
      <c r="C747" s="7">
        <f>IF(E747=0,-12,LOG10(E747)+6)</f>
        <v>0.48125625755304569</v>
      </c>
      <c r="D747" s="10">
        <v>1.5427999999999999E-5</v>
      </c>
      <c r="E747" s="10">
        <v>3.0286999999999999E-6</v>
      </c>
      <c r="F747" s="8">
        <v>0</v>
      </c>
      <c r="G747" s="8" t="str" cm="1">
        <f t="array" ref="G747">_xlfn.SWITCH(F747,0,"primary",1,"6-7th grade",2,"8-9th grade",3,"10th grade",4,"11-12th grade",5,"bachelor",6,"licence",7,"master",10,"hard to tell")</f>
        <v>primary</v>
      </c>
      <c r="H747" s="8" t="s">
        <v>42</v>
      </c>
      <c r="I747" s="8"/>
      <c r="J747" s="8" t="s">
        <v>214</v>
      </c>
      <c r="K747" s="8" t="str">
        <f>IFERROR(IF(VLOOKUP(A747, ResultsOnlineExpFrench!A:A, 1, FALSE) = A747, "yes", "no"), "no")</f>
        <v>no</v>
      </c>
      <c r="L747" s="8"/>
      <c r="M747" s="8" t="e">
        <f>VLOOKUP(A747,ResultsOnlineExpFrench!A:B,2,FALSE)</f>
        <v>#N/A</v>
      </c>
      <c r="N747" s="8" t="e">
        <f>VLOOKUP(A747,ResultsOnlineExpFrench!A:H,8,FALSE)</f>
        <v>#N/A</v>
      </c>
      <c r="O747" s="7" t="e">
        <f>VLOOKUP(A747,ResultsIRT!B:J,4,FALSE)</f>
        <v>#N/A</v>
      </c>
      <c r="P747" s="7" t="e">
        <f>VLOOKUP(A747,ResultsIRT!B:J,5,FALSE)</f>
        <v>#N/A</v>
      </c>
      <c r="Q747" s="7" t="e">
        <f>VLOOKUP(A747,ResultsIRT!B:J,6,FALSE)</f>
        <v>#N/A</v>
      </c>
      <c r="R747" s="7" t="e">
        <f>VLOOKUP(A747,ResultsIRT!B:J,8,FALSE)</f>
        <v>#N/A</v>
      </c>
      <c r="S747" s="7" t="e">
        <f>VLOOKUP(A747,ResultsIRT!B:J,7,FALSE)</f>
        <v>#N/A</v>
      </c>
      <c r="T747" s="7" t="e">
        <f>VLOOKUP(A747,ResultsIRT!B:J,9,FALSE)</f>
        <v>#N/A</v>
      </c>
      <c r="U747" s="27" t="s">
        <v>1292</v>
      </c>
      <c r="V747" s="8" t="str">
        <f>IFERROR(IF(VLOOKUP(U747, EnglishVocabulary!A:A, 1, FALSE) = U747, "yes", "no"), "no")</f>
        <v>no</v>
      </c>
      <c r="W747" s="8" t="str">
        <f>IFERROR(IF(VLOOKUP(A747, HighDiscrimIRT!A:A, 1, FALSE) = A747, "X", ""), "")</f>
        <v/>
      </c>
      <c r="X747" s="7"/>
    </row>
    <row r="748" spans="1:24">
      <c r="A748" s="14" t="s">
        <v>1293</v>
      </c>
      <c r="B748" s="7">
        <f>LOG10(D748)+6</f>
        <v>1.1861989073378361</v>
      </c>
      <c r="C748" s="7">
        <f>IF(E748=0,-12,LOG10(E748)+6)</f>
        <v>-0.26240983371427884</v>
      </c>
      <c r="D748" s="10">
        <v>1.5353200000000001E-5</v>
      </c>
      <c r="E748" s="10">
        <v>5.4649999999999998E-7</v>
      </c>
      <c r="F748" s="11">
        <v>5</v>
      </c>
      <c r="G748" s="8" t="str" cm="1">
        <f t="array" ref="G748">_xlfn.SWITCH(F748,0,"primary",1,"6-7th grade",2,"8-9th grade",3,"10th grade",4,"11-12th grade",5,"bachelor",6,"licence",7,"master",10,"hard to tell")</f>
        <v>bachelor</v>
      </c>
      <c r="H748" s="8"/>
      <c r="I748" s="8"/>
      <c r="J748" s="8" t="s">
        <v>27</v>
      </c>
      <c r="K748" s="8" t="str">
        <f>IFERROR(IF(VLOOKUP(A748, ResultsOnlineExpFrench!A:A, 1, FALSE) = A748, "yes", "no"), "no")</f>
        <v>yes</v>
      </c>
      <c r="L748" s="8"/>
      <c r="M748" s="7">
        <f>VLOOKUP(A748,ResultsOnlineExpFrench!A:B,2,FALSE)</f>
        <v>5.5136986301369859</v>
      </c>
      <c r="N748" s="7">
        <f>VLOOKUP(A748,ResultsOnlineExpFrench!A:H,8,FALSE)</f>
        <v>2.2942342900561279</v>
      </c>
      <c r="O748" s="7">
        <f>VLOOKUP(A748,ResultsIRT!B:J,4,FALSE)</f>
        <v>4.0594992955247301E-2</v>
      </c>
      <c r="P748" s="7">
        <f>VLOOKUP(A748,ResultsIRT!B:J,5,FALSE)</f>
        <v>-60.485474380237797</v>
      </c>
      <c r="Q748" s="7">
        <f>VLOOKUP(A748,ResultsIRT!B:J,6,FALSE)</f>
        <v>1.5310787758454401</v>
      </c>
      <c r="R748" s="7">
        <f>VLOOKUP(A748,ResultsIRT!B:J,8,FALSE)</f>
        <v>-1.7156408342463401</v>
      </c>
      <c r="S748" s="7">
        <f>VLOOKUP(A748,ResultsIRT!B:J,7,FALSE)</f>
        <v>0.452923946380906</v>
      </c>
      <c r="T748" s="7">
        <f>VLOOKUP(A748,ResultsIRT!B:J,9,FALSE)</f>
        <v>1.1817509042346199</v>
      </c>
      <c r="U748" s="27" t="s">
        <v>1294</v>
      </c>
      <c r="V748" s="8" t="str">
        <f>IFERROR(IF(VLOOKUP(U748, EnglishVocabulary!A:A, 1, FALSE) = U748, "yes", "no"), "no")</f>
        <v>yes</v>
      </c>
      <c r="W748" s="8" t="str">
        <f>IFERROR(IF(VLOOKUP(A748, HighDiscrimIRT!A:A, 1, FALSE) = A748, "X", ""), "")</f>
        <v/>
      </c>
      <c r="X748" s="7"/>
    </row>
    <row r="749" spans="1:24">
      <c r="A749" s="14" t="s">
        <v>1295</v>
      </c>
      <c r="B749" s="7">
        <f>LOG10(D749)+6</f>
        <v>1.1840750334482664</v>
      </c>
      <c r="C749" s="7">
        <f>IF(E749=0,-12,LOG10(E749)+6)</f>
        <v>-0.73002032335467604</v>
      </c>
      <c r="D749" s="10">
        <v>1.5278299999999999E-5</v>
      </c>
      <c r="E749" s="10">
        <v>1.8620000000000001E-7</v>
      </c>
      <c r="F749" s="8">
        <v>7</v>
      </c>
      <c r="G749" s="8" t="str" cm="1">
        <f t="array" ref="G749">_xlfn.SWITCH(F749,0,"primary",1,"6-7th grade",2,"8-9th grade",3,"10th grade",4,"11-12th grade",5,"bachelor",6,"licence",7,"master",10,"hard to tell")</f>
        <v>master</v>
      </c>
      <c r="H749" s="8"/>
      <c r="I749" s="8"/>
      <c r="J749" s="8" t="s">
        <v>331</v>
      </c>
      <c r="K749" s="8" t="str">
        <f>IFERROR(IF(VLOOKUP(A749, ResultsOnlineExpFrench!A:A, 1, FALSE) = A749, "yes", "no"), "no")</f>
        <v>no</v>
      </c>
      <c r="L749" s="8"/>
      <c r="M749" s="8" t="e">
        <f>VLOOKUP(A749,ResultsOnlineExpFrench!A:B,2,FALSE)</f>
        <v>#N/A</v>
      </c>
      <c r="N749" s="8" t="e">
        <f>VLOOKUP(A749,ResultsOnlineExpFrench!A:H,8,FALSE)</f>
        <v>#N/A</v>
      </c>
      <c r="O749" s="7" t="e">
        <f>VLOOKUP(A749,ResultsIRT!B:J,4,FALSE)</f>
        <v>#N/A</v>
      </c>
      <c r="P749" s="7" t="e">
        <f>VLOOKUP(A749,ResultsIRT!B:J,5,FALSE)</f>
        <v>#N/A</v>
      </c>
      <c r="Q749" s="7" t="e">
        <f>VLOOKUP(A749,ResultsIRT!B:J,6,FALSE)</f>
        <v>#N/A</v>
      </c>
      <c r="R749" s="7" t="e">
        <f>VLOOKUP(A749,ResultsIRT!B:J,8,FALSE)</f>
        <v>#N/A</v>
      </c>
      <c r="S749" s="7" t="e">
        <f>VLOOKUP(A749,ResultsIRT!B:J,7,FALSE)</f>
        <v>#N/A</v>
      </c>
      <c r="T749" s="7" t="e">
        <f>VLOOKUP(A749,ResultsIRT!B:J,9,FALSE)</f>
        <v>#N/A</v>
      </c>
      <c r="U749" s="27" t="s">
        <v>1295</v>
      </c>
      <c r="V749" s="8" t="str">
        <f>IFERROR(IF(VLOOKUP(U749, EnglishVocabulary!A:A, 1, FALSE) = U749, "yes", "no"), "no")</f>
        <v>no</v>
      </c>
      <c r="W749" s="8" t="str">
        <f>IFERROR(IF(VLOOKUP(A749, HighDiscrimIRT!A:A, 1, FALSE) = A749, "X", ""), "")</f>
        <v/>
      </c>
      <c r="X749" s="7"/>
    </row>
    <row r="750" spans="1:24">
      <c r="A750" s="14" t="s">
        <v>1296</v>
      </c>
      <c r="B750" s="7">
        <f>LOG10(D750)+6</f>
        <v>1.1819407218998323</v>
      </c>
      <c r="C750" s="7">
        <f>IF(E750=0,-12,LOG10(E750)+6)</f>
        <v>-1.1056839373155611</v>
      </c>
      <c r="D750" s="10">
        <v>1.5203400000000001E-5</v>
      </c>
      <c r="E750" s="10">
        <v>7.8400000000000001E-8</v>
      </c>
      <c r="F750" s="11">
        <v>4</v>
      </c>
      <c r="G750" s="8" t="str" cm="1">
        <f t="array" ref="G750">_xlfn.SWITCH(F750,0,"primary",1,"6-7th grade",2,"8-9th grade",3,"10th grade",4,"11-12th grade",5,"bachelor",6,"licence",7,"master",10,"hard to tell")</f>
        <v>11-12th grade</v>
      </c>
      <c r="H750" s="8"/>
      <c r="I750" s="8"/>
      <c r="J750" s="8" t="s">
        <v>27</v>
      </c>
      <c r="K750" s="8" t="str">
        <f>IFERROR(IF(VLOOKUP(A750, ResultsOnlineExpFrench!A:A, 1, FALSE) = A750, "yes", "no"), "no")</f>
        <v>yes</v>
      </c>
      <c r="L750" s="8"/>
      <c r="M750" s="7">
        <f>VLOOKUP(A750,ResultsOnlineExpFrench!A:B,2,FALSE)</f>
        <v>7.0696202531645573</v>
      </c>
      <c r="N750" s="7">
        <f>VLOOKUP(A750,ResultsOnlineExpFrench!A:H,8,FALSE)</f>
        <v>1.8930823054706341</v>
      </c>
      <c r="O750" s="7">
        <f>VLOOKUP(A750,ResultsIRT!B:J,4,FALSE)</f>
        <v>8.3932423573325803</v>
      </c>
      <c r="P750" s="7">
        <f>VLOOKUP(A750,ResultsIRT!B:J,5,FALSE)</f>
        <v>-1.16812407926781</v>
      </c>
      <c r="Q750" s="7">
        <f>VLOOKUP(A750,ResultsIRT!B:J,6,FALSE)</f>
        <v>3.2061867114898099</v>
      </c>
      <c r="R750" s="7">
        <f>VLOOKUP(A750,ResultsIRT!B:J,8,FALSE)</f>
        <v>-1.6641734250718401</v>
      </c>
      <c r="S750" s="7">
        <f>VLOOKUP(A750,ResultsIRT!B:J,7,FALSE)</f>
        <v>0.63264026814407703</v>
      </c>
      <c r="T750" s="7">
        <f>VLOOKUP(A750,ResultsIRT!B:J,9,FALSE)</f>
        <v>0.91349999272556504</v>
      </c>
      <c r="U750" s="27" t="s">
        <v>1296</v>
      </c>
      <c r="V750" s="8" t="str">
        <f>IFERROR(IF(VLOOKUP(U750, EnglishVocabulary!A:A, 1, FALSE) = U750, "yes", "no"), "no")</f>
        <v>no</v>
      </c>
      <c r="W750" s="8" t="str">
        <f>IFERROR(IF(VLOOKUP(A750, HighDiscrimIRT!A:A, 1, FALSE) = A750, "X", ""), "")</f>
        <v/>
      </c>
      <c r="X750" s="7"/>
    </row>
    <row r="751" spans="1:24">
      <c r="A751" s="14" t="s">
        <v>1297</v>
      </c>
      <c r="B751" s="7">
        <f>LOG10(D751)+6</f>
        <v>1.1819407218998323</v>
      </c>
      <c r="C751" s="7">
        <f>IF(E751=0,-12,LOG10(E751)+6)</f>
        <v>-1.4509967379742124</v>
      </c>
      <c r="D751" s="10">
        <v>1.5203400000000001E-5</v>
      </c>
      <c r="E751" s="10">
        <v>3.5399999999999999E-8</v>
      </c>
      <c r="F751" s="8">
        <v>5</v>
      </c>
      <c r="G751" s="8" t="str" cm="1">
        <f t="array" ref="G751">_xlfn.SWITCH(F751,0,"primary",1,"6-7th grade",2,"8-9th grade",3,"10th grade",4,"11-12th grade",5,"bachelor",6,"licence",7,"master",10,"hard to tell")</f>
        <v>bachelor</v>
      </c>
      <c r="H751" s="8"/>
      <c r="I751" s="8"/>
      <c r="J751" s="8" t="s">
        <v>326</v>
      </c>
      <c r="K751" s="8" t="str">
        <f>IFERROR(IF(VLOOKUP(A751, ResultsOnlineExpFrench!A:A, 1, FALSE) = A751, "yes", "no"), "no")</f>
        <v>no</v>
      </c>
      <c r="L751" s="8"/>
      <c r="M751" s="8" t="e">
        <f>VLOOKUP(A751,ResultsOnlineExpFrench!A:B,2,FALSE)</f>
        <v>#N/A</v>
      </c>
      <c r="N751" s="8" t="e">
        <f>VLOOKUP(A751,ResultsOnlineExpFrench!A:H,8,FALSE)</f>
        <v>#N/A</v>
      </c>
      <c r="O751" s="7" t="e">
        <f>VLOOKUP(A751,ResultsIRT!B:J,4,FALSE)</f>
        <v>#N/A</v>
      </c>
      <c r="P751" s="7" t="e">
        <f>VLOOKUP(A751,ResultsIRT!B:J,5,FALSE)</f>
        <v>#N/A</v>
      </c>
      <c r="Q751" s="7" t="e">
        <f>VLOOKUP(A751,ResultsIRT!B:J,6,FALSE)</f>
        <v>#N/A</v>
      </c>
      <c r="R751" s="7" t="e">
        <f>VLOOKUP(A751,ResultsIRT!B:J,8,FALSE)</f>
        <v>#N/A</v>
      </c>
      <c r="S751" s="7" t="e">
        <f>VLOOKUP(A751,ResultsIRT!B:J,7,FALSE)</f>
        <v>#N/A</v>
      </c>
      <c r="T751" s="7" t="e">
        <f>VLOOKUP(A751,ResultsIRT!B:J,9,FALSE)</f>
        <v>#N/A</v>
      </c>
      <c r="U751" s="27" t="s">
        <v>1298</v>
      </c>
      <c r="V751" s="8" t="str">
        <f>IFERROR(IF(VLOOKUP(U751, EnglishVocabulary!A:A, 1, FALSE) = U751, "yes", "no"), "no")</f>
        <v>yes</v>
      </c>
      <c r="W751" s="8" t="str">
        <f>IFERROR(IF(VLOOKUP(A751, HighDiscrimIRT!A:A, 1, FALSE) = A751, "X", ""), "")</f>
        <v/>
      </c>
      <c r="X751" s="7"/>
    </row>
    <row r="752" spans="1:24">
      <c r="A752" s="14" t="s">
        <v>1299</v>
      </c>
      <c r="B752" s="7">
        <f>LOG10(D752)+6</f>
        <v>1.1819407218998323</v>
      </c>
      <c r="C752" s="7">
        <f>IF(E752=0,-12,LOG10(E752)+6)</f>
        <v>0.16031843798400214</v>
      </c>
      <c r="D752" s="10">
        <v>1.5203400000000001E-5</v>
      </c>
      <c r="E752" s="10">
        <v>1.4465E-6</v>
      </c>
      <c r="F752" s="28">
        <v>10</v>
      </c>
      <c r="G752" s="8" t="str" cm="1">
        <f t="array" ref="G752">_xlfn.SWITCH(F752,0,"primary",1,"6-7th grade",2,"8-9th grade",3,"10th grade",4,"11-12th grade",5,"bachelor",6,"licence",7,"master",10,"hard to tell")</f>
        <v>hard to tell</v>
      </c>
      <c r="H752" s="8"/>
      <c r="I752" s="8" t="s">
        <v>42</v>
      </c>
      <c r="J752" s="8" t="s">
        <v>214</v>
      </c>
      <c r="K752" s="8" t="str">
        <f>IFERROR(IF(VLOOKUP(A752, ResultsOnlineExpFrench!A:A, 1, FALSE) = A752, "yes", "no"), "no")</f>
        <v>no</v>
      </c>
      <c r="L752" s="8"/>
      <c r="M752" s="8" t="e">
        <f>VLOOKUP(A752,ResultsOnlineExpFrench!A:B,2,FALSE)</f>
        <v>#N/A</v>
      </c>
      <c r="N752" s="8" t="e">
        <f>VLOOKUP(A752,ResultsOnlineExpFrench!A:H,8,FALSE)</f>
        <v>#N/A</v>
      </c>
      <c r="O752" s="7" t="e">
        <f>VLOOKUP(A752,ResultsIRT!B:J,4,FALSE)</f>
        <v>#N/A</v>
      </c>
      <c r="P752" s="7" t="e">
        <f>VLOOKUP(A752,ResultsIRT!B:J,5,FALSE)</f>
        <v>#N/A</v>
      </c>
      <c r="Q752" s="7" t="e">
        <f>VLOOKUP(A752,ResultsIRT!B:J,6,FALSE)</f>
        <v>#N/A</v>
      </c>
      <c r="R752" s="7" t="e">
        <f>VLOOKUP(A752,ResultsIRT!B:J,8,FALSE)</f>
        <v>#N/A</v>
      </c>
      <c r="S752" s="7" t="e">
        <f>VLOOKUP(A752,ResultsIRT!B:J,7,FALSE)</f>
        <v>#N/A</v>
      </c>
      <c r="T752" s="7" t="e">
        <f>VLOOKUP(A752,ResultsIRT!B:J,9,FALSE)</f>
        <v>#N/A</v>
      </c>
      <c r="U752" s="27" t="s">
        <v>1300</v>
      </c>
      <c r="V752" s="8" t="str">
        <f>IFERROR(IF(VLOOKUP(U752, EnglishVocabulary!A:A, 1, FALSE) = U752, "yes", "no"), "no")</f>
        <v>yes</v>
      </c>
      <c r="W752" s="8" t="str">
        <f>IFERROR(IF(VLOOKUP(A752, HighDiscrimIRT!A:A, 1, FALSE) = A752, "X", ""), "")</f>
        <v/>
      </c>
      <c r="X752" s="7"/>
    </row>
    <row r="753" spans="1:24">
      <c r="A753" s="14" t="s">
        <v>1301</v>
      </c>
      <c r="B753" s="7">
        <f>LOG10(D753)+6</f>
        <v>1.1776403719014734</v>
      </c>
      <c r="C753" s="7">
        <f>IF(E753=0,-12,LOG10(E753)+6)</f>
        <v>-0.96137983805029759</v>
      </c>
      <c r="D753" s="10">
        <v>1.5053599999999999E-5</v>
      </c>
      <c r="E753" s="10">
        <v>1.0930000000000001E-7</v>
      </c>
      <c r="F753" s="11">
        <v>6</v>
      </c>
      <c r="G753" s="8" t="str" cm="1">
        <f t="array" ref="G753">_xlfn.SWITCH(F753,0,"primary",1,"6-7th grade",2,"8-9th grade",3,"10th grade",4,"11-12th grade",5,"bachelor",6,"licence",7,"master",10,"hard to tell")</f>
        <v>licence</v>
      </c>
      <c r="H753" s="8"/>
      <c r="I753" s="8"/>
      <c r="J753" s="8" t="s">
        <v>27</v>
      </c>
      <c r="K753" s="8" t="str">
        <f>IFERROR(IF(VLOOKUP(A753, ResultsOnlineExpFrench!A:A, 1, FALSE) = A753, "yes", "no"), "no")</f>
        <v>yes</v>
      </c>
      <c r="L753" s="8"/>
      <c r="M753" s="7">
        <f>VLOOKUP(A753,ResultsOnlineExpFrench!A:B,2,FALSE)</f>
        <v>4.7302631578947372</v>
      </c>
      <c r="N753" s="7">
        <f>VLOOKUP(A753,ResultsOnlineExpFrench!A:H,8,FALSE)</f>
        <v>2.7529180564420672</v>
      </c>
      <c r="O753" s="7">
        <f>VLOOKUP(A753,ResultsIRT!B:J,4,FALSE)</f>
        <v>2.6645334767809499</v>
      </c>
      <c r="P753" s="7">
        <f>VLOOKUP(A753,ResultsIRT!B:J,5,FALSE)</f>
        <v>-0.25715438992532003</v>
      </c>
      <c r="Q753" s="7">
        <f>VLOOKUP(A753,ResultsIRT!B:J,6,FALSE)</f>
        <v>2.7283225865008802</v>
      </c>
      <c r="R753" s="7">
        <f>VLOOKUP(A753,ResultsIRT!B:J,8,FALSE)</f>
        <v>-0.54735049383424395</v>
      </c>
      <c r="S753" s="7">
        <f>VLOOKUP(A753,ResultsIRT!B:J,7,FALSE)</f>
        <v>0.55461020872294398</v>
      </c>
      <c r="T753" s="7">
        <f>VLOOKUP(A753,ResultsIRT!B:J,9,FALSE)</f>
        <v>4.1639178085660804</v>
      </c>
      <c r="U753" s="27" t="s">
        <v>1302</v>
      </c>
      <c r="V753" s="8" t="str">
        <f>IFERROR(IF(VLOOKUP(U753, EnglishVocabulary!A:A, 1, FALSE) = U753, "yes", "no"), "no")</f>
        <v>yes</v>
      </c>
      <c r="W753" s="8" t="str">
        <f>IFERROR(IF(VLOOKUP(A753, HighDiscrimIRT!A:A, 1, FALSE) = A753, "X", ""), "")</f>
        <v>X</v>
      </c>
      <c r="X753" s="7"/>
    </row>
    <row r="754" spans="1:24">
      <c r="A754" s="14" t="s">
        <v>1303</v>
      </c>
      <c r="B754" s="7">
        <f>LOG10(D754)+6</f>
        <v>1.175474122620737</v>
      </c>
      <c r="C754" s="7">
        <f>IF(E754=0,-12,LOG10(E754)+6)</f>
        <v>-1.2034256667895704</v>
      </c>
      <c r="D754" s="10">
        <v>1.4978699999999999E-5</v>
      </c>
      <c r="E754" s="10">
        <v>6.2600000000000005E-8</v>
      </c>
      <c r="F754" s="8">
        <v>6</v>
      </c>
      <c r="G754" s="8" t="str" cm="1">
        <f t="array" ref="G754">_xlfn.SWITCH(F754,0,"primary",1,"6-7th grade",2,"8-9th grade",3,"10th grade",4,"11-12th grade",5,"bachelor",6,"licence",7,"master",10,"hard to tell")</f>
        <v>licence</v>
      </c>
      <c r="H754" s="8"/>
      <c r="I754" s="8"/>
      <c r="J754" s="8" t="s">
        <v>77</v>
      </c>
      <c r="K754" s="8" t="str">
        <f>IFERROR(IF(VLOOKUP(A754, ResultsOnlineExpFrench!A:A, 1, FALSE) = A754, "yes", "no"), "no")</f>
        <v>no</v>
      </c>
      <c r="L754" s="8"/>
      <c r="M754" s="8" t="e">
        <f>VLOOKUP(A754,ResultsOnlineExpFrench!A:B,2,FALSE)</f>
        <v>#N/A</v>
      </c>
      <c r="N754" s="8" t="e">
        <f>VLOOKUP(A754,ResultsOnlineExpFrench!A:H,8,FALSE)</f>
        <v>#N/A</v>
      </c>
      <c r="O754" s="7" t="e">
        <f>VLOOKUP(A754,ResultsIRT!B:J,4,FALSE)</f>
        <v>#N/A</v>
      </c>
      <c r="P754" s="7" t="e">
        <f>VLOOKUP(A754,ResultsIRT!B:J,5,FALSE)</f>
        <v>#N/A</v>
      </c>
      <c r="Q754" s="7" t="e">
        <f>VLOOKUP(A754,ResultsIRT!B:J,6,FALSE)</f>
        <v>#N/A</v>
      </c>
      <c r="R754" s="7" t="e">
        <f>VLOOKUP(A754,ResultsIRT!B:J,8,FALSE)</f>
        <v>#N/A</v>
      </c>
      <c r="S754" s="7" t="e">
        <f>VLOOKUP(A754,ResultsIRT!B:J,7,FALSE)</f>
        <v>#N/A</v>
      </c>
      <c r="T754" s="7" t="e">
        <f>VLOOKUP(A754,ResultsIRT!B:J,9,FALSE)</f>
        <v>#N/A</v>
      </c>
      <c r="U754" s="27" t="s">
        <v>1304</v>
      </c>
      <c r="V754" s="8" t="str">
        <f>IFERROR(IF(VLOOKUP(U754, EnglishVocabulary!A:A, 1, FALSE) = U754, "yes", "no"), "no")</f>
        <v>yes</v>
      </c>
      <c r="W754" s="8" t="str">
        <f>IFERROR(IF(VLOOKUP(A754, HighDiscrimIRT!A:A, 1, FALSE) = A754, "X", ""), "")</f>
        <v/>
      </c>
      <c r="X754" s="7"/>
    </row>
    <row r="755" spans="1:24">
      <c r="A755" s="14" t="s">
        <v>1305</v>
      </c>
      <c r="B755" s="7">
        <f>LOG10(D755)+6</f>
        <v>1.175474122620737</v>
      </c>
      <c r="C755" s="7">
        <f>IF(E755=0,-12,LOG10(E755)+6)</f>
        <v>-1.3306831194338882</v>
      </c>
      <c r="D755" s="10">
        <v>1.4978699999999999E-5</v>
      </c>
      <c r="E755" s="10">
        <v>4.6700000000000001E-8</v>
      </c>
      <c r="F755" s="11">
        <v>5</v>
      </c>
      <c r="G755" s="8" t="str" cm="1">
        <f t="array" ref="G755">_xlfn.SWITCH(F755,0,"primary",1,"6-7th grade",2,"8-9th grade",3,"10th grade",4,"11-12th grade",5,"bachelor",6,"licence",7,"master",10,"hard to tell")</f>
        <v>bachelor</v>
      </c>
      <c r="H755" s="8"/>
      <c r="I755" s="8"/>
      <c r="J755" s="8" t="s">
        <v>36</v>
      </c>
      <c r="K755" s="8" t="str">
        <f>IFERROR(IF(VLOOKUP(A755, ResultsOnlineExpFrench!A:A, 1, FALSE) = A755, "yes", "no"), "no")</f>
        <v>yes</v>
      </c>
      <c r="L755" s="8"/>
      <c r="M755" s="7">
        <f>VLOOKUP(A755,ResultsOnlineExpFrench!A:B,2,FALSE)</f>
        <v>4.1283783783783781</v>
      </c>
      <c r="N755" s="7">
        <f>VLOOKUP(A755,ResultsOnlineExpFrench!A:H,8,FALSE)</f>
        <v>2.895197340530276</v>
      </c>
      <c r="O755" s="7">
        <f>VLOOKUP(A755,ResultsIRT!B:J,4,FALSE)</f>
        <v>6.1560650421224397</v>
      </c>
      <c r="P755" s="7">
        <f>VLOOKUP(A755,ResultsIRT!B:J,5,FALSE)</f>
        <v>-0.253810402897864</v>
      </c>
      <c r="Q755" s="7">
        <f>VLOOKUP(A755,ResultsIRT!B:J,6,FALSE)</f>
        <v>4.1313003960368002</v>
      </c>
      <c r="R755" s="7">
        <f>VLOOKUP(A755,ResultsIRT!B:J,8,FALSE)</f>
        <v>-0.35959842264081598</v>
      </c>
      <c r="S755" s="7">
        <f>VLOOKUP(A755,ResultsIRT!B:J,7,FALSE)</f>
        <v>0.50023831749047099</v>
      </c>
      <c r="T755" s="7">
        <f>VLOOKUP(A755,ResultsIRT!B:J,9,FALSE)</f>
        <v>4.8865262530674496</v>
      </c>
      <c r="U755" s="27" t="s">
        <v>1306</v>
      </c>
      <c r="V755" s="8" t="str">
        <f>IFERROR(IF(VLOOKUP(U755, EnglishVocabulary!A:A, 1, FALSE) = U755, "yes", "no"), "no")</f>
        <v>yes</v>
      </c>
      <c r="W755" s="8" t="str">
        <f>IFERROR(IF(VLOOKUP(A755, HighDiscrimIRT!A:A, 1, FALSE) = A755, "X", ""), "")</f>
        <v>X</v>
      </c>
      <c r="X755" s="7"/>
    </row>
    <row r="756" spans="1:24">
      <c r="A756" s="14" t="s">
        <v>1307</v>
      </c>
      <c r="B756" s="7">
        <f>LOG10(D756)+6</f>
        <v>1.1732970139574848</v>
      </c>
      <c r="C756" s="7">
        <f>IF(E756=0,-12,LOG10(E756)+6)</f>
        <v>-0.90274269030657983</v>
      </c>
      <c r="D756" s="10">
        <v>1.49038E-5</v>
      </c>
      <c r="E756" s="10">
        <v>1.251E-7</v>
      </c>
      <c r="F756" s="11">
        <v>2</v>
      </c>
      <c r="G756" s="8" t="str" cm="1">
        <f t="array" ref="G756">_xlfn.SWITCH(F756,0,"primary",1,"6-7th grade",2,"8-9th grade",3,"10th grade",4,"11-12th grade",5,"bachelor",6,"licence",7,"master",10,"hard to tell")</f>
        <v>8-9th grade</v>
      </c>
      <c r="H756" s="8"/>
      <c r="I756" s="8"/>
      <c r="J756" s="8" t="s">
        <v>27</v>
      </c>
      <c r="K756" s="8" t="str">
        <f>IFERROR(IF(VLOOKUP(A756, ResultsOnlineExpFrench!A:A, 1, FALSE) = A756, "yes", "no"), "no")</f>
        <v>yes</v>
      </c>
      <c r="L756" s="8"/>
      <c r="M756" s="7">
        <f>VLOOKUP(A756,ResultsOnlineExpFrench!A:B,2,FALSE)</f>
        <v>6.8270676691729326</v>
      </c>
      <c r="N756" s="7">
        <f>VLOOKUP(A756,ResultsOnlineExpFrench!A:H,8,FALSE)</f>
        <v>2.0428171547526488</v>
      </c>
      <c r="O756" s="7">
        <f>VLOOKUP(A756,ResultsIRT!B:J,4,FALSE)</f>
        <v>1.71738466534423</v>
      </c>
      <c r="P756" s="7">
        <f>VLOOKUP(A756,ResultsIRT!B:J,5,FALSE)</f>
        <v>-1.7795972294559601</v>
      </c>
      <c r="Q756" s="7">
        <f>VLOOKUP(A756,ResultsIRT!B:J,6,FALSE)</f>
        <v>4.4153734834879002</v>
      </c>
      <c r="R756" s="7">
        <f>VLOOKUP(A756,ResultsIRT!B:J,8,FALSE)</f>
        <v>-1.66297846288521</v>
      </c>
      <c r="S756" s="7">
        <f>VLOOKUP(A756,ResultsIRT!B:J,7,FALSE)</f>
        <v>0.68619859132505601</v>
      </c>
      <c r="T756" s="7">
        <f>VLOOKUP(A756,ResultsIRT!B:J,9,FALSE)</f>
        <v>0.52677695126951496</v>
      </c>
      <c r="U756" s="27" t="s">
        <v>1308</v>
      </c>
      <c r="V756" s="8" t="str">
        <f>IFERROR(IF(VLOOKUP(U756, EnglishVocabulary!A:A, 1, FALSE) = U756, "yes", "no"), "no")</f>
        <v>no</v>
      </c>
      <c r="W756" s="8" t="str">
        <f>IFERROR(IF(VLOOKUP(A756, HighDiscrimIRT!A:A, 1, FALSE) = A756, "X", ""), "")</f>
        <v/>
      </c>
      <c r="X756" s="7"/>
    </row>
    <row r="757" spans="1:24">
      <c r="A757" s="14" t="s">
        <v>1309</v>
      </c>
      <c r="B757" s="7">
        <f>LOG10(D757)+6</f>
        <v>1.171108936487026</v>
      </c>
      <c r="C757" s="7">
        <f>IF(E757=0,-12,LOG10(E757)+6)</f>
        <v>0.78594879732978828</v>
      </c>
      <c r="D757" s="10">
        <v>1.48289E-5</v>
      </c>
      <c r="E757" s="10">
        <v>6.1086999999999996E-6</v>
      </c>
      <c r="F757" s="8">
        <v>0</v>
      </c>
      <c r="G757" s="8" t="str" cm="1">
        <f t="array" ref="G757">_xlfn.SWITCH(F757,0,"primary",1,"6-7th grade",2,"8-9th grade",3,"10th grade",4,"11-12th grade",5,"bachelor",6,"licence",7,"master",10,"hard to tell")</f>
        <v>primary</v>
      </c>
      <c r="H757" s="8"/>
      <c r="I757" s="8"/>
      <c r="J757" s="8" t="s">
        <v>77</v>
      </c>
      <c r="K757" s="8" t="str">
        <f>IFERROR(IF(VLOOKUP(A757, ResultsOnlineExpFrench!A:A, 1, FALSE) = A757, "yes", "no"), "no")</f>
        <v>no</v>
      </c>
      <c r="L757" s="8"/>
      <c r="M757" s="8" t="e">
        <f>VLOOKUP(A757,ResultsOnlineExpFrench!A:B,2,FALSE)</f>
        <v>#N/A</v>
      </c>
      <c r="N757" s="8" t="e">
        <f>VLOOKUP(A757,ResultsOnlineExpFrench!A:H,8,FALSE)</f>
        <v>#N/A</v>
      </c>
      <c r="O757" s="7" t="e">
        <f>VLOOKUP(A757,ResultsIRT!B:J,4,FALSE)</f>
        <v>#N/A</v>
      </c>
      <c r="P757" s="7" t="e">
        <f>VLOOKUP(A757,ResultsIRT!B:J,5,FALSE)</f>
        <v>#N/A</v>
      </c>
      <c r="Q757" s="7" t="e">
        <f>VLOOKUP(A757,ResultsIRT!B:J,6,FALSE)</f>
        <v>#N/A</v>
      </c>
      <c r="R757" s="7" t="e">
        <f>VLOOKUP(A757,ResultsIRT!B:J,8,FALSE)</f>
        <v>#N/A</v>
      </c>
      <c r="S757" s="7" t="e">
        <f>VLOOKUP(A757,ResultsIRT!B:J,7,FALSE)</f>
        <v>#N/A</v>
      </c>
      <c r="T757" s="7" t="e">
        <f>VLOOKUP(A757,ResultsIRT!B:J,9,FALSE)</f>
        <v>#N/A</v>
      </c>
      <c r="U757" s="27" t="s">
        <v>1310</v>
      </c>
      <c r="V757" s="8" t="str">
        <f>IFERROR(IF(VLOOKUP(U757, EnglishVocabulary!A:A, 1, FALSE) = U757, "yes", "no"), "no")</f>
        <v>yes</v>
      </c>
      <c r="W757" s="8" t="str">
        <f>IFERROR(IF(VLOOKUP(A757, HighDiscrimIRT!A:A, 1, FALSE) = A757, "X", ""), "")</f>
        <v/>
      </c>
      <c r="X757" s="7"/>
    </row>
    <row r="758" spans="1:24">
      <c r="A758" s="14" t="s">
        <v>1311</v>
      </c>
      <c r="B758" s="7">
        <f>LOG10(D758)+6</f>
        <v>1.171108936487026</v>
      </c>
      <c r="C758" s="7">
        <f>IF(E758=0,-12,LOG10(E758)+6)</f>
        <v>0.29786989139990183</v>
      </c>
      <c r="D758" s="10">
        <v>1.48289E-5</v>
      </c>
      <c r="E758" s="10">
        <v>1.9854999999999999E-6</v>
      </c>
      <c r="F758" s="8">
        <v>5</v>
      </c>
      <c r="G758" s="8" t="str" cm="1">
        <f t="array" ref="G758">_xlfn.SWITCH(F758,0,"primary",1,"6-7th grade",2,"8-9th grade",3,"10th grade",4,"11-12th grade",5,"bachelor",6,"licence",7,"master",10,"hard to tell")</f>
        <v>bachelor</v>
      </c>
      <c r="H758" s="8"/>
      <c r="I758" s="8"/>
      <c r="J758" s="8" t="s">
        <v>214</v>
      </c>
      <c r="K758" s="8" t="str">
        <f>IFERROR(IF(VLOOKUP(A758, ResultsOnlineExpFrench!A:A, 1, FALSE) = A758, "yes", "no"), "no")</f>
        <v>no</v>
      </c>
      <c r="L758" s="8"/>
      <c r="M758" s="8" t="e">
        <f>VLOOKUP(A758,ResultsOnlineExpFrench!A:B,2,FALSE)</f>
        <v>#N/A</v>
      </c>
      <c r="N758" s="8" t="e">
        <f>VLOOKUP(A758,ResultsOnlineExpFrench!A:H,8,FALSE)</f>
        <v>#N/A</v>
      </c>
      <c r="O758" s="7" t="e">
        <f>VLOOKUP(A758,ResultsIRT!B:J,4,FALSE)</f>
        <v>#N/A</v>
      </c>
      <c r="P758" s="7" t="e">
        <f>VLOOKUP(A758,ResultsIRT!B:J,5,FALSE)</f>
        <v>#N/A</v>
      </c>
      <c r="Q758" s="7" t="e">
        <f>VLOOKUP(A758,ResultsIRT!B:J,6,FALSE)</f>
        <v>#N/A</v>
      </c>
      <c r="R758" s="7" t="e">
        <f>VLOOKUP(A758,ResultsIRT!B:J,8,FALSE)</f>
        <v>#N/A</v>
      </c>
      <c r="S758" s="7" t="e">
        <f>VLOOKUP(A758,ResultsIRT!B:J,7,FALSE)</f>
        <v>#N/A</v>
      </c>
      <c r="T758" s="7" t="e">
        <f>VLOOKUP(A758,ResultsIRT!B:J,9,FALSE)</f>
        <v>#N/A</v>
      </c>
      <c r="U758" s="27" t="s">
        <v>1312</v>
      </c>
      <c r="V758" s="8" t="str">
        <f>IFERROR(IF(VLOOKUP(U758, EnglishVocabulary!A:A, 1, FALSE) = U758, "yes", "no"), "no")</f>
        <v>no</v>
      </c>
      <c r="W758" s="8" t="str">
        <f>IFERROR(IF(VLOOKUP(A758, HighDiscrimIRT!A:A, 1, FALSE) = A758, "X", ""), "")</f>
        <v/>
      </c>
      <c r="X758" s="7"/>
    </row>
    <row r="759" spans="1:24">
      <c r="A759" s="14" t="s">
        <v>1313</v>
      </c>
      <c r="B759" s="7">
        <f>LOG10(D759)+6</f>
        <v>1.171108936487026</v>
      </c>
      <c r="C759" s="7">
        <f>IF(E759=0,-12,LOG10(E759)+6)</f>
        <v>2.922139425392789E-2</v>
      </c>
      <c r="D759" s="10">
        <v>1.48289E-5</v>
      </c>
      <c r="E759" s="10">
        <v>1.0696000000000001E-6</v>
      </c>
      <c r="F759" s="11">
        <v>0</v>
      </c>
      <c r="G759" s="8" t="str" cm="1">
        <f t="array" ref="G759">_xlfn.SWITCH(F759,0,"primary",1,"6-7th grade",2,"8-9th grade",3,"10th grade",4,"11-12th grade",5,"bachelor",6,"licence",7,"master",10,"hard to tell")</f>
        <v>primary</v>
      </c>
      <c r="H759" s="8"/>
      <c r="I759" s="8"/>
      <c r="J759" s="8" t="s">
        <v>27</v>
      </c>
      <c r="K759" s="8" t="str">
        <f>IFERROR(IF(VLOOKUP(A759, ResultsOnlineExpFrench!A:A, 1, FALSE) = A759, "yes", "no"), "no")</f>
        <v>yes</v>
      </c>
      <c r="L759" s="8"/>
      <c r="M759" s="7">
        <f>VLOOKUP(A759,ResultsOnlineExpFrench!A:B,2,FALSE)</f>
        <v>7.624161073825503</v>
      </c>
      <c r="N759" s="7">
        <f>VLOOKUP(A759,ResultsOnlineExpFrench!A:H,8,FALSE)</f>
        <v>0.7370948785341439</v>
      </c>
      <c r="O759" s="7" t="e">
        <f>VLOOKUP(A759,ResultsIRT!B:J,4,FALSE)</f>
        <v>#N/A</v>
      </c>
      <c r="P759" s="7" t="e">
        <f>VLOOKUP(A759,ResultsIRT!B:J,5,FALSE)</f>
        <v>#N/A</v>
      </c>
      <c r="Q759" s="7" t="e">
        <f>VLOOKUP(A759,ResultsIRT!B:J,6,FALSE)</f>
        <v>#N/A</v>
      </c>
      <c r="R759" s="7" t="e">
        <f>VLOOKUP(A759,ResultsIRT!B:J,8,FALSE)</f>
        <v>#N/A</v>
      </c>
      <c r="S759" s="7" t="e">
        <f>VLOOKUP(A759,ResultsIRT!B:J,7,FALSE)</f>
        <v>#N/A</v>
      </c>
      <c r="T759" s="7" t="e">
        <f>VLOOKUP(A759,ResultsIRT!B:J,9,FALSE)</f>
        <v>#N/A</v>
      </c>
      <c r="U759" s="27" t="s">
        <v>1314</v>
      </c>
      <c r="V759" s="8" t="str">
        <f>IFERROR(IF(VLOOKUP(U759, EnglishVocabulary!A:A, 1, FALSE) = U759, "yes", "no"), "no")</f>
        <v>no</v>
      </c>
      <c r="W759" s="8" t="str">
        <f>IFERROR(IF(VLOOKUP(A759, HighDiscrimIRT!A:A, 1, FALSE) = A759, "X", ""), "")</f>
        <v/>
      </c>
      <c r="X759" s="7"/>
    </row>
    <row r="760" spans="1:24">
      <c r="A760" s="14" t="s">
        <v>1315</v>
      </c>
      <c r="B760" s="7">
        <f>LOG10(D760)+6</f>
        <v>1.1666994290803405</v>
      </c>
      <c r="C760" s="7">
        <f>IF(E760=0,-12,LOG10(E760)+6)</f>
        <v>0.31262158258698136</v>
      </c>
      <c r="D760" s="10">
        <v>1.46791E-5</v>
      </c>
      <c r="E760" s="10">
        <v>2.0541E-6</v>
      </c>
      <c r="F760" s="11">
        <v>0</v>
      </c>
      <c r="G760" s="8" t="str" cm="1">
        <f t="array" ref="G760">_xlfn.SWITCH(F760,0,"primary",1,"6-7th grade",2,"8-9th grade",3,"10th grade",4,"11-12th grade",5,"bachelor",6,"licence",7,"master",10,"hard to tell")</f>
        <v>primary</v>
      </c>
      <c r="H760" s="8"/>
      <c r="I760" s="8"/>
      <c r="J760" s="8" t="s">
        <v>27</v>
      </c>
      <c r="K760" s="8" t="str">
        <f>IFERROR(IF(VLOOKUP(A760, ResultsOnlineExpFrench!A:A, 1, FALSE) = A760, "yes", "no"), "no")</f>
        <v>yes</v>
      </c>
      <c r="L760" s="8"/>
      <c r="M760" s="7">
        <f>VLOOKUP(A760,ResultsOnlineExpFrench!A:B,2,FALSE)</f>
        <v>7.7880794701986753</v>
      </c>
      <c r="N760" s="7">
        <f>VLOOKUP(A760,ResultsOnlineExpFrench!A:H,8,FALSE)</f>
        <v>0.66720005561622131</v>
      </c>
      <c r="O760" s="7" t="e">
        <f>VLOOKUP(A760,ResultsIRT!B:J,4,FALSE)</f>
        <v>#N/A</v>
      </c>
      <c r="P760" s="7" t="e">
        <f>VLOOKUP(A760,ResultsIRT!B:J,5,FALSE)</f>
        <v>#N/A</v>
      </c>
      <c r="Q760" s="7" t="e">
        <f>VLOOKUP(A760,ResultsIRT!B:J,6,FALSE)</f>
        <v>#N/A</v>
      </c>
      <c r="R760" s="7" t="e">
        <f>VLOOKUP(A760,ResultsIRT!B:J,8,FALSE)</f>
        <v>#N/A</v>
      </c>
      <c r="S760" s="7" t="e">
        <f>VLOOKUP(A760,ResultsIRT!B:J,7,FALSE)</f>
        <v>#N/A</v>
      </c>
      <c r="T760" s="7" t="e">
        <f>VLOOKUP(A760,ResultsIRT!B:J,9,FALSE)</f>
        <v>#N/A</v>
      </c>
      <c r="U760" s="27" t="s">
        <v>1316</v>
      </c>
      <c r="V760" s="8" t="str">
        <f>IFERROR(IF(VLOOKUP(U760, EnglishVocabulary!A:A, 1, FALSE) = U760, "yes", "no"), "no")</f>
        <v>no</v>
      </c>
      <c r="W760" s="8" t="str">
        <f>IFERROR(IF(VLOOKUP(A760, HighDiscrimIRT!A:A, 1, FALSE) = A760, "X", ""), "")</f>
        <v/>
      </c>
      <c r="X760" s="7"/>
    </row>
    <row r="761" spans="1:24">
      <c r="A761" s="14" t="s">
        <v>1317</v>
      </c>
      <c r="B761" s="7">
        <f>LOG10(D761)+6</f>
        <v>1.1622446911417592</v>
      </c>
      <c r="C761" s="7">
        <f>IF(E761=0,-12,LOG10(E761)+6)</f>
        <v>-1.7077439286435236</v>
      </c>
      <c r="D761" s="10">
        <v>1.45293E-5</v>
      </c>
      <c r="E761" s="10">
        <v>1.96E-8</v>
      </c>
      <c r="F761" s="11">
        <v>2</v>
      </c>
      <c r="G761" s="8" t="str" cm="1">
        <f t="array" ref="G761">_xlfn.SWITCH(F761,0,"primary",1,"6-7th grade",2,"8-9th grade",3,"10th grade",4,"11-12th grade",5,"bachelor",6,"licence",7,"master",10,"hard to tell")</f>
        <v>8-9th grade</v>
      </c>
      <c r="H761" s="8"/>
      <c r="I761" s="8"/>
      <c r="J761" s="8" t="s">
        <v>27</v>
      </c>
      <c r="K761" s="8" t="str">
        <f>IFERROR(IF(VLOOKUP(A761, ResultsOnlineExpFrench!A:A, 1, FALSE) = A761, "yes", "no"), "no")</f>
        <v>yes</v>
      </c>
      <c r="L761" s="8"/>
      <c r="M761" s="7">
        <f>VLOOKUP(A761,ResultsOnlineExpFrench!A:B,2,FALSE)</f>
        <v>6.9940119760479043</v>
      </c>
      <c r="N761" s="7">
        <f>VLOOKUP(A761,ResultsOnlineExpFrench!A:H,8,FALSE)</f>
        <v>2.0604545919784512</v>
      </c>
      <c r="O761" s="7">
        <f>VLOOKUP(A761,ResultsIRT!B:J,4,FALSE)</f>
        <v>3.8958419490527301</v>
      </c>
      <c r="P761" s="7">
        <f>VLOOKUP(A761,ResultsIRT!B:J,5,FALSE)</f>
        <v>-1.0554982416503</v>
      </c>
      <c r="Q761" s="7">
        <f>VLOOKUP(A761,ResultsIRT!B:J,6,FALSE)</f>
        <v>3.09945253198679</v>
      </c>
      <c r="R761" s="7">
        <f>VLOOKUP(A761,ResultsIRT!B:J,8,FALSE)</f>
        <v>-1.46392767958898</v>
      </c>
      <c r="S761" s="7">
        <f>VLOOKUP(A761,ResultsIRT!B:J,7,FALSE)</f>
        <v>0.48191056047604902</v>
      </c>
      <c r="T761" s="7">
        <f>VLOOKUP(A761,ResultsIRT!B:J,9,FALSE)</f>
        <v>0.34952457197668702</v>
      </c>
      <c r="U761" s="27" t="s">
        <v>1318</v>
      </c>
      <c r="V761" s="8" t="str">
        <f>IFERROR(IF(VLOOKUP(U761, EnglishVocabulary!A:A, 1, FALSE) = U761, "yes", "no"), "no")</f>
        <v>no</v>
      </c>
      <c r="W761" s="8" t="str">
        <f>IFERROR(IF(VLOOKUP(A761, HighDiscrimIRT!A:A, 1, FALSE) = A761, "X", ""), "")</f>
        <v/>
      </c>
      <c r="X761" s="7"/>
    </row>
    <row r="762" spans="1:24">
      <c r="A762" s="14" t="s">
        <v>1319</v>
      </c>
      <c r="B762" s="7">
        <f>LOG10(D762)+6</f>
        <v>1.1622446911417592</v>
      </c>
      <c r="C762" s="7">
        <f>IF(E762=0,-12,LOG10(E762)+6)</f>
        <v>-1.4509967379742124</v>
      </c>
      <c r="D762" s="10">
        <v>1.45293E-5</v>
      </c>
      <c r="E762" s="10">
        <v>3.5399999999999999E-8</v>
      </c>
      <c r="F762" s="11">
        <v>5</v>
      </c>
      <c r="G762" s="8" t="str" cm="1">
        <f t="array" ref="G762">_xlfn.SWITCH(F762,0,"primary",1,"6-7th grade",2,"8-9th grade",3,"10th grade",4,"11-12th grade",5,"bachelor",6,"licence",7,"master",10,"hard to tell")</f>
        <v>bachelor</v>
      </c>
      <c r="H762" s="8"/>
      <c r="I762" s="8"/>
      <c r="J762" s="8" t="s">
        <v>27</v>
      </c>
      <c r="K762" s="8" t="str">
        <f>IFERROR(IF(VLOOKUP(A762, ResultsOnlineExpFrench!A:A, 1, FALSE) = A762, "yes", "no"), "no")</f>
        <v>yes</v>
      </c>
      <c r="L762" s="8"/>
      <c r="M762" s="7">
        <f>VLOOKUP(A762,ResultsOnlineExpFrench!A:B,2,FALSE)</f>
        <v>6.104895104895105</v>
      </c>
      <c r="N762" s="7">
        <f>VLOOKUP(A762,ResultsOnlineExpFrench!A:H,8,FALSE)</f>
        <v>2.255415508253666</v>
      </c>
      <c r="O762" s="7">
        <f>VLOOKUP(A762,ResultsIRT!B:J,4,FALSE)</f>
        <v>8.4590294966493701E-2</v>
      </c>
      <c r="P762" s="7">
        <f>VLOOKUP(A762,ResultsIRT!B:J,5,FALSE)</f>
        <v>-53.244508447546202</v>
      </c>
      <c r="Q762" s="7">
        <f>VLOOKUP(A762,ResultsIRT!B:J,6,FALSE)</f>
        <v>1.9995871962394001</v>
      </c>
      <c r="R762" s="7">
        <f>VLOOKUP(A762,ResultsIRT!B:J,8,FALSE)</f>
        <v>-1.5806691867910601</v>
      </c>
      <c r="S762" s="7">
        <f>VLOOKUP(A762,ResultsIRT!B:J,7,FALSE)</f>
        <v>0.76112870269204902</v>
      </c>
      <c r="T762" s="7">
        <f>VLOOKUP(A762,ResultsIRT!B:J,9,FALSE)</f>
        <v>2.4175452320103901</v>
      </c>
      <c r="U762" s="27" t="s">
        <v>1320</v>
      </c>
      <c r="V762" s="8" t="str">
        <f>IFERROR(IF(VLOOKUP(U762, EnglishVocabulary!A:A, 1, FALSE) = U762, "yes", "no"), "no")</f>
        <v>yes</v>
      </c>
      <c r="W762" s="8" t="str">
        <f>IFERROR(IF(VLOOKUP(A762, HighDiscrimIRT!A:A, 1, FALSE) = A762, "X", ""), "")</f>
        <v/>
      </c>
      <c r="X762" s="7"/>
    </row>
    <row r="763" spans="1:24">
      <c r="A763" s="14" t="s">
        <v>1321</v>
      </c>
      <c r="B763" s="7">
        <f>LOG10(D763)+6</f>
        <v>1.1600000688812999</v>
      </c>
      <c r="C763" s="7">
        <f>IF(E763=0,-12,LOG10(E763)+6)</f>
        <v>-1.3233063903751336</v>
      </c>
      <c r="D763" s="10">
        <v>1.44544E-5</v>
      </c>
      <c r="E763" s="10">
        <v>4.7500000000000002E-8</v>
      </c>
      <c r="F763" s="8">
        <v>3</v>
      </c>
      <c r="G763" s="8" t="str" cm="1">
        <f t="array" ref="G763">_xlfn.SWITCH(F763,0,"primary",1,"6-7th grade",2,"8-9th grade",3,"10th grade",4,"11-12th grade",5,"bachelor",6,"licence",7,"master",10,"hard to tell")</f>
        <v>10th grade</v>
      </c>
      <c r="H763" s="8"/>
      <c r="I763" s="8"/>
      <c r="J763" s="8" t="s">
        <v>77</v>
      </c>
      <c r="K763" s="8" t="str">
        <f>IFERROR(IF(VLOOKUP(A763, ResultsOnlineExpFrench!A:A, 1, FALSE) = A763, "yes", "no"), "no")</f>
        <v>no</v>
      </c>
      <c r="L763" s="8"/>
      <c r="M763" s="8" t="e">
        <f>VLOOKUP(A763,ResultsOnlineExpFrench!A:B,2,FALSE)</f>
        <v>#N/A</v>
      </c>
      <c r="N763" s="8" t="e">
        <f>VLOOKUP(A763,ResultsOnlineExpFrench!A:H,8,FALSE)</f>
        <v>#N/A</v>
      </c>
      <c r="O763" s="7" t="e">
        <f>VLOOKUP(A763,ResultsIRT!B:J,4,FALSE)</f>
        <v>#N/A</v>
      </c>
      <c r="P763" s="7" t="e">
        <f>VLOOKUP(A763,ResultsIRT!B:J,5,FALSE)</f>
        <v>#N/A</v>
      </c>
      <c r="Q763" s="7" t="e">
        <f>VLOOKUP(A763,ResultsIRT!B:J,6,FALSE)</f>
        <v>#N/A</v>
      </c>
      <c r="R763" s="7" t="e">
        <f>VLOOKUP(A763,ResultsIRT!B:J,8,FALSE)</f>
        <v>#N/A</v>
      </c>
      <c r="S763" s="7" t="e">
        <f>VLOOKUP(A763,ResultsIRT!B:J,7,FALSE)</f>
        <v>#N/A</v>
      </c>
      <c r="T763" s="7" t="e">
        <f>VLOOKUP(A763,ResultsIRT!B:J,9,FALSE)</f>
        <v>#N/A</v>
      </c>
      <c r="U763" s="27" t="s">
        <v>1322</v>
      </c>
      <c r="V763" s="8" t="str">
        <f>IFERROR(IF(VLOOKUP(U763, EnglishVocabulary!A:A, 1, FALSE) = U763, "yes", "no"), "no")</f>
        <v>no</v>
      </c>
      <c r="W763" s="8" t="str">
        <f>IFERROR(IF(VLOOKUP(A763, HighDiscrimIRT!A:A, 1, FALSE) = A763, "X", ""), "")</f>
        <v/>
      </c>
      <c r="X763" s="7"/>
    </row>
    <row r="764" spans="1:24">
      <c r="A764" s="14" t="s">
        <v>1323</v>
      </c>
      <c r="B764" s="7">
        <f>LOG10(D764)+6</f>
        <v>1.1600000688812999</v>
      </c>
      <c r="C764" s="7">
        <f>IF(E764=0,-12,LOG10(E764)+6)</f>
        <v>9.447112864164442E-2</v>
      </c>
      <c r="D764" s="10">
        <v>1.44544E-5</v>
      </c>
      <c r="E764" s="10">
        <v>1.243E-6</v>
      </c>
      <c r="F764" s="8">
        <v>3</v>
      </c>
      <c r="G764" s="8" t="str" cm="1">
        <f t="array" ref="G764">_xlfn.SWITCH(F764,0,"primary",1,"6-7th grade",2,"8-9th grade",3,"10th grade",4,"11-12th grade",5,"bachelor",6,"licence",7,"master",10,"hard to tell")</f>
        <v>10th grade</v>
      </c>
      <c r="H764" s="8"/>
      <c r="I764" s="8"/>
      <c r="J764" s="8" t="s">
        <v>77</v>
      </c>
      <c r="K764" s="8" t="str">
        <f>IFERROR(IF(VLOOKUP(A764, ResultsOnlineExpFrench!A:A, 1, FALSE) = A764, "yes", "no"), "no")</f>
        <v>no</v>
      </c>
      <c r="L764" s="8"/>
      <c r="M764" s="8" t="e">
        <f>VLOOKUP(A764,ResultsOnlineExpFrench!A:B,2,FALSE)</f>
        <v>#N/A</v>
      </c>
      <c r="N764" s="8" t="e">
        <f>VLOOKUP(A764,ResultsOnlineExpFrench!A:H,8,FALSE)</f>
        <v>#N/A</v>
      </c>
      <c r="O764" s="7" t="e">
        <f>VLOOKUP(A764,ResultsIRT!B:J,4,FALSE)</f>
        <v>#N/A</v>
      </c>
      <c r="P764" s="7" t="e">
        <f>VLOOKUP(A764,ResultsIRT!B:J,5,FALSE)</f>
        <v>#N/A</v>
      </c>
      <c r="Q764" s="7" t="e">
        <f>VLOOKUP(A764,ResultsIRT!B:J,6,FALSE)</f>
        <v>#N/A</v>
      </c>
      <c r="R764" s="7" t="e">
        <f>VLOOKUP(A764,ResultsIRT!B:J,8,FALSE)</f>
        <v>#N/A</v>
      </c>
      <c r="S764" s="7" t="e">
        <f>VLOOKUP(A764,ResultsIRT!B:J,7,FALSE)</f>
        <v>#N/A</v>
      </c>
      <c r="T764" s="7" t="e">
        <f>VLOOKUP(A764,ResultsIRT!B:J,9,FALSE)</f>
        <v>#N/A</v>
      </c>
      <c r="U764" s="27" t="s">
        <v>1324</v>
      </c>
      <c r="V764" s="8" t="str">
        <f>IFERROR(IF(VLOOKUP(U764, EnglishVocabulary!A:A, 1, FALSE) = U764, "yes", "no"), "no")</f>
        <v>yes</v>
      </c>
      <c r="W764" s="8" t="str">
        <f>IFERROR(IF(VLOOKUP(A764, HighDiscrimIRT!A:A, 1, FALSE) = A764, "X", ""), "")</f>
        <v/>
      </c>
      <c r="X764" s="7"/>
    </row>
    <row r="765" spans="1:24">
      <c r="A765" s="14" t="s">
        <v>1325</v>
      </c>
      <c r="B765" s="7">
        <f>LOG10(D765)+6</f>
        <v>1.1600000688812999</v>
      </c>
      <c r="C765" s="7">
        <f>IF(E765=0,-12,LOG10(E765)+6)</f>
        <v>-0.13643923547375714</v>
      </c>
      <c r="D765" s="10">
        <v>1.44544E-5</v>
      </c>
      <c r="E765" s="10">
        <v>7.3040000000000003E-7</v>
      </c>
      <c r="F765" s="8">
        <v>6</v>
      </c>
      <c r="G765" s="8" t="str" cm="1">
        <f t="array" ref="G765">_xlfn.SWITCH(F765,0,"primary",1,"6-7th grade",2,"8-9th grade",3,"10th grade",4,"11-12th grade",5,"bachelor",6,"licence",7,"master",10,"hard to tell")</f>
        <v>licence</v>
      </c>
      <c r="H765" s="8"/>
      <c r="I765" s="8"/>
      <c r="J765" s="8" t="s">
        <v>331</v>
      </c>
      <c r="K765" s="8" t="str">
        <f>IFERROR(IF(VLOOKUP(A765, ResultsOnlineExpFrench!A:A, 1, FALSE) = A765, "yes", "no"), "no")</f>
        <v>no</v>
      </c>
      <c r="L765" s="8"/>
      <c r="M765" s="8" t="e">
        <f>VLOOKUP(A765,ResultsOnlineExpFrench!A:B,2,FALSE)</f>
        <v>#N/A</v>
      </c>
      <c r="N765" s="8" t="e">
        <f>VLOOKUP(A765,ResultsOnlineExpFrench!A:H,8,FALSE)</f>
        <v>#N/A</v>
      </c>
      <c r="O765" s="7" t="e">
        <f>VLOOKUP(A765,ResultsIRT!B:J,4,FALSE)</f>
        <v>#N/A</v>
      </c>
      <c r="P765" s="7" t="e">
        <f>VLOOKUP(A765,ResultsIRT!B:J,5,FALSE)</f>
        <v>#N/A</v>
      </c>
      <c r="Q765" s="7" t="e">
        <f>VLOOKUP(A765,ResultsIRT!B:J,6,FALSE)</f>
        <v>#N/A</v>
      </c>
      <c r="R765" s="7" t="e">
        <f>VLOOKUP(A765,ResultsIRT!B:J,8,FALSE)</f>
        <v>#N/A</v>
      </c>
      <c r="S765" s="7" t="e">
        <f>VLOOKUP(A765,ResultsIRT!B:J,7,FALSE)</f>
        <v>#N/A</v>
      </c>
      <c r="T765" s="7" t="e">
        <f>VLOOKUP(A765,ResultsIRT!B:J,9,FALSE)</f>
        <v>#N/A</v>
      </c>
      <c r="U765" s="27" t="s">
        <v>1325</v>
      </c>
      <c r="V765" s="8" t="str">
        <f>IFERROR(IF(VLOOKUP(U765, EnglishVocabulary!A:A, 1, FALSE) = U765, "yes", "no"), "no")</f>
        <v>no</v>
      </c>
      <c r="W765" s="8" t="str">
        <f>IFERROR(IF(VLOOKUP(A765, HighDiscrimIRT!A:A, 1, FALSE) = A765, "X", ""), "")</f>
        <v/>
      </c>
      <c r="X765" s="7"/>
    </row>
    <row r="766" spans="1:24">
      <c r="A766" s="14" t="s">
        <v>1326</v>
      </c>
      <c r="B766" s="7">
        <f>LOG10(D766)+6</f>
        <v>1.1577437851417036</v>
      </c>
      <c r="C766" s="7">
        <f>IF(E766=0,-12,LOG10(E766)+6)</f>
        <v>-0.64859024807456134</v>
      </c>
      <c r="D766" s="10">
        <v>1.43795E-5</v>
      </c>
      <c r="E766" s="10">
        <v>2.2460000000000001E-7</v>
      </c>
      <c r="F766" s="11">
        <v>6</v>
      </c>
      <c r="G766" s="8" t="str" cm="1">
        <f t="array" ref="G766">_xlfn.SWITCH(F766,0,"primary",1,"6-7th grade",2,"8-9th grade",3,"10th grade",4,"11-12th grade",5,"bachelor",6,"licence",7,"master",10,"hard to tell")</f>
        <v>licence</v>
      </c>
      <c r="H766" s="8"/>
      <c r="I766" s="8"/>
      <c r="J766" s="8" t="s">
        <v>27</v>
      </c>
      <c r="K766" s="8" t="str">
        <f>IFERROR(IF(VLOOKUP(A766, ResultsOnlineExpFrench!A:A, 1, FALSE) = A766, "yes", "no"), "no")</f>
        <v>yes</v>
      </c>
      <c r="L766" s="8"/>
      <c r="M766" s="7">
        <f>VLOOKUP(A766,ResultsOnlineExpFrench!A:B,2,FALSE)</f>
        <v>3.2328767123287672</v>
      </c>
      <c r="N766" s="7">
        <f>VLOOKUP(A766,ResultsOnlineExpFrench!A:H,8,FALSE)</f>
        <v>2.7870569145738879</v>
      </c>
      <c r="O766" s="7">
        <f>VLOOKUP(A766,ResultsIRT!B:J,4,FALSE)</f>
        <v>1.5698960568361</v>
      </c>
      <c r="P766" s="7">
        <f>VLOOKUP(A766,ResultsIRT!B:J,5,FALSE)</f>
        <v>0.248453823881467</v>
      </c>
      <c r="Q766" s="7">
        <f>VLOOKUP(A766,ResultsIRT!B:J,6,FALSE)</f>
        <v>1.89606992475876</v>
      </c>
      <c r="R766" s="7">
        <f>VLOOKUP(A766,ResultsIRT!B:J,8,FALSE)</f>
        <v>2.1452162818183601E-2</v>
      </c>
      <c r="S766" s="7">
        <f>VLOOKUP(A766,ResultsIRT!B:J,7,FALSE)</f>
        <v>0.30621851164353497</v>
      </c>
      <c r="T766" s="7">
        <f>VLOOKUP(A766,ResultsIRT!B:J,9,FALSE)</f>
        <v>5.8397489328961898</v>
      </c>
      <c r="U766" s="27" t="s">
        <v>1327</v>
      </c>
      <c r="V766" s="8" t="str">
        <f>IFERROR(IF(VLOOKUP(U766, EnglishVocabulary!A:A, 1, FALSE) = U766, "yes", "no"), "no")</f>
        <v>no</v>
      </c>
      <c r="W766" s="8" t="str">
        <f>IFERROR(IF(VLOOKUP(A766, HighDiscrimIRT!A:A, 1, FALSE) = A766, "X", ""), "")</f>
        <v/>
      </c>
      <c r="X766" s="7"/>
    </row>
    <row r="767" spans="1:24">
      <c r="A767" s="14" t="s">
        <v>1328</v>
      </c>
      <c r="B767" s="7">
        <f>LOG10(D767)+6</f>
        <v>1.1554757181201998</v>
      </c>
      <c r="C767" s="7">
        <f>IF(E767=0,-12,LOG10(E767)+6)</f>
        <v>0.46942434410016087</v>
      </c>
      <c r="D767" s="10">
        <v>1.43046E-5</v>
      </c>
      <c r="E767" s="10">
        <v>2.9473000000000001E-6</v>
      </c>
      <c r="F767" s="8">
        <v>0</v>
      </c>
      <c r="G767" s="8" t="str" cm="1">
        <f t="array" ref="G767">_xlfn.SWITCH(F767,0,"primary",1,"6-7th grade",2,"8-9th grade",3,"10th grade",4,"11-12th grade",5,"bachelor",6,"licence",7,"master",10,"hard to tell")</f>
        <v>primary</v>
      </c>
      <c r="H767" s="8"/>
      <c r="I767" s="8"/>
      <c r="J767" s="8" t="s">
        <v>214</v>
      </c>
      <c r="K767" s="8" t="str">
        <f>IFERROR(IF(VLOOKUP(A767, ResultsOnlineExpFrench!A:A, 1, FALSE) = A767, "yes", "no"), "no")</f>
        <v>no</v>
      </c>
      <c r="L767" s="8"/>
      <c r="M767" s="8" t="e">
        <f>VLOOKUP(A767,ResultsOnlineExpFrench!A:B,2,FALSE)</f>
        <v>#N/A</v>
      </c>
      <c r="N767" s="8" t="e">
        <f>VLOOKUP(A767,ResultsOnlineExpFrench!A:H,8,FALSE)</f>
        <v>#N/A</v>
      </c>
      <c r="O767" s="7" t="e">
        <f>VLOOKUP(A767,ResultsIRT!B:J,4,FALSE)</f>
        <v>#N/A</v>
      </c>
      <c r="P767" s="7" t="e">
        <f>VLOOKUP(A767,ResultsIRT!B:J,5,FALSE)</f>
        <v>#N/A</v>
      </c>
      <c r="Q767" s="7" t="e">
        <f>VLOOKUP(A767,ResultsIRT!B:J,6,FALSE)</f>
        <v>#N/A</v>
      </c>
      <c r="R767" s="7" t="e">
        <f>VLOOKUP(A767,ResultsIRT!B:J,8,FALSE)</f>
        <v>#N/A</v>
      </c>
      <c r="S767" s="7" t="e">
        <f>VLOOKUP(A767,ResultsIRT!B:J,7,FALSE)</f>
        <v>#N/A</v>
      </c>
      <c r="T767" s="7" t="e">
        <f>VLOOKUP(A767,ResultsIRT!B:J,9,FALSE)</f>
        <v>#N/A</v>
      </c>
      <c r="U767" s="27" t="s">
        <v>1329</v>
      </c>
      <c r="V767" s="8" t="str">
        <f>IFERROR(IF(VLOOKUP(U767, EnglishVocabulary!A:A, 1, FALSE) = U767, "yes", "no"), "no")</f>
        <v>yes</v>
      </c>
      <c r="W767" s="8" t="str">
        <f>IFERROR(IF(VLOOKUP(A767, HighDiscrimIRT!A:A, 1, FALSE) = A767, "X", ""), "")</f>
        <v/>
      </c>
      <c r="X767" s="7"/>
    </row>
    <row r="768" spans="1:24">
      <c r="A768" s="14" t="s">
        <v>1330</v>
      </c>
      <c r="B768" s="7">
        <f>LOG10(D768)+6</f>
        <v>1.1554757181201998</v>
      </c>
      <c r="C768" s="7">
        <f>IF(E768=0,-12,LOG10(E768)+6)</f>
        <v>-0.86264588862926672</v>
      </c>
      <c r="D768" s="10">
        <v>1.43046E-5</v>
      </c>
      <c r="E768" s="10">
        <v>1.3720000000000001E-7</v>
      </c>
      <c r="F768" s="8">
        <v>6</v>
      </c>
      <c r="G768" s="8" t="str" cm="1">
        <f t="array" ref="G768">_xlfn.SWITCH(F768,0,"primary",1,"6-7th grade",2,"8-9th grade",3,"10th grade",4,"11-12th grade",5,"bachelor",6,"licence",7,"master",10,"hard to tell")</f>
        <v>licence</v>
      </c>
      <c r="H768" s="8"/>
      <c r="I768" s="8"/>
      <c r="J768" s="8" t="s">
        <v>77</v>
      </c>
      <c r="K768" s="8" t="str">
        <f>IFERROR(IF(VLOOKUP(A768, ResultsOnlineExpFrench!A:A, 1, FALSE) = A768, "yes", "no"), "no")</f>
        <v>no</v>
      </c>
      <c r="L768" s="8"/>
      <c r="M768" s="8" t="e">
        <f>VLOOKUP(A768,ResultsOnlineExpFrench!A:B,2,FALSE)</f>
        <v>#N/A</v>
      </c>
      <c r="N768" s="8" t="e">
        <f>VLOOKUP(A768,ResultsOnlineExpFrench!A:H,8,FALSE)</f>
        <v>#N/A</v>
      </c>
      <c r="O768" s="7" t="e">
        <f>VLOOKUP(A768,ResultsIRT!B:J,4,FALSE)</f>
        <v>#N/A</v>
      </c>
      <c r="P768" s="7" t="e">
        <f>VLOOKUP(A768,ResultsIRT!B:J,5,FALSE)</f>
        <v>#N/A</v>
      </c>
      <c r="Q768" s="7" t="e">
        <f>VLOOKUP(A768,ResultsIRT!B:J,6,FALSE)</f>
        <v>#N/A</v>
      </c>
      <c r="R768" s="7" t="e">
        <f>VLOOKUP(A768,ResultsIRT!B:J,8,FALSE)</f>
        <v>#N/A</v>
      </c>
      <c r="S768" s="7" t="e">
        <f>VLOOKUP(A768,ResultsIRT!B:J,7,FALSE)</f>
        <v>#N/A</v>
      </c>
      <c r="T768" s="7" t="e">
        <f>VLOOKUP(A768,ResultsIRT!B:J,9,FALSE)</f>
        <v>#N/A</v>
      </c>
      <c r="U768" s="27" t="s">
        <v>1331</v>
      </c>
      <c r="V768" s="8" t="str">
        <f>IFERROR(IF(VLOOKUP(U768, EnglishVocabulary!A:A, 1, FALSE) = U768, "yes", "no"), "no")</f>
        <v>yes</v>
      </c>
      <c r="W768" s="8" t="str">
        <f>IFERROR(IF(VLOOKUP(A768, HighDiscrimIRT!A:A, 1, FALSE) = A768, "X", ""), "")</f>
        <v/>
      </c>
      <c r="X768" s="7"/>
    </row>
    <row r="769" spans="1:24">
      <c r="A769" s="14" t="s">
        <v>1332</v>
      </c>
      <c r="B769" s="7">
        <f>LOG10(D769)+6</f>
        <v>1.1554757181201998</v>
      </c>
      <c r="C769" s="7">
        <f>IF(E769=0,-12,LOG10(E769)+6)</f>
        <v>1.3669941689903613</v>
      </c>
      <c r="D769" s="10">
        <v>1.43046E-5</v>
      </c>
      <c r="E769" s="10">
        <v>2.3280599999999999E-5</v>
      </c>
      <c r="F769" s="11">
        <v>0</v>
      </c>
      <c r="G769" s="8" t="str" cm="1">
        <f t="array" ref="G769">_xlfn.SWITCH(F769,0,"primary",1,"6-7th grade",2,"8-9th grade",3,"10th grade",4,"11-12th grade",5,"bachelor",6,"licence",7,"master",10,"hard to tell")</f>
        <v>primary</v>
      </c>
      <c r="H769" s="8"/>
      <c r="I769" s="8"/>
      <c r="J769" s="8" t="s">
        <v>25</v>
      </c>
      <c r="K769" s="8" t="str">
        <f>IFERROR(IF(VLOOKUP(A769, ResultsOnlineExpFrench!A:A, 1, FALSE) = A769, "yes", "no"), "no")</f>
        <v>yes</v>
      </c>
      <c r="L769" s="8"/>
      <c r="M769" s="7">
        <f>VLOOKUP(A769,ResultsOnlineExpFrench!A:B,2,FALSE)</f>
        <v>7.626760563380282</v>
      </c>
      <c r="N769" s="7">
        <f>VLOOKUP(A769,ResultsOnlineExpFrench!A:H,8,FALSE)</f>
        <v>1.3511036434508501</v>
      </c>
      <c r="O769" s="7">
        <f>VLOOKUP(A769,ResultsIRT!B:J,4,FALSE)</f>
        <v>1490.8430395354101</v>
      </c>
      <c r="P769" s="7">
        <f>VLOOKUP(A769,ResultsIRT!B:J,5,FALSE)</f>
        <v>-0.99586331165266695</v>
      </c>
      <c r="Q769" s="7">
        <f>VLOOKUP(A769,ResultsIRT!B:J,6,FALSE)</f>
        <v>0.122133374069425</v>
      </c>
      <c r="R769" s="7">
        <f>VLOOKUP(A769,ResultsIRT!B:J,8,FALSE)</f>
        <v>-31.3691568605967</v>
      </c>
      <c r="S769" s="7">
        <f>VLOOKUP(A769,ResultsIRT!B:J,7,FALSE)</f>
        <v>4.8923555912812902E-2</v>
      </c>
      <c r="T769" s="7">
        <f>VLOOKUP(A769,ResultsIRT!B:J,9,FALSE)</f>
        <v>-72.289074907076397</v>
      </c>
      <c r="U769" s="27" t="s">
        <v>1333</v>
      </c>
      <c r="V769" s="8" t="str">
        <f>IFERROR(IF(VLOOKUP(U769, EnglishVocabulary!A:A, 1, FALSE) = U769, "yes", "no"), "no")</f>
        <v>no</v>
      </c>
      <c r="W769" s="8" t="str">
        <f>IFERROR(IF(VLOOKUP(A769, HighDiscrimIRT!A:A, 1, FALSE) = A769, "X", ""), "")</f>
        <v/>
      </c>
      <c r="X769" s="7"/>
    </row>
    <row r="770" spans="1:24">
      <c r="A770" s="14" t="s">
        <v>1334</v>
      </c>
      <c r="B770" s="7">
        <f>LOG10(D770)+6</f>
        <v>1.1531987961133234</v>
      </c>
      <c r="C770" s="7">
        <f>IF(E770=0,-12,LOG10(E770)+6)</f>
        <v>-1.5917600346881509</v>
      </c>
      <c r="D770" s="10">
        <v>1.4229800000000001E-5</v>
      </c>
      <c r="E770" s="10">
        <v>2.5600000000000001E-8</v>
      </c>
      <c r="F770" s="11">
        <v>4</v>
      </c>
      <c r="G770" s="8" t="str" cm="1">
        <f t="array" ref="G770">_xlfn.SWITCH(F770,0,"primary",1,"6-7th grade",2,"8-9th grade",3,"10th grade",4,"11-12th grade",5,"bachelor",6,"licence",7,"master",10,"hard to tell")</f>
        <v>11-12th grade</v>
      </c>
      <c r="H770" s="8"/>
      <c r="I770" s="8"/>
      <c r="J770" s="8" t="s">
        <v>27</v>
      </c>
      <c r="K770" s="8" t="str">
        <f>IFERROR(IF(VLOOKUP(A770, ResultsOnlineExpFrench!A:A, 1, FALSE) = A770, "yes", "no"), "no")</f>
        <v>yes</v>
      </c>
      <c r="L770" s="8"/>
      <c r="M770" s="7">
        <f>VLOOKUP(A770,ResultsOnlineExpFrench!A:B,2,FALSE)</f>
        <v>5.8721804511278197</v>
      </c>
      <c r="N770" s="7">
        <f>VLOOKUP(A770,ResultsOnlineExpFrench!A:H,8,FALSE)</f>
        <v>2.6483461539036091</v>
      </c>
      <c r="O770" s="7">
        <f>VLOOKUP(A770,ResultsIRT!B:J,4,FALSE)</f>
        <v>1.03870075367877</v>
      </c>
      <c r="P770" s="7">
        <f>VLOOKUP(A770,ResultsIRT!B:J,5,FALSE)</f>
        <v>-1.5035550057293501</v>
      </c>
      <c r="Q770" s="7">
        <f>VLOOKUP(A770,ResultsIRT!B:J,6,FALSE)</f>
        <v>1.6876030924445</v>
      </c>
      <c r="R770" s="7">
        <f>VLOOKUP(A770,ResultsIRT!B:J,8,FALSE)</f>
        <v>-1.4891313355306599</v>
      </c>
      <c r="S770" s="7">
        <f>VLOOKUP(A770,ResultsIRT!B:J,7,FALSE)</f>
        <v>0.28821944671185801</v>
      </c>
      <c r="T770" s="7">
        <f>VLOOKUP(A770,ResultsIRT!B:J,9,FALSE)</f>
        <v>-0.118802758618546</v>
      </c>
      <c r="U770" s="27" t="s">
        <v>1334</v>
      </c>
      <c r="V770" s="8" t="str">
        <f>IFERROR(IF(VLOOKUP(U770, EnglishVocabulary!A:A, 1, FALSE) = U770, "yes", "no"), "no")</f>
        <v>yes</v>
      </c>
      <c r="W770" s="8" t="str">
        <f>IFERROR(IF(VLOOKUP(A770, HighDiscrimIRT!A:A, 1, FALSE) = A770, "X", ""), "")</f>
        <v/>
      </c>
      <c r="X770" s="7"/>
    </row>
    <row r="771" spans="1:24">
      <c r="A771" s="14" t="s">
        <v>1335</v>
      </c>
      <c r="B771" s="7">
        <f>LOG10(D771)+6</f>
        <v>1.1531987961133234</v>
      </c>
      <c r="C771" s="7">
        <f>IF(E771=0,-12,LOG10(E771)+6)</f>
        <v>-0.1132837258835222</v>
      </c>
      <c r="D771" s="10">
        <v>1.4229800000000001E-5</v>
      </c>
      <c r="E771" s="10">
        <v>7.7039999999999996E-7</v>
      </c>
      <c r="F771" s="8">
        <v>5</v>
      </c>
      <c r="G771" s="8" t="str" cm="1">
        <f t="array" ref="G771">_xlfn.SWITCH(F771,0,"primary",1,"6-7th grade",2,"8-9th grade",3,"10th grade",4,"11-12th grade",5,"bachelor",6,"licence",7,"master",10,"hard to tell")</f>
        <v>bachelor</v>
      </c>
      <c r="H771" s="8"/>
      <c r="I771" s="8"/>
      <c r="J771" s="8" t="s">
        <v>331</v>
      </c>
      <c r="K771" s="8" t="str">
        <f>IFERROR(IF(VLOOKUP(A771, ResultsOnlineExpFrench!A:A, 1, FALSE) = A771, "yes", "no"), "no")</f>
        <v>no</v>
      </c>
      <c r="L771" s="8"/>
      <c r="M771" s="8" t="e">
        <f>VLOOKUP(A771,ResultsOnlineExpFrench!A:B,2,FALSE)</f>
        <v>#N/A</v>
      </c>
      <c r="N771" s="8" t="e">
        <f>VLOOKUP(A771,ResultsOnlineExpFrench!A:H,8,FALSE)</f>
        <v>#N/A</v>
      </c>
      <c r="O771" s="7" t="e">
        <f>VLOOKUP(A771,ResultsIRT!B:J,4,FALSE)</f>
        <v>#N/A</v>
      </c>
      <c r="P771" s="7" t="e">
        <f>VLOOKUP(A771,ResultsIRT!B:J,5,FALSE)</f>
        <v>#N/A</v>
      </c>
      <c r="Q771" s="7" t="e">
        <f>VLOOKUP(A771,ResultsIRT!B:J,6,FALSE)</f>
        <v>#N/A</v>
      </c>
      <c r="R771" s="7" t="e">
        <f>VLOOKUP(A771,ResultsIRT!B:J,8,FALSE)</f>
        <v>#N/A</v>
      </c>
      <c r="S771" s="7" t="e">
        <f>VLOOKUP(A771,ResultsIRT!B:J,7,FALSE)</f>
        <v>#N/A</v>
      </c>
      <c r="T771" s="7" t="e">
        <f>VLOOKUP(A771,ResultsIRT!B:J,9,FALSE)</f>
        <v>#N/A</v>
      </c>
      <c r="U771" s="27" t="s">
        <v>1335</v>
      </c>
      <c r="V771" s="8" t="str">
        <f>IFERROR(IF(VLOOKUP(U771, EnglishVocabulary!A:A, 1, FALSE) = U771, "yes", "no"), "no")</f>
        <v>yes</v>
      </c>
      <c r="W771" s="8" t="str">
        <f>IFERROR(IF(VLOOKUP(A771, HighDiscrimIRT!A:A, 1, FALSE) = A771, "X", ""), "")</f>
        <v/>
      </c>
      <c r="X771" s="7"/>
    </row>
    <row r="772" spans="1:24">
      <c r="A772" s="14" t="s">
        <v>1336</v>
      </c>
      <c r="B772" s="7">
        <f>LOG10(D772)+6</f>
        <v>1.1509068055554774</v>
      </c>
      <c r="C772" s="7">
        <f>IF(E772=0,-12,LOG10(E772)+6)</f>
        <v>1.1566157743845498</v>
      </c>
      <c r="D772" s="10">
        <v>1.4154900000000001E-5</v>
      </c>
      <c r="E772" s="10">
        <v>1.43422E-5</v>
      </c>
      <c r="F772" s="8">
        <v>7</v>
      </c>
      <c r="G772" s="8" t="str" cm="1">
        <f t="array" ref="G772">_xlfn.SWITCH(F772,0,"primary",1,"6-7th grade",2,"8-9th grade",3,"10th grade",4,"11-12th grade",5,"bachelor",6,"licence",7,"master",10,"hard to tell")</f>
        <v>master</v>
      </c>
      <c r="H772" s="8"/>
      <c r="I772" s="8" t="s">
        <v>42</v>
      </c>
      <c r="J772" s="8" t="s">
        <v>27</v>
      </c>
      <c r="K772" s="8" t="str">
        <f>IFERROR(IF(VLOOKUP(A772, ResultsOnlineExpFrench!A:A, 1, FALSE) = A772, "yes", "no"), "no")</f>
        <v>no</v>
      </c>
      <c r="L772" s="8"/>
      <c r="M772" s="8" t="e">
        <f>VLOOKUP(A772,ResultsOnlineExpFrench!A:B,2,FALSE)</f>
        <v>#N/A</v>
      </c>
      <c r="N772" s="8" t="e">
        <f>VLOOKUP(A772,ResultsOnlineExpFrench!A:H,8,FALSE)</f>
        <v>#N/A</v>
      </c>
      <c r="O772" s="7" t="e">
        <f>VLOOKUP(A772,ResultsIRT!B:J,4,FALSE)</f>
        <v>#N/A</v>
      </c>
      <c r="P772" s="7" t="e">
        <f>VLOOKUP(A772,ResultsIRT!B:J,5,FALSE)</f>
        <v>#N/A</v>
      </c>
      <c r="Q772" s="7" t="e">
        <f>VLOOKUP(A772,ResultsIRT!B:J,6,FALSE)</f>
        <v>#N/A</v>
      </c>
      <c r="R772" s="7" t="e">
        <f>VLOOKUP(A772,ResultsIRT!B:J,8,FALSE)</f>
        <v>#N/A</v>
      </c>
      <c r="S772" s="7" t="e">
        <f>VLOOKUP(A772,ResultsIRT!B:J,7,FALSE)</f>
        <v>#N/A</v>
      </c>
      <c r="T772" s="7" t="e">
        <f>VLOOKUP(A772,ResultsIRT!B:J,9,FALSE)</f>
        <v>#N/A</v>
      </c>
      <c r="U772" s="27" t="s">
        <v>1337</v>
      </c>
      <c r="V772" s="8" t="str">
        <f>IFERROR(IF(VLOOKUP(U772, EnglishVocabulary!A:A, 1, FALSE) = U772, "yes", "no"), "no")</f>
        <v>no</v>
      </c>
      <c r="W772" s="8" t="str">
        <f>IFERROR(IF(VLOOKUP(A772, HighDiscrimIRT!A:A, 1, FALSE) = A772, "X", ""), "")</f>
        <v/>
      </c>
      <c r="X772" s="7"/>
    </row>
    <row r="773" spans="1:24">
      <c r="A773" s="14" t="s">
        <v>1338</v>
      </c>
      <c r="B773" s="7">
        <f>LOG10(D773)+6</f>
        <v>1.1509068055554774</v>
      </c>
      <c r="C773" s="7">
        <f>IF(E773=0,-12,LOG10(E773)+6)</f>
        <v>-1.8013429130455778</v>
      </c>
      <c r="D773" s="10">
        <v>1.4154900000000001E-5</v>
      </c>
      <c r="E773" s="10">
        <v>1.5799999999999999E-8</v>
      </c>
      <c r="F773" s="8">
        <v>5</v>
      </c>
      <c r="G773" s="8" t="str" cm="1">
        <f t="array" ref="G773">_xlfn.SWITCH(F773,0,"primary",1,"6-7th grade",2,"8-9th grade",3,"10th grade",4,"11-12th grade",5,"bachelor",6,"licence",7,"master",10,"hard to tell")</f>
        <v>bachelor</v>
      </c>
      <c r="H773" s="8"/>
      <c r="I773" s="8"/>
      <c r="J773" s="8" t="s">
        <v>331</v>
      </c>
      <c r="K773" s="8" t="str">
        <f>IFERROR(IF(VLOOKUP(A773, ResultsOnlineExpFrench!A:A, 1, FALSE) = A773, "yes", "no"), "no")</f>
        <v>no</v>
      </c>
      <c r="L773" s="8"/>
      <c r="M773" s="8" t="e">
        <f>VLOOKUP(A773,ResultsOnlineExpFrench!A:B,2,FALSE)</f>
        <v>#N/A</v>
      </c>
      <c r="N773" s="8" t="e">
        <f>VLOOKUP(A773,ResultsOnlineExpFrench!A:H,8,FALSE)</f>
        <v>#N/A</v>
      </c>
      <c r="O773" s="7" t="e">
        <f>VLOOKUP(A773,ResultsIRT!B:J,4,FALSE)</f>
        <v>#N/A</v>
      </c>
      <c r="P773" s="7" t="e">
        <f>VLOOKUP(A773,ResultsIRT!B:J,5,FALSE)</f>
        <v>#N/A</v>
      </c>
      <c r="Q773" s="7" t="e">
        <f>VLOOKUP(A773,ResultsIRT!B:J,6,FALSE)</f>
        <v>#N/A</v>
      </c>
      <c r="R773" s="7" t="e">
        <f>VLOOKUP(A773,ResultsIRT!B:J,8,FALSE)</f>
        <v>#N/A</v>
      </c>
      <c r="S773" s="7" t="e">
        <f>VLOOKUP(A773,ResultsIRT!B:J,7,FALSE)</f>
        <v>#N/A</v>
      </c>
      <c r="T773" s="7" t="e">
        <f>VLOOKUP(A773,ResultsIRT!B:J,9,FALSE)</f>
        <v>#N/A</v>
      </c>
      <c r="U773" s="27" t="s">
        <v>1338</v>
      </c>
      <c r="V773" s="8" t="str">
        <f>IFERROR(IF(VLOOKUP(U773, EnglishVocabulary!A:A, 1, FALSE) = U773, "yes", "no"), "no")</f>
        <v>yes</v>
      </c>
      <c r="W773" s="8" t="str">
        <f>IFERROR(IF(VLOOKUP(A773, HighDiscrimIRT!A:A, 1, FALSE) = A773, "X", ""), "")</f>
        <v/>
      </c>
      <c r="X773" s="7"/>
    </row>
    <row r="774" spans="1:24">
      <c r="A774" s="14" t="s">
        <v>1339</v>
      </c>
      <c r="B774" s="7">
        <f>LOG10(D774)+6</f>
        <v>1.1509068055554774</v>
      </c>
      <c r="C774" s="7">
        <f>IF(E774=0,-12,LOG10(E774)+6)</f>
        <v>-0.90517961964520044</v>
      </c>
      <c r="D774" s="10">
        <v>1.4154900000000001E-5</v>
      </c>
      <c r="E774" s="10">
        <v>1.244E-7</v>
      </c>
      <c r="F774" s="11">
        <v>4</v>
      </c>
      <c r="G774" s="8" t="str" cm="1">
        <f t="array" ref="G774">_xlfn.SWITCH(F774,0,"primary",1,"6-7th grade",2,"8-9th grade",3,"10th grade",4,"11-12th grade",5,"bachelor",6,"licence",7,"master",10,"hard to tell")</f>
        <v>11-12th grade</v>
      </c>
      <c r="H774" s="8"/>
      <c r="I774" s="8"/>
      <c r="J774" s="8" t="s">
        <v>27</v>
      </c>
      <c r="K774" s="8" t="str">
        <f>IFERROR(IF(VLOOKUP(A774, ResultsOnlineExpFrench!A:A, 1, FALSE) = A774, "yes", "no"), "no")</f>
        <v>yes</v>
      </c>
      <c r="L774" s="8"/>
      <c r="M774" s="7">
        <f>VLOOKUP(A774,ResultsOnlineExpFrench!A:B,2,FALSE)</f>
        <v>6.8368794326241131</v>
      </c>
      <c r="N774" s="7">
        <f>VLOOKUP(A774,ResultsOnlineExpFrench!A:H,8,FALSE)</f>
        <v>1.7078214461255861</v>
      </c>
      <c r="O774" s="7">
        <f>VLOOKUP(A774,ResultsIRT!B:J,4,FALSE)</f>
        <v>0.56278809744857605</v>
      </c>
      <c r="P774" s="7">
        <f>VLOOKUP(A774,ResultsIRT!B:J,5,FALSE)</f>
        <v>-4.8295171177370504</v>
      </c>
      <c r="Q774" s="7">
        <f>VLOOKUP(A774,ResultsIRT!B:J,6,FALSE)</f>
        <v>2.9591623315336499</v>
      </c>
      <c r="R774" s="7">
        <f>VLOOKUP(A774,ResultsIRT!B:J,8,FALSE)</f>
        <v>-1.7731889141475701</v>
      </c>
      <c r="S774" s="7">
        <f>VLOOKUP(A774,ResultsIRT!B:J,7,FALSE)</f>
        <v>0.90322599847371399</v>
      </c>
      <c r="T774" s="7">
        <f>VLOOKUP(A774,ResultsIRT!B:J,9,FALSE)</f>
        <v>1.00088372249554</v>
      </c>
      <c r="U774" s="27" t="s">
        <v>1340</v>
      </c>
      <c r="V774" s="8" t="str">
        <f>IFERROR(IF(VLOOKUP(U774, EnglishVocabulary!A:A, 1, FALSE) = U774, "yes", "no"), "no")</f>
        <v>no</v>
      </c>
      <c r="W774" s="8" t="str">
        <f>IFERROR(IF(VLOOKUP(A774, HighDiscrimIRT!A:A, 1, FALSE) = A774, "X", ""), "")</f>
        <v/>
      </c>
      <c r="X774" s="7"/>
    </row>
    <row r="775" spans="1:24">
      <c r="A775" s="14" t="s">
        <v>1341</v>
      </c>
      <c r="B775" s="7">
        <f>LOG10(D775)+6</f>
        <v>1.1486026548060932</v>
      </c>
      <c r="C775" s="7">
        <f>IF(E775=0,-12,LOG10(E775)+6)</f>
        <v>-1.8013429130455778</v>
      </c>
      <c r="D775" s="10">
        <v>1.4080000000000001E-5</v>
      </c>
      <c r="E775" s="10">
        <v>1.5799999999999999E-8</v>
      </c>
      <c r="F775" s="8">
        <v>5</v>
      </c>
      <c r="G775" s="8" t="str" cm="1">
        <f t="array" ref="G775">_xlfn.SWITCH(F775,0,"primary",1,"6-7th grade",2,"8-9th grade",3,"10th grade",4,"11-12th grade",5,"bachelor",6,"licence",7,"master",10,"hard to tell")</f>
        <v>bachelor</v>
      </c>
      <c r="H775" s="8"/>
      <c r="I775" s="8"/>
      <c r="J775" s="8" t="s">
        <v>331</v>
      </c>
      <c r="K775" s="8" t="str">
        <f>IFERROR(IF(VLOOKUP(A775, ResultsOnlineExpFrench!A:A, 1, FALSE) = A775, "yes", "no"), "no")</f>
        <v>no</v>
      </c>
      <c r="L775" s="8"/>
      <c r="M775" s="8" t="e">
        <f>VLOOKUP(A775,ResultsOnlineExpFrench!A:B,2,FALSE)</f>
        <v>#N/A</v>
      </c>
      <c r="N775" s="8" t="e">
        <f>VLOOKUP(A775,ResultsOnlineExpFrench!A:H,8,FALSE)</f>
        <v>#N/A</v>
      </c>
      <c r="O775" s="7" t="e">
        <f>VLOOKUP(A775,ResultsIRT!B:J,4,FALSE)</f>
        <v>#N/A</v>
      </c>
      <c r="P775" s="7" t="e">
        <f>VLOOKUP(A775,ResultsIRT!B:J,5,FALSE)</f>
        <v>#N/A</v>
      </c>
      <c r="Q775" s="7" t="e">
        <f>VLOOKUP(A775,ResultsIRT!B:J,6,FALSE)</f>
        <v>#N/A</v>
      </c>
      <c r="R775" s="7" t="e">
        <f>VLOOKUP(A775,ResultsIRT!B:J,8,FALSE)</f>
        <v>#N/A</v>
      </c>
      <c r="S775" s="7" t="e">
        <f>VLOOKUP(A775,ResultsIRT!B:J,7,FALSE)</f>
        <v>#N/A</v>
      </c>
      <c r="T775" s="7" t="e">
        <f>VLOOKUP(A775,ResultsIRT!B:J,9,FALSE)</f>
        <v>#N/A</v>
      </c>
      <c r="U775" s="27" t="s">
        <v>1341</v>
      </c>
      <c r="V775" s="8" t="str">
        <f>IFERROR(IF(VLOOKUP(U775, EnglishVocabulary!A:A, 1, FALSE) = U775, "yes", "no"), "no")</f>
        <v>yes</v>
      </c>
      <c r="W775" s="8" t="str">
        <f>IFERROR(IF(VLOOKUP(A775, HighDiscrimIRT!A:A, 1, FALSE) = A775, "X", ""), "")</f>
        <v/>
      </c>
      <c r="X775" s="7"/>
    </row>
    <row r="776" spans="1:24">
      <c r="A776" s="14" t="s">
        <v>1342</v>
      </c>
      <c r="B776" s="7">
        <f>LOG10(D776)+6</f>
        <v>1.1486026548060932</v>
      </c>
      <c r="C776" s="7">
        <f>IF(E776=0,-12,LOG10(E776)+6)</f>
        <v>-1.3098039199714862</v>
      </c>
      <c r="D776" s="10">
        <v>1.4080000000000001E-5</v>
      </c>
      <c r="E776" s="10">
        <v>4.9000000000000002E-8</v>
      </c>
      <c r="F776" s="28">
        <v>10</v>
      </c>
      <c r="G776" s="8" t="str" cm="1">
        <f t="array" ref="G776">_xlfn.SWITCH(F776,0,"primary",1,"6-7th grade",2,"8-9th grade",3,"10th grade",4,"11-12th grade",5,"bachelor",6,"licence",7,"master",10,"hard to tell")</f>
        <v>hard to tell</v>
      </c>
      <c r="H776" s="8"/>
      <c r="I776" s="8"/>
      <c r="J776" s="8" t="s">
        <v>77</v>
      </c>
      <c r="K776" s="8" t="str">
        <f>IFERROR(IF(VLOOKUP(A776, ResultsOnlineExpFrench!A:A, 1, FALSE) = A776, "yes", "no"), "no")</f>
        <v>no</v>
      </c>
      <c r="L776" s="8"/>
      <c r="M776" s="8" t="e">
        <f>VLOOKUP(A776,ResultsOnlineExpFrench!A:B,2,FALSE)</f>
        <v>#N/A</v>
      </c>
      <c r="N776" s="8" t="e">
        <f>VLOOKUP(A776,ResultsOnlineExpFrench!A:H,8,FALSE)</f>
        <v>#N/A</v>
      </c>
      <c r="O776" s="7" t="e">
        <f>VLOOKUP(A776,ResultsIRT!B:J,4,FALSE)</f>
        <v>#N/A</v>
      </c>
      <c r="P776" s="7" t="e">
        <f>VLOOKUP(A776,ResultsIRT!B:J,5,FALSE)</f>
        <v>#N/A</v>
      </c>
      <c r="Q776" s="7" t="e">
        <f>VLOOKUP(A776,ResultsIRT!B:J,6,FALSE)</f>
        <v>#N/A</v>
      </c>
      <c r="R776" s="7" t="e">
        <f>VLOOKUP(A776,ResultsIRT!B:J,8,FALSE)</f>
        <v>#N/A</v>
      </c>
      <c r="S776" s="7" t="e">
        <f>VLOOKUP(A776,ResultsIRT!B:J,7,FALSE)</f>
        <v>#N/A</v>
      </c>
      <c r="T776" s="7" t="e">
        <f>VLOOKUP(A776,ResultsIRT!B:J,9,FALSE)</f>
        <v>#N/A</v>
      </c>
      <c r="U776" s="27" t="s">
        <v>1343</v>
      </c>
      <c r="V776" s="8" t="str">
        <f>IFERROR(IF(VLOOKUP(U776, EnglishVocabulary!A:A, 1, FALSE) = U776, "yes", "no"), "no")</f>
        <v>yes</v>
      </c>
      <c r="W776" s="8" t="str">
        <f>IFERROR(IF(VLOOKUP(A776, HighDiscrimIRT!A:A, 1, FALSE) = A776, "X", ""), "")</f>
        <v/>
      </c>
      <c r="X776" s="7"/>
    </row>
    <row r="777" spans="1:24">
      <c r="A777" s="14" t="s">
        <v>1344</v>
      </c>
      <c r="B777" s="7">
        <f>LOG10(D777)+6</f>
        <v>1.1486026548060932</v>
      </c>
      <c r="C777" s="7">
        <f>IF(E777=0,-12,LOG10(E777)+6)</f>
        <v>-2.4202164033831899</v>
      </c>
      <c r="D777" s="10">
        <v>1.4080000000000001E-5</v>
      </c>
      <c r="E777" s="10">
        <v>3.8000000000000001E-9</v>
      </c>
      <c r="F777" s="8">
        <v>7</v>
      </c>
      <c r="G777" s="8" t="str" cm="1">
        <f t="array" ref="G777">_xlfn.SWITCH(F777,0,"primary",1,"6-7th grade",2,"8-9th grade",3,"10th grade",4,"11-12th grade",5,"bachelor",6,"licence",7,"master",10,"hard to tell")</f>
        <v>master</v>
      </c>
      <c r="H777" s="8"/>
      <c r="I777" s="8"/>
      <c r="J777" s="8" t="s">
        <v>77</v>
      </c>
      <c r="K777" s="8" t="str">
        <f>IFERROR(IF(VLOOKUP(A777, ResultsOnlineExpFrench!A:A, 1, FALSE) = A777, "yes", "no"), "no")</f>
        <v>no</v>
      </c>
      <c r="L777" s="8"/>
      <c r="M777" s="8" t="e">
        <f>VLOOKUP(A777,ResultsOnlineExpFrench!A:B,2,FALSE)</f>
        <v>#N/A</v>
      </c>
      <c r="N777" s="8" t="e">
        <f>VLOOKUP(A777,ResultsOnlineExpFrench!A:H,8,FALSE)</f>
        <v>#N/A</v>
      </c>
      <c r="O777" s="7" t="e">
        <f>VLOOKUP(A777,ResultsIRT!B:J,4,FALSE)</f>
        <v>#N/A</v>
      </c>
      <c r="P777" s="7" t="e">
        <f>VLOOKUP(A777,ResultsIRT!B:J,5,FALSE)</f>
        <v>#N/A</v>
      </c>
      <c r="Q777" s="7" t="e">
        <f>VLOOKUP(A777,ResultsIRT!B:J,6,FALSE)</f>
        <v>#N/A</v>
      </c>
      <c r="R777" s="7" t="e">
        <f>VLOOKUP(A777,ResultsIRT!B:J,8,FALSE)</f>
        <v>#N/A</v>
      </c>
      <c r="S777" s="7" t="e">
        <f>VLOOKUP(A777,ResultsIRT!B:J,7,FALSE)</f>
        <v>#N/A</v>
      </c>
      <c r="T777" s="7" t="e">
        <f>VLOOKUP(A777,ResultsIRT!B:J,9,FALSE)</f>
        <v>#N/A</v>
      </c>
      <c r="U777" s="27" t="s">
        <v>1344</v>
      </c>
      <c r="V777" s="8" t="str">
        <f>IFERROR(IF(VLOOKUP(U777, EnglishVocabulary!A:A, 1, FALSE) = U777, "yes", "no"), "no")</f>
        <v>yes</v>
      </c>
      <c r="W777" s="8" t="str">
        <f>IFERROR(IF(VLOOKUP(A777, HighDiscrimIRT!A:A, 1, FALSE) = A777, "X", ""), "")</f>
        <v/>
      </c>
      <c r="X777" s="7"/>
    </row>
    <row r="778" spans="1:24">
      <c r="A778" s="14" t="s">
        <v>1345</v>
      </c>
      <c r="B778" s="7">
        <f>LOG10(D778)+6</f>
        <v>1.1486026548060932</v>
      </c>
      <c r="C778" s="7">
        <f>IF(E778=0,-12,LOG10(E778)+6)</f>
        <v>0.40409787064048874</v>
      </c>
      <c r="D778" s="10">
        <v>1.4080000000000001E-5</v>
      </c>
      <c r="E778" s="10">
        <v>2.5357000000000001E-6</v>
      </c>
      <c r="F778" s="8">
        <v>6</v>
      </c>
      <c r="G778" s="8" t="str" cm="1">
        <f t="array" ref="G778">_xlfn.SWITCH(F778,0,"primary",1,"6-7th grade",2,"8-9th grade",3,"10th grade",4,"11-12th grade",5,"bachelor",6,"licence",7,"master",10,"hard to tell")</f>
        <v>licence</v>
      </c>
      <c r="H778" s="8"/>
      <c r="I778" s="8"/>
      <c r="J778" s="8" t="s">
        <v>331</v>
      </c>
      <c r="K778" s="8" t="str">
        <f>IFERROR(IF(VLOOKUP(A778, ResultsOnlineExpFrench!A:A, 1, FALSE) = A778, "yes", "no"), "no")</f>
        <v>no</v>
      </c>
      <c r="L778" s="8"/>
      <c r="M778" s="8" t="e">
        <f>VLOOKUP(A778,ResultsOnlineExpFrench!A:B,2,FALSE)</f>
        <v>#N/A</v>
      </c>
      <c r="N778" s="8" t="e">
        <f>VLOOKUP(A778,ResultsOnlineExpFrench!A:H,8,FALSE)</f>
        <v>#N/A</v>
      </c>
      <c r="O778" s="7" t="e">
        <f>VLOOKUP(A778,ResultsIRT!B:J,4,FALSE)</f>
        <v>#N/A</v>
      </c>
      <c r="P778" s="7" t="e">
        <f>VLOOKUP(A778,ResultsIRT!B:J,5,FALSE)</f>
        <v>#N/A</v>
      </c>
      <c r="Q778" s="7" t="e">
        <f>VLOOKUP(A778,ResultsIRT!B:J,6,FALSE)</f>
        <v>#N/A</v>
      </c>
      <c r="R778" s="7" t="e">
        <f>VLOOKUP(A778,ResultsIRT!B:J,8,FALSE)</f>
        <v>#N/A</v>
      </c>
      <c r="S778" s="7" t="e">
        <f>VLOOKUP(A778,ResultsIRT!B:J,7,FALSE)</f>
        <v>#N/A</v>
      </c>
      <c r="T778" s="7" t="e">
        <f>VLOOKUP(A778,ResultsIRT!B:J,9,FALSE)</f>
        <v>#N/A</v>
      </c>
      <c r="U778" s="27" t="s">
        <v>1345</v>
      </c>
      <c r="V778" s="8" t="str">
        <f>IFERROR(IF(VLOOKUP(U778, EnglishVocabulary!A:A, 1, FALSE) = U778, "yes", "no"), "no")</f>
        <v>yes</v>
      </c>
      <c r="W778" s="8" t="str">
        <f>IFERROR(IF(VLOOKUP(A778, HighDiscrimIRT!A:A, 1, FALSE) = A778, "X", ""), "")</f>
        <v/>
      </c>
      <c r="X778" s="7"/>
    </row>
    <row r="779" spans="1:24">
      <c r="A779" s="14" t="s">
        <v>1346</v>
      </c>
      <c r="B779" s="7">
        <f>LOG10(D779)+6</f>
        <v>1.1486026548060932</v>
      </c>
      <c r="C779" s="7">
        <f>IF(E779=0,-12,LOG10(E779)+6)</f>
        <v>0.41982362360833037</v>
      </c>
      <c r="D779" s="10">
        <v>1.4080000000000001E-5</v>
      </c>
      <c r="E779" s="10">
        <v>2.6292000000000002E-6</v>
      </c>
      <c r="F779" s="11">
        <v>0</v>
      </c>
      <c r="G779" s="8" t="str" cm="1">
        <f t="array" ref="G779">_xlfn.SWITCH(F779,0,"primary",1,"6-7th grade",2,"8-9th grade",3,"10th grade",4,"11-12th grade",5,"bachelor",6,"licence",7,"master",10,"hard to tell")</f>
        <v>primary</v>
      </c>
      <c r="H779" s="8"/>
      <c r="I779" s="8"/>
      <c r="J779" s="8" t="s">
        <v>27</v>
      </c>
      <c r="K779" s="8" t="str">
        <f>IFERROR(IF(VLOOKUP(A779, ResultsOnlineExpFrench!A:A, 1, FALSE) = A779, "yes", "no"), "no")</f>
        <v>yes</v>
      </c>
      <c r="L779" s="8"/>
      <c r="M779" s="7">
        <f>VLOOKUP(A779,ResultsOnlineExpFrench!A:B,2,FALSE)</f>
        <v>7.6357142857142861</v>
      </c>
      <c r="N779" s="7">
        <f>VLOOKUP(A779,ResultsOnlineExpFrench!A:H,8,FALSE)</f>
        <v>0.83845703770773672</v>
      </c>
      <c r="O779" s="7" t="e">
        <f>VLOOKUP(A779,ResultsIRT!B:J,4,FALSE)</f>
        <v>#N/A</v>
      </c>
      <c r="P779" s="7" t="e">
        <f>VLOOKUP(A779,ResultsIRT!B:J,5,FALSE)</f>
        <v>#N/A</v>
      </c>
      <c r="Q779" s="7" t="e">
        <f>VLOOKUP(A779,ResultsIRT!B:J,6,FALSE)</f>
        <v>#N/A</v>
      </c>
      <c r="R779" s="7" t="e">
        <f>VLOOKUP(A779,ResultsIRT!B:J,8,FALSE)</f>
        <v>#N/A</v>
      </c>
      <c r="S779" s="7" t="e">
        <f>VLOOKUP(A779,ResultsIRT!B:J,7,FALSE)</f>
        <v>#N/A</v>
      </c>
      <c r="T779" s="7" t="e">
        <f>VLOOKUP(A779,ResultsIRT!B:J,9,FALSE)</f>
        <v>#N/A</v>
      </c>
      <c r="U779" s="27" t="s">
        <v>913</v>
      </c>
      <c r="V779" s="8" t="str">
        <f>IFERROR(IF(VLOOKUP(U779, EnglishVocabulary!A:A, 1, FALSE) = U779, "yes", "no"), "no")</f>
        <v>yes</v>
      </c>
      <c r="W779" s="8" t="str">
        <f>IFERROR(IF(VLOOKUP(A779, HighDiscrimIRT!A:A, 1, FALSE) = A779, "X", ""), "")</f>
        <v/>
      </c>
      <c r="X779" s="7"/>
    </row>
    <row r="780" spans="1:24">
      <c r="A780" s="14" t="s">
        <v>1347</v>
      </c>
      <c r="B780" s="7">
        <f>LOG10(D780)+6</f>
        <v>1.1439573517630048</v>
      </c>
      <c r="C780" s="7">
        <f>IF(E780=0,-12,LOG10(E780)+6)</f>
        <v>0.34307363445180172</v>
      </c>
      <c r="D780" s="10">
        <v>1.3930199999999999E-5</v>
      </c>
      <c r="E780" s="10">
        <v>2.2033000000000001E-6</v>
      </c>
      <c r="F780" s="11">
        <v>5</v>
      </c>
      <c r="G780" s="8" t="str" cm="1">
        <f t="array" ref="G780">_xlfn.SWITCH(F780,0,"primary",1,"6-7th grade",2,"8-9th grade",3,"10th grade",4,"11-12th grade",5,"bachelor",6,"licence",7,"master",10,"hard to tell")</f>
        <v>bachelor</v>
      </c>
      <c r="H780" s="8"/>
      <c r="I780" s="8"/>
      <c r="J780" s="8" t="s">
        <v>27</v>
      </c>
      <c r="K780" s="8" t="str">
        <f>IFERROR(IF(VLOOKUP(A780, ResultsOnlineExpFrench!A:A, 1, FALSE) = A780, "yes", "no"), "no")</f>
        <v>yes</v>
      </c>
      <c r="L780" s="8"/>
      <c r="M780" s="7">
        <f>VLOOKUP(A780,ResultsOnlineExpFrench!A:B,2,FALSE)</f>
        <v>6.1948051948051948</v>
      </c>
      <c r="N780" s="7">
        <f>VLOOKUP(A780,ResultsOnlineExpFrench!A:H,8,FALSE)</f>
        <v>2.3049295622049422</v>
      </c>
      <c r="O780" s="7">
        <f>VLOOKUP(A780,ResultsIRT!B:J,4,FALSE)</f>
        <v>0.97875492627623495</v>
      </c>
      <c r="P780" s="7">
        <f>VLOOKUP(A780,ResultsIRT!B:J,5,FALSE)</f>
        <v>-1.5112999640985401</v>
      </c>
      <c r="Q780" s="7">
        <f>VLOOKUP(A780,ResultsIRT!B:J,6,FALSE)</f>
        <v>2.1507458796780399</v>
      </c>
      <c r="R780" s="7">
        <f>VLOOKUP(A780,ResultsIRT!B:J,8,FALSE)</f>
        <v>-1.46373742092721</v>
      </c>
      <c r="S780" s="7">
        <f>VLOOKUP(A780,ResultsIRT!B:J,7,FALSE)</f>
        <v>0.57035952019702396</v>
      </c>
      <c r="T780" s="7">
        <f>VLOOKUP(A780,ResultsIRT!B:J,9,FALSE)</f>
        <v>1.8240987635703501</v>
      </c>
      <c r="U780" s="27" t="s">
        <v>1347</v>
      </c>
      <c r="V780" s="8" t="str">
        <f>IFERROR(IF(VLOOKUP(U780, EnglishVocabulary!A:A, 1, FALSE) = U780, "yes", "no"), "no")</f>
        <v>no</v>
      </c>
      <c r="W780" s="8" t="str">
        <f>IFERROR(IF(VLOOKUP(A780, HighDiscrimIRT!A:A, 1, FALSE) = A780, "X", ""), "")</f>
        <v/>
      </c>
      <c r="X780" s="7"/>
    </row>
    <row r="781" spans="1:24">
      <c r="A781" s="14" t="s">
        <v>1348</v>
      </c>
      <c r="B781" s="7">
        <f>LOG10(D781)+6</f>
        <v>1.1439573517630048</v>
      </c>
      <c r="C781" s="7">
        <f>IF(E781=0,-12,LOG10(E781)+6)</f>
        <v>-1.0433514207947967</v>
      </c>
      <c r="D781" s="10">
        <v>1.3930199999999999E-5</v>
      </c>
      <c r="E781" s="10">
        <v>9.0499999999999996E-8</v>
      </c>
      <c r="F781" s="8">
        <v>6</v>
      </c>
      <c r="G781" s="8" t="str" cm="1">
        <f t="array" ref="G781">_xlfn.SWITCH(F781,0,"primary",1,"6-7th grade",2,"8-9th grade",3,"10th grade",4,"11-12th grade",5,"bachelor",6,"licence",7,"master",10,"hard to tell")</f>
        <v>licence</v>
      </c>
      <c r="H781" s="8"/>
      <c r="I781" s="8"/>
      <c r="J781" s="8" t="s">
        <v>331</v>
      </c>
      <c r="K781" s="8" t="str">
        <f>IFERROR(IF(VLOOKUP(A781, ResultsOnlineExpFrench!A:A, 1, FALSE) = A781, "yes", "no"), "no")</f>
        <v>no</v>
      </c>
      <c r="L781" s="8"/>
      <c r="M781" s="8" t="e">
        <f>VLOOKUP(A781,ResultsOnlineExpFrench!A:B,2,FALSE)</f>
        <v>#N/A</v>
      </c>
      <c r="N781" s="8" t="e">
        <f>VLOOKUP(A781,ResultsOnlineExpFrench!A:H,8,FALSE)</f>
        <v>#N/A</v>
      </c>
      <c r="O781" s="7" t="e">
        <f>VLOOKUP(A781,ResultsIRT!B:J,4,FALSE)</f>
        <v>#N/A</v>
      </c>
      <c r="P781" s="7" t="e">
        <f>VLOOKUP(A781,ResultsIRT!B:J,5,FALSE)</f>
        <v>#N/A</v>
      </c>
      <c r="Q781" s="7" t="e">
        <f>VLOOKUP(A781,ResultsIRT!B:J,6,FALSE)</f>
        <v>#N/A</v>
      </c>
      <c r="R781" s="7" t="e">
        <f>VLOOKUP(A781,ResultsIRT!B:J,8,FALSE)</f>
        <v>#N/A</v>
      </c>
      <c r="S781" s="7" t="e">
        <f>VLOOKUP(A781,ResultsIRT!B:J,7,FALSE)</f>
        <v>#N/A</v>
      </c>
      <c r="T781" s="7" t="e">
        <f>VLOOKUP(A781,ResultsIRT!B:J,9,FALSE)</f>
        <v>#N/A</v>
      </c>
      <c r="U781" s="27" t="s">
        <v>1348</v>
      </c>
      <c r="V781" s="8" t="str">
        <f>IFERROR(IF(VLOOKUP(U781, EnglishVocabulary!A:A, 1, FALSE) = U781, "yes", "no"), "no")</f>
        <v>yes</v>
      </c>
      <c r="W781" s="8" t="str">
        <f>IFERROR(IF(VLOOKUP(A781, HighDiscrimIRT!A:A, 1, FALSE) = A781, "X", ""), "")</f>
        <v/>
      </c>
      <c r="X781" s="7"/>
    </row>
    <row r="782" spans="1:24">
      <c r="A782" s="14" t="s">
        <v>1349</v>
      </c>
      <c r="B782" s="7">
        <f>LOG10(D782)+6</f>
        <v>1.1439573517630048</v>
      </c>
      <c r="C782" s="7">
        <f>IF(E782=0,-12,LOG10(E782)+6)</f>
        <v>0.23078090200566148</v>
      </c>
      <c r="D782" s="10">
        <v>1.3930199999999999E-5</v>
      </c>
      <c r="E782" s="10">
        <v>1.7012999999999999E-6</v>
      </c>
      <c r="F782" s="8">
        <v>6</v>
      </c>
      <c r="G782" s="8" t="str" cm="1">
        <f t="array" ref="G782">_xlfn.SWITCH(F782,0,"primary",1,"6-7th grade",2,"8-9th grade",3,"10th grade",4,"11-12th grade",5,"bachelor",6,"licence",7,"master",10,"hard to tell")</f>
        <v>licence</v>
      </c>
      <c r="H782" s="8"/>
      <c r="I782" s="8"/>
      <c r="J782" s="8" t="s">
        <v>331</v>
      </c>
      <c r="K782" s="8" t="str">
        <f>IFERROR(IF(VLOOKUP(A782, ResultsOnlineExpFrench!A:A, 1, FALSE) = A782, "yes", "no"), "no")</f>
        <v>no</v>
      </c>
      <c r="L782" s="8"/>
      <c r="M782" s="8" t="e">
        <f>VLOOKUP(A782,ResultsOnlineExpFrench!A:B,2,FALSE)</f>
        <v>#N/A</v>
      </c>
      <c r="N782" s="8" t="e">
        <f>VLOOKUP(A782,ResultsOnlineExpFrench!A:H,8,FALSE)</f>
        <v>#N/A</v>
      </c>
      <c r="O782" s="7" t="e">
        <f>VLOOKUP(A782,ResultsIRT!B:J,4,FALSE)</f>
        <v>#N/A</v>
      </c>
      <c r="P782" s="7" t="e">
        <f>VLOOKUP(A782,ResultsIRT!B:J,5,FALSE)</f>
        <v>#N/A</v>
      </c>
      <c r="Q782" s="7" t="e">
        <f>VLOOKUP(A782,ResultsIRT!B:J,6,FALSE)</f>
        <v>#N/A</v>
      </c>
      <c r="R782" s="7" t="e">
        <f>VLOOKUP(A782,ResultsIRT!B:J,8,FALSE)</f>
        <v>#N/A</v>
      </c>
      <c r="S782" s="7" t="e">
        <f>VLOOKUP(A782,ResultsIRT!B:J,7,FALSE)</f>
        <v>#N/A</v>
      </c>
      <c r="T782" s="7" t="e">
        <f>VLOOKUP(A782,ResultsIRT!B:J,9,FALSE)</f>
        <v>#N/A</v>
      </c>
      <c r="U782" s="27" t="s">
        <v>1349</v>
      </c>
      <c r="V782" s="8" t="str">
        <f>IFERROR(IF(VLOOKUP(U782, EnglishVocabulary!A:A, 1, FALSE) = U782, "yes", "no"), "no")</f>
        <v>no</v>
      </c>
      <c r="W782" s="8" t="str">
        <f>IFERROR(IF(VLOOKUP(A782, HighDiscrimIRT!A:A, 1, FALSE) = A782, "X", ""), "")</f>
        <v/>
      </c>
      <c r="X782" s="7"/>
    </row>
    <row r="783" spans="1:24">
      <c r="A783" s="14" t="s">
        <v>1350</v>
      </c>
      <c r="B783" s="7">
        <f>LOG10(D783)+6</f>
        <v>1.1439573517630048</v>
      </c>
      <c r="C783" s="7">
        <f>IF(E783=0,-12,LOG10(E783)+6)</f>
        <v>0.12277272913859871</v>
      </c>
      <c r="D783" s="10">
        <v>1.3930199999999999E-5</v>
      </c>
      <c r="E783" s="10">
        <v>1.3266999999999999E-6</v>
      </c>
      <c r="F783" s="11">
        <v>7</v>
      </c>
      <c r="G783" s="8" t="str" cm="1">
        <f t="array" ref="G783">_xlfn.SWITCH(F783,0,"primary",1,"6-7th grade",2,"8-9th grade",3,"10th grade",4,"11-12th grade",5,"bachelor",6,"licence",7,"master",10,"hard to tell")</f>
        <v>master</v>
      </c>
      <c r="H783" s="8"/>
      <c r="I783" s="8"/>
      <c r="J783" s="8" t="s">
        <v>27</v>
      </c>
      <c r="K783" s="8" t="str">
        <f>IFERROR(IF(VLOOKUP(A783, ResultsOnlineExpFrench!A:A, 1, FALSE) = A783, "yes", "no"), "no")</f>
        <v>yes</v>
      </c>
      <c r="L783" s="8"/>
      <c r="M783" s="7">
        <f>VLOOKUP(A783,ResultsOnlineExpFrench!A:B,2,FALSE)</f>
        <v>3.7569444444444451</v>
      </c>
      <c r="N783" s="7">
        <f>VLOOKUP(A783,ResultsOnlineExpFrench!A:H,8,FALSE)</f>
        <v>2.5419986880891421</v>
      </c>
      <c r="O783" s="7">
        <f>VLOOKUP(A783,ResultsIRT!B:J,4,FALSE)</f>
        <v>6.3788169833480998E-2</v>
      </c>
      <c r="P783" s="7">
        <f>VLOOKUP(A783,ResultsIRT!B:J,5,FALSE)</f>
        <v>44.8323373765312</v>
      </c>
      <c r="Q783" s="7">
        <f>VLOOKUP(A783,ResultsIRT!B:J,6,FALSE)</f>
        <v>0.90935764701302502</v>
      </c>
      <c r="R783" s="7">
        <f>VLOOKUP(A783,ResultsIRT!B:J,8,FALSE)</f>
        <v>-0.51527329719206205</v>
      </c>
      <c r="S783" s="7">
        <f>VLOOKUP(A783,ResultsIRT!B:J,7,FALSE)</f>
        <v>0.25035352582552001</v>
      </c>
      <c r="T783" s="7">
        <f>VLOOKUP(A783,ResultsIRT!B:J,9,FALSE)</f>
        <v>4.4199564684730897</v>
      </c>
      <c r="U783" s="27" t="s">
        <v>1351</v>
      </c>
      <c r="V783" s="8" t="str">
        <f>IFERROR(IF(VLOOKUP(U783, EnglishVocabulary!A:A, 1, FALSE) = U783, "yes", "no"), "no")</f>
        <v>yes</v>
      </c>
      <c r="W783" s="8" t="str">
        <f>IFERROR(IF(VLOOKUP(A783, HighDiscrimIRT!A:A, 1, FALSE) = A783, "X", ""), "")</f>
        <v/>
      </c>
      <c r="X783" s="7"/>
    </row>
    <row r="784" spans="1:24">
      <c r="A784" s="14" t="s">
        <v>1352</v>
      </c>
      <c r="B784" s="7">
        <f>LOG10(D784)+6</f>
        <v>1.1416159337222949</v>
      </c>
      <c r="C784" s="7">
        <f>IF(E784=0,-12,LOG10(E784)+6)</f>
        <v>-0.44057220024050991</v>
      </c>
      <c r="D784" s="10">
        <v>1.3855299999999999E-5</v>
      </c>
      <c r="E784" s="10">
        <v>3.6259999999999998E-7</v>
      </c>
      <c r="F784" s="28">
        <v>4</v>
      </c>
      <c r="G784" s="8" t="str" cm="1">
        <f t="array" ref="G784">_xlfn.SWITCH(F784,0,"primary",1,"6-7th grade",2,"8-9th grade",3,"10th grade",4,"11-12th grade",5,"bachelor",6,"licence",7,"master",10,"hard to tell")</f>
        <v>11-12th grade</v>
      </c>
      <c r="H784" s="8"/>
      <c r="I784" s="8" t="s">
        <v>42</v>
      </c>
      <c r="J784" s="8" t="s">
        <v>214</v>
      </c>
      <c r="K784" s="8" t="str">
        <f>IFERROR(IF(VLOOKUP(A784, ResultsOnlineExpFrench!A:A, 1, FALSE) = A784, "yes", "no"), "no")</f>
        <v>no</v>
      </c>
      <c r="L784" s="8"/>
      <c r="M784" s="8" t="e">
        <f>VLOOKUP(A784,ResultsOnlineExpFrench!A:B,2,FALSE)</f>
        <v>#N/A</v>
      </c>
      <c r="N784" s="8" t="e">
        <f>VLOOKUP(A784,ResultsOnlineExpFrench!A:H,8,FALSE)</f>
        <v>#N/A</v>
      </c>
      <c r="O784" s="7" t="e">
        <f>VLOOKUP(A784,ResultsIRT!B:J,4,FALSE)</f>
        <v>#N/A</v>
      </c>
      <c r="P784" s="7" t="e">
        <f>VLOOKUP(A784,ResultsIRT!B:J,5,FALSE)</f>
        <v>#N/A</v>
      </c>
      <c r="Q784" s="7" t="e">
        <f>VLOOKUP(A784,ResultsIRT!B:J,6,FALSE)</f>
        <v>#N/A</v>
      </c>
      <c r="R784" s="7" t="e">
        <f>VLOOKUP(A784,ResultsIRT!B:J,8,FALSE)</f>
        <v>#N/A</v>
      </c>
      <c r="S784" s="7" t="e">
        <f>VLOOKUP(A784,ResultsIRT!B:J,7,FALSE)</f>
        <v>#N/A</v>
      </c>
      <c r="T784" s="7" t="e">
        <f>VLOOKUP(A784,ResultsIRT!B:J,9,FALSE)</f>
        <v>#N/A</v>
      </c>
      <c r="U784" s="27" t="s">
        <v>260</v>
      </c>
      <c r="V784" s="8" t="str">
        <f>IFERROR(IF(VLOOKUP(U784, EnglishVocabulary!A:A, 1, FALSE) = U784, "yes", "no"), "no")</f>
        <v>no</v>
      </c>
      <c r="W784" s="8" t="str">
        <f>IFERROR(IF(VLOOKUP(A784, HighDiscrimIRT!A:A, 1, FALSE) = A784, "X", ""), "")</f>
        <v/>
      </c>
      <c r="X784" s="7"/>
    </row>
    <row r="785" spans="1:24">
      <c r="A785" s="14" t="s">
        <v>1353</v>
      </c>
      <c r="B785" s="7">
        <f>LOG10(D785)+6</f>
        <v>1.1368948839674511</v>
      </c>
      <c r="C785" s="7">
        <f>IF(E785=0,-12,LOG10(E785)+6)</f>
        <v>0.28802553538836317</v>
      </c>
      <c r="D785" s="10">
        <v>1.3705499999999999E-5</v>
      </c>
      <c r="E785" s="10">
        <v>1.9410000000000001E-6</v>
      </c>
      <c r="F785" s="11">
        <v>0</v>
      </c>
      <c r="G785" s="8" t="str" cm="1">
        <f t="array" ref="G785">_xlfn.SWITCH(F785,0,"primary",1,"6-7th grade",2,"8-9th grade",3,"10th grade",4,"11-12th grade",5,"bachelor",6,"licence",7,"master",10,"hard to tell")</f>
        <v>primary</v>
      </c>
      <c r="H785" s="8"/>
      <c r="I785" s="8"/>
      <c r="J785" s="8" t="s">
        <v>27</v>
      </c>
      <c r="K785" s="8" t="str">
        <f>IFERROR(IF(VLOOKUP(A785, ResultsOnlineExpFrench!A:A, 1, FALSE) = A785, "yes", "no"), "no")</f>
        <v>yes</v>
      </c>
      <c r="L785" s="8"/>
      <c r="M785" s="7">
        <f>VLOOKUP(A785,ResultsOnlineExpFrench!A:B,2,FALSE)</f>
        <v>7.6546762589928061</v>
      </c>
      <c r="N785" s="7">
        <f>VLOOKUP(A785,ResultsOnlineExpFrench!A:H,8,FALSE)</f>
        <v>0.76536754903759652</v>
      </c>
      <c r="O785" s="7" t="e">
        <f>VLOOKUP(A785,ResultsIRT!B:J,4,FALSE)</f>
        <v>#N/A</v>
      </c>
      <c r="P785" s="7" t="e">
        <f>VLOOKUP(A785,ResultsIRT!B:J,5,FALSE)</f>
        <v>#N/A</v>
      </c>
      <c r="Q785" s="7" t="e">
        <f>VLOOKUP(A785,ResultsIRT!B:J,6,FALSE)</f>
        <v>#N/A</v>
      </c>
      <c r="R785" s="7" t="e">
        <f>VLOOKUP(A785,ResultsIRT!B:J,8,FALSE)</f>
        <v>#N/A</v>
      </c>
      <c r="S785" s="7" t="e">
        <f>VLOOKUP(A785,ResultsIRT!B:J,7,FALSE)</f>
        <v>#N/A</v>
      </c>
      <c r="T785" s="7" t="e">
        <f>VLOOKUP(A785,ResultsIRT!B:J,9,FALSE)</f>
        <v>#N/A</v>
      </c>
      <c r="U785" s="27" t="s">
        <v>1354</v>
      </c>
      <c r="V785" s="8" t="str">
        <f>IFERROR(IF(VLOOKUP(U785, EnglishVocabulary!A:A, 1, FALSE) = U785, "yes", "no"), "no")</f>
        <v>no</v>
      </c>
      <c r="W785" s="8" t="str">
        <f>IFERROR(IF(VLOOKUP(A785, HighDiscrimIRT!A:A, 1, FALSE) = A785, "X", ""), "")</f>
        <v/>
      </c>
      <c r="X785" s="7"/>
    </row>
    <row r="786" spans="1:24">
      <c r="A786" s="14" t="s">
        <v>1355</v>
      </c>
      <c r="B786" s="7">
        <f>LOG10(D786)+6</f>
        <v>1.1345149732927764</v>
      </c>
      <c r="C786" s="7">
        <f>IF(E786=0,-12,LOG10(E786)+6)</f>
        <v>-2.0457574905606748</v>
      </c>
      <c r="D786" s="10">
        <v>1.36306E-5</v>
      </c>
      <c r="E786" s="10">
        <v>8.9999999999999995E-9</v>
      </c>
      <c r="F786" s="8">
        <v>7</v>
      </c>
      <c r="G786" s="8" t="str" cm="1">
        <f t="array" ref="G786">_xlfn.SWITCH(F786,0,"primary",1,"6-7th grade",2,"8-9th grade",3,"10th grade",4,"11-12th grade",5,"bachelor",6,"licence",7,"master",10,"hard to tell")</f>
        <v>master</v>
      </c>
      <c r="H786" s="8"/>
      <c r="I786" s="8"/>
      <c r="J786" s="8" t="s">
        <v>331</v>
      </c>
      <c r="K786" s="8" t="str">
        <f>IFERROR(IF(VLOOKUP(A786, ResultsOnlineExpFrench!A:A, 1, FALSE) = A786, "yes", "no"), "no")</f>
        <v>no</v>
      </c>
      <c r="L786" s="8"/>
      <c r="M786" s="8" t="e">
        <f>VLOOKUP(A786,ResultsOnlineExpFrench!A:B,2,FALSE)</f>
        <v>#N/A</v>
      </c>
      <c r="N786" s="8" t="e">
        <f>VLOOKUP(A786,ResultsOnlineExpFrench!A:H,8,FALSE)</f>
        <v>#N/A</v>
      </c>
      <c r="O786" s="7" t="e">
        <f>VLOOKUP(A786,ResultsIRT!B:J,4,FALSE)</f>
        <v>#N/A</v>
      </c>
      <c r="P786" s="7" t="e">
        <f>VLOOKUP(A786,ResultsIRT!B:J,5,FALSE)</f>
        <v>#N/A</v>
      </c>
      <c r="Q786" s="7" t="e">
        <f>VLOOKUP(A786,ResultsIRT!B:J,6,FALSE)</f>
        <v>#N/A</v>
      </c>
      <c r="R786" s="7" t="e">
        <f>VLOOKUP(A786,ResultsIRT!B:J,8,FALSE)</f>
        <v>#N/A</v>
      </c>
      <c r="S786" s="7" t="e">
        <f>VLOOKUP(A786,ResultsIRT!B:J,7,FALSE)</f>
        <v>#N/A</v>
      </c>
      <c r="T786" s="7" t="e">
        <f>VLOOKUP(A786,ResultsIRT!B:J,9,FALSE)</f>
        <v>#N/A</v>
      </c>
      <c r="U786" s="27" t="s">
        <v>1355</v>
      </c>
      <c r="V786" s="8" t="str">
        <f>IFERROR(IF(VLOOKUP(U786, EnglishVocabulary!A:A, 1, FALSE) = U786, "yes", "no"), "no")</f>
        <v>no</v>
      </c>
      <c r="W786" s="8" t="str">
        <f>IFERROR(IF(VLOOKUP(A786, HighDiscrimIRT!A:A, 1, FALSE) = A786, "X", ""), "")</f>
        <v/>
      </c>
      <c r="X786" s="7"/>
    </row>
    <row r="787" spans="1:24">
      <c r="A787" s="14" t="s">
        <v>1356</v>
      </c>
      <c r="B787" s="7">
        <f>LOG10(D787)+6</f>
        <v>1.1321219489388534</v>
      </c>
      <c r="C787" s="7">
        <f>IF(E787=0,-12,LOG10(E787)+6)</f>
        <v>-1.9469215565165801</v>
      </c>
      <c r="D787" s="10">
        <v>1.35557E-5</v>
      </c>
      <c r="E787" s="10">
        <v>1.13E-8</v>
      </c>
      <c r="F787" s="8">
        <v>5</v>
      </c>
      <c r="G787" s="8" t="str" cm="1">
        <f t="array" ref="G787">_xlfn.SWITCH(F787,0,"primary",1,"6-7th grade",2,"8-9th grade",3,"10th grade",4,"11-12th grade",5,"bachelor",6,"licence",7,"master",10,"hard to tell")</f>
        <v>bachelor</v>
      </c>
      <c r="H787" s="8"/>
      <c r="I787" s="8"/>
      <c r="J787" s="8" t="s">
        <v>77</v>
      </c>
      <c r="K787" s="8" t="str">
        <f>IFERROR(IF(VLOOKUP(A787, ResultsOnlineExpFrench!A:A, 1, FALSE) = A787, "yes", "no"), "no")</f>
        <v>no</v>
      </c>
      <c r="L787" s="8"/>
      <c r="M787" s="8" t="e">
        <f>VLOOKUP(A787,ResultsOnlineExpFrench!A:B,2,FALSE)</f>
        <v>#N/A</v>
      </c>
      <c r="N787" s="8" t="e">
        <f>VLOOKUP(A787,ResultsOnlineExpFrench!A:H,8,FALSE)</f>
        <v>#N/A</v>
      </c>
      <c r="O787" s="7" t="e">
        <f>VLOOKUP(A787,ResultsIRT!B:J,4,FALSE)</f>
        <v>#N/A</v>
      </c>
      <c r="P787" s="7" t="e">
        <f>VLOOKUP(A787,ResultsIRT!B:J,5,FALSE)</f>
        <v>#N/A</v>
      </c>
      <c r="Q787" s="7" t="e">
        <f>VLOOKUP(A787,ResultsIRT!B:J,6,FALSE)</f>
        <v>#N/A</v>
      </c>
      <c r="R787" s="7" t="e">
        <f>VLOOKUP(A787,ResultsIRT!B:J,8,FALSE)</f>
        <v>#N/A</v>
      </c>
      <c r="S787" s="7" t="e">
        <f>VLOOKUP(A787,ResultsIRT!B:J,7,FALSE)</f>
        <v>#N/A</v>
      </c>
      <c r="T787" s="7" t="e">
        <f>VLOOKUP(A787,ResultsIRT!B:J,9,FALSE)</f>
        <v>#N/A</v>
      </c>
      <c r="U787" s="27" t="s">
        <v>1357</v>
      </c>
      <c r="V787" s="8" t="str">
        <f>IFERROR(IF(VLOOKUP(U787, EnglishVocabulary!A:A, 1, FALSE) = U787, "yes", "no"), "no")</f>
        <v>no</v>
      </c>
      <c r="W787" s="8" t="str">
        <f>IFERROR(IF(VLOOKUP(A787, HighDiscrimIRT!A:A, 1, FALSE) = A787, "X", ""), "")</f>
        <v/>
      </c>
      <c r="X787" s="7"/>
    </row>
    <row r="788" spans="1:24">
      <c r="A788" s="14" t="s">
        <v>1358</v>
      </c>
      <c r="B788" s="7">
        <f>LOG10(D788)+6</f>
        <v>1.1272959754925749</v>
      </c>
      <c r="C788" s="7">
        <f>IF(E788=0,-12,LOG10(E788)+6)</f>
        <v>0.93422566905853532</v>
      </c>
      <c r="D788" s="10">
        <v>1.34059E-5</v>
      </c>
      <c r="E788" s="10">
        <v>8.5946000000000007E-6</v>
      </c>
      <c r="F788" s="31">
        <v>1</v>
      </c>
      <c r="G788" s="8" t="str" cm="1">
        <f t="array" ref="G788">_xlfn.SWITCH(F788,0,"primary",1,"6-7th grade",2,"8-9th grade",3,"10th grade",4,"11-12th grade",5,"bachelor",6,"licence",7,"master",10,"hard to tell")</f>
        <v>6-7th grade</v>
      </c>
      <c r="H788" s="8"/>
      <c r="I788" s="8"/>
      <c r="J788" s="8" t="s">
        <v>27</v>
      </c>
      <c r="K788" s="8" t="str">
        <f>IFERROR(IF(VLOOKUP(A788, ResultsOnlineExpFrench!A:A, 1, FALSE) = A788, "yes", "no"), "no")</f>
        <v>yes</v>
      </c>
      <c r="L788" s="8"/>
      <c r="M788" s="7">
        <f>VLOOKUP(A788,ResultsOnlineExpFrench!A:B,2,FALSE)</f>
        <v>7.0793650793650791</v>
      </c>
      <c r="N788" s="7">
        <f>VLOOKUP(A788,ResultsOnlineExpFrench!A:H,8,FALSE)</f>
        <v>1.7620477562451291</v>
      </c>
      <c r="O788" s="7">
        <f>VLOOKUP(A788,ResultsIRT!B:J,4,FALSE)</f>
        <v>2.2917263473110299</v>
      </c>
      <c r="P788" s="7">
        <f>VLOOKUP(A788,ResultsIRT!B:J,5,FALSE)</f>
        <v>-1.4279449894846099</v>
      </c>
      <c r="Q788" s="7">
        <f>VLOOKUP(A788,ResultsIRT!B:J,6,FALSE)</f>
        <v>1.7464625688538999</v>
      </c>
      <c r="R788" s="7">
        <f>VLOOKUP(A788,ResultsIRT!B:J,8,FALSE)</f>
        <v>-2.2734306174763899</v>
      </c>
      <c r="S788" s="7">
        <f>VLOOKUP(A788,ResultsIRT!B:J,7,FALSE)</f>
        <v>0.51724616013875002</v>
      </c>
      <c r="T788" s="7">
        <f>VLOOKUP(A788,ResultsIRT!B:J,9,FALSE)</f>
        <v>-0.69690683292647104</v>
      </c>
      <c r="U788" s="27" t="s">
        <v>260</v>
      </c>
      <c r="V788" s="8" t="str">
        <f>IFERROR(IF(VLOOKUP(U788, EnglishVocabulary!A:A, 1, FALSE) = U788, "yes", "no"), "no")</f>
        <v>no</v>
      </c>
      <c r="W788" s="8" t="str">
        <f>IFERROR(IF(VLOOKUP(A788, HighDiscrimIRT!A:A, 1, FALSE) = A788, "X", ""), "")</f>
        <v/>
      </c>
      <c r="X788" s="7"/>
    </row>
    <row r="789" spans="1:24">
      <c r="A789" s="14" t="s">
        <v>1359</v>
      </c>
      <c r="B789" s="7">
        <f>LOG10(D789)+6</f>
        <v>1.1224157716095586</v>
      </c>
      <c r="C789" s="7">
        <f>IF(E789=0,-12,LOG10(E789)+6)</f>
        <v>-0.69293204933870189</v>
      </c>
      <c r="D789" s="10">
        <v>1.32561E-5</v>
      </c>
      <c r="E789" s="10">
        <v>2.0279999999999999E-7</v>
      </c>
      <c r="F789" s="11">
        <v>5</v>
      </c>
      <c r="G789" s="8" t="str" cm="1">
        <f t="array" ref="G789">_xlfn.SWITCH(F789,0,"primary",1,"6-7th grade",2,"8-9th grade",3,"10th grade",4,"11-12th grade",5,"bachelor",6,"licence",7,"master",10,"hard to tell")</f>
        <v>bachelor</v>
      </c>
      <c r="H789" s="8"/>
      <c r="I789" s="8"/>
      <c r="J789" s="8" t="s">
        <v>27</v>
      </c>
      <c r="K789" s="8" t="str">
        <f>IFERROR(IF(VLOOKUP(A789, ResultsOnlineExpFrench!A:A, 1, FALSE) = A789, "yes", "no"), "no")</f>
        <v>yes</v>
      </c>
      <c r="L789" s="8"/>
      <c r="M789" s="7">
        <f>VLOOKUP(A789,ResultsOnlineExpFrench!A:B,2,FALSE)</f>
        <v>4.0992907801418443</v>
      </c>
      <c r="N789" s="7">
        <f>VLOOKUP(A789,ResultsOnlineExpFrench!A:H,8,FALSE)</f>
        <v>3.0949626529650272</v>
      </c>
      <c r="O789" s="7">
        <f>VLOOKUP(A789,ResultsIRT!B:J,4,FALSE)</f>
        <v>1.8530362744950599</v>
      </c>
      <c r="P789" s="7">
        <f>VLOOKUP(A789,ResultsIRT!B:J,5,FALSE)</f>
        <v>-0.19275902741401599</v>
      </c>
      <c r="Q789" s="7">
        <f>VLOOKUP(A789,ResultsIRT!B:J,6,FALSE)</f>
        <v>2.38999499070413</v>
      </c>
      <c r="R789" s="7">
        <f>VLOOKUP(A789,ResultsIRT!B:J,8,FALSE)</f>
        <v>-0.241440193544532</v>
      </c>
      <c r="S789" s="7">
        <f>VLOOKUP(A789,ResultsIRT!B:J,7,FALSE)</f>
        <v>0.35898353166092001</v>
      </c>
      <c r="T789" s="7">
        <f>VLOOKUP(A789,ResultsIRT!B:J,9,FALSE)</f>
        <v>5.08076264352911</v>
      </c>
      <c r="U789" s="27" t="s">
        <v>1359</v>
      </c>
      <c r="V789" s="8" t="str">
        <f>IFERROR(IF(VLOOKUP(U789, EnglishVocabulary!A:A, 1, FALSE) = U789, "yes", "no"), "no")</f>
        <v>yes</v>
      </c>
      <c r="W789" s="8" t="str">
        <f>IFERROR(IF(VLOOKUP(A789, HighDiscrimIRT!A:A, 1, FALSE) = A789, "X", ""), "")</f>
        <v>X</v>
      </c>
      <c r="X789" s="7"/>
    </row>
    <row r="790" spans="1:24">
      <c r="A790" s="14" t="s">
        <v>1360</v>
      </c>
      <c r="B790" s="7">
        <f>LOG10(D790)+6</f>
        <v>1.1224157716095586</v>
      </c>
      <c r="C790" s="7">
        <f>IF(E790=0,-12,LOG10(E790)+6)</f>
        <v>1.6261473046993125</v>
      </c>
      <c r="D790" s="10">
        <v>1.32561E-5</v>
      </c>
      <c r="E790" s="10">
        <v>4.2281199999999998E-5</v>
      </c>
      <c r="F790" s="11">
        <v>0</v>
      </c>
      <c r="G790" s="8" t="str" cm="1">
        <f t="array" ref="G790">_xlfn.SWITCH(F790,0,"primary",1,"6-7th grade",2,"8-9th grade",3,"10th grade",4,"11-12th grade",5,"bachelor",6,"licence",7,"master",10,"hard to tell")</f>
        <v>primary</v>
      </c>
      <c r="H790" s="8"/>
      <c r="I790" s="8" t="s">
        <v>42</v>
      </c>
      <c r="J790" s="8" t="s">
        <v>36</v>
      </c>
      <c r="K790" s="8" t="str">
        <f>IFERROR(IF(VLOOKUP(A790, ResultsOnlineExpFrench!A:A, 1, FALSE) = A790, "yes", "no"), "no")</f>
        <v>no</v>
      </c>
      <c r="L790" s="8"/>
      <c r="M790" s="8" t="e">
        <f>VLOOKUP(A790,ResultsOnlineExpFrench!A:B,2,FALSE)</f>
        <v>#N/A</v>
      </c>
      <c r="N790" s="8" t="e">
        <f>VLOOKUP(A790,ResultsOnlineExpFrench!A:H,8,FALSE)</f>
        <v>#N/A</v>
      </c>
      <c r="O790" s="7" t="e">
        <f>VLOOKUP(A790,ResultsIRT!B:J,4,FALSE)</f>
        <v>#N/A</v>
      </c>
      <c r="P790" s="7" t="e">
        <f>VLOOKUP(A790,ResultsIRT!B:J,5,FALSE)</f>
        <v>#N/A</v>
      </c>
      <c r="Q790" s="7" t="e">
        <f>VLOOKUP(A790,ResultsIRT!B:J,6,FALSE)</f>
        <v>#N/A</v>
      </c>
      <c r="R790" s="7" t="e">
        <f>VLOOKUP(A790,ResultsIRT!B:J,8,FALSE)</f>
        <v>#N/A</v>
      </c>
      <c r="S790" s="7" t="e">
        <f>VLOOKUP(A790,ResultsIRT!B:J,7,FALSE)</f>
        <v>#N/A</v>
      </c>
      <c r="T790" s="7" t="e">
        <f>VLOOKUP(A790,ResultsIRT!B:J,9,FALSE)</f>
        <v>#N/A</v>
      </c>
      <c r="U790" s="27" t="s">
        <v>1361</v>
      </c>
      <c r="V790" s="8" t="str">
        <f>IFERROR(IF(VLOOKUP(U790, EnglishVocabulary!A:A, 1, FALSE) = U790, "yes", "no"), "no")</f>
        <v>no</v>
      </c>
      <c r="W790" s="8" t="str">
        <f>IFERROR(IF(VLOOKUP(A790, HighDiscrimIRT!A:A, 1, FALSE) = A790, "X", ""), "")</f>
        <v/>
      </c>
      <c r="X790" s="7" t="s">
        <v>340</v>
      </c>
    </row>
    <row r="791" spans="1:24">
      <c r="A791" s="14" t="s">
        <v>1362</v>
      </c>
      <c r="B791" s="7">
        <f>LOG10(D791)+6</f>
        <v>1.1199549496855319</v>
      </c>
      <c r="C791" s="7">
        <f>IF(E791=0,-12,LOG10(E791)+6)</f>
        <v>-1.0931264652779298</v>
      </c>
      <c r="D791" s="10">
        <v>1.31812E-5</v>
      </c>
      <c r="E791" s="10">
        <v>8.0700000000000001E-8</v>
      </c>
      <c r="F791" s="11">
        <v>6</v>
      </c>
      <c r="G791" s="8" t="str" cm="1">
        <f t="array" ref="G791">_xlfn.SWITCH(F791,0,"primary",1,"6-7th grade",2,"8-9th grade",3,"10th grade",4,"11-12th grade",5,"bachelor",6,"licence",7,"master",10,"hard to tell")</f>
        <v>licence</v>
      </c>
      <c r="H791" s="8"/>
      <c r="I791" s="8"/>
      <c r="J791" s="8" t="s">
        <v>27</v>
      </c>
      <c r="K791" s="8" t="str">
        <f>IFERROR(IF(VLOOKUP(A791, ResultsOnlineExpFrench!A:A, 1, FALSE) = A791, "yes", "no"), "no")</f>
        <v>yes</v>
      </c>
      <c r="L791" s="8"/>
      <c r="M791" s="7">
        <f>VLOOKUP(A791,ResultsOnlineExpFrench!A:B,2,FALSE)</f>
        <v>3.6470588235294121</v>
      </c>
      <c r="N791" s="7">
        <f>VLOOKUP(A791,ResultsOnlineExpFrench!A:H,8,FALSE)</f>
        <v>2.9041790673722789</v>
      </c>
      <c r="O791" s="7">
        <f>VLOOKUP(A791,ResultsIRT!B:J,4,FALSE)</f>
        <v>3.68461503084293</v>
      </c>
      <c r="P791" s="7">
        <f>VLOOKUP(A791,ResultsIRT!B:J,5,FALSE)</f>
        <v>0.100312885590593</v>
      </c>
      <c r="Q791" s="7">
        <f>VLOOKUP(A791,ResultsIRT!B:J,6,FALSE)</f>
        <v>2.1029057061573799</v>
      </c>
      <c r="R791" s="7">
        <f>VLOOKUP(A791,ResultsIRT!B:J,8,FALSE)</f>
        <v>-0.195801043494232</v>
      </c>
      <c r="S791" s="7">
        <f>VLOOKUP(A791,ResultsIRT!B:J,7,FALSE)</f>
        <v>0.43145778564771398</v>
      </c>
      <c r="T791" s="7">
        <f>VLOOKUP(A791,ResultsIRT!B:J,9,FALSE)</f>
        <v>5.5504276654592202</v>
      </c>
      <c r="U791" s="27" t="s">
        <v>1362</v>
      </c>
      <c r="V791" s="8" t="str">
        <f>IFERROR(IF(VLOOKUP(U791, EnglishVocabulary!A:A, 1, FALSE) = U791, "yes", "no"), "no")</f>
        <v>yes</v>
      </c>
      <c r="W791" s="8" t="str">
        <f>IFERROR(IF(VLOOKUP(A791, HighDiscrimIRT!A:A, 1, FALSE) = A791, "X", ""), "")</f>
        <v/>
      </c>
      <c r="X791" s="7"/>
    </row>
    <row r="792" spans="1:24">
      <c r="A792" s="14" t="s">
        <v>1363</v>
      </c>
      <c r="B792" s="7">
        <f>LOG10(D792)+6</f>
        <v>1.1174834182471498</v>
      </c>
      <c r="C792" s="7">
        <f>IF(E792=0,-12,LOG10(E792)+6)</f>
        <v>-0.89756629431866397</v>
      </c>
      <c r="D792" s="10">
        <v>1.31064E-5</v>
      </c>
      <c r="E792" s="10">
        <v>1.2660000000000001E-7</v>
      </c>
      <c r="F792" s="8">
        <v>0</v>
      </c>
      <c r="G792" s="8" t="str" cm="1">
        <f t="array" ref="G792">_xlfn.SWITCH(F792,0,"primary",1,"6-7th grade",2,"8-9th grade",3,"10th grade",4,"11-12th grade",5,"bachelor",6,"licence",7,"master",10,"hard to tell")</f>
        <v>primary</v>
      </c>
      <c r="H792" s="8"/>
      <c r="I792" s="8"/>
      <c r="J792" s="8" t="s">
        <v>77</v>
      </c>
      <c r="K792" s="8" t="str">
        <f>IFERROR(IF(VLOOKUP(A792, ResultsOnlineExpFrench!A:A, 1, FALSE) = A792, "yes", "no"), "no")</f>
        <v>no</v>
      </c>
      <c r="L792" s="8"/>
      <c r="M792" s="8" t="e">
        <f>VLOOKUP(A792,ResultsOnlineExpFrench!A:B,2,FALSE)</f>
        <v>#N/A</v>
      </c>
      <c r="N792" s="8" t="e">
        <f>VLOOKUP(A792,ResultsOnlineExpFrench!A:H,8,FALSE)</f>
        <v>#N/A</v>
      </c>
      <c r="O792" s="7" t="e">
        <f>VLOOKUP(A792,ResultsIRT!B:J,4,FALSE)</f>
        <v>#N/A</v>
      </c>
      <c r="P792" s="7" t="e">
        <f>VLOOKUP(A792,ResultsIRT!B:J,5,FALSE)</f>
        <v>#N/A</v>
      </c>
      <c r="Q792" s="7" t="e">
        <f>VLOOKUP(A792,ResultsIRT!B:J,6,FALSE)</f>
        <v>#N/A</v>
      </c>
      <c r="R792" s="7" t="e">
        <f>VLOOKUP(A792,ResultsIRT!B:J,8,FALSE)</f>
        <v>#N/A</v>
      </c>
      <c r="S792" s="7" t="e">
        <f>VLOOKUP(A792,ResultsIRT!B:J,7,FALSE)</f>
        <v>#N/A</v>
      </c>
      <c r="T792" s="7" t="e">
        <f>VLOOKUP(A792,ResultsIRT!B:J,9,FALSE)</f>
        <v>#N/A</v>
      </c>
      <c r="U792" s="27" t="s">
        <v>1364</v>
      </c>
      <c r="V792" s="8" t="str">
        <f>IFERROR(IF(VLOOKUP(U792, EnglishVocabulary!A:A, 1, FALSE) = U792, "yes", "no"), "no")</f>
        <v>no</v>
      </c>
      <c r="W792" s="8" t="str">
        <f>IFERROR(IF(VLOOKUP(A792, HighDiscrimIRT!A:A, 1, FALSE) = A792, "X", ""), "")</f>
        <v/>
      </c>
      <c r="X792" s="7"/>
    </row>
    <row r="793" spans="1:24">
      <c r="A793" s="14" t="s">
        <v>1365</v>
      </c>
      <c r="B793" s="7">
        <f>LOG10(D793)+6</f>
        <v>1.1174834182471498</v>
      </c>
      <c r="C793" s="7">
        <f>IF(E793=0,-12,LOG10(E793)+6)</f>
        <v>-0.52724355068278772</v>
      </c>
      <c r="D793" s="10">
        <v>1.31064E-5</v>
      </c>
      <c r="E793" s="10">
        <v>2.9700000000000003E-7</v>
      </c>
      <c r="F793" s="28">
        <v>1</v>
      </c>
      <c r="G793" s="8" t="str" cm="1">
        <f t="array" ref="G793">_xlfn.SWITCH(F793,0,"primary",1,"6-7th grade",2,"8-9th grade",3,"10th grade",4,"11-12th grade",5,"bachelor",6,"licence",7,"master",10,"hard to tell")</f>
        <v>6-7th grade</v>
      </c>
      <c r="H793" s="8"/>
      <c r="I793" s="8"/>
      <c r="J793" s="8" t="s">
        <v>77</v>
      </c>
      <c r="K793" s="8" t="str">
        <f>IFERROR(IF(VLOOKUP(A793, ResultsOnlineExpFrench!A:A, 1, FALSE) = A793, "yes", "no"), "no")</f>
        <v>no</v>
      </c>
      <c r="L793" s="8"/>
      <c r="M793" s="8" t="e">
        <f>VLOOKUP(A793,ResultsOnlineExpFrench!A:B,2,FALSE)</f>
        <v>#N/A</v>
      </c>
      <c r="N793" s="8" t="e">
        <f>VLOOKUP(A793,ResultsOnlineExpFrench!A:H,8,FALSE)</f>
        <v>#N/A</v>
      </c>
      <c r="O793" s="7" t="e">
        <f>VLOOKUP(A793,ResultsIRT!B:J,4,FALSE)</f>
        <v>#N/A</v>
      </c>
      <c r="P793" s="7" t="e">
        <f>VLOOKUP(A793,ResultsIRT!B:J,5,FALSE)</f>
        <v>#N/A</v>
      </c>
      <c r="Q793" s="7" t="e">
        <f>VLOOKUP(A793,ResultsIRT!B:J,6,FALSE)</f>
        <v>#N/A</v>
      </c>
      <c r="R793" s="7" t="e">
        <f>VLOOKUP(A793,ResultsIRT!B:J,8,FALSE)</f>
        <v>#N/A</v>
      </c>
      <c r="S793" s="7" t="e">
        <f>VLOOKUP(A793,ResultsIRT!B:J,7,FALSE)</f>
        <v>#N/A</v>
      </c>
      <c r="T793" s="7" t="e">
        <f>VLOOKUP(A793,ResultsIRT!B:J,9,FALSE)</f>
        <v>#N/A</v>
      </c>
      <c r="U793" s="27" t="s">
        <v>1366</v>
      </c>
      <c r="V793" s="8" t="str">
        <f>IFERROR(IF(VLOOKUP(U793, EnglishVocabulary!A:A, 1, FALSE) = U793, "yes", "no"), "no")</f>
        <v>no</v>
      </c>
      <c r="W793" s="8" t="str">
        <f>IFERROR(IF(VLOOKUP(A793, HighDiscrimIRT!A:A, 1, FALSE) = A793, "X", ""), "")</f>
        <v/>
      </c>
      <c r="X793" s="7"/>
    </row>
    <row r="794" spans="1:24">
      <c r="A794" s="14" t="s">
        <v>1367</v>
      </c>
      <c r="B794" s="7">
        <f>LOG10(D794)+6</f>
        <v>1.1174834182471498</v>
      </c>
      <c r="C794" s="7">
        <f>IF(E794=0,-12,LOG10(E794)+6)</f>
        <v>0.40267398115429476</v>
      </c>
      <c r="D794" s="10">
        <v>1.31064E-5</v>
      </c>
      <c r="E794" s="10">
        <v>2.5274000000000001E-6</v>
      </c>
      <c r="F794" s="8">
        <v>5</v>
      </c>
      <c r="G794" s="8" t="str" cm="1">
        <f t="array" ref="G794">_xlfn.SWITCH(F794,0,"primary",1,"6-7th grade",2,"8-9th grade",3,"10th grade",4,"11-12th grade",5,"bachelor",6,"licence",7,"master",10,"hard to tell")</f>
        <v>bachelor</v>
      </c>
      <c r="H794" s="8"/>
      <c r="I794" s="8"/>
      <c r="J794" s="8" t="s">
        <v>331</v>
      </c>
      <c r="K794" s="8" t="str">
        <f>IFERROR(IF(VLOOKUP(A794, ResultsOnlineExpFrench!A:A, 1, FALSE) = A794, "yes", "no"), "no")</f>
        <v>no</v>
      </c>
      <c r="L794" s="8"/>
      <c r="M794" s="8" t="e">
        <f>VLOOKUP(A794,ResultsOnlineExpFrench!A:B,2,FALSE)</f>
        <v>#N/A</v>
      </c>
      <c r="N794" s="8" t="e">
        <f>VLOOKUP(A794,ResultsOnlineExpFrench!A:H,8,FALSE)</f>
        <v>#N/A</v>
      </c>
      <c r="O794" s="7" t="e">
        <f>VLOOKUP(A794,ResultsIRT!B:J,4,FALSE)</f>
        <v>#N/A</v>
      </c>
      <c r="P794" s="7" t="e">
        <f>VLOOKUP(A794,ResultsIRT!B:J,5,FALSE)</f>
        <v>#N/A</v>
      </c>
      <c r="Q794" s="7" t="e">
        <f>VLOOKUP(A794,ResultsIRT!B:J,6,FALSE)</f>
        <v>#N/A</v>
      </c>
      <c r="R794" s="7" t="e">
        <f>VLOOKUP(A794,ResultsIRT!B:J,8,FALSE)</f>
        <v>#N/A</v>
      </c>
      <c r="S794" s="7" t="e">
        <f>VLOOKUP(A794,ResultsIRT!B:J,7,FALSE)</f>
        <v>#N/A</v>
      </c>
      <c r="T794" s="7" t="e">
        <f>VLOOKUP(A794,ResultsIRT!B:J,9,FALSE)</f>
        <v>#N/A</v>
      </c>
      <c r="U794" s="27" t="s">
        <v>1367</v>
      </c>
      <c r="V794" s="8" t="str">
        <f>IFERROR(IF(VLOOKUP(U794, EnglishVocabulary!A:A, 1, FALSE) = U794, "yes", "no"), "no")</f>
        <v>yes</v>
      </c>
      <c r="W794" s="8" t="str">
        <f>IFERROR(IF(VLOOKUP(A794, HighDiscrimIRT!A:A, 1, FALSE) = A794, "X", ""), "")</f>
        <v/>
      </c>
      <c r="X794" s="7"/>
    </row>
    <row r="795" spans="1:24">
      <c r="A795" s="14" t="s">
        <v>1368</v>
      </c>
      <c r="B795" s="7">
        <f>LOG10(D795)+6</f>
        <v>1.1149944083625529</v>
      </c>
      <c r="C795" s="7">
        <f>IF(E795=0,-12,LOG10(E795)+6)</f>
        <v>-0.547600154088558</v>
      </c>
      <c r="D795" s="10">
        <v>1.3031500000000001E-5</v>
      </c>
      <c r="E795" s="10">
        <v>2.8340000000000001E-7</v>
      </c>
      <c r="F795" s="11">
        <v>0</v>
      </c>
      <c r="G795" s="8" t="str" cm="1">
        <f t="array" ref="G795">_xlfn.SWITCH(F795,0,"primary",1,"6-7th grade",2,"8-9th grade",3,"10th grade",4,"11-12th grade",5,"bachelor",6,"licence",7,"master",10,"hard to tell")</f>
        <v>primary</v>
      </c>
      <c r="H795" s="8"/>
      <c r="I795" s="8"/>
      <c r="J795" s="8" t="s">
        <v>27</v>
      </c>
      <c r="K795" s="8" t="str">
        <f>IFERROR(IF(VLOOKUP(A795, ResultsOnlineExpFrench!A:A, 1, FALSE) = A795, "yes", "no"), "no")</f>
        <v>yes</v>
      </c>
      <c r="L795" s="8"/>
      <c r="M795" s="7">
        <f>VLOOKUP(A795,ResultsOnlineExpFrench!A:B,2,FALSE)</f>
        <v>7.4701492537313436</v>
      </c>
      <c r="N795" s="7">
        <f>VLOOKUP(A795,ResultsOnlineExpFrench!A:H,8,FALSE)</f>
        <v>1.1374906823135691</v>
      </c>
      <c r="O795" s="7">
        <f>VLOOKUP(A795,ResultsIRT!B:J,4,FALSE)</f>
        <v>720.69515623423104</v>
      </c>
      <c r="P795" s="7">
        <f>VLOOKUP(A795,ResultsIRT!B:J,5,FALSE)</f>
        <v>-1.2253247018935001</v>
      </c>
      <c r="Q795" s="7">
        <f>VLOOKUP(A795,ResultsIRT!B:J,6,FALSE)</f>
        <v>2.6750602729008199</v>
      </c>
      <c r="R795" s="7">
        <f>VLOOKUP(A795,ResultsIRT!B:J,8,FALSE)</f>
        <v>-2.5462896391543399</v>
      </c>
      <c r="S795" s="7">
        <f>VLOOKUP(A795,ResultsIRT!B:J,7,FALSE)</f>
        <v>0.79886548130878399</v>
      </c>
      <c r="T795" s="7">
        <f>VLOOKUP(A795,ResultsIRT!B:J,9,FALSE)</f>
        <v>-0.87478846624294704</v>
      </c>
      <c r="U795" s="27" t="s">
        <v>1369</v>
      </c>
      <c r="V795" s="8" t="str">
        <f>IFERROR(IF(VLOOKUP(U795, EnglishVocabulary!A:A, 1, FALSE) = U795, "yes", "no"), "no")</f>
        <v>no</v>
      </c>
      <c r="W795" s="8" t="str">
        <f>IFERROR(IF(VLOOKUP(A795, HighDiscrimIRT!A:A, 1, FALSE) = A795, "X", ""), "")</f>
        <v/>
      </c>
      <c r="X795" s="7"/>
    </row>
    <row r="796" spans="1:24">
      <c r="A796" s="14" t="s">
        <v>1370</v>
      </c>
      <c r="B796" s="7">
        <f>LOG10(D796)+6</f>
        <v>1.1149944083625529</v>
      </c>
      <c r="C796" s="7">
        <f>IF(E796=0,-12,LOG10(E796)+6)</f>
        <v>-12</v>
      </c>
      <c r="D796" s="10">
        <v>1.3031500000000001E-5</v>
      </c>
      <c r="E796" s="10">
        <v>0</v>
      </c>
      <c r="F796" s="28">
        <v>6</v>
      </c>
      <c r="G796" s="8" t="str" cm="1">
        <f t="array" ref="G796">_xlfn.SWITCH(F796,0,"primary",1,"6-7th grade",2,"8-9th grade",3,"10th grade",4,"11-12th grade",5,"bachelor",6,"licence",7,"master",10,"hard to tell")</f>
        <v>licence</v>
      </c>
      <c r="H796" s="8"/>
      <c r="I796" s="8" t="s">
        <v>42</v>
      </c>
      <c r="J796" s="8" t="s">
        <v>77</v>
      </c>
      <c r="K796" s="8" t="str">
        <f>IFERROR(IF(VLOOKUP(A796, ResultsOnlineExpFrench!A:A, 1, FALSE) = A796, "yes", "no"), "no")</f>
        <v>no</v>
      </c>
      <c r="L796" s="8"/>
      <c r="M796" s="8" t="e">
        <f>VLOOKUP(A796,ResultsOnlineExpFrench!A:B,2,FALSE)</f>
        <v>#N/A</v>
      </c>
      <c r="N796" s="8" t="e">
        <f>VLOOKUP(A796,ResultsOnlineExpFrench!A:H,8,FALSE)</f>
        <v>#N/A</v>
      </c>
      <c r="O796" s="7" t="e">
        <f>VLOOKUP(A796,ResultsIRT!B:J,4,FALSE)</f>
        <v>#N/A</v>
      </c>
      <c r="P796" s="7" t="e">
        <f>VLOOKUP(A796,ResultsIRT!B:J,5,FALSE)</f>
        <v>#N/A</v>
      </c>
      <c r="Q796" s="7" t="e">
        <f>VLOOKUP(A796,ResultsIRT!B:J,6,FALSE)</f>
        <v>#N/A</v>
      </c>
      <c r="R796" s="7" t="e">
        <f>VLOOKUP(A796,ResultsIRT!B:J,8,FALSE)</f>
        <v>#N/A</v>
      </c>
      <c r="S796" s="7" t="e">
        <f>VLOOKUP(A796,ResultsIRT!B:J,7,FALSE)</f>
        <v>#N/A</v>
      </c>
      <c r="T796" s="7" t="e">
        <f>VLOOKUP(A796,ResultsIRT!B:J,9,FALSE)</f>
        <v>#N/A</v>
      </c>
      <c r="U796" s="27" t="s">
        <v>1371</v>
      </c>
      <c r="V796" s="8" t="str">
        <f>IFERROR(IF(VLOOKUP(U796, EnglishVocabulary!A:A, 1, FALSE) = U796, "yes", "no"), "no")</f>
        <v>no</v>
      </c>
      <c r="W796" s="8" t="str">
        <f>IFERROR(IF(VLOOKUP(A796, HighDiscrimIRT!A:A, 1, FALSE) = A796, "X", ""), "")</f>
        <v/>
      </c>
      <c r="X796" s="7"/>
    </row>
    <row r="797" spans="1:24">
      <c r="A797" s="14" t="s">
        <v>1372</v>
      </c>
      <c r="B797" s="7">
        <f>LOG10(D797)+6</f>
        <v>1.1124910513059998</v>
      </c>
      <c r="C797" s="7">
        <f>IF(E797=0,-12,LOG10(E797)+6)</f>
        <v>-2.346787486224656</v>
      </c>
      <c r="D797" s="10">
        <v>1.2956600000000001E-5</v>
      </c>
      <c r="E797" s="10">
        <v>4.4999999999999998E-9</v>
      </c>
      <c r="F797" s="11">
        <v>6</v>
      </c>
      <c r="G797" s="8" t="str" cm="1">
        <f t="array" ref="G797">_xlfn.SWITCH(F797,0,"primary",1,"6-7th grade",2,"8-9th grade",3,"10th grade",4,"11-12th grade",5,"bachelor",6,"licence",7,"master",10,"hard to tell")</f>
        <v>licence</v>
      </c>
      <c r="H797" s="8"/>
      <c r="I797" s="8"/>
      <c r="J797" s="8" t="s">
        <v>27</v>
      </c>
      <c r="K797" s="8" t="str">
        <f>IFERROR(IF(VLOOKUP(A797, ResultsOnlineExpFrench!A:A, 1, FALSE) = A797, "yes", "no"), "no")</f>
        <v>yes</v>
      </c>
      <c r="L797" s="8"/>
      <c r="M797" s="7">
        <f>VLOOKUP(A797,ResultsOnlineExpFrench!A:B,2,FALSE)</f>
        <v>1.9179104477611939</v>
      </c>
      <c r="N797" s="7">
        <f>VLOOKUP(A797,ResultsOnlineExpFrench!A:H,8,FALSE)</f>
        <v>2.5511147913309511</v>
      </c>
      <c r="O797" s="7">
        <f>VLOOKUP(A797,ResultsIRT!B:J,4,FALSE)</f>
        <v>5.8920558457099901</v>
      </c>
      <c r="P797" s="7">
        <f>VLOOKUP(A797,ResultsIRT!B:J,5,FALSE)</f>
        <v>0.54979329303884705</v>
      </c>
      <c r="Q797" s="7">
        <f>VLOOKUP(A797,ResultsIRT!B:J,6,FALSE)</f>
        <v>5.0568728913698804</v>
      </c>
      <c r="R797" s="7">
        <f>VLOOKUP(A797,ResultsIRT!B:J,8,FALSE)</f>
        <v>0.598964445713288</v>
      </c>
      <c r="S797" s="7">
        <f>VLOOKUP(A797,ResultsIRT!B:J,7,FALSE)</f>
        <v>0.42580117864302303</v>
      </c>
      <c r="T797" s="7">
        <f>VLOOKUP(A797,ResultsIRT!B:J,9,FALSE)</f>
        <v>8.4792283821480297</v>
      </c>
      <c r="U797" s="27" t="s">
        <v>1373</v>
      </c>
      <c r="V797" s="8" t="str">
        <f>IFERROR(IF(VLOOKUP(U797, EnglishVocabulary!A:A, 1, FALSE) = U797, "yes", "no"), "no")</f>
        <v>yes</v>
      </c>
      <c r="W797" s="8" t="str">
        <f>IFERROR(IF(VLOOKUP(A797, HighDiscrimIRT!A:A, 1, FALSE) = A797, "X", ""), "")</f>
        <v>X</v>
      </c>
      <c r="X797" s="7"/>
    </row>
    <row r="798" spans="1:24">
      <c r="A798" s="14" t="s">
        <v>1374</v>
      </c>
      <c r="B798" s="7">
        <f>LOG10(D798)+6</f>
        <v>1.1124910513059998</v>
      </c>
      <c r="C798" s="7">
        <f>IF(E798=0,-12,LOG10(E798)+6)</f>
        <v>-12</v>
      </c>
      <c r="D798" s="10">
        <v>1.2956600000000001E-5</v>
      </c>
      <c r="E798" s="10">
        <v>0</v>
      </c>
      <c r="F798" s="8">
        <v>6</v>
      </c>
      <c r="G798" s="8" t="str" cm="1">
        <f t="array" ref="G798">_xlfn.SWITCH(F798,0,"primary",1,"6-7th grade",2,"8-9th grade",3,"10th grade",4,"11-12th grade",5,"bachelor",6,"licence",7,"master",10,"hard to tell")</f>
        <v>licence</v>
      </c>
      <c r="H798" s="8"/>
      <c r="I798" s="8"/>
      <c r="J798" s="8" t="s">
        <v>77</v>
      </c>
      <c r="K798" s="8" t="str">
        <f>IFERROR(IF(VLOOKUP(A798, ResultsOnlineExpFrench!A:A, 1, FALSE) = A798, "yes", "no"), "no")</f>
        <v>no</v>
      </c>
      <c r="L798" s="8"/>
      <c r="M798" s="8" t="e">
        <f>VLOOKUP(A798,ResultsOnlineExpFrench!A:B,2,FALSE)</f>
        <v>#N/A</v>
      </c>
      <c r="N798" s="8" t="e">
        <f>VLOOKUP(A798,ResultsOnlineExpFrench!A:H,8,FALSE)</f>
        <v>#N/A</v>
      </c>
      <c r="O798" s="7" t="e">
        <f>VLOOKUP(A798,ResultsIRT!B:J,4,FALSE)</f>
        <v>#N/A</v>
      </c>
      <c r="P798" s="7" t="e">
        <f>VLOOKUP(A798,ResultsIRT!B:J,5,FALSE)</f>
        <v>#N/A</v>
      </c>
      <c r="Q798" s="7" t="e">
        <f>VLOOKUP(A798,ResultsIRT!B:J,6,FALSE)</f>
        <v>#N/A</v>
      </c>
      <c r="R798" s="7" t="e">
        <f>VLOOKUP(A798,ResultsIRT!B:J,8,FALSE)</f>
        <v>#N/A</v>
      </c>
      <c r="S798" s="7" t="e">
        <f>VLOOKUP(A798,ResultsIRT!B:J,7,FALSE)</f>
        <v>#N/A</v>
      </c>
      <c r="T798" s="7" t="e">
        <f>VLOOKUP(A798,ResultsIRT!B:J,9,FALSE)</f>
        <v>#N/A</v>
      </c>
      <c r="U798" s="27" t="s">
        <v>1375</v>
      </c>
      <c r="V798" s="8" t="str">
        <f>IFERROR(IF(VLOOKUP(U798, EnglishVocabulary!A:A, 1, FALSE) = U798, "yes", "no"), "no")</f>
        <v>no</v>
      </c>
      <c r="W798" s="8" t="str">
        <f>IFERROR(IF(VLOOKUP(A798, HighDiscrimIRT!A:A, 1, FALSE) = A798, "X", ""), "")</f>
        <v/>
      </c>
      <c r="X798" s="7"/>
    </row>
    <row r="799" spans="1:24">
      <c r="A799" s="14" t="s">
        <v>1376</v>
      </c>
      <c r="B799" s="7">
        <f>LOG10(D799)+6</f>
        <v>1.1099731807179136</v>
      </c>
      <c r="C799" s="7">
        <f>IF(E799=0,-12,LOG10(E799)+6)</f>
        <v>-1.3169529617611504</v>
      </c>
      <c r="D799" s="10">
        <v>1.2881700000000001E-5</v>
      </c>
      <c r="E799" s="10">
        <v>4.8200000000000001E-8</v>
      </c>
      <c r="F799" s="11">
        <v>5</v>
      </c>
      <c r="G799" s="8" t="str" cm="1">
        <f t="array" ref="G799">_xlfn.SWITCH(F799,0,"primary",1,"6-7th grade",2,"8-9th grade",3,"10th grade",4,"11-12th grade",5,"bachelor",6,"licence",7,"master",10,"hard to tell")</f>
        <v>bachelor</v>
      </c>
      <c r="H799" s="8"/>
      <c r="I799" s="8"/>
      <c r="J799" s="8" t="s">
        <v>27</v>
      </c>
      <c r="K799" s="8" t="str">
        <f>IFERROR(IF(VLOOKUP(A799, ResultsOnlineExpFrench!A:A, 1, FALSE) = A799, "yes", "no"), "no")</f>
        <v>yes</v>
      </c>
      <c r="L799" s="8"/>
      <c r="M799" s="7">
        <f>VLOOKUP(A799,ResultsOnlineExpFrench!A:B,2,FALSE)</f>
        <v>5.3524590163934427</v>
      </c>
      <c r="N799" s="7">
        <f>VLOOKUP(A799,ResultsOnlineExpFrench!A:H,8,FALSE)</f>
        <v>2.6578745703902009</v>
      </c>
      <c r="O799" s="7">
        <f>VLOOKUP(A799,ResultsIRT!B:J,4,FALSE)</f>
        <v>1.60032029915531</v>
      </c>
      <c r="P799" s="7">
        <f>VLOOKUP(A799,ResultsIRT!B:J,5,FALSE)</f>
        <v>-0.35400903233596598</v>
      </c>
      <c r="Q799" s="7">
        <f>VLOOKUP(A799,ResultsIRT!B:J,6,FALSE)</f>
        <v>2.3005423866661299</v>
      </c>
      <c r="R799" s="7">
        <f>VLOOKUP(A799,ResultsIRT!B:J,8,FALSE)</f>
        <v>-0.97383104259751596</v>
      </c>
      <c r="S799" s="7">
        <f>VLOOKUP(A799,ResultsIRT!B:J,7,FALSE)</f>
        <v>0.56671960072526395</v>
      </c>
      <c r="T799" s="7">
        <f>VLOOKUP(A799,ResultsIRT!B:J,9,FALSE)</f>
        <v>3.1449248282712801</v>
      </c>
      <c r="U799" s="27" t="s">
        <v>1377</v>
      </c>
      <c r="V799" s="8" t="str">
        <f>IFERROR(IF(VLOOKUP(U799, EnglishVocabulary!A:A, 1, FALSE) = U799, "yes", "no"), "no")</f>
        <v>no</v>
      </c>
      <c r="W799" s="8" t="str">
        <f>IFERROR(IF(VLOOKUP(A799, HighDiscrimIRT!A:A, 1, FALSE) = A799, "X", ""), "")</f>
        <v/>
      </c>
      <c r="X799" s="7"/>
    </row>
    <row r="800" spans="1:24">
      <c r="A800" s="14" t="s">
        <v>1378</v>
      </c>
      <c r="B800" s="7">
        <f>LOG10(D800)+6</f>
        <v>1.1099731807179136</v>
      </c>
      <c r="C800" s="7">
        <f>IF(E800=0,-12,LOG10(E800)+6)</f>
        <v>-0.60432421473006404</v>
      </c>
      <c r="D800" s="10">
        <v>1.2881700000000001E-5</v>
      </c>
      <c r="E800" s="10">
        <v>2.487E-7</v>
      </c>
      <c r="F800" s="8">
        <v>6</v>
      </c>
      <c r="G800" s="8" t="str" cm="1">
        <f t="array" ref="G800">_xlfn.SWITCH(F800,0,"primary",1,"6-7th grade",2,"8-9th grade",3,"10th grade",4,"11-12th grade",5,"bachelor",6,"licence",7,"master",10,"hard to tell")</f>
        <v>licence</v>
      </c>
      <c r="H800" s="8"/>
      <c r="I800" s="8"/>
      <c r="J800" s="8" t="s">
        <v>331</v>
      </c>
      <c r="K800" s="8" t="str">
        <f>IFERROR(IF(VLOOKUP(A800, ResultsOnlineExpFrench!A:A, 1, FALSE) = A800, "yes", "no"), "no")</f>
        <v>no</v>
      </c>
      <c r="L800" s="8"/>
      <c r="M800" s="8" t="e">
        <f>VLOOKUP(A800,ResultsOnlineExpFrench!A:B,2,FALSE)</f>
        <v>#N/A</v>
      </c>
      <c r="N800" s="8" t="e">
        <f>VLOOKUP(A800,ResultsOnlineExpFrench!A:H,8,FALSE)</f>
        <v>#N/A</v>
      </c>
      <c r="O800" s="7" t="e">
        <f>VLOOKUP(A800,ResultsIRT!B:J,4,FALSE)</f>
        <v>#N/A</v>
      </c>
      <c r="P800" s="7" t="e">
        <f>VLOOKUP(A800,ResultsIRT!B:J,5,FALSE)</f>
        <v>#N/A</v>
      </c>
      <c r="Q800" s="7" t="e">
        <f>VLOOKUP(A800,ResultsIRT!B:J,6,FALSE)</f>
        <v>#N/A</v>
      </c>
      <c r="R800" s="7" t="e">
        <f>VLOOKUP(A800,ResultsIRT!B:J,8,FALSE)</f>
        <v>#N/A</v>
      </c>
      <c r="S800" s="7" t="e">
        <f>VLOOKUP(A800,ResultsIRT!B:J,7,FALSE)</f>
        <v>#N/A</v>
      </c>
      <c r="T800" s="7" t="e">
        <f>VLOOKUP(A800,ResultsIRT!B:J,9,FALSE)</f>
        <v>#N/A</v>
      </c>
      <c r="U800" s="27" t="s">
        <v>1378</v>
      </c>
      <c r="V800" s="8" t="str">
        <f>IFERROR(IF(VLOOKUP(U800, EnglishVocabulary!A:A, 1, FALSE) = U800, "yes", "no"), "no")</f>
        <v>no</v>
      </c>
      <c r="W800" s="8" t="str">
        <f>IFERROR(IF(VLOOKUP(A800, HighDiscrimIRT!A:A, 1, FALSE) = A800, "X", ""), "")</f>
        <v/>
      </c>
      <c r="X800" s="7"/>
    </row>
    <row r="801" spans="1:24">
      <c r="A801" s="14" t="s">
        <v>1379</v>
      </c>
      <c r="B801" s="7">
        <f>LOG10(D801)+6</f>
        <v>1.1074406273283568</v>
      </c>
      <c r="C801" s="7">
        <f>IF(E801=0,-12,LOG10(E801)+6)</f>
        <v>4.4578954876612897E-2</v>
      </c>
      <c r="D801" s="10">
        <v>1.2806800000000001E-5</v>
      </c>
      <c r="E801" s="10">
        <v>1.1081E-6</v>
      </c>
      <c r="F801" s="11">
        <v>4</v>
      </c>
      <c r="G801" s="8" t="str" cm="1">
        <f t="array" ref="G801">_xlfn.SWITCH(F801,0,"primary",1,"6-7th grade",2,"8-9th grade",3,"10th grade",4,"11-12th grade",5,"bachelor",6,"licence",7,"master",10,"hard to tell")</f>
        <v>11-12th grade</v>
      </c>
      <c r="H801" s="8"/>
      <c r="I801" s="8"/>
      <c r="J801" s="8" t="s">
        <v>27</v>
      </c>
      <c r="K801" s="8" t="str">
        <f>IFERROR(IF(VLOOKUP(A801, ResultsOnlineExpFrench!A:A, 1, FALSE) = A801, "yes", "no"), "no")</f>
        <v>yes</v>
      </c>
      <c r="L801" s="8"/>
      <c r="M801" s="7">
        <f>VLOOKUP(A801,ResultsOnlineExpFrench!A:B,2,FALSE)</f>
        <v>6.9936305732484074</v>
      </c>
      <c r="N801" s="7">
        <f>VLOOKUP(A801,ResultsOnlineExpFrench!A:H,8,FALSE)</f>
        <v>1.61006711608583</v>
      </c>
      <c r="O801" s="7">
        <f>VLOOKUP(A801,ResultsIRT!B:J,4,FALSE)</f>
        <v>3.8855381057178902E-2</v>
      </c>
      <c r="P801" s="7">
        <f>VLOOKUP(A801,ResultsIRT!B:J,5,FALSE)</f>
        <v>-88.468124190789098</v>
      </c>
      <c r="Q801" s="7">
        <f>VLOOKUP(A801,ResultsIRT!B:J,6,FALSE)</f>
        <v>4.0112774365094701</v>
      </c>
      <c r="R801" s="7">
        <f>VLOOKUP(A801,ResultsIRT!B:J,8,FALSE)</f>
        <v>-1.7499283793709499</v>
      </c>
      <c r="S801" s="7">
        <f>VLOOKUP(A801,ResultsIRT!B:J,7,FALSE)</f>
        <v>0.95035604309178801</v>
      </c>
      <c r="T801" s="7">
        <f>VLOOKUP(A801,ResultsIRT!B:J,9,FALSE)</f>
        <v>0.96207916968916396</v>
      </c>
      <c r="U801" s="27" t="s">
        <v>1380</v>
      </c>
      <c r="V801" s="8" t="str">
        <f>IFERROR(IF(VLOOKUP(U801, EnglishVocabulary!A:A, 1, FALSE) = U801, "yes", "no"), "no")</f>
        <v>no</v>
      </c>
      <c r="W801" s="8" t="str">
        <f>IFERROR(IF(VLOOKUP(A801, HighDiscrimIRT!A:A, 1, FALSE) = A801, "X", ""), "")</f>
        <v/>
      </c>
      <c r="X801" s="7"/>
    </row>
    <row r="802" spans="1:24">
      <c r="A802" s="14" t="s">
        <v>1381</v>
      </c>
      <c r="B802" s="7">
        <f>LOG10(D802)+6</f>
        <v>1.1074406273283568</v>
      </c>
      <c r="C802" s="7">
        <f>IF(E802=0,-12,LOG10(E802)+6)</f>
        <v>0.13373046662454868</v>
      </c>
      <c r="D802" s="10">
        <v>1.2806800000000001E-5</v>
      </c>
      <c r="E802" s="10">
        <v>1.3605999999999999E-6</v>
      </c>
      <c r="F802" s="8">
        <v>5</v>
      </c>
      <c r="G802" s="8" t="str" cm="1">
        <f t="array" ref="G802">_xlfn.SWITCH(F802,0,"primary",1,"6-7th grade",2,"8-9th grade",3,"10th grade",4,"11-12th grade",5,"bachelor",6,"licence",7,"master",10,"hard to tell")</f>
        <v>bachelor</v>
      </c>
      <c r="H802" s="8"/>
      <c r="I802" s="8" t="s">
        <v>42</v>
      </c>
      <c r="J802" s="8" t="s">
        <v>77</v>
      </c>
      <c r="K802" s="8" t="str">
        <f>IFERROR(IF(VLOOKUP(A802, ResultsOnlineExpFrench!A:A, 1, FALSE) = A802, "yes", "no"), "no")</f>
        <v>no</v>
      </c>
      <c r="L802" s="8"/>
      <c r="M802" s="8" t="e">
        <f>VLOOKUP(A802,ResultsOnlineExpFrench!A:B,2,FALSE)</f>
        <v>#N/A</v>
      </c>
      <c r="N802" s="8" t="e">
        <f>VLOOKUP(A802,ResultsOnlineExpFrench!A:H,8,FALSE)</f>
        <v>#N/A</v>
      </c>
      <c r="O802" s="7" t="e">
        <f>VLOOKUP(A802,ResultsIRT!B:J,4,FALSE)</f>
        <v>#N/A</v>
      </c>
      <c r="P802" s="7" t="e">
        <f>VLOOKUP(A802,ResultsIRT!B:J,5,FALSE)</f>
        <v>#N/A</v>
      </c>
      <c r="Q802" s="7" t="e">
        <f>VLOOKUP(A802,ResultsIRT!B:J,6,FALSE)</f>
        <v>#N/A</v>
      </c>
      <c r="R802" s="7" t="e">
        <f>VLOOKUP(A802,ResultsIRT!B:J,8,FALSE)</f>
        <v>#N/A</v>
      </c>
      <c r="S802" s="7" t="e">
        <f>VLOOKUP(A802,ResultsIRT!B:J,7,FALSE)</f>
        <v>#N/A</v>
      </c>
      <c r="T802" s="7" t="e">
        <f>VLOOKUP(A802,ResultsIRT!B:J,9,FALSE)</f>
        <v>#N/A</v>
      </c>
      <c r="U802" s="27" t="s">
        <v>1382</v>
      </c>
      <c r="V802" s="8" t="str">
        <f>IFERROR(IF(VLOOKUP(U802, EnglishVocabulary!A:A, 1, FALSE) = U802, "yes", "no"), "no")</f>
        <v>no</v>
      </c>
      <c r="W802" s="8" t="str">
        <f>IFERROR(IF(VLOOKUP(A802, HighDiscrimIRT!A:A, 1, FALSE) = A802, "X", ""), "")</f>
        <v/>
      </c>
      <c r="X802" s="7"/>
    </row>
    <row r="803" spans="1:24">
      <c r="A803" s="14" t="s">
        <v>1383</v>
      </c>
      <c r="B803" s="7">
        <f>LOG10(D803)+6</f>
        <v>1.1048932188887433</v>
      </c>
      <c r="C803" s="7">
        <f>IF(E803=0,-12,LOG10(E803)+6)</f>
        <v>-0.68193666503723804</v>
      </c>
      <c r="D803" s="10">
        <v>1.2731899999999999E-5</v>
      </c>
      <c r="E803" s="10">
        <v>2.0800000000000001E-7</v>
      </c>
      <c r="F803" s="8">
        <v>6</v>
      </c>
      <c r="G803" s="8" t="str" cm="1">
        <f t="array" ref="G803">_xlfn.SWITCH(F803,0,"primary",1,"6-7th grade",2,"8-9th grade",3,"10th grade",4,"11-12th grade",5,"bachelor",6,"licence",7,"master",10,"hard to tell")</f>
        <v>licence</v>
      </c>
      <c r="H803" s="8"/>
      <c r="I803" s="8"/>
      <c r="J803" s="8" t="s">
        <v>77</v>
      </c>
      <c r="K803" s="8" t="str">
        <f>IFERROR(IF(VLOOKUP(A803, ResultsOnlineExpFrench!A:A, 1, FALSE) = A803, "yes", "no"), "no")</f>
        <v>no</v>
      </c>
      <c r="L803" s="8"/>
      <c r="M803" s="8" t="e">
        <f>VLOOKUP(A803,ResultsOnlineExpFrench!A:B,2,FALSE)</f>
        <v>#N/A</v>
      </c>
      <c r="N803" s="8" t="e">
        <f>VLOOKUP(A803,ResultsOnlineExpFrench!A:H,8,FALSE)</f>
        <v>#N/A</v>
      </c>
      <c r="O803" s="7" t="e">
        <f>VLOOKUP(A803,ResultsIRT!B:J,4,FALSE)</f>
        <v>#N/A</v>
      </c>
      <c r="P803" s="7" t="e">
        <f>VLOOKUP(A803,ResultsIRT!B:J,5,FALSE)</f>
        <v>#N/A</v>
      </c>
      <c r="Q803" s="7" t="e">
        <f>VLOOKUP(A803,ResultsIRT!B:J,6,FALSE)</f>
        <v>#N/A</v>
      </c>
      <c r="R803" s="7" t="e">
        <f>VLOOKUP(A803,ResultsIRT!B:J,8,FALSE)</f>
        <v>#N/A</v>
      </c>
      <c r="S803" s="7" t="e">
        <f>VLOOKUP(A803,ResultsIRT!B:J,7,FALSE)</f>
        <v>#N/A</v>
      </c>
      <c r="T803" s="7" t="e">
        <f>VLOOKUP(A803,ResultsIRT!B:J,9,FALSE)</f>
        <v>#N/A</v>
      </c>
      <c r="U803" s="27" t="s">
        <v>1384</v>
      </c>
      <c r="V803" s="8" t="str">
        <f>IFERROR(IF(VLOOKUP(U803, EnglishVocabulary!A:A, 1, FALSE) = U803, "yes", "no"), "no")</f>
        <v>yes</v>
      </c>
      <c r="W803" s="8" t="str">
        <f>IFERROR(IF(VLOOKUP(A803, HighDiscrimIRT!A:A, 1, FALSE) = A803, "X", ""), "")</f>
        <v/>
      </c>
      <c r="X803" s="7"/>
    </row>
    <row r="804" spans="1:24">
      <c r="A804" s="14" t="s">
        <v>1385</v>
      </c>
      <c r="B804" s="7">
        <f>LOG10(D804)+6</f>
        <v>1.1048932188887433</v>
      </c>
      <c r="C804" s="7">
        <f>IF(E804=0,-12,LOG10(E804)+6)</f>
        <v>-9.0925598599095991E-2</v>
      </c>
      <c r="D804" s="10">
        <v>1.2731899999999999E-5</v>
      </c>
      <c r="E804" s="10">
        <v>8.1109999999999995E-7</v>
      </c>
      <c r="F804" s="11">
        <v>2</v>
      </c>
      <c r="G804" s="8" t="str" cm="1">
        <f t="array" ref="G804">_xlfn.SWITCH(F804,0,"primary",1,"6-7th grade",2,"8-9th grade",3,"10th grade",4,"11-12th grade",5,"bachelor",6,"licence",7,"master",10,"hard to tell")</f>
        <v>8-9th grade</v>
      </c>
      <c r="H804" s="8"/>
      <c r="I804" s="8"/>
      <c r="J804" s="8" t="s">
        <v>27</v>
      </c>
      <c r="K804" s="8" t="str">
        <f>IFERROR(IF(VLOOKUP(A804, ResultsOnlineExpFrench!A:A, 1, FALSE) = A804, "yes", "no"), "no")</f>
        <v>yes</v>
      </c>
      <c r="L804" s="8"/>
      <c r="M804" s="7">
        <f>VLOOKUP(A804,ResultsOnlineExpFrench!A:B,2,FALSE)</f>
        <v>7.7898550724637694</v>
      </c>
      <c r="N804" s="7">
        <f>VLOOKUP(A804,ResultsOnlineExpFrench!A:H,8,FALSE)</f>
        <v>0.60735705124058814</v>
      </c>
      <c r="O804" s="7" t="e">
        <f>VLOOKUP(A804,ResultsIRT!B:J,4,FALSE)</f>
        <v>#N/A</v>
      </c>
      <c r="P804" s="7" t="e">
        <f>VLOOKUP(A804,ResultsIRT!B:J,5,FALSE)</f>
        <v>#N/A</v>
      </c>
      <c r="Q804" s="7" t="e">
        <f>VLOOKUP(A804,ResultsIRT!B:J,6,FALSE)</f>
        <v>#N/A</v>
      </c>
      <c r="R804" s="7" t="e">
        <f>VLOOKUP(A804,ResultsIRT!B:J,8,FALSE)</f>
        <v>#N/A</v>
      </c>
      <c r="S804" s="7" t="e">
        <f>VLOOKUP(A804,ResultsIRT!B:J,7,FALSE)</f>
        <v>#N/A</v>
      </c>
      <c r="T804" s="7" t="e">
        <f>VLOOKUP(A804,ResultsIRT!B:J,9,FALSE)</f>
        <v>#N/A</v>
      </c>
      <c r="U804" s="27" t="s">
        <v>1386</v>
      </c>
      <c r="V804" s="8" t="str">
        <f>IFERROR(IF(VLOOKUP(U804, EnglishVocabulary!A:A, 1, FALSE) = U804, "yes", "no"), "no")</f>
        <v>yes</v>
      </c>
      <c r="W804" s="8" t="str">
        <f>IFERROR(IF(VLOOKUP(A804, HighDiscrimIRT!A:A, 1, FALSE) = A804, "X", ""), "")</f>
        <v/>
      </c>
      <c r="X804" s="7"/>
    </row>
    <row r="805" spans="1:24">
      <c r="A805" s="14" t="s">
        <v>1387</v>
      </c>
      <c r="B805" s="7">
        <f>LOG10(D805)+6</f>
        <v>1.0997531325478915</v>
      </c>
      <c r="C805" s="7">
        <f>IF(E805=0,-12,LOG10(E805)+6)</f>
        <v>-0.17095366314681737</v>
      </c>
      <c r="D805" s="10">
        <v>1.2582099999999999E-5</v>
      </c>
      <c r="E805" s="10">
        <v>6.7459999999999997E-7</v>
      </c>
      <c r="F805" s="11">
        <v>3</v>
      </c>
      <c r="G805" s="8" t="str" cm="1">
        <f t="array" ref="G805">_xlfn.SWITCH(F805,0,"primary",1,"6-7th grade",2,"8-9th grade",3,"10th grade",4,"11-12th grade",5,"bachelor",6,"licence",7,"master",10,"hard to tell")</f>
        <v>10th grade</v>
      </c>
      <c r="H805" s="8"/>
      <c r="I805" s="8"/>
      <c r="J805" s="8" t="s">
        <v>36</v>
      </c>
      <c r="K805" s="8" t="str">
        <f>IFERROR(IF(VLOOKUP(A805, ResultsOnlineExpFrench!A:A, 1, FALSE) = A805, "yes", "no"), "no")</f>
        <v>yes</v>
      </c>
      <c r="L805" s="8"/>
      <c r="M805" s="7">
        <f>VLOOKUP(A805,ResultsOnlineExpFrench!A:B,2,FALSE)</f>
        <v>4.1917808219178081</v>
      </c>
      <c r="N805" s="7">
        <f>VLOOKUP(A805,ResultsOnlineExpFrench!A:H,8,FALSE)</f>
        <v>2.9778061900307811</v>
      </c>
      <c r="O805" s="7">
        <f>VLOOKUP(A805,ResultsIRT!B:J,4,FALSE)</f>
        <v>6.9435660667839301</v>
      </c>
      <c r="P805" s="7">
        <f>VLOOKUP(A805,ResultsIRT!B:J,5,FALSE)</f>
        <v>0.47792793133026501</v>
      </c>
      <c r="Q805" s="7">
        <f>VLOOKUP(A805,ResultsIRT!B:J,6,FALSE)</f>
        <v>1.1525725215867899</v>
      </c>
      <c r="R805" s="7">
        <f>VLOOKUP(A805,ResultsIRT!B:J,8,FALSE)</f>
        <v>-0.37636055742197799</v>
      </c>
      <c r="S805" s="7">
        <f>VLOOKUP(A805,ResultsIRT!B:J,7,FALSE)</f>
        <v>0.19742284656009701</v>
      </c>
      <c r="T805" s="7">
        <f>VLOOKUP(A805,ResultsIRT!B:J,9,FALSE)</f>
        <v>3.4240329576241999</v>
      </c>
      <c r="U805" s="27" t="s">
        <v>1388</v>
      </c>
      <c r="V805" s="8" t="str">
        <f>IFERROR(IF(VLOOKUP(U805, EnglishVocabulary!A:A, 1, FALSE) = U805, "yes", "no"), "no")</f>
        <v>yes</v>
      </c>
      <c r="W805" s="8" t="str">
        <f>IFERROR(IF(VLOOKUP(A805, HighDiscrimIRT!A:A, 1, FALSE) = A805, "X", ""), "")</f>
        <v/>
      </c>
      <c r="X805" s="7"/>
    </row>
    <row r="806" spans="1:24">
      <c r="A806" s="14" t="s">
        <v>1389</v>
      </c>
      <c r="B806" s="7">
        <f>LOG10(D806)+6</f>
        <v>1.0997531325478915</v>
      </c>
      <c r="C806" s="7">
        <f>IF(E806=0,-12,LOG10(E806)+6)</f>
        <v>-1.4509967379742124</v>
      </c>
      <c r="D806" s="10">
        <v>1.2582099999999999E-5</v>
      </c>
      <c r="E806" s="10">
        <v>3.5399999999999999E-8</v>
      </c>
      <c r="F806" s="11">
        <v>3</v>
      </c>
      <c r="G806" s="8" t="str" cm="1">
        <f t="array" ref="G806">_xlfn.SWITCH(F806,0,"primary",1,"6-7th grade",2,"8-9th grade",3,"10th grade",4,"11-12th grade",5,"bachelor",6,"licence",7,"master",10,"hard to tell")</f>
        <v>10th grade</v>
      </c>
      <c r="H806" s="8"/>
      <c r="I806" s="8"/>
      <c r="J806" s="8" t="s">
        <v>27</v>
      </c>
      <c r="K806" s="8" t="str">
        <f>IFERROR(IF(VLOOKUP(A806, ResultsOnlineExpFrench!A:A, 1, FALSE) = A806, "yes", "no"), "no")</f>
        <v>yes</v>
      </c>
      <c r="L806" s="8"/>
      <c r="M806" s="7">
        <f>VLOOKUP(A806,ResultsOnlineExpFrench!A:B,2,FALSE)</f>
        <v>3.708333333333333</v>
      </c>
      <c r="N806" s="7">
        <f>VLOOKUP(A806,ResultsOnlineExpFrench!A:H,8,FALSE)</f>
        <v>2.83792520064297</v>
      </c>
      <c r="O806" s="7">
        <f>VLOOKUP(A806,ResultsIRT!B:J,4,FALSE)</f>
        <v>1.16020340036462</v>
      </c>
      <c r="P806" s="7">
        <f>VLOOKUP(A806,ResultsIRT!B:J,5,FALSE)</f>
        <v>0.37818577497564199</v>
      </c>
      <c r="Q806" s="7">
        <f>VLOOKUP(A806,ResultsIRT!B:J,6,FALSE)</f>
        <v>2.06512987379157</v>
      </c>
      <c r="R806" s="7">
        <f>VLOOKUP(A806,ResultsIRT!B:J,8,FALSE)</f>
        <v>-0.30608463440334599</v>
      </c>
      <c r="S806" s="7">
        <f>VLOOKUP(A806,ResultsIRT!B:J,7,FALSE)</f>
        <v>0.54369001354064095</v>
      </c>
      <c r="T806" s="7">
        <f>VLOOKUP(A806,ResultsIRT!B:J,9,FALSE)</f>
        <v>5.2540537944790797</v>
      </c>
      <c r="U806" s="27" t="s">
        <v>1390</v>
      </c>
      <c r="V806" s="8" t="str">
        <f>IFERROR(IF(VLOOKUP(U806, EnglishVocabulary!A:A, 1, FALSE) = U806, "yes", "no"), "no")</f>
        <v>no</v>
      </c>
      <c r="W806" s="8" t="str">
        <f>IFERROR(IF(VLOOKUP(A806, HighDiscrimIRT!A:A, 1, FALSE) = A806, "X", ""), "")</f>
        <v/>
      </c>
      <c r="X806" s="7"/>
    </row>
    <row r="807" spans="1:24">
      <c r="A807" s="14" t="s">
        <v>1391</v>
      </c>
      <c r="B807" s="7">
        <f>LOG10(D807)+6</f>
        <v>1.0997531325478915</v>
      </c>
      <c r="C807" s="7">
        <f>IF(E807=0,-12,LOG10(E807)+6)</f>
        <v>-1.779891911959945</v>
      </c>
      <c r="D807" s="10">
        <v>1.2582099999999999E-5</v>
      </c>
      <c r="E807" s="10">
        <v>1.66E-8</v>
      </c>
      <c r="F807" s="8">
        <v>6</v>
      </c>
      <c r="G807" s="8" t="str" cm="1">
        <f t="array" ref="G807">_xlfn.SWITCH(F807,0,"primary",1,"6-7th grade",2,"8-9th grade",3,"10th grade",4,"11-12th grade",5,"bachelor",6,"licence",7,"master",10,"hard to tell")</f>
        <v>licence</v>
      </c>
      <c r="H807" s="8" t="s">
        <v>42</v>
      </c>
      <c r="I807" s="8"/>
      <c r="J807" s="28" t="s">
        <v>27</v>
      </c>
      <c r="K807" s="28" t="str">
        <f>IFERROR(IF(VLOOKUP(A807, ResultsOnlineExpFrench!A:A, 1, FALSE) = A807, "yes", "no"), "no")</f>
        <v>no</v>
      </c>
      <c r="L807" s="28"/>
      <c r="M807" s="28" t="e">
        <f>VLOOKUP(A807,ResultsOnlineExpFrench!A:B,2,FALSE)</f>
        <v>#N/A</v>
      </c>
      <c r="N807" s="28" t="e">
        <f>VLOOKUP(A807,ResultsOnlineExpFrench!A:H,8,FALSE)</f>
        <v>#N/A</v>
      </c>
      <c r="O807" s="29" t="e">
        <f>VLOOKUP(A807,ResultsIRT!B:J,4,FALSE)</f>
        <v>#N/A</v>
      </c>
      <c r="P807" s="29" t="e">
        <f>VLOOKUP(A807,ResultsIRT!B:J,5,FALSE)</f>
        <v>#N/A</v>
      </c>
      <c r="Q807" s="29" t="e">
        <f>VLOOKUP(A807,ResultsIRT!B:J,6,FALSE)</f>
        <v>#N/A</v>
      </c>
      <c r="R807" s="29" t="e">
        <f>VLOOKUP(A807,ResultsIRT!B:J,8,FALSE)</f>
        <v>#N/A</v>
      </c>
      <c r="S807" s="29" t="e">
        <f>VLOOKUP(A807,ResultsIRT!B:J,7,FALSE)</f>
        <v>#N/A</v>
      </c>
      <c r="T807" s="29" t="e">
        <f>VLOOKUP(A807,ResultsIRT!B:J,9,FALSE)</f>
        <v>#N/A</v>
      </c>
      <c r="U807" s="27" t="s">
        <v>1392</v>
      </c>
      <c r="V807" s="28" t="str">
        <f>IFERROR(IF(VLOOKUP(U807, EnglishVocabulary!A:A, 1, FALSE) = U807, "yes", "no"), "no")</f>
        <v>no</v>
      </c>
      <c r="W807" s="28" t="str">
        <f>IFERROR(IF(VLOOKUP(A807, HighDiscrimIRT!A:A, 1, FALSE) = A807, "X", ""), "")</f>
        <v/>
      </c>
      <c r="X807" s="7"/>
    </row>
    <row r="808" spans="1:24">
      <c r="A808" s="14" t="s">
        <v>1393</v>
      </c>
      <c r="B808" s="7">
        <f>LOG10(D808)+6</f>
        <v>1.0971600946130424</v>
      </c>
      <c r="C808" s="7">
        <f>IF(E808=0,-12,LOG10(E808)+6)</f>
        <v>0.96950909859656687</v>
      </c>
      <c r="D808" s="10">
        <v>1.2507199999999999E-5</v>
      </c>
      <c r="E808" s="10">
        <v>9.3219999999999999E-6</v>
      </c>
      <c r="F808" s="8">
        <v>0</v>
      </c>
      <c r="G808" s="8" t="str" cm="1">
        <f t="array" ref="G808">_xlfn.SWITCH(F808,0,"primary",1,"6-7th grade",2,"8-9th grade",3,"10th grade",4,"11-12th grade",5,"bachelor",6,"licence",7,"master",10,"hard to tell")</f>
        <v>primary</v>
      </c>
      <c r="H808" s="8"/>
      <c r="I808" s="8" t="s">
        <v>42</v>
      </c>
      <c r="J808" s="8" t="s">
        <v>77</v>
      </c>
      <c r="K808" s="8" t="str">
        <f>IFERROR(IF(VLOOKUP(A808, ResultsOnlineExpFrench!A:A, 1, FALSE) = A808, "yes", "no"), "no")</f>
        <v>no</v>
      </c>
      <c r="L808" s="8"/>
      <c r="M808" s="8" t="e">
        <f>VLOOKUP(A808,ResultsOnlineExpFrench!A:B,2,FALSE)</f>
        <v>#N/A</v>
      </c>
      <c r="N808" s="8" t="e">
        <f>VLOOKUP(A808,ResultsOnlineExpFrench!A:H,8,FALSE)</f>
        <v>#N/A</v>
      </c>
      <c r="O808" s="7" t="e">
        <f>VLOOKUP(A808,ResultsIRT!B:J,4,FALSE)</f>
        <v>#N/A</v>
      </c>
      <c r="P808" s="7" t="e">
        <f>VLOOKUP(A808,ResultsIRT!B:J,5,FALSE)</f>
        <v>#N/A</v>
      </c>
      <c r="Q808" s="7" t="e">
        <f>VLOOKUP(A808,ResultsIRT!B:J,6,FALSE)</f>
        <v>#N/A</v>
      </c>
      <c r="R808" s="7" t="e">
        <f>VLOOKUP(A808,ResultsIRT!B:J,8,FALSE)</f>
        <v>#N/A</v>
      </c>
      <c r="S808" s="7" t="e">
        <f>VLOOKUP(A808,ResultsIRT!B:J,7,FALSE)</f>
        <v>#N/A</v>
      </c>
      <c r="T808" s="7" t="e">
        <f>VLOOKUP(A808,ResultsIRT!B:J,9,FALSE)</f>
        <v>#N/A</v>
      </c>
      <c r="U808" s="27" t="s">
        <v>1394</v>
      </c>
      <c r="V808" s="8" t="str">
        <f>IFERROR(IF(VLOOKUP(U808, EnglishVocabulary!A:A, 1, FALSE) = U808, "yes", "no"), "no")</f>
        <v>no</v>
      </c>
      <c r="W808" s="8" t="str">
        <f>IFERROR(IF(VLOOKUP(A808, HighDiscrimIRT!A:A, 1, FALSE) = A808, "X", ""), "")</f>
        <v/>
      </c>
      <c r="X808" s="7"/>
    </row>
    <row r="809" spans="1:24">
      <c r="A809" s="14" t="s">
        <v>1395</v>
      </c>
      <c r="B809" s="7">
        <f>LOG10(D809)+6</f>
        <v>1.0971600946130424</v>
      </c>
      <c r="C809" s="7">
        <f>IF(E809=0,-12,LOG10(E809)+6)</f>
        <v>-0.96457026181545125</v>
      </c>
      <c r="D809" s="10">
        <v>1.2507199999999999E-5</v>
      </c>
      <c r="E809" s="10">
        <v>1.085E-7</v>
      </c>
      <c r="F809" s="8">
        <v>5</v>
      </c>
      <c r="G809" s="8" t="str" cm="1">
        <f t="array" ref="G809">_xlfn.SWITCH(F809,0,"primary",1,"6-7th grade",2,"8-9th grade",3,"10th grade",4,"11-12th grade",5,"bachelor",6,"licence",7,"master",10,"hard to tell")</f>
        <v>bachelor</v>
      </c>
      <c r="H809" s="8"/>
      <c r="I809" s="8"/>
      <c r="J809" s="8" t="s">
        <v>77</v>
      </c>
      <c r="K809" s="8" t="str">
        <f>IFERROR(IF(VLOOKUP(A809, ResultsOnlineExpFrench!A:A, 1, FALSE) = A809, "yes", "no"), "no")</f>
        <v>no</v>
      </c>
      <c r="L809" s="8"/>
      <c r="M809" s="8" t="e">
        <f>VLOOKUP(A809,ResultsOnlineExpFrench!A:B,2,FALSE)</f>
        <v>#N/A</v>
      </c>
      <c r="N809" s="8" t="e">
        <f>VLOOKUP(A809,ResultsOnlineExpFrench!A:H,8,FALSE)</f>
        <v>#N/A</v>
      </c>
      <c r="O809" s="7" t="e">
        <f>VLOOKUP(A809,ResultsIRT!B:J,4,FALSE)</f>
        <v>#N/A</v>
      </c>
      <c r="P809" s="7" t="e">
        <f>VLOOKUP(A809,ResultsIRT!B:J,5,FALSE)</f>
        <v>#N/A</v>
      </c>
      <c r="Q809" s="7" t="e">
        <f>VLOOKUP(A809,ResultsIRT!B:J,6,FALSE)</f>
        <v>#N/A</v>
      </c>
      <c r="R809" s="7" t="e">
        <f>VLOOKUP(A809,ResultsIRT!B:J,8,FALSE)</f>
        <v>#N/A</v>
      </c>
      <c r="S809" s="7" t="e">
        <f>VLOOKUP(A809,ResultsIRT!B:J,7,FALSE)</f>
        <v>#N/A</v>
      </c>
      <c r="T809" s="7" t="e">
        <f>VLOOKUP(A809,ResultsIRT!B:J,9,FALSE)</f>
        <v>#N/A</v>
      </c>
      <c r="U809" s="27" t="s">
        <v>1396</v>
      </c>
      <c r="V809" s="8" t="str">
        <f>IFERROR(IF(VLOOKUP(U809, EnglishVocabulary!A:A, 1, FALSE) = U809, "yes", "no"), "no")</f>
        <v>yes</v>
      </c>
      <c r="W809" s="8" t="str">
        <f>IFERROR(IF(VLOOKUP(A809, HighDiscrimIRT!A:A, 1, FALSE) = A809, "X", ""), "")</f>
        <v/>
      </c>
      <c r="X809" s="7"/>
    </row>
    <row r="810" spans="1:24">
      <c r="A810" s="14" t="s">
        <v>1397</v>
      </c>
      <c r="B810" s="7">
        <f>LOG10(D810)+6</f>
        <v>1.0971600946130424</v>
      </c>
      <c r="C810" s="7">
        <f>IF(E810=0,-12,LOG10(E810)+6)</f>
        <v>1.5699880428522937</v>
      </c>
      <c r="D810" s="10">
        <v>1.2507199999999999E-5</v>
      </c>
      <c r="E810" s="10">
        <v>3.71525E-5</v>
      </c>
      <c r="F810" s="11">
        <v>0</v>
      </c>
      <c r="G810" s="8" t="str" cm="1">
        <f t="array" ref="G810">_xlfn.SWITCH(F810,0,"primary",1,"6-7th grade",2,"8-9th grade",3,"10th grade",4,"11-12th grade",5,"bachelor",6,"licence",7,"master",10,"hard to tell")</f>
        <v>primary</v>
      </c>
      <c r="H810" s="8"/>
      <c r="I810" s="8"/>
      <c r="J810" s="8" t="s">
        <v>36</v>
      </c>
      <c r="K810" s="8" t="str">
        <f>IFERROR(IF(VLOOKUP(A810, ResultsOnlineExpFrench!A:A, 1, FALSE) = A810, "yes", "no"), "no")</f>
        <v>no</v>
      </c>
      <c r="L810" s="8"/>
      <c r="M810" s="8" t="e">
        <f>VLOOKUP(A810,ResultsOnlineExpFrench!A:B,2,FALSE)</f>
        <v>#N/A</v>
      </c>
      <c r="N810" s="8" t="e">
        <f>VLOOKUP(A810,ResultsOnlineExpFrench!A:H,8,FALSE)</f>
        <v>#N/A</v>
      </c>
      <c r="O810" s="7" t="e">
        <f>VLOOKUP(A810,ResultsIRT!B:J,4,FALSE)</f>
        <v>#N/A</v>
      </c>
      <c r="P810" s="7" t="e">
        <f>VLOOKUP(A810,ResultsIRT!B:J,5,FALSE)</f>
        <v>#N/A</v>
      </c>
      <c r="Q810" s="7" t="e">
        <f>VLOOKUP(A810,ResultsIRT!B:J,6,FALSE)</f>
        <v>#N/A</v>
      </c>
      <c r="R810" s="7" t="e">
        <f>VLOOKUP(A810,ResultsIRT!B:J,8,FALSE)</f>
        <v>#N/A</v>
      </c>
      <c r="S810" s="7" t="e">
        <f>VLOOKUP(A810,ResultsIRT!B:J,7,FALSE)</f>
        <v>#N/A</v>
      </c>
      <c r="T810" s="7" t="e">
        <f>VLOOKUP(A810,ResultsIRT!B:J,9,FALSE)</f>
        <v>#N/A</v>
      </c>
      <c r="U810" s="27" t="s">
        <v>1398</v>
      </c>
      <c r="V810" s="8" t="str">
        <f>IFERROR(IF(VLOOKUP(U810, EnglishVocabulary!A:A, 1, FALSE) = U810, "yes", "no"), "no")</f>
        <v>no</v>
      </c>
      <c r="W810" s="8" t="str">
        <f>IFERROR(IF(VLOOKUP(A810, HighDiscrimIRT!A:A, 1, FALSE) = A810, "X", ""), "")</f>
        <v/>
      </c>
      <c r="X810" s="7" t="s">
        <v>340</v>
      </c>
    </row>
    <row r="811" spans="1:24">
      <c r="A811" s="14" t="s">
        <v>1399</v>
      </c>
      <c r="B811" s="7">
        <f>LOG10(D811)+6</f>
        <v>1.0945514814095887</v>
      </c>
      <c r="C811" s="7">
        <f>IF(E811=0,-12,LOG10(E811)+6)</f>
        <v>-0.474436941729933</v>
      </c>
      <c r="D811" s="10">
        <v>1.24323E-5</v>
      </c>
      <c r="E811" s="10">
        <v>3.354E-7</v>
      </c>
      <c r="F811" s="8">
        <v>6</v>
      </c>
      <c r="G811" s="8" t="str" cm="1">
        <f t="array" ref="G811">_xlfn.SWITCH(F811,0,"primary",1,"6-7th grade",2,"8-9th grade",3,"10th grade",4,"11-12th grade",5,"bachelor",6,"licence",7,"master",10,"hard to tell")</f>
        <v>licence</v>
      </c>
      <c r="H811" s="8"/>
      <c r="I811" s="8"/>
      <c r="J811" s="8" t="s">
        <v>331</v>
      </c>
      <c r="K811" s="8" t="str">
        <f>IFERROR(IF(VLOOKUP(A811, ResultsOnlineExpFrench!A:A, 1, FALSE) = A811, "yes", "no"), "no")</f>
        <v>no</v>
      </c>
      <c r="L811" s="8"/>
      <c r="M811" s="8" t="e">
        <f>VLOOKUP(A811,ResultsOnlineExpFrench!A:B,2,FALSE)</f>
        <v>#N/A</v>
      </c>
      <c r="N811" s="8" t="e">
        <f>VLOOKUP(A811,ResultsOnlineExpFrench!A:H,8,FALSE)</f>
        <v>#N/A</v>
      </c>
      <c r="O811" s="7" t="e">
        <f>VLOOKUP(A811,ResultsIRT!B:J,4,FALSE)</f>
        <v>#N/A</v>
      </c>
      <c r="P811" s="7" t="e">
        <f>VLOOKUP(A811,ResultsIRT!B:J,5,FALSE)</f>
        <v>#N/A</v>
      </c>
      <c r="Q811" s="7" t="e">
        <f>VLOOKUP(A811,ResultsIRT!B:J,6,FALSE)</f>
        <v>#N/A</v>
      </c>
      <c r="R811" s="7" t="e">
        <f>VLOOKUP(A811,ResultsIRT!B:J,8,FALSE)</f>
        <v>#N/A</v>
      </c>
      <c r="S811" s="7" t="e">
        <f>VLOOKUP(A811,ResultsIRT!B:J,7,FALSE)</f>
        <v>#N/A</v>
      </c>
      <c r="T811" s="7" t="e">
        <f>VLOOKUP(A811,ResultsIRT!B:J,9,FALSE)</f>
        <v>#N/A</v>
      </c>
      <c r="U811" s="27" t="s">
        <v>1399</v>
      </c>
      <c r="V811" s="8" t="str">
        <f>IFERROR(IF(VLOOKUP(U811, EnglishVocabulary!A:A, 1, FALSE) = U811, "yes", "no"), "no")</f>
        <v>no</v>
      </c>
      <c r="W811" s="8" t="str">
        <f>IFERROR(IF(VLOOKUP(A811, HighDiscrimIRT!A:A, 1, FALSE) = A811, "X", ""), "")</f>
        <v/>
      </c>
      <c r="X811" s="7"/>
    </row>
    <row r="812" spans="1:24">
      <c r="A812" s="14" t="s">
        <v>1400</v>
      </c>
      <c r="B812" s="7">
        <f>LOG10(D812)+6</f>
        <v>1.0919271046983487</v>
      </c>
      <c r="C812" s="7">
        <f>IF(E812=0,-12,LOG10(E812)+6)</f>
        <v>-1.3306831194338882</v>
      </c>
      <c r="D812" s="10">
        <v>1.23574E-5</v>
      </c>
      <c r="E812" s="10">
        <v>4.6700000000000001E-8</v>
      </c>
      <c r="F812" s="8">
        <v>5</v>
      </c>
      <c r="G812" s="8" t="str" cm="1">
        <f t="array" ref="G812">_xlfn.SWITCH(F812,0,"primary",1,"6-7th grade",2,"8-9th grade",3,"10th grade",4,"11-12th grade",5,"bachelor",6,"licence",7,"master",10,"hard to tell")</f>
        <v>bachelor</v>
      </c>
      <c r="H812" s="8"/>
      <c r="I812" s="8"/>
      <c r="J812" s="8" t="s">
        <v>331</v>
      </c>
      <c r="K812" s="8" t="str">
        <f>IFERROR(IF(VLOOKUP(A812, ResultsOnlineExpFrench!A:A, 1, FALSE) = A812, "yes", "no"), "no")</f>
        <v>no</v>
      </c>
      <c r="L812" s="8"/>
      <c r="M812" s="8" t="e">
        <f>VLOOKUP(A812,ResultsOnlineExpFrench!A:B,2,FALSE)</f>
        <v>#N/A</v>
      </c>
      <c r="N812" s="8" t="e">
        <f>VLOOKUP(A812,ResultsOnlineExpFrench!A:H,8,FALSE)</f>
        <v>#N/A</v>
      </c>
      <c r="O812" s="7" t="e">
        <f>VLOOKUP(A812,ResultsIRT!B:J,4,FALSE)</f>
        <v>#N/A</v>
      </c>
      <c r="P812" s="7" t="e">
        <f>VLOOKUP(A812,ResultsIRT!B:J,5,FALSE)</f>
        <v>#N/A</v>
      </c>
      <c r="Q812" s="7" t="e">
        <f>VLOOKUP(A812,ResultsIRT!B:J,6,FALSE)</f>
        <v>#N/A</v>
      </c>
      <c r="R812" s="7" t="e">
        <f>VLOOKUP(A812,ResultsIRT!B:J,8,FALSE)</f>
        <v>#N/A</v>
      </c>
      <c r="S812" s="7" t="e">
        <f>VLOOKUP(A812,ResultsIRT!B:J,7,FALSE)</f>
        <v>#N/A</v>
      </c>
      <c r="T812" s="7" t="e">
        <f>VLOOKUP(A812,ResultsIRT!B:J,9,FALSE)</f>
        <v>#N/A</v>
      </c>
      <c r="U812" s="27" t="s">
        <v>1400</v>
      </c>
      <c r="V812" s="8" t="str">
        <f>IFERROR(IF(VLOOKUP(U812, EnglishVocabulary!A:A, 1, FALSE) = U812, "yes", "no"), "no")</f>
        <v>yes</v>
      </c>
      <c r="W812" s="8" t="str">
        <f>IFERROR(IF(VLOOKUP(A812, HighDiscrimIRT!A:A, 1, FALSE) = A812, "X", ""), "")</f>
        <v/>
      </c>
      <c r="X812" s="7"/>
    </row>
    <row r="813" spans="1:24">
      <c r="A813" s="14" t="s">
        <v>1401</v>
      </c>
      <c r="B813" s="7">
        <f>LOG10(D813)+6</f>
        <v>1.086630290545374</v>
      </c>
      <c r="C813" s="7">
        <f>IF(E813=0,-12,LOG10(E813)+6)</f>
        <v>-0.75920122888266839</v>
      </c>
      <c r="D813" s="10">
        <v>1.22076E-5</v>
      </c>
      <c r="E813" s="10">
        <v>1.741E-7</v>
      </c>
      <c r="F813" s="11">
        <v>3</v>
      </c>
      <c r="G813" s="8" t="str" cm="1">
        <f t="array" ref="G813">_xlfn.SWITCH(F813,0,"primary",1,"6-7th grade",2,"8-9th grade",3,"10th grade",4,"11-12th grade",5,"bachelor",6,"licence",7,"master",10,"hard to tell")</f>
        <v>10th grade</v>
      </c>
      <c r="H813" s="8"/>
      <c r="I813" s="8"/>
      <c r="J813" s="8" t="s">
        <v>27</v>
      </c>
      <c r="K813" s="8" t="str">
        <f>IFERROR(IF(VLOOKUP(A813, ResultsOnlineExpFrench!A:A, 1, FALSE) = A813, "yes", "no"), "no")</f>
        <v>yes</v>
      </c>
      <c r="L813" s="8"/>
      <c r="M813" s="7">
        <f>VLOOKUP(A813,ResultsOnlineExpFrench!A:B,2,FALSE)</f>
        <v>5.9545454545454541</v>
      </c>
      <c r="N813" s="7">
        <f>VLOOKUP(A813,ResultsOnlineExpFrench!A:H,8,FALSE)</f>
        <v>2.7712365590320309</v>
      </c>
      <c r="O813" s="7">
        <f>VLOOKUP(A813,ResultsIRT!B:J,4,FALSE)</f>
        <v>1.802596398787</v>
      </c>
      <c r="P813" s="7">
        <f>VLOOKUP(A813,ResultsIRT!B:J,5,FALSE)</f>
        <v>-0.89026717130585398</v>
      </c>
      <c r="Q813" s="7">
        <f>VLOOKUP(A813,ResultsIRT!B:J,6,FALSE)</f>
        <v>1.6116355895965</v>
      </c>
      <c r="R813" s="7">
        <f>VLOOKUP(A813,ResultsIRT!B:J,8,FALSE)</f>
        <v>-1.3557820704010499</v>
      </c>
      <c r="S813" s="7">
        <f>VLOOKUP(A813,ResultsIRT!B:J,7,FALSE)</f>
        <v>0.36738587792092697</v>
      </c>
      <c r="T813" s="7">
        <f>VLOOKUP(A813,ResultsIRT!B:J,9,FALSE)</f>
        <v>1.2194669538563201</v>
      </c>
      <c r="U813" s="27" t="s">
        <v>1402</v>
      </c>
      <c r="V813" s="8" t="str">
        <f>IFERROR(IF(VLOOKUP(U813, EnglishVocabulary!A:A, 1, FALSE) = U813, "yes", "no"), "no")</f>
        <v>yes</v>
      </c>
      <c r="W813" s="8" t="str">
        <f>IFERROR(IF(VLOOKUP(A813, HighDiscrimIRT!A:A, 1, FALSE) = A813, "X", ""), "")</f>
        <v/>
      </c>
      <c r="X813" s="7"/>
    </row>
    <row r="814" spans="1:24">
      <c r="A814" s="14" t="s">
        <v>1403</v>
      </c>
      <c r="B814" s="7">
        <f>LOG10(D814)+6</f>
        <v>1.086630290545374</v>
      </c>
      <c r="C814" s="7">
        <f>IF(E814=0,-12,LOG10(E814)+6)</f>
        <v>1.0916915727796601</v>
      </c>
      <c r="D814" s="10">
        <v>1.22076E-5</v>
      </c>
      <c r="E814" s="10">
        <v>1.23507E-5</v>
      </c>
      <c r="F814" s="8">
        <v>0</v>
      </c>
      <c r="G814" s="8" t="str" cm="1">
        <f t="array" ref="G814">_xlfn.SWITCH(F814,0,"primary",1,"6-7th grade",2,"8-9th grade",3,"10th grade",4,"11-12th grade",5,"bachelor",6,"licence",7,"master",10,"hard to tell")</f>
        <v>primary</v>
      </c>
      <c r="H814" s="8"/>
      <c r="I814" s="8"/>
      <c r="J814" s="8" t="s">
        <v>77</v>
      </c>
      <c r="K814" s="8" t="str">
        <f>IFERROR(IF(VLOOKUP(A814, ResultsOnlineExpFrench!A:A, 1, FALSE) = A814, "yes", "no"), "no")</f>
        <v>no</v>
      </c>
      <c r="L814" s="8"/>
      <c r="M814" s="8" t="e">
        <f>VLOOKUP(A814,ResultsOnlineExpFrench!A:B,2,FALSE)</f>
        <v>#N/A</v>
      </c>
      <c r="N814" s="8" t="e">
        <f>VLOOKUP(A814,ResultsOnlineExpFrench!A:H,8,FALSE)</f>
        <v>#N/A</v>
      </c>
      <c r="O814" s="7" t="e">
        <f>VLOOKUP(A814,ResultsIRT!B:J,4,FALSE)</f>
        <v>#N/A</v>
      </c>
      <c r="P814" s="7" t="e">
        <f>VLOOKUP(A814,ResultsIRT!B:J,5,FALSE)</f>
        <v>#N/A</v>
      </c>
      <c r="Q814" s="7" t="e">
        <f>VLOOKUP(A814,ResultsIRT!B:J,6,FALSE)</f>
        <v>#N/A</v>
      </c>
      <c r="R814" s="7" t="e">
        <f>VLOOKUP(A814,ResultsIRT!B:J,8,FALSE)</f>
        <v>#N/A</v>
      </c>
      <c r="S814" s="7" t="e">
        <f>VLOOKUP(A814,ResultsIRT!B:J,7,FALSE)</f>
        <v>#N/A</v>
      </c>
      <c r="T814" s="7" t="e">
        <f>VLOOKUP(A814,ResultsIRT!B:J,9,FALSE)</f>
        <v>#N/A</v>
      </c>
      <c r="U814" s="27" t="s">
        <v>1404</v>
      </c>
      <c r="V814" s="8" t="str">
        <f>IFERROR(IF(VLOOKUP(U814, EnglishVocabulary!A:A, 1, FALSE) = U814, "yes", "no"), "no")</f>
        <v>yes</v>
      </c>
      <c r="W814" s="8" t="str">
        <f>IFERROR(IF(VLOOKUP(A814, HighDiscrimIRT!A:A, 1, FALSE) = A814, "X", ""), "")</f>
        <v/>
      </c>
      <c r="X814" s="7"/>
    </row>
    <row r="815" spans="1:24">
      <c r="A815" s="14" t="s">
        <v>1405</v>
      </c>
      <c r="B815" s="7">
        <f>LOG10(D815)+6</f>
        <v>1.086630290545374</v>
      </c>
      <c r="C815" s="7">
        <f>IF(E815=0,-12,LOG10(E815)+6)</f>
        <v>-0.15193410459600809</v>
      </c>
      <c r="D815" s="10">
        <v>1.22076E-5</v>
      </c>
      <c r="E815" s="10">
        <v>7.0480000000000001E-7</v>
      </c>
      <c r="F815" s="11">
        <v>1</v>
      </c>
      <c r="G815" s="8" t="str" cm="1">
        <f t="array" ref="G815">_xlfn.SWITCH(F815,0,"primary",1,"6-7th grade",2,"8-9th grade",3,"10th grade",4,"11-12th grade",5,"bachelor",6,"licence",7,"master",10,"hard to tell")</f>
        <v>6-7th grade</v>
      </c>
      <c r="H815" s="8"/>
      <c r="I815" s="8"/>
      <c r="J815" s="8" t="s">
        <v>27</v>
      </c>
      <c r="K815" s="8" t="str">
        <f>IFERROR(IF(VLOOKUP(A815, ResultsOnlineExpFrench!A:A, 1, FALSE) = A815, "yes", "no"), "no")</f>
        <v>yes</v>
      </c>
      <c r="L815" s="8"/>
      <c r="M815" s="7">
        <f>VLOOKUP(A815,ResultsOnlineExpFrench!A:B,2,FALSE)</f>
        <v>7.8206896551724139</v>
      </c>
      <c r="N815" s="7">
        <f>VLOOKUP(A815,ResultsOnlineExpFrench!A:H,8,FALSE)</f>
        <v>0.50744750728681765</v>
      </c>
      <c r="O815" s="7" t="e">
        <f>VLOOKUP(A815,ResultsIRT!B:J,4,FALSE)</f>
        <v>#N/A</v>
      </c>
      <c r="P815" s="7" t="e">
        <f>VLOOKUP(A815,ResultsIRT!B:J,5,FALSE)</f>
        <v>#N/A</v>
      </c>
      <c r="Q815" s="7" t="e">
        <f>VLOOKUP(A815,ResultsIRT!B:J,6,FALSE)</f>
        <v>#N/A</v>
      </c>
      <c r="R815" s="7" t="e">
        <f>VLOOKUP(A815,ResultsIRT!B:J,8,FALSE)</f>
        <v>#N/A</v>
      </c>
      <c r="S815" s="7" t="e">
        <f>VLOOKUP(A815,ResultsIRT!B:J,7,FALSE)</f>
        <v>#N/A</v>
      </c>
      <c r="T815" s="7" t="e">
        <f>VLOOKUP(A815,ResultsIRT!B:J,9,FALSE)</f>
        <v>#N/A</v>
      </c>
      <c r="U815" s="27" t="s">
        <v>1406</v>
      </c>
      <c r="V815" s="8" t="str">
        <f>IFERROR(IF(VLOOKUP(U815, EnglishVocabulary!A:A, 1, FALSE) = U815, "yes", "no"), "no")</f>
        <v>no</v>
      </c>
      <c r="W815" s="8" t="str">
        <f>IFERROR(IF(VLOOKUP(A815, HighDiscrimIRT!A:A, 1, FALSE) = A815, "X", ""), "")</f>
        <v/>
      </c>
      <c r="X815" s="7"/>
    </row>
    <row r="816" spans="1:24">
      <c r="A816" s="14" t="s">
        <v>1407</v>
      </c>
      <c r="B816" s="7">
        <f>LOG10(D816)+6</f>
        <v>1.0839574591202696</v>
      </c>
      <c r="C816" s="7">
        <f>IF(E816=0,-12,LOG10(E816)+6)</f>
        <v>0.34927752746795537</v>
      </c>
      <c r="D816" s="10">
        <v>1.21327E-5</v>
      </c>
      <c r="E816" s="10">
        <v>2.2350000000000002E-6</v>
      </c>
      <c r="F816" s="8">
        <v>0</v>
      </c>
      <c r="G816" s="8" t="str" cm="1">
        <f t="array" ref="G816">_xlfn.SWITCH(F816,0,"primary",1,"6-7th grade",2,"8-9th grade",3,"10th grade",4,"11-12th grade",5,"bachelor",6,"licence",7,"master",10,"hard to tell")</f>
        <v>primary</v>
      </c>
      <c r="H816" s="8"/>
      <c r="I816" s="8"/>
      <c r="J816" s="8" t="s">
        <v>77</v>
      </c>
      <c r="K816" s="8" t="str">
        <f>IFERROR(IF(VLOOKUP(A816, ResultsOnlineExpFrench!A:A, 1, FALSE) = A816, "yes", "no"), "no")</f>
        <v>no</v>
      </c>
      <c r="L816" s="8"/>
      <c r="M816" s="8" t="e">
        <f>VLOOKUP(A816,ResultsOnlineExpFrench!A:B,2,FALSE)</f>
        <v>#N/A</v>
      </c>
      <c r="N816" s="8" t="e">
        <f>VLOOKUP(A816,ResultsOnlineExpFrench!A:H,8,FALSE)</f>
        <v>#N/A</v>
      </c>
      <c r="O816" s="7" t="e">
        <f>VLOOKUP(A816,ResultsIRT!B:J,4,FALSE)</f>
        <v>#N/A</v>
      </c>
      <c r="P816" s="7" t="e">
        <f>VLOOKUP(A816,ResultsIRT!B:J,5,FALSE)</f>
        <v>#N/A</v>
      </c>
      <c r="Q816" s="7" t="e">
        <f>VLOOKUP(A816,ResultsIRT!B:J,6,FALSE)</f>
        <v>#N/A</v>
      </c>
      <c r="R816" s="7" t="e">
        <f>VLOOKUP(A816,ResultsIRT!B:J,8,FALSE)</f>
        <v>#N/A</v>
      </c>
      <c r="S816" s="7" t="e">
        <f>VLOOKUP(A816,ResultsIRT!B:J,7,FALSE)</f>
        <v>#N/A</v>
      </c>
      <c r="T816" s="7" t="e">
        <f>VLOOKUP(A816,ResultsIRT!B:J,9,FALSE)</f>
        <v>#N/A</v>
      </c>
      <c r="U816" s="27" t="s">
        <v>1407</v>
      </c>
      <c r="V816" s="8" t="str">
        <f>IFERROR(IF(VLOOKUP(U816, EnglishVocabulary!A:A, 1, FALSE) = U816, "yes", "no"), "no")</f>
        <v>no</v>
      </c>
      <c r="W816" s="8" t="str">
        <f>IFERROR(IF(VLOOKUP(A816, HighDiscrimIRT!A:A, 1, FALSE) = A816, "X", ""), "")</f>
        <v/>
      </c>
      <c r="X816" s="7"/>
    </row>
    <row r="817" spans="1:24">
      <c r="A817" s="14" t="s">
        <v>1408</v>
      </c>
      <c r="B817" s="7">
        <f>LOG10(D817)+6</f>
        <v>1.0839574591202696</v>
      </c>
      <c r="C817" s="7">
        <f>IF(E817=0,-12,LOG10(E817)+6)</f>
        <v>-1.7258421507363204</v>
      </c>
      <c r="D817" s="10">
        <v>1.21327E-5</v>
      </c>
      <c r="E817" s="10">
        <v>1.88E-8</v>
      </c>
      <c r="F817" s="8">
        <v>6</v>
      </c>
      <c r="G817" s="8" t="str" cm="1">
        <f t="array" ref="G817">_xlfn.SWITCH(F817,0,"primary",1,"6-7th grade",2,"8-9th grade",3,"10th grade",4,"11-12th grade",5,"bachelor",6,"licence",7,"master",10,"hard to tell")</f>
        <v>licence</v>
      </c>
      <c r="H817" s="8"/>
      <c r="I817" s="8"/>
      <c r="J817" s="8" t="s">
        <v>331</v>
      </c>
      <c r="K817" s="8" t="str">
        <f>IFERROR(IF(VLOOKUP(A817, ResultsOnlineExpFrench!A:A, 1, FALSE) = A817, "yes", "no"), "no")</f>
        <v>no</v>
      </c>
      <c r="L817" s="8"/>
      <c r="M817" s="8" t="e">
        <f>VLOOKUP(A817,ResultsOnlineExpFrench!A:B,2,FALSE)</f>
        <v>#N/A</v>
      </c>
      <c r="N817" s="8" t="e">
        <f>VLOOKUP(A817,ResultsOnlineExpFrench!A:H,8,FALSE)</f>
        <v>#N/A</v>
      </c>
      <c r="O817" s="7" t="e">
        <f>VLOOKUP(A817,ResultsIRT!B:J,4,FALSE)</f>
        <v>#N/A</v>
      </c>
      <c r="P817" s="7" t="e">
        <f>VLOOKUP(A817,ResultsIRT!B:J,5,FALSE)</f>
        <v>#N/A</v>
      </c>
      <c r="Q817" s="7" t="e">
        <f>VLOOKUP(A817,ResultsIRT!B:J,6,FALSE)</f>
        <v>#N/A</v>
      </c>
      <c r="R817" s="7" t="e">
        <f>VLOOKUP(A817,ResultsIRT!B:J,8,FALSE)</f>
        <v>#N/A</v>
      </c>
      <c r="S817" s="7" t="e">
        <f>VLOOKUP(A817,ResultsIRT!B:J,7,FALSE)</f>
        <v>#N/A</v>
      </c>
      <c r="T817" s="7" t="e">
        <f>VLOOKUP(A817,ResultsIRT!B:J,9,FALSE)</f>
        <v>#N/A</v>
      </c>
      <c r="U817" s="27" t="s">
        <v>1408</v>
      </c>
      <c r="V817" s="8" t="str">
        <f>IFERROR(IF(VLOOKUP(U817, EnglishVocabulary!A:A, 1, FALSE) = U817, "yes", "no"), "no")</f>
        <v>yes</v>
      </c>
      <c r="W817" s="8" t="str">
        <f>IFERROR(IF(VLOOKUP(A817, HighDiscrimIRT!A:A, 1, FALSE) = A817, "X", ""), "")</f>
        <v/>
      </c>
      <c r="X817" s="7"/>
    </row>
    <row r="818" spans="1:24">
      <c r="A818" s="14" t="s">
        <v>1409</v>
      </c>
      <c r="B818" s="7">
        <f>LOG10(D818)+6</f>
        <v>1.0812680760447817</v>
      </c>
      <c r="C818" s="7">
        <f>IF(E818=0,-12,LOG10(E818)+6)</f>
        <v>1.3134411498570051</v>
      </c>
      <c r="D818" s="10">
        <v>1.20578E-5</v>
      </c>
      <c r="E818" s="10">
        <v>2.0579799999999999E-5</v>
      </c>
      <c r="F818" s="11">
        <v>0</v>
      </c>
      <c r="G818" s="8" t="str" cm="1">
        <f t="array" ref="G818">_xlfn.SWITCH(F818,0,"primary",1,"6-7th grade",2,"8-9th grade",3,"10th grade",4,"11-12th grade",5,"bachelor",6,"licence",7,"master",10,"hard to tell")</f>
        <v>primary</v>
      </c>
      <c r="H818" s="8"/>
      <c r="I818" s="8"/>
      <c r="J818" s="8" t="s">
        <v>25</v>
      </c>
      <c r="K818" s="8" t="str">
        <f>IFERROR(IF(VLOOKUP(A818, ResultsOnlineExpFrench!A:A, 1, FALSE) = A818, "yes", "no"), "no")</f>
        <v>yes</v>
      </c>
      <c r="L818" s="8"/>
      <c r="M818" s="7">
        <f>VLOOKUP(A818,ResultsOnlineExpFrench!A:B,2,FALSE)</f>
        <v>7.5960264900662251</v>
      </c>
      <c r="N818" s="7">
        <f>VLOOKUP(A818,ResultsOnlineExpFrench!A:H,8,FALSE)</f>
        <v>1.452008464878813</v>
      </c>
      <c r="O818" s="7">
        <f>VLOOKUP(A818,ResultsIRT!B:J,4,FALSE)</f>
        <v>549.50846814338695</v>
      </c>
      <c r="P818" s="7">
        <f>VLOOKUP(A818,ResultsIRT!B:J,5,FALSE)</f>
        <v>-6.9123667446818304E-2</v>
      </c>
      <c r="Q818" s="7">
        <f>VLOOKUP(A818,ResultsIRT!B:J,6,FALSE)</f>
        <v>-5.1173608770191899E-2</v>
      </c>
      <c r="R818" s="7">
        <f>VLOOKUP(A818,ResultsIRT!B:J,8,FALSE)</f>
        <v>62.189419963375201</v>
      </c>
      <c r="S818" s="7">
        <f>VLOOKUP(A818,ResultsIRT!B:J,7,FALSE)</f>
        <v>-6.1104705304128898E-2</v>
      </c>
      <c r="T818" s="7">
        <f>VLOOKUP(A818,ResultsIRT!B:J,9,FALSE)</f>
        <v>58.316093938961501</v>
      </c>
      <c r="U818" s="27" t="s">
        <v>1410</v>
      </c>
      <c r="V818" s="8" t="str">
        <f>IFERROR(IF(VLOOKUP(U818, EnglishVocabulary!A:A, 1, FALSE) = U818, "yes", "no"), "no")</f>
        <v>no</v>
      </c>
      <c r="W818" s="8" t="str">
        <f>IFERROR(IF(VLOOKUP(A818, HighDiscrimIRT!A:A, 1, FALSE) = A818, "X", ""), "")</f>
        <v/>
      </c>
      <c r="X818" s="7"/>
    </row>
    <row r="819" spans="1:24">
      <c r="A819" s="14" t="s">
        <v>1411</v>
      </c>
      <c r="B819" s="7">
        <f>LOG10(D819)+6</f>
        <v>1.0812680760447817</v>
      </c>
      <c r="C819" s="7">
        <f>IF(E819=0,-12,LOG10(E819)+6)</f>
        <v>0.67243038169496572</v>
      </c>
      <c r="D819" s="10">
        <v>1.20578E-5</v>
      </c>
      <c r="E819" s="10">
        <v>4.7036000000000002E-6</v>
      </c>
      <c r="F819" s="28">
        <v>0</v>
      </c>
      <c r="G819" s="8" t="str" cm="1">
        <f t="array" ref="G819">_xlfn.SWITCH(F819,0,"primary",1,"6-7th grade",2,"8-9th grade",3,"10th grade",4,"11-12th grade",5,"bachelor",6,"licence",7,"master",10,"hard to tell")</f>
        <v>primary</v>
      </c>
      <c r="H819" s="8"/>
      <c r="I819" s="8"/>
      <c r="J819" s="8" t="s">
        <v>77</v>
      </c>
      <c r="K819" s="8" t="str">
        <f>IFERROR(IF(VLOOKUP(A819, ResultsOnlineExpFrench!A:A, 1, FALSE) = A819, "yes", "no"), "no")</f>
        <v>no</v>
      </c>
      <c r="L819" s="8"/>
      <c r="M819" s="8" t="e">
        <f>VLOOKUP(A819,ResultsOnlineExpFrench!A:B,2,FALSE)</f>
        <v>#N/A</v>
      </c>
      <c r="N819" s="8" t="e">
        <f>VLOOKUP(A819,ResultsOnlineExpFrench!A:H,8,FALSE)</f>
        <v>#N/A</v>
      </c>
      <c r="O819" s="7" t="e">
        <f>VLOOKUP(A819,ResultsIRT!B:J,4,FALSE)</f>
        <v>#N/A</v>
      </c>
      <c r="P819" s="7" t="e">
        <f>VLOOKUP(A819,ResultsIRT!B:J,5,FALSE)</f>
        <v>#N/A</v>
      </c>
      <c r="Q819" s="7" t="e">
        <f>VLOOKUP(A819,ResultsIRT!B:J,6,FALSE)</f>
        <v>#N/A</v>
      </c>
      <c r="R819" s="7" t="e">
        <f>VLOOKUP(A819,ResultsIRT!B:J,8,FALSE)</f>
        <v>#N/A</v>
      </c>
      <c r="S819" s="7" t="e">
        <f>VLOOKUP(A819,ResultsIRT!B:J,7,FALSE)</f>
        <v>#N/A</v>
      </c>
      <c r="T819" s="7" t="e">
        <f>VLOOKUP(A819,ResultsIRT!B:J,9,FALSE)</f>
        <v>#N/A</v>
      </c>
      <c r="U819" s="27" t="s">
        <v>1411</v>
      </c>
      <c r="V819" s="8" t="str">
        <f>IFERROR(IF(VLOOKUP(U819, EnglishVocabulary!A:A, 1, FALSE) = U819, "yes", "no"), "no")</f>
        <v>no</v>
      </c>
      <c r="W819" s="8" t="str">
        <f>IFERROR(IF(VLOOKUP(A819, HighDiscrimIRT!A:A, 1, FALSE) = A819, "X", ""), "")</f>
        <v/>
      </c>
      <c r="X819" s="7"/>
    </row>
    <row r="820" spans="1:24">
      <c r="A820" s="14" t="s">
        <v>1412</v>
      </c>
      <c r="B820" s="7">
        <f>LOG10(D820)+6</f>
        <v>1.0812680760447817</v>
      </c>
      <c r="C820" s="7">
        <f>IF(E820=0,-12,LOG10(E820)+6)</f>
        <v>1.2940537812995911</v>
      </c>
      <c r="D820" s="10">
        <v>1.20578E-5</v>
      </c>
      <c r="E820" s="10">
        <v>1.9681300000000001E-5</v>
      </c>
      <c r="F820" s="11">
        <v>0</v>
      </c>
      <c r="G820" s="8" t="str" cm="1">
        <f t="array" ref="G820">_xlfn.SWITCH(F820,0,"primary",1,"6-7th grade",2,"8-9th grade",3,"10th grade",4,"11-12th grade",5,"bachelor",6,"licence",7,"master",10,"hard to tell")</f>
        <v>primary</v>
      </c>
      <c r="H820" s="8"/>
      <c r="I820" s="8"/>
      <c r="J820" s="8" t="s">
        <v>36</v>
      </c>
      <c r="K820" s="8" t="str">
        <f>IFERROR(IF(VLOOKUP(A820, ResultsOnlineExpFrench!A:A, 1, FALSE) = A820, "yes", "no"), "no")</f>
        <v>no</v>
      </c>
      <c r="L820" s="8"/>
      <c r="M820" s="8" t="e">
        <f>VLOOKUP(A820,ResultsOnlineExpFrench!A:B,2,FALSE)</f>
        <v>#N/A</v>
      </c>
      <c r="N820" s="8" t="e">
        <f>VLOOKUP(A820,ResultsOnlineExpFrench!A:H,8,FALSE)</f>
        <v>#N/A</v>
      </c>
      <c r="O820" s="7" t="e">
        <f>VLOOKUP(A820,ResultsIRT!B:J,4,FALSE)</f>
        <v>#N/A</v>
      </c>
      <c r="P820" s="7" t="e">
        <f>VLOOKUP(A820,ResultsIRT!B:J,5,FALSE)</f>
        <v>#N/A</v>
      </c>
      <c r="Q820" s="7" t="e">
        <f>VLOOKUP(A820,ResultsIRT!B:J,6,FALSE)</f>
        <v>#N/A</v>
      </c>
      <c r="R820" s="7" t="e">
        <f>VLOOKUP(A820,ResultsIRT!B:J,8,FALSE)</f>
        <v>#N/A</v>
      </c>
      <c r="S820" s="7" t="e">
        <f>VLOOKUP(A820,ResultsIRT!B:J,7,FALSE)</f>
        <v>#N/A</v>
      </c>
      <c r="T820" s="7" t="e">
        <f>VLOOKUP(A820,ResultsIRT!B:J,9,FALSE)</f>
        <v>#N/A</v>
      </c>
      <c r="U820" s="27" t="s">
        <v>1413</v>
      </c>
      <c r="V820" s="8" t="str">
        <f>IFERROR(IF(VLOOKUP(U820, EnglishVocabulary!A:A, 1, FALSE) = U820, "yes", "no"), "no")</f>
        <v>no</v>
      </c>
      <c r="W820" s="8" t="str">
        <f>IFERROR(IF(VLOOKUP(A820, HighDiscrimIRT!A:A, 1, FALSE) = A820, "X", ""), "")</f>
        <v/>
      </c>
      <c r="X820" s="7" t="s">
        <v>340</v>
      </c>
    </row>
    <row r="821" spans="1:24">
      <c r="A821" s="14" t="s">
        <v>1414</v>
      </c>
      <c r="B821" s="7">
        <f>LOG10(D821)+6</f>
        <v>1.0812680760447817</v>
      </c>
      <c r="C821" s="7">
        <f>IF(E821=0,-12,LOG10(E821)+6)</f>
        <v>-1.1931419704811823</v>
      </c>
      <c r="D821" s="10">
        <v>1.20578E-5</v>
      </c>
      <c r="E821" s="10">
        <v>6.4099999999999998E-8</v>
      </c>
      <c r="F821" s="8">
        <v>6</v>
      </c>
      <c r="G821" s="8" t="str" cm="1">
        <f t="array" ref="G821">_xlfn.SWITCH(F821,0,"primary",1,"6-7th grade",2,"8-9th grade",3,"10th grade",4,"11-12th grade",5,"bachelor",6,"licence",7,"master",10,"hard to tell")</f>
        <v>licence</v>
      </c>
      <c r="H821" s="8"/>
      <c r="I821" s="8"/>
      <c r="J821" s="8" t="s">
        <v>77</v>
      </c>
      <c r="K821" s="8" t="str">
        <f>IFERROR(IF(VLOOKUP(A821, ResultsOnlineExpFrench!A:A, 1, FALSE) = A821, "yes", "no"), "no")</f>
        <v>no</v>
      </c>
      <c r="L821" s="8"/>
      <c r="M821" s="8" t="e">
        <f>VLOOKUP(A821,ResultsOnlineExpFrench!A:B,2,FALSE)</f>
        <v>#N/A</v>
      </c>
      <c r="N821" s="8" t="e">
        <f>VLOOKUP(A821,ResultsOnlineExpFrench!A:H,8,FALSE)</f>
        <v>#N/A</v>
      </c>
      <c r="O821" s="7" t="e">
        <f>VLOOKUP(A821,ResultsIRT!B:J,4,FALSE)</f>
        <v>#N/A</v>
      </c>
      <c r="P821" s="7" t="e">
        <f>VLOOKUP(A821,ResultsIRT!B:J,5,FALSE)</f>
        <v>#N/A</v>
      </c>
      <c r="Q821" s="7" t="e">
        <f>VLOOKUP(A821,ResultsIRT!B:J,6,FALSE)</f>
        <v>#N/A</v>
      </c>
      <c r="R821" s="7" t="e">
        <f>VLOOKUP(A821,ResultsIRT!B:J,8,FALSE)</f>
        <v>#N/A</v>
      </c>
      <c r="S821" s="7" t="e">
        <f>VLOOKUP(A821,ResultsIRT!B:J,7,FALSE)</f>
        <v>#N/A</v>
      </c>
      <c r="T821" s="7" t="e">
        <f>VLOOKUP(A821,ResultsIRT!B:J,9,FALSE)</f>
        <v>#N/A</v>
      </c>
      <c r="U821" s="27" t="s">
        <v>1415</v>
      </c>
      <c r="V821" s="8" t="str">
        <f>IFERROR(IF(VLOOKUP(U821, EnglishVocabulary!A:A, 1, FALSE) = U821, "yes", "no"), "no")</f>
        <v>yes</v>
      </c>
      <c r="W821" s="8" t="str">
        <f>IFERROR(IF(VLOOKUP(A821, HighDiscrimIRT!A:A, 1, FALSE) = A821, "X", ""), "")</f>
        <v/>
      </c>
      <c r="X821" s="7"/>
    </row>
    <row r="822" spans="1:24">
      <c r="A822" s="14" t="s">
        <v>1416</v>
      </c>
      <c r="B822" s="7">
        <f>LOG10(D822)+6</f>
        <v>1.0785619350469506</v>
      </c>
      <c r="C822" s="7">
        <f>IF(E822=0,-12,LOG10(E822)+6)</f>
        <v>-0.5663901566762819</v>
      </c>
      <c r="D822" s="10">
        <v>1.19829E-5</v>
      </c>
      <c r="E822" s="10">
        <v>2.7140000000000001E-7</v>
      </c>
      <c r="F822" s="8">
        <v>5</v>
      </c>
      <c r="G822" s="8" t="str" cm="1">
        <f t="array" ref="G822">_xlfn.SWITCH(F822,0,"primary",1,"6-7th grade",2,"8-9th grade",3,"10th grade",4,"11-12th grade",5,"bachelor",6,"licence",7,"master",10,"hard to tell")</f>
        <v>bachelor</v>
      </c>
      <c r="H822" s="8"/>
      <c r="I822" s="8"/>
      <c r="J822" s="8" t="s">
        <v>77</v>
      </c>
      <c r="K822" s="8" t="str">
        <f>IFERROR(IF(VLOOKUP(A822, ResultsOnlineExpFrench!A:A, 1, FALSE) = A822, "yes", "no"), "no")</f>
        <v>no</v>
      </c>
      <c r="L822" s="8"/>
      <c r="M822" s="8" t="e">
        <f>VLOOKUP(A822,ResultsOnlineExpFrench!A:B,2,FALSE)</f>
        <v>#N/A</v>
      </c>
      <c r="N822" s="8" t="e">
        <f>VLOOKUP(A822,ResultsOnlineExpFrench!A:H,8,FALSE)</f>
        <v>#N/A</v>
      </c>
      <c r="O822" s="7" t="e">
        <f>VLOOKUP(A822,ResultsIRT!B:J,4,FALSE)</f>
        <v>#N/A</v>
      </c>
      <c r="P822" s="7" t="e">
        <f>VLOOKUP(A822,ResultsIRT!B:J,5,FALSE)</f>
        <v>#N/A</v>
      </c>
      <c r="Q822" s="7" t="e">
        <f>VLOOKUP(A822,ResultsIRT!B:J,6,FALSE)</f>
        <v>#N/A</v>
      </c>
      <c r="R822" s="7" t="e">
        <f>VLOOKUP(A822,ResultsIRT!B:J,8,FALSE)</f>
        <v>#N/A</v>
      </c>
      <c r="S822" s="7" t="e">
        <f>VLOOKUP(A822,ResultsIRT!B:J,7,FALSE)</f>
        <v>#N/A</v>
      </c>
      <c r="T822" s="7" t="e">
        <f>VLOOKUP(A822,ResultsIRT!B:J,9,FALSE)</f>
        <v>#N/A</v>
      </c>
      <c r="U822" s="27" t="s">
        <v>1417</v>
      </c>
      <c r="V822" s="8" t="str">
        <f>IFERROR(IF(VLOOKUP(U822, EnglishVocabulary!A:A, 1, FALSE) = U822, "yes", "no"), "no")</f>
        <v>no</v>
      </c>
      <c r="W822" s="8" t="str">
        <f>IFERROR(IF(VLOOKUP(A822, HighDiscrimIRT!A:A, 1, FALSE) = A822, "X", ""), "")</f>
        <v/>
      </c>
      <c r="X822" s="7"/>
    </row>
    <row r="823" spans="1:24">
      <c r="A823" s="14" t="s">
        <v>1418</v>
      </c>
      <c r="B823" s="7">
        <f>LOG10(D823)+6</f>
        <v>1.0785619350469506</v>
      </c>
      <c r="C823" s="7">
        <f>IF(E823=0,-12,LOG10(E823)+6)</f>
        <v>0.76514679010802489</v>
      </c>
      <c r="D823" s="10">
        <v>1.19829E-5</v>
      </c>
      <c r="E823" s="10">
        <v>5.823E-6</v>
      </c>
      <c r="F823" s="8">
        <v>5</v>
      </c>
      <c r="G823" s="8" t="str" cm="1">
        <f t="array" ref="G823">_xlfn.SWITCH(F823,0,"primary",1,"6-7th grade",2,"8-9th grade",3,"10th grade",4,"11-12th grade",5,"bachelor",6,"licence",7,"master",10,"hard to tell")</f>
        <v>bachelor</v>
      </c>
      <c r="H823" s="8"/>
      <c r="I823" s="8"/>
      <c r="J823" s="8" t="s">
        <v>77</v>
      </c>
      <c r="K823" s="8" t="str">
        <f>IFERROR(IF(VLOOKUP(A823, ResultsOnlineExpFrench!A:A, 1, FALSE) = A823, "yes", "no"), "no")</f>
        <v>no</v>
      </c>
      <c r="L823" s="8"/>
      <c r="M823" s="8" t="e">
        <f>VLOOKUP(A823,ResultsOnlineExpFrench!A:B,2,FALSE)</f>
        <v>#N/A</v>
      </c>
      <c r="N823" s="8" t="e">
        <f>VLOOKUP(A823,ResultsOnlineExpFrench!A:H,8,FALSE)</f>
        <v>#N/A</v>
      </c>
      <c r="O823" s="7" t="e">
        <f>VLOOKUP(A823,ResultsIRT!B:J,4,FALSE)</f>
        <v>#N/A</v>
      </c>
      <c r="P823" s="7" t="e">
        <f>VLOOKUP(A823,ResultsIRT!B:J,5,FALSE)</f>
        <v>#N/A</v>
      </c>
      <c r="Q823" s="7" t="e">
        <f>VLOOKUP(A823,ResultsIRT!B:J,6,FALSE)</f>
        <v>#N/A</v>
      </c>
      <c r="R823" s="7" t="e">
        <f>VLOOKUP(A823,ResultsIRT!B:J,8,FALSE)</f>
        <v>#N/A</v>
      </c>
      <c r="S823" s="7" t="e">
        <f>VLOOKUP(A823,ResultsIRT!B:J,7,FALSE)</f>
        <v>#N/A</v>
      </c>
      <c r="T823" s="7" t="e">
        <f>VLOOKUP(A823,ResultsIRT!B:J,9,FALSE)</f>
        <v>#N/A</v>
      </c>
      <c r="U823" s="27" t="s">
        <v>1418</v>
      </c>
      <c r="V823" s="8" t="str">
        <f>IFERROR(IF(VLOOKUP(U823, EnglishVocabulary!A:A, 1, FALSE) = U823, "yes", "no"), "no")</f>
        <v>no</v>
      </c>
      <c r="W823" s="8" t="str">
        <f>IFERROR(IF(VLOOKUP(A823, HighDiscrimIRT!A:A, 1, FALSE) = A823, "X", ""), "")</f>
        <v/>
      </c>
      <c r="X823" s="7"/>
    </row>
    <row r="824" spans="1:24">
      <c r="A824" s="14" t="s">
        <v>1419</v>
      </c>
      <c r="B824" s="7">
        <f>LOG10(D824)+6</f>
        <v>1.0758424730410159</v>
      </c>
      <c r="C824" s="7">
        <f>IF(E824=0,-12,LOG10(E824)+6)</f>
        <v>0.93243317451105057</v>
      </c>
      <c r="D824" s="10">
        <v>1.19081E-5</v>
      </c>
      <c r="E824" s="10">
        <v>8.5591999999999993E-6</v>
      </c>
      <c r="F824" s="8">
        <v>6</v>
      </c>
      <c r="G824" s="8" t="str" cm="1">
        <f t="array" ref="G824">_xlfn.SWITCH(F824,0,"primary",1,"6-7th grade",2,"8-9th grade",3,"10th grade",4,"11-12th grade",5,"bachelor",6,"licence",7,"master",10,"hard to tell")</f>
        <v>licence</v>
      </c>
      <c r="H824" s="8"/>
      <c r="I824" s="8"/>
      <c r="J824" s="8" t="s">
        <v>331</v>
      </c>
      <c r="K824" s="8" t="str">
        <f>IFERROR(IF(VLOOKUP(A824, ResultsOnlineExpFrench!A:A, 1, FALSE) = A824, "yes", "no"), "no")</f>
        <v>no</v>
      </c>
      <c r="L824" s="8"/>
      <c r="M824" s="8" t="e">
        <f>VLOOKUP(A824,ResultsOnlineExpFrench!A:B,2,FALSE)</f>
        <v>#N/A</v>
      </c>
      <c r="N824" s="8" t="e">
        <f>VLOOKUP(A824,ResultsOnlineExpFrench!A:H,8,FALSE)</f>
        <v>#N/A</v>
      </c>
      <c r="O824" s="7" t="e">
        <f>VLOOKUP(A824,ResultsIRT!B:J,4,FALSE)</f>
        <v>#N/A</v>
      </c>
      <c r="P824" s="7" t="e">
        <f>VLOOKUP(A824,ResultsIRT!B:J,5,FALSE)</f>
        <v>#N/A</v>
      </c>
      <c r="Q824" s="7" t="e">
        <f>VLOOKUP(A824,ResultsIRT!B:J,6,FALSE)</f>
        <v>#N/A</v>
      </c>
      <c r="R824" s="7" t="e">
        <f>VLOOKUP(A824,ResultsIRT!B:J,8,FALSE)</f>
        <v>#N/A</v>
      </c>
      <c r="S824" s="7" t="e">
        <f>VLOOKUP(A824,ResultsIRT!B:J,7,FALSE)</f>
        <v>#N/A</v>
      </c>
      <c r="T824" s="7" t="e">
        <f>VLOOKUP(A824,ResultsIRT!B:J,9,FALSE)</f>
        <v>#N/A</v>
      </c>
      <c r="U824" s="27" t="s">
        <v>1419</v>
      </c>
      <c r="V824" s="8" t="str">
        <f>IFERROR(IF(VLOOKUP(U824, EnglishVocabulary!A:A, 1, FALSE) = U824, "yes", "no"), "no")</f>
        <v>no</v>
      </c>
      <c r="W824" s="8" t="str">
        <f>IFERROR(IF(VLOOKUP(A824, HighDiscrimIRT!A:A, 1, FALSE) = A824, "X", ""), "")</f>
        <v/>
      </c>
      <c r="X824" s="7"/>
    </row>
    <row r="825" spans="1:24">
      <c r="A825" s="14" t="s">
        <v>1420</v>
      </c>
      <c r="B825" s="7">
        <f>LOG10(D825)+6</f>
        <v>1.0675692457184951</v>
      </c>
      <c r="C825" s="7">
        <f>IF(E825=0,-12,LOG10(E825)+6)</f>
        <v>-1.1272611725273309</v>
      </c>
      <c r="D825" s="10">
        <v>1.1683400000000001E-5</v>
      </c>
      <c r="E825" s="10">
        <v>7.4600000000000006E-8</v>
      </c>
      <c r="F825" s="31">
        <v>3</v>
      </c>
      <c r="G825" s="8" t="str" cm="1">
        <f t="array" ref="G825">_xlfn.SWITCH(F825,0,"primary",1,"6-7th grade",2,"8-9th grade",3,"10th grade",4,"11-12th grade",5,"bachelor",6,"licence",7,"master",10,"hard to tell")</f>
        <v>10th grade</v>
      </c>
      <c r="H825" s="8"/>
      <c r="I825" s="8"/>
      <c r="J825" s="8" t="s">
        <v>36</v>
      </c>
      <c r="K825" s="8" t="str">
        <f>IFERROR(IF(VLOOKUP(A825, ResultsOnlineExpFrench!A:A, 1, FALSE) = A825, "yes", "no"), "no")</f>
        <v>yes</v>
      </c>
      <c r="L825" s="8"/>
      <c r="M825" s="7">
        <f>VLOOKUP(A825,ResultsOnlineExpFrench!A:B,2,FALSE)</f>
        <v>2.931034482758621</v>
      </c>
      <c r="N825" s="7">
        <f>VLOOKUP(A825,ResultsOnlineExpFrench!A:H,8,FALSE)</f>
        <v>3.1418316037619101</v>
      </c>
      <c r="O825" s="7">
        <f>VLOOKUP(A825,ResultsIRT!B:J,4,FALSE)</f>
        <v>1.32920750120474</v>
      </c>
      <c r="P825" s="7">
        <f>VLOOKUP(A825,ResultsIRT!B:J,5,FALSE)</f>
        <v>0.70640220036069301</v>
      </c>
      <c r="Q825" s="7">
        <f>VLOOKUP(A825,ResultsIRT!B:J,6,FALSE)</f>
        <v>1.6363408781180599</v>
      </c>
      <c r="R825" s="7">
        <f>VLOOKUP(A825,ResultsIRT!B:J,8,FALSE)</f>
        <v>0.420845058635688</v>
      </c>
      <c r="S825" s="7">
        <f>VLOOKUP(A825,ResultsIRT!B:J,7,FALSE)</f>
        <v>0.28428419511479303</v>
      </c>
      <c r="T825" s="7">
        <f>VLOOKUP(A825,ResultsIRT!B:J,9,FALSE)</f>
        <v>7.7256339477897003</v>
      </c>
      <c r="U825" s="27" t="s">
        <v>1421</v>
      </c>
      <c r="V825" s="8" t="str">
        <f>IFERROR(IF(VLOOKUP(U825, EnglishVocabulary!A:A, 1, FALSE) = U825, "yes", "no"), "no")</f>
        <v>no</v>
      </c>
      <c r="W825" s="8" t="str">
        <f>IFERROR(IF(VLOOKUP(A825, HighDiscrimIRT!A:A, 1, FALSE) = A825, "X", ""), "")</f>
        <v/>
      </c>
      <c r="X825" s="7"/>
    </row>
    <row r="826" spans="1:24">
      <c r="A826" s="14" t="s">
        <v>1422</v>
      </c>
      <c r="B826" s="7">
        <f>LOG10(D826)+6</f>
        <v>1.0675692457184951</v>
      </c>
      <c r="C826" s="7">
        <f>IF(E826=0,-12,LOG10(E826)+6)</f>
        <v>-0.39115317767358881</v>
      </c>
      <c r="D826" s="10">
        <v>1.1683400000000001E-5</v>
      </c>
      <c r="E826" s="10">
        <v>4.0629999999999998E-7</v>
      </c>
      <c r="F826" s="28">
        <v>10</v>
      </c>
      <c r="G826" s="8" t="str" cm="1">
        <f t="array" ref="G826">_xlfn.SWITCH(F826,0,"primary",1,"6-7th grade",2,"8-9th grade",3,"10th grade",4,"11-12th grade",5,"bachelor",6,"licence",7,"master",10,"hard to tell")</f>
        <v>hard to tell</v>
      </c>
      <c r="H826" s="8"/>
      <c r="I826" s="8"/>
      <c r="J826" s="8" t="s">
        <v>77</v>
      </c>
      <c r="K826" s="8" t="str">
        <f>IFERROR(IF(VLOOKUP(A826, ResultsOnlineExpFrench!A:A, 1, FALSE) = A826, "yes", "no"), "no")</f>
        <v>no</v>
      </c>
      <c r="L826" s="8"/>
      <c r="M826" s="8" t="e">
        <f>VLOOKUP(A826,ResultsOnlineExpFrench!A:B,2,FALSE)</f>
        <v>#N/A</v>
      </c>
      <c r="N826" s="8" t="e">
        <f>VLOOKUP(A826,ResultsOnlineExpFrench!A:H,8,FALSE)</f>
        <v>#N/A</v>
      </c>
      <c r="O826" s="7" t="e">
        <f>VLOOKUP(A826,ResultsIRT!B:J,4,FALSE)</f>
        <v>#N/A</v>
      </c>
      <c r="P826" s="7" t="e">
        <f>VLOOKUP(A826,ResultsIRT!B:J,5,FALSE)</f>
        <v>#N/A</v>
      </c>
      <c r="Q826" s="7" t="e">
        <f>VLOOKUP(A826,ResultsIRT!B:J,6,FALSE)</f>
        <v>#N/A</v>
      </c>
      <c r="R826" s="7" t="e">
        <f>VLOOKUP(A826,ResultsIRT!B:J,8,FALSE)</f>
        <v>#N/A</v>
      </c>
      <c r="S826" s="7" t="e">
        <f>VLOOKUP(A826,ResultsIRT!B:J,7,FALSE)</f>
        <v>#N/A</v>
      </c>
      <c r="T826" s="7" t="e">
        <f>VLOOKUP(A826,ResultsIRT!B:J,9,FALSE)</f>
        <v>#N/A</v>
      </c>
      <c r="U826" s="27" t="s">
        <v>1423</v>
      </c>
      <c r="V826" s="8" t="str">
        <f>IFERROR(IF(VLOOKUP(U826, EnglishVocabulary!A:A, 1, FALSE) = U826, "yes", "no"), "no")</f>
        <v>no</v>
      </c>
      <c r="W826" s="8" t="str">
        <f>IFERROR(IF(VLOOKUP(A826, HighDiscrimIRT!A:A, 1, FALSE) = A826, "X", ""), "")</f>
        <v/>
      </c>
      <c r="X826" s="7"/>
    </row>
    <row r="827" spans="1:24">
      <c r="A827" s="14" t="s">
        <v>1424</v>
      </c>
      <c r="B827" s="7">
        <f>LOG10(D827)+6</f>
        <v>1.0675692457184951</v>
      </c>
      <c r="C827" s="7">
        <f>IF(E827=0,-12,LOG10(E827)+6)</f>
        <v>-0.98927613460822705</v>
      </c>
      <c r="D827" s="10">
        <v>1.1683400000000001E-5</v>
      </c>
      <c r="E827" s="10">
        <v>1.025E-7</v>
      </c>
      <c r="F827" s="8">
        <v>4</v>
      </c>
      <c r="G827" s="8" t="str" cm="1">
        <f t="array" ref="G827">_xlfn.SWITCH(F827,0,"primary",1,"6-7th grade",2,"8-9th grade",3,"10th grade",4,"11-12th grade",5,"bachelor",6,"licence",7,"master",10,"hard to tell")</f>
        <v>11-12th grade</v>
      </c>
      <c r="H827" s="8"/>
      <c r="I827" s="8" t="s">
        <v>42</v>
      </c>
      <c r="J827" s="8" t="s">
        <v>36</v>
      </c>
      <c r="K827" s="8" t="str">
        <f>IFERROR(IF(VLOOKUP(A827, ResultsOnlineExpFrench!A:A, 1, FALSE) = A827, "yes", "no"), "no")</f>
        <v>no</v>
      </c>
      <c r="L827" s="8"/>
      <c r="M827" s="8" t="e">
        <f>VLOOKUP(A827,ResultsOnlineExpFrench!A:B,2,FALSE)</f>
        <v>#N/A</v>
      </c>
      <c r="N827" s="8" t="e">
        <f>VLOOKUP(A827,ResultsOnlineExpFrench!A:H,8,FALSE)</f>
        <v>#N/A</v>
      </c>
      <c r="O827" s="7" t="e">
        <f>VLOOKUP(A827,ResultsIRT!B:J,4,FALSE)</f>
        <v>#N/A</v>
      </c>
      <c r="P827" s="7" t="e">
        <f>VLOOKUP(A827,ResultsIRT!B:J,5,FALSE)</f>
        <v>#N/A</v>
      </c>
      <c r="Q827" s="7" t="e">
        <f>VLOOKUP(A827,ResultsIRT!B:J,6,FALSE)</f>
        <v>#N/A</v>
      </c>
      <c r="R827" s="7" t="e">
        <f>VLOOKUP(A827,ResultsIRT!B:J,8,FALSE)</f>
        <v>#N/A</v>
      </c>
      <c r="S827" s="7" t="e">
        <f>VLOOKUP(A827,ResultsIRT!B:J,7,FALSE)</f>
        <v>#N/A</v>
      </c>
      <c r="T827" s="7" t="e">
        <f>VLOOKUP(A827,ResultsIRT!B:J,9,FALSE)</f>
        <v>#N/A</v>
      </c>
      <c r="U827" s="27" t="s">
        <v>1425</v>
      </c>
      <c r="V827" s="8" t="str">
        <f>IFERROR(IF(VLOOKUP(U827, EnglishVocabulary!A:A, 1, FALSE) = U827, "yes", "no"), "no")</f>
        <v>yes</v>
      </c>
      <c r="W827" s="8" t="str">
        <f>IFERROR(IF(VLOOKUP(A827, HighDiscrimIRT!A:A, 1, FALSE) = A827, "X", ""), "")</f>
        <v/>
      </c>
      <c r="X827" s="7"/>
    </row>
    <row r="828" spans="1:24">
      <c r="A828" s="14" t="s">
        <v>1426</v>
      </c>
      <c r="B828" s="7">
        <f>LOG10(D828)+6</f>
        <v>1.0675692457184951</v>
      </c>
      <c r="C828" s="7">
        <f>IF(E828=0,-12,LOG10(E828)+6)</f>
        <v>-2.4202164033831899</v>
      </c>
      <c r="D828" s="10">
        <v>1.1683400000000001E-5</v>
      </c>
      <c r="E828" s="10">
        <v>3.8000000000000001E-9</v>
      </c>
      <c r="F828" s="8">
        <v>6</v>
      </c>
      <c r="G828" s="8" t="str" cm="1">
        <f t="array" ref="G828">_xlfn.SWITCH(F828,0,"primary",1,"6-7th grade",2,"8-9th grade",3,"10th grade",4,"11-12th grade",5,"bachelor",6,"licence",7,"master",10,"hard to tell")</f>
        <v>licence</v>
      </c>
      <c r="H828" s="8"/>
      <c r="I828" s="8"/>
      <c r="J828" s="8" t="s">
        <v>77</v>
      </c>
      <c r="K828" s="8" t="str">
        <f>IFERROR(IF(VLOOKUP(A828, ResultsOnlineExpFrench!A:A, 1, FALSE) = A828, "yes", "no"), "no")</f>
        <v>no</v>
      </c>
      <c r="L828" s="8"/>
      <c r="M828" s="8" t="e">
        <f>VLOOKUP(A828,ResultsOnlineExpFrench!A:B,2,FALSE)</f>
        <v>#N/A</v>
      </c>
      <c r="N828" s="8" t="e">
        <f>VLOOKUP(A828,ResultsOnlineExpFrench!A:H,8,FALSE)</f>
        <v>#N/A</v>
      </c>
      <c r="O828" s="7" t="e">
        <f>VLOOKUP(A828,ResultsIRT!B:J,4,FALSE)</f>
        <v>#N/A</v>
      </c>
      <c r="P828" s="7" t="e">
        <f>VLOOKUP(A828,ResultsIRT!B:J,5,FALSE)</f>
        <v>#N/A</v>
      </c>
      <c r="Q828" s="7" t="e">
        <f>VLOOKUP(A828,ResultsIRT!B:J,6,FALSE)</f>
        <v>#N/A</v>
      </c>
      <c r="R828" s="7" t="e">
        <f>VLOOKUP(A828,ResultsIRT!B:J,8,FALSE)</f>
        <v>#N/A</v>
      </c>
      <c r="S828" s="7" t="e">
        <f>VLOOKUP(A828,ResultsIRT!B:J,7,FALSE)</f>
        <v>#N/A</v>
      </c>
      <c r="T828" s="7" t="e">
        <f>VLOOKUP(A828,ResultsIRT!B:J,9,FALSE)</f>
        <v>#N/A</v>
      </c>
      <c r="U828" s="27" t="s">
        <v>1427</v>
      </c>
      <c r="V828" s="8" t="str">
        <f>IFERROR(IF(VLOOKUP(U828, EnglishVocabulary!A:A, 1, FALSE) = U828, "yes", "no"), "no")</f>
        <v>no</v>
      </c>
      <c r="W828" s="8" t="str">
        <f>IFERROR(IF(VLOOKUP(A828, HighDiscrimIRT!A:A, 1, FALSE) = A828, "X", ""), "")</f>
        <v/>
      </c>
      <c r="X828" s="7"/>
    </row>
    <row r="829" spans="1:24">
      <c r="A829" s="14" t="s">
        <v>1428</v>
      </c>
      <c r="B829" s="7">
        <f>LOG10(D829)+6</f>
        <v>1.0647761057153806</v>
      </c>
      <c r="C829" s="7">
        <f>IF(E829=0,-12,LOG10(E829)+6)</f>
        <v>0.59424886685738354</v>
      </c>
      <c r="D829" s="10">
        <v>1.1608500000000001E-5</v>
      </c>
      <c r="E829" s="10">
        <v>3.9287000000000002E-6</v>
      </c>
      <c r="F829" s="8">
        <v>0</v>
      </c>
      <c r="G829" s="8" t="str" cm="1">
        <f t="array" ref="G829">_xlfn.SWITCH(F829,0,"primary",1,"6-7th grade",2,"8-9th grade",3,"10th grade",4,"11-12th grade",5,"bachelor",6,"licence",7,"master",10,"hard to tell")</f>
        <v>primary</v>
      </c>
      <c r="H829" s="8"/>
      <c r="I829" s="8" t="s">
        <v>42</v>
      </c>
      <c r="J829" s="8" t="s">
        <v>214</v>
      </c>
      <c r="K829" s="8" t="str">
        <f>IFERROR(IF(VLOOKUP(A829, ResultsOnlineExpFrench!A:A, 1, FALSE) = A829, "yes", "no"), "no")</f>
        <v>no</v>
      </c>
      <c r="L829" s="8"/>
      <c r="M829" s="8" t="e">
        <f>VLOOKUP(A829,ResultsOnlineExpFrench!A:B,2,FALSE)</f>
        <v>#N/A</v>
      </c>
      <c r="N829" s="8" t="e">
        <f>VLOOKUP(A829,ResultsOnlineExpFrench!A:H,8,FALSE)</f>
        <v>#N/A</v>
      </c>
      <c r="O829" s="7" t="e">
        <f>VLOOKUP(A829,ResultsIRT!B:J,4,FALSE)</f>
        <v>#N/A</v>
      </c>
      <c r="P829" s="7" t="e">
        <f>VLOOKUP(A829,ResultsIRT!B:J,5,FALSE)</f>
        <v>#N/A</v>
      </c>
      <c r="Q829" s="7" t="e">
        <f>VLOOKUP(A829,ResultsIRT!B:J,6,FALSE)</f>
        <v>#N/A</v>
      </c>
      <c r="R829" s="7" t="e">
        <f>VLOOKUP(A829,ResultsIRT!B:J,8,FALSE)</f>
        <v>#N/A</v>
      </c>
      <c r="S829" s="7" t="e">
        <f>VLOOKUP(A829,ResultsIRT!B:J,7,FALSE)</f>
        <v>#N/A</v>
      </c>
      <c r="T829" s="7" t="e">
        <f>VLOOKUP(A829,ResultsIRT!B:J,9,FALSE)</f>
        <v>#N/A</v>
      </c>
      <c r="U829" s="27" t="s">
        <v>1429</v>
      </c>
      <c r="V829" s="8" t="str">
        <f>IFERROR(IF(VLOOKUP(U829, EnglishVocabulary!A:A, 1, FALSE) = U829, "yes", "no"), "no")</f>
        <v>no</v>
      </c>
      <c r="W829" s="8" t="str">
        <f>IFERROR(IF(VLOOKUP(A829, HighDiscrimIRT!A:A, 1, FALSE) = A829, "X", ""), "")</f>
        <v/>
      </c>
      <c r="X829" s="7"/>
    </row>
    <row r="830" spans="1:24">
      <c r="A830" s="14" t="s">
        <v>1430</v>
      </c>
      <c r="B830" s="7">
        <f>LOG10(D830)+6</f>
        <v>1.0647761057153806</v>
      </c>
      <c r="C830" s="7">
        <f>IF(E830=0,-12,LOG10(E830)+6)</f>
        <v>1.1710298542985065</v>
      </c>
      <c r="D830" s="10">
        <v>1.1608500000000001E-5</v>
      </c>
      <c r="E830" s="10">
        <v>1.48262E-5</v>
      </c>
      <c r="F830" s="8">
        <v>0</v>
      </c>
      <c r="G830" s="8" t="str" cm="1">
        <f t="array" ref="G830">_xlfn.SWITCH(F830,0,"primary",1,"6-7th grade",2,"8-9th grade",3,"10th grade",4,"11-12th grade",5,"bachelor",6,"licence",7,"master",10,"hard to tell")</f>
        <v>primary</v>
      </c>
      <c r="H830" s="8"/>
      <c r="I830" s="8"/>
      <c r="J830" s="8" t="s">
        <v>214</v>
      </c>
      <c r="K830" s="8" t="str">
        <f>IFERROR(IF(VLOOKUP(A830, ResultsOnlineExpFrench!A:A, 1, FALSE) = A830, "yes", "no"), "no")</f>
        <v>no</v>
      </c>
      <c r="L830" s="8"/>
      <c r="M830" s="8" t="e">
        <f>VLOOKUP(A830,ResultsOnlineExpFrench!A:B,2,FALSE)</f>
        <v>#N/A</v>
      </c>
      <c r="N830" s="8" t="e">
        <f>VLOOKUP(A830,ResultsOnlineExpFrench!A:H,8,FALSE)</f>
        <v>#N/A</v>
      </c>
      <c r="O830" s="7" t="e">
        <f>VLOOKUP(A830,ResultsIRT!B:J,4,FALSE)</f>
        <v>#N/A</v>
      </c>
      <c r="P830" s="7" t="e">
        <f>VLOOKUP(A830,ResultsIRT!B:J,5,FALSE)</f>
        <v>#N/A</v>
      </c>
      <c r="Q830" s="7" t="e">
        <f>VLOOKUP(A830,ResultsIRT!B:J,6,FALSE)</f>
        <v>#N/A</v>
      </c>
      <c r="R830" s="7" t="e">
        <f>VLOOKUP(A830,ResultsIRT!B:J,8,FALSE)</f>
        <v>#N/A</v>
      </c>
      <c r="S830" s="7" t="e">
        <f>VLOOKUP(A830,ResultsIRT!B:J,7,FALSE)</f>
        <v>#N/A</v>
      </c>
      <c r="T830" s="7" t="e">
        <f>VLOOKUP(A830,ResultsIRT!B:J,9,FALSE)</f>
        <v>#N/A</v>
      </c>
      <c r="U830" s="27" t="s">
        <v>260</v>
      </c>
      <c r="V830" s="8" t="str">
        <f>IFERROR(IF(VLOOKUP(U830, EnglishVocabulary!A:A, 1, FALSE) = U830, "yes", "no"), "no")</f>
        <v>no</v>
      </c>
      <c r="W830" s="8" t="str">
        <f>IFERROR(IF(VLOOKUP(A830, HighDiscrimIRT!A:A, 1, FALSE) = A830, "X", ""), "")</f>
        <v/>
      </c>
      <c r="X830" s="7"/>
    </row>
    <row r="831" spans="1:24">
      <c r="A831" s="14" t="s">
        <v>1431</v>
      </c>
      <c r="B831" s="7">
        <f>LOG10(D831)+6</f>
        <v>1.0647761057153806</v>
      </c>
      <c r="C831" s="7">
        <f>IF(E831=0,-12,LOG10(E831)+6)</f>
        <v>-0.79642322502202756</v>
      </c>
      <c r="D831" s="10">
        <v>1.1608500000000001E-5</v>
      </c>
      <c r="E831" s="10">
        <v>1.5979999999999999E-7</v>
      </c>
      <c r="F831" s="8">
        <v>7</v>
      </c>
      <c r="G831" s="8" t="str" cm="1">
        <f t="array" ref="G831">_xlfn.SWITCH(F831,0,"primary",1,"6-7th grade",2,"8-9th grade",3,"10th grade",4,"11-12th grade",5,"bachelor",6,"licence",7,"master",10,"hard to tell")</f>
        <v>master</v>
      </c>
      <c r="H831" s="8"/>
      <c r="I831" s="8"/>
      <c r="J831" s="8" t="s">
        <v>331</v>
      </c>
      <c r="K831" s="8" t="str">
        <f>IFERROR(IF(VLOOKUP(A831, ResultsOnlineExpFrench!A:A, 1, FALSE) = A831, "yes", "no"), "no")</f>
        <v>no</v>
      </c>
      <c r="L831" s="8"/>
      <c r="M831" s="8" t="e">
        <f>VLOOKUP(A831,ResultsOnlineExpFrench!A:B,2,FALSE)</f>
        <v>#N/A</v>
      </c>
      <c r="N831" s="8" t="e">
        <f>VLOOKUP(A831,ResultsOnlineExpFrench!A:H,8,FALSE)</f>
        <v>#N/A</v>
      </c>
      <c r="O831" s="7" t="e">
        <f>VLOOKUP(A831,ResultsIRT!B:J,4,FALSE)</f>
        <v>#N/A</v>
      </c>
      <c r="P831" s="7" t="e">
        <f>VLOOKUP(A831,ResultsIRT!B:J,5,FALSE)</f>
        <v>#N/A</v>
      </c>
      <c r="Q831" s="7" t="e">
        <f>VLOOKUP(A831,ResultsIRT!B:J,6,FALSE)</f>
        <v>#N/A</v>
      </c>
      <c r="R831" s="7" t="e">
        <f>VLOOKUP(A831,ResultsIRT!B:J,8,FALSE)</f>
        <v>#N/A</v>
      </c>
      <c r="S831" s="7" t="e">
        <f>VLOOKUP(A831,ResultsIRT!B:J,7,FALSE)</f>
        <v>#N/A</v>
      </c>
      <c r="T831" s="7" t="e">
        <f>VLOOKUP(A831,ResultsIRT!B:J,9,FALSE)</f>
        <v>#N/A</v>
      </c>
      <c r="U831" s="27" t="s">
        <v>1431</v>
      </c>
      <c r="V831" s="8" t="str">
        <f>IFERROR(IF(VLOOKUP(U831, EnglishVocabulary!A:A, 1, FALSE) = U831, "yes", "no"), "no")</f>
        <v>no</v>
      </c>
      <c r="W831" s="8" t="str">
        <f>IFERROR(IF(VLOOKUP(A831, HighDiscrimIRT!A:A, 1, FALSE) = A831, "X", ""), "")</f>
        <v/>
      </c>
      <c r="X831" s="7"/>
    </row>
    <row r="832" spans="1:24">
      <c r="A832" s="14" t="s">
        <v>1432</v>
      </c>
      <c r="B832" s="7">
        <f>LOG10(D832)+6</f>
        <v>1.0647761057153806</v>
      </c>
      <c r="C832" s="7">
        <f>IF(E832=0,-12,LOG10(E832)+6)</f>
        <v>-2.1249387366082999</v>
      </c>
      <c r="D832" s="10">
        <v>1.1608500000000001E-5</v>
      </c>
      <c r="E832" s="10">
        <v>7.4999999999999993E-9</v>
      </c>
      <c r="F832" s="8">
        <v>5</v>
      </c>
      <c r="G832" s="8" t="str" cm="1">
        <f t="array" ref="G832">_xlfn.SWITCH(F832,0,"primary",1,"6-7th grade",2,"8-9th grade",3,"10th grade",4,"11-12th grade",5,"bachelor",6,"licence",7,"master",10,"hard to tell")</f>
        <v>bachelor</v>
      </c>
      <c r="H832" s="8"/>
      <c r="I832" s="8"/>
      <c r="J832" s="8" t="s">
        <v>331</v>
      </c>
      <c r="K832" s="8" t="str">
        <f>IFERROR(IF(VLOOKUP(A832, ResultsOnlineExpFrench!A:A, 1, FALSE) = A832, "yes", "no"), "no")</f>
        <v>no</v>
      </c>
      <c r="L832" s="8"/>
      <c r="M832" s="8" t="e">
        <f>VLOOKUP(A832,ResultsOnlineExpFrench!A:B,2,FALSE)</f>
        <v>#N/A</v>
      </c>
      <c r="N832" s="8" t="e">
        <f>VLOOKUP(A832,ResultsOnlineExpFrench!A:H,8,FALSE)</f>
        <v>#N/A</v>
      </c>
      <c r="O832" s="7" t="e">
        <f>VLOOKUP(A832,ResultsIRT!B:J,4,FALSE)</f>
        <v>#N/A</v>
      </c>
      <c r="P832" s="7" t="e">
        <f>VLOOKUP(A832,ResultsIRT!B:J,5,FALSE)</f>
        <v>#N/A</v>
      </c>
      <c r="Q832" s="7" t="e">
        <f>VLOOKUP(A832,ResultsIRT!B:J,6,FALSE)</f>
        <v>#N/A</v>
      </c>
      <c r="R832" s="7" t="e">
        <f>VLOOKUP(A832,ResultsIRT!B:J,8,FALSE)</f>
        <v>#N/A</v>
      </c>
      <c r="S832" s="7" t="e">
        <f>VLOOKUP(A832,ResultsIRT!B:J,7,FALSE)</f>
        <v>#N/A</v>
      </c>
      <c r="T832" s="7" t="e">
        <f>VLOOKUP(A832,ResultsIRT!B:J,9,FALSE)</f>
        <v>#N/A</v>
      </c>
      <c r="U832" s="27" t="s">
        <v>1432</v>
      </c>
      <c r="V832" s="8" t="str">
        <f>IFERROR(IF(VLOOKUP(U832, EnglishVocabulary!A:A, 1, FALSE) = U832, "yes", "no"), "no")</f>
        <v>no</v>
      </c>
      <c r="W832" s="8" t="str">
        <f>IFERROR(IF(VLOOKUP(A832, HighDiscrimIRT!A:A, 1, FALSE) = A832, "X", ""), "")</f>
        <v/>
      </c>
      <c r="X832" s="7"/>
    </row>
    <row r="833" spans="1:24">
      <c r="A833" s="14" t="s">
        <v>1433</v>
      </c>
      <c r="B833" s="7">
        <f>LOG10(D833)+6</f>
        <v>1.0647761057153806</v>
      </c>
      <c r="C833" s="7">
        <f>IF(E833=0,-12,LOG10(E833)+6)</f>
        <v>-1.2034256667895704</v>
      </c>
      <c r="D833" s="10">
        <v>1.1608500000000001E-5</v>
      </c>
      <c r="E833" s="10">
        <v>6.2600000000000005E-8</v>
      </c>
      <c r="F833" s="28">
        <v>10</v>
      </c>
      <c r="G833" s="8" t="str" cm="1">
        <f t="array" ref="G833">_xlfn.SWITCH(F833,0,"primary",1,"6-7th grade",2,"8-9th grade",3,"10th grade",4,"11-12th grade",5,"bachelor",6,"licence",7,"master",10,"hard to tell")</f>
        <v>hard to tell</v>
      </c>
      <c r="H833" s="8"/>
      <c r="I833" s="8"/>
      <c r="J833" s="8" t="s">
        <v>77</v>
      </c>
      <c r="K833" s="8" t="str">
        <f>IFERROR(IF(VLOOKUP(A833, ResultsOnlineExpFrench!A:A, 1, FALSE) = A833, "yes", "no"), "no")</f>
        <v>no</v>
      </c>
      <c r="L833" s="8"/>
      <c r="M833" s="8" t="e">
        <f>VLOOKUP(A833,ResultsOnlineExpFrench!A:B,2,FALSE)</f>
        <v>#N/A</v>
      </c>
      <c r="N833" s="8" t="e">
        <f>VLOOKUP(A833,ResultsOnlineExpFrench!A:H,8,FALSE)</f>
        <v>#N/A</v>
      </c>
      <c r="O833" s="7" t="e">
        <f>VLOOKUP(A833,ResultsIRT!B:J,4,FALSE)</f>
        <v>#N/A</v>
      </c>
      <c r="P833" s="7" t="e">
        <f>VLOOKUP(A833,ResultsIRT!B:J,5,FALSE)</f>
        <v>#N/A</v>
      </c>
      <c r="Q833" s="7" t="e">
        <f>VLOOKUP(A833,ResultsIRT!B:J,6,FALSE)</f>
        <v>#N/A</v>
      </c>
      <c r="R833" s="7" t="e">
        <f>VLOOKUP(A833,ResultsIRT!B:J,8,FALSE)</f>
        <v>#N/A</v>
      </c>
      <c r="S833" s="7" t="e">
        <f>VLOOKUP(A833,ResultsIRT!B:J,7,FALSE)</f>
        <v>#N/A</v>
      </c>
      <c r="T833" s="7" t="e">
        <f>VLOOKUP(A833,ResultsIRT!B:J,9,FALSE)</f>
        <v>#N/A</v>
      </c>
      <c r="U833" s="27" t="s">
        <v>1434</v>
      </c>
      <c r="V833" s="8" t="str">
        <f>IFERROR(IF(VLOOKUP(U833, EnglishVocabulary!A:A, 1, FALSE) = U833, "yes", "no"), "no")</f>
        <v>yes</v>
      </c>
      <c r="W833" s="8" t="str">
        <f>IFERROR(IF(VLOOKUP(A833, HighDiscrimIRT!A:A, 1, FALSE) = A833, "X", ""), "")</f>
        <v/>
      </c>
      <c r="X833" s="7"/>
    </row>
    <row r="834" spans="1:24">
      <c r="A834" s="14" t="s">
        <v>1435</v>
      </c>
      <c r="B834" s="7">
        <f>LOG10(D834)+6</f>
        <v>1.0619648854479404</v>
      </c>
      <c r="C834" s="7">
        <f>IF(E834=0,-12,LOG10(E834)+6)</f>
        <v>-12</v>
      </c>
      <c r="D834" s="10">
        <v>1.1533600000000001E-5</v>
      </c>
      <c r="E834" s="10">
        <v>0</v>
      </c>
      <c r="F834" s="11">
        <v>7</v>
      </c>
      <c r="G834" s="8" t="str" cm="1">
        <f t="array" ref="G834">_xlfn.SWITCH(F834,0,"primary",1,"6-7th grade",2,"8-9th grade",3,"10th grade",4,"11-12th grade",5,"bachelor",6,"licence",7,"master",10,"hard to tell")</f>
        <v>master</v>
      </c>
      <c r="H834" s="8"/>
      <c r="I834" s="8"/>
      <c r="J834" s="8" t="s">
        <v>27</v>
      </c>
      <c r="K834" s="8" t="str">
        <f>IFERROR(IF(VLOOKUP(A834, ResultsOnlineExpFrench!A:A, 1, FALSE) = A834, "yes", "no"), "no")</f>
        <v>yes</v>
      </c>
      <c r="L834" s="8"/>
      <c r="M834" s="7">
        <f>VLOOKUP(A834,ResultsOnlineExpFrench!A:B,2,FALSE)</f>
        <v>0.97777777777777775</v>
      </c>
      <c r="N834" s="7">
        <f>VLOOKUP(A834,ResultsOnlineExpFrench!A:H,8,FALSE)</f>
        <v>1.8637543418899349</v>
      </c>
      <c r="O834" s="7">
        <f>VLOOKUP(A834,ResultsIRT!B:J,4,FALSE)</f>
        <v>8.9713110274198704E-2</v>
      </c>
      <c r="P834" s="7">
        <f>VLOOKUP(A834,ResultsIRT!B:J,5,FALSE)</f>
        <v>85.657667631779503</v>
      </c>
      <c r="Q834" s="7">
        <f>VLOOKUP(A834,ResultsIRT!B:J,6,FALSE)</f>
        <v>4.2560097994180399</v>
      </c>
      <c r="R834" s="7">
        <f>VLOOKUP(A834,ResultsIRT!B:J,8,FALSE)</f>
        <v>1.1866649714401101</v>
      </c>
      <c r="S834" s="7">
        <f>VLOOKUP(A834,ResultsIRT!B:J,7,FALSE)</f>
        <v>0.67874068151331302</v>
      </c>
      <c r="T834" s="7">
        <f>VLOOKUP(A834,ResultsIRT!B:J,9,FALSE)</f>
        <v>9.6069668240934991</v>
      </c>
      <c r="U834" s="27" t="s">
        <v>1436</v>
      </c>
      <c r="V834" s="8" t="str">
        <f>IFERROR(IF(VLOOKUP(U834, EnglishVocabulary!A:A, 1, FALSE) = U834, "yes", "no"), "no")</f>
        <v>no</v>
      </c>
      <c r="W834" s="8" t="str">
        <f>IFERROR(IF(VLOOKUP(A834, HighDiscrimIRT!A:A, 1, FALSE) = A834, "X", ""), "")</f>
        <v>X</v>
      </c>
      <c r="X834" s="7"/>
    </row>
    <row r="835" spans="1:24">
      <c r="A835" s="32" t="s">
        <v>1437</v>
      </c>
      <c r="B835" s="29">
        <f>LOG10(D835)+6</f>
        <v>1.0619648854479404</v>
      </c>
      <c r="C835" s="29">
        <f>IF(E835=0,-12,LOG10(E835)+6)</f>
        <v>-0.95233580539844009</v>
      </c>
      <c r="D835" s="10">
        <v>1.1533600000000001E-5</v>
      </c>
      <c r="E835" s="10">
        <v>1.1159999999999999E-7</v>
      </c>
      <c r="F835" s="8">
        <v>4</v>
      </c>
      <c r="G835" s="8" t="str" cm="1">
        <f t="array" ref="G835">_xlfn.SWITCH(F835,0,"primary",1,"6-7th grade",2,"8-9th grade",3,"10th grade",4,"11-12th grade",5,"bachelor",6,"licence",7,"master",10,"hard to tell")</f>
        <v>11-12th grade</v>
      </c>
      <c r="H835" s="8"/>
      <c r="I835" s="8"/>
      <c r="J835" s="8" t="s">
        <v>331</v>
      </c>
      <c r="K835" s="8" t="str">
        <f>IFERROR(IF(VLOOKUP(A835, ResultsOnlineExpFrench!A:A, 1, FALSE) = A835, "yes", "no"), "no")</f>
        <v>no</v>
      </c>
      <c r="L835" s="8"/>
      <c r="M835" s="8" t="e">
        <f>VLOOKUP(A835,ResultsOnlineExpFrench!A:B,2,FALSE)</f>
        <v>#N/A</v>
      </c>
      <c r="N835" s="8" t="e">
        <f>VLOOKUP(A835,ResultsOnlineExpFrench!A:H,8,FALSE)</f>
        <v>#N/A</v>
      </c>
      <c r="O835" s="7" t="e">
        <f>VLOOKUP(A835,ResultsIRT!B:J,4,FALSE)</f>
        <v>#N/A</v>
      </c>
      <c r="P835" s="7" t="e">
        <f>VLOOKUP(A835,ResultsIRT!B:J,5,FALSE)</f>
        <v>#N/A</v>
      </c>
      <c r="Q835" s="7" t="e">
        <f>VLOOKUP(A835,ResultsIRT!B:J,6,FALSE)</f>
        <v>#N/A</v>
      </c>
      <c r="R835" s="7" t="e">
        <f>VLOOKUP(A835,ResultsIRT!B:J,8,FALSE)</f>
        <v>#N/A</v>
      </c>
      <c r="S835" s="7" t="e">
        <f>VLOOKUP(A835,ResultsIRT!B:J,7,FALSE)</f>
        <v>#N/A</v>
      </c>
      <c r="T835" s="7" t="e">
        <f>VLOOKUP(A835,ResultsIRT!B:J,9,FALSE)</f>
        <v>#N/A</v>
      </c>
      <c r="U835" s="27" t="s">
        <v>1437</v>
      </c>
      <c r="V835" s="8" t="str">
        <f>IFERROR(IF(VLOOKUP(U835, EnglishVocabulary!A:A, 1, FALSE) = U835, "yes", "no"), "no")</f>
        <v>no</v>
      </c>
      <c r="W835" s="8" t="str">
        <f>IFERROR(IF(VLOOKUP(A835, HighDiscrimIRT!A:A, 1, FALSE) = A835, "X", ""), "")</f>
        <v/>
      </c>
      <c r="X835" s="7"/>
    </row>
    <row r="836" spans="1:24">
      <c r="A836" s="14" t="s">
        <v>1438</v>
      </c>
      <c r="B836" s="7">
        <f>LOG10(D836)+6</f>
        <v>1.0619648854479404</v>
      </c>
      <c r="C836" s="7">
        <f>IF(E836=0,-12,LOG10(E836)+6)</f>
        <v>-0.80882854427144135</v>
      </c>
      <c r="D836" s="10">
        <v>1.1533600000000001E-5</v>
      </c>
      <c r="E836" s="10">
        <v>1.5529999999999999E-7</v>
      </c>
      <c r="F836" s="8">
        <v>10</v>
      </c>
      <c r="G836" s="8" t="str" cm="1">
        <f t="array" ref="G836">_xlfn.SWITCH(F836,0,"primary",1,"6-7th grade",2,"8-9th grade",3,"10th grade",4,"11-12th grade",5,"bachelor",6,"licence",7,"master",10,"hard to tell")</f>
        <v>hard to tell</v>
      </c>
      <c r="H836" s="8"/>
      <c r="I836" s="8"/>
      <c r="J836" s="8" t="s">
        <v>331</v>
      </c>
      <c r="K836" s="8" t="str">
        <f>IFERROR(IF(VLOOKUP(A836, ResultsOnlineExpFrench!A:A, 1, FALSE) = A836, "yes", "no"), "no")</f>
        <v>no</v>
      </c>
      <c r="L836" s="8"/>
      <c r="M836" s="8" t="e">
        <f>VLOOKUP(A836,ResultsOnlineExpFrench!A:B,2,FALSE)</f>
        <v>#N/A</v>
      </c>
      <c r="N836" s="8" t="e">
        <f>VLOOKUP(A836,ResultsOnlineExpFrench!A:H,8,FALSE)</f>
        <v>#N/A</v>
      </c>
      <c r="O836" s="7" t="e">
        <f>VLOOKUP(A836,ResultsIRT!B:J,4,FALSE)</f>
        <v>#N/A</v>
      </c>
      <c r="P836" s="7" t="e">
        <f>VLOOKUP(A836,ResultsIRT!B:J,5,FALSE)</f>
        <v>#N/A</v>
      </c>
      <c r="Q836" s="7" t="e">
        <f>VLOOKUP(A836,ResultsIRT!B:J,6,FALSE)</f>
        <v>#N/A</v>
      </c>
      <c r="R836" s="7" t="e">
        <f>VLOOKUP(A836,ResultsIRT!B:J,8,FALSE)</f>
        <v>#N/A</v>
      </c>
      <c r="S836" s="7" t="e">
        <f>VLOOKUP(A836,ResultsIRT!B:J,7,FALSE)</f>
        <v>#N/A</v>
      </c>
      <c r="T836" s="7" t="e">
        <f>VLOOKUP(A836,ResultsIRT!B:J,9,FALSE)</f>
        <v>#N/A</v>
      </c>
      <c r="U836" s="27" t="s">
        <v>1439</v>
      </c>
      <c r="V836" s="8" t="str">
        <f>IFERROR(IF(VLOOKUP(U836, EnglishVocabulary!A:A, 1, FALSE) = U836, "yes", "no"), "no")</f>
        <v>no</v>
      </c>
      <c r="W836" s="8" t="str">
        <f>IFERROR(IF(VLOOKUP(A836, HighDiscrimIRT!A:A, 1, FALSE) = A836, "X", ""), "")</f>
        <v/>
      </c>
      <c r="X836" s="7"/>
    </row>
    <row r="837" spans="1:24">
      <c r="A837" s="14" t="s">
        <v>1440</v>
      </c>
      <c r="B837" s="7">
        <f>LOG10(D837)+6</f>
        <v>1.0591353493197238</v>
      </c>
      <c r="C837" s="7">
        <f>IF(E837=0,-12,LOG10(E837)+6)</f>
        <v>0.47472604218011671</v>
      </c>
      <c r="D837" s="10">
        <v>1.1458699999999999E-5</v>
      </c>
      <c r="E837" s="10">
        <v>2.9834999999999999E-6</v>
      </c>
      <c r="F837" s="8">
        <v>0</v>
      </c>
      <c r="G837" s="8" t="str" cm="1">
        <f t="array" ref="G837">_xlfn.SWITCH(F837,0,"primary",1,"6-7th grade",2,"8-9th grade",3,"10th grade",4,"11-12th grade",5,"bachelor",6,"licence",7,"master",10,"hard to tell")</f>
        <v>primary</v>
      </c>
      <c r="H837" s="8"/>
      <c r="I837" s="8"/>
      <c r="J837" s="8" t="s">
        <v>214</v>
      </c>
      <c r="K837" s="8" t="str">
        <f>IFERROR(IF(VLOOKUP(A837, ResultsOnlineExpFrench!A:A, 1, FALSE) = A837, "yes", "no"), "no")</f>
        <v>no</v>
      </c>
      <c r="L837" s="8"/>
      <c r="M837" s="8" t="e">
        <f>VLOOKUP(A837,ResultsOnlineExpFrench!A:B,2,FALSE)</f>
        <v>#N/A</v>
      </c>
      <c r="N837" s="8" t="e">
        <f>VLOOKUP(A837,ResultsOnlineExpFrench!A:H,8,FALSE)</f>
        <v>#N/A</v>
      </c>
      <c r="O837" s="7" t="e">
        <f>VLOOKUP(A837,ResultsIRT!B:J,4,FALSE)</f>
        <v>#N/A</v>
      </c>
      <c r="P837" s="7" t="e">
        <f>VLOOKUP(A837,ResultsIRT!B:J,5,FALSE)</f>
        <v>#N/A</v>
      </c>
      <c r="Q837" s="7" t="e">
        <f>VLOOKUP(A837,ResultsIRT!B:J,6,FALSE)</f>
        <v>#N/A</v>
      </c>
      <c r="R837" s="7" t="e">
        <f>VLOOKUP(A837,ResultsIRT!B:J,8,FALSE)</f>
        <v>#N/A</v>
      </c>
      <c r="S837" s="7" t="e">
        <f>VLOOKUP(A837,ResultsIRT!B:J,7,FALSE)</f>
        <v>#N/A</v>
      </c>
      <c r="T837" s="7" t="e">
        <f>VLOOKUP(A837,ResultsIRT!B:J,9,FALSE)</f>
        <v>#N/A</v>
      </c>
      <c r="U837" s="27" t="s">
        <v>1441</v>
      </c>
      <c r="V837" s="8" t="str">
        <f>IFERROR(IF(VLOOKUP(U837, EnglishVocabulary!A:A, 1, FALSE) = U837, "yes", "no"), "no")</f>
        <v>yes</v>
      </c>
      <c r="W837" s="8" t="str">
        <f>IFERROR(IF(VLOOKUP(A837, HighDiscrimIRT!A:A, 1, FALSE) = A837, "X", ""), "")</f>
        <v/>
      </c>
      <c r="X837" s="7"/>
    </row>
    <row r="838" spans="1:24">
      <c r="A838" s="14" t="s">
        <v>1442</v>
      </c>
      <c r="B838" s="7">
        <f>LOG10(D838)+6</f>
        <v>1.0591353493197238</v>
      </c>
      <c r="C838" s="7">
        <f>IF(E838=0,-12,LOG10(E838)+6)</f>
        <v>-0.84863014975253925</v>
      </c>
      <c r="D838" s="10">
        <v>1.1458699999999999E-5</v>
      </c>
      <c r="E838" s="10">
        <v>1.417E-7</v>
      </c>
      <c r="F838" s="8">
        <v>3</v>
      </c>
      <c r="G838" s="8" t="str" cm="1">
        <f t="array" ref="G838">_xlfn.SWITCH(F838,0,"primary",1,"6-7th grade",2,"8-9th grade",3,"10th grade",4,"11-12th grade",5,"bachelor",6,"licence",7,"master",10,"hard to tell")</f>
        <v>10th grade</v>
      </c>
      <c r="H838" s="8"/>
      <c r="I838" s="8"/>
      <c r="J838" s="8" t="s">
        <v>77</v>
      </c>
      <c r="K838" s="8" t="str">
        <f>IFERROR(IF(VLOOKUP(A838, ResultsOnlineExpFrench!A:A, 1, FALSE) = A838, "yes", "no"), "no")</f>
        <v>no</v>
      </c>
      <c r="L838" s="8"/>
      <c r="M838" s="8" t="e">
        <f>VLOOKUP(A838,ResultsOnlineExpFrench!A:B,2,FALSE)</f>
        <v>#N/A</v>
      </c>
      <c r="N838" s="8" t="e">
        <f>VLOOKUP(A838,ResultsOnlineExpFrench!A:H,8,FALSE)</f>
        <v>#N/A</v>
      </c>
      <c r="O838" s="7" t="e">
        <f>VLOOKUP(A838,ResultsIRT!B:J,4,FALSE)</f>
        <v>#N/A</v>
      </c>
      <c r="P838" s="7" t="e">
        <f>VLOOKUP(A838,ResultsIRT!B:J,5,FALSE)</f>
        <v>#N/A</v>
      </c>
      <c r="Q838" s="7" t="e">
        <f>VLOOKUP(A838,ResultsIRT!B:J,6,FALSE)</f>
        <v>#N/A</v>
      </c>
      <c r="R838" s="7" t="e">
        <f>VLOOKUP(A838,ResultsIRT!B:J,8,FALSE)</f>
        <v>#N/A</v>
      </c>
      <c r="S838" s="7" t="e">
        <f>VLOOKUP(A838,ResultsIRT!B:J,7,FALSE)</f>
        <v>#N/A</v>
      </c>
      <c r="T838" s="7" t="e">
        <f>VLOOKUP(A838,ResultsIRT!B:J,9,FALSE)</f>
        <v>#N/A</v>
      </c>
      <c r="U838" s="27" t="s">
        <v>1443</v>
      </c>
      <c r="V838" s="8" t="str">
        <f>IFERROR(IF(VLOOKUP(U838, EnglishVocabulary!A:A, 1, FALSE) = U838, "yes", "no"), "no")</f>
        <v>no</v>
      </c>
      <c r="W838" s="8" t="str">
        <f>IFERROR(IF(VLOOKUP(A838, HighDiscrimIRT!A:A, 1, FALSE) = A838, "X", ""), "")</f>
        <v/>
      </c>
      <c r="X838" s="7"/>
    </row>
    <row r="839" spans="1:24">
      <c r="A839" s="14" t="s">
        <v>1444</v>
      </c>
      <c r="B839" s="7">
        <f>LOG10(D839)+6</f>
        <v>1.0505344195401234</v>
      </c>
      <c r="C839" s="7">
        <f>IF(E839=0,-12,LOG10(E839)+6)</f>
        <v>2.6778328659529116E-2</v>
      </c>
      <c r="D839" s="10">
        <v>1.1234E-5</v>
      </c>
      <c r="E839" s="10">
        <v>1.0636000000000001E-6</v>
      </c>
      <c r="F839" s="8">
        <v>5</v>
      </c>
      <c r="G839" s="8" t="str" cm="1">
        <f t="array" ref="G839">_xlfn.SWITCH(F839,0,"primary",1,"6-7th grade",2,"8-9th grade",3,"10th grade",4,"11-12th grade",5,"bachelor",6,"licence",7,"master",10,"hard to tell")</f>
        <v>bachelor</v>
      </c>
      <c r="H839" s="8"/>
      <c r="I839" s="8"/>
      <c r="J839" s="8" t="s">
        <v>331</v>
      </c>
      <c r="K839" s="8" t="str">
        <f>IFERROR(IF(VLOOKUP(A839, ResultsOnlineExpFrench!A:A, 1, FALSE) = A839, "yes", "no"), "no")</f>
        <v>no</v>
      </c>
      <c r="L839" s="8"/>
      <c r="M839" s="8" t="e">
        <f>VLOOKUP(A839,ResultsOnlineExpFrench!A:B,2,FALSE)</f>
        <v>#N/A</v>
      </c>
      <c r="N839" s="8" t="e">
        <f>VLOOKUP(A839,ResultsOnlineExpFrench!A:H,8,FALSE)</f>
        <v>#N/A</v>
      </c>
      <c r="O839" s="7" t="e">
        <f>VLOOKUP(A839,ResultsIRT!B:J,4,FALSE)</f>
        <v>#N/A</v>
      </c>
      <c r="P839" s="7" t="e">
        <f>VLOOKUP(A839,ResultsIRT!B:J,5,FALSE)</f>
        <v>#N/A</v>
      </c>
      <c r="Q839" s="7" t="e">
        <f>VLOOKUP(A839,ResultsIRT!B:J,6,FALSE)</f>
        <v>#N/A</v>
      </c>
      <c r="R839" s="7" t="e">
        <f>VLOOKUP(A839,ResultsIRT!B:J,8,FALSE)</f>
        <v>#N/A</v>
      </c>
      <c r="S839" s="7" t="e">
        <f>VLOOKUP(A839,ResultsIRT!B:J,7,FALSE)</f>
        <v>#N/A</v>
      </c>
      <c r="T839" s="7" t="e">
        <f>VLOOKUP(A839,ResultsIRT!B:J,9,FALSE)</f>
        <v>#N/A</v>
      </c>
      <c r="U839" s="27" t="s">
        <v>1444</v>
      </c>
      <c r="V839" s="8" t="str">
        <f>IFERROR(IF(VLOOKUP(U839, EnglishVocabulary!A:A, 1, FALSE) = U839, "yes", "no"), "no")</f>
        <v>no</v>
      </c>
      <c r="W839" s="8" t="str">
        <f>IFERROR(IF(VLOOKUP(A839, HighDiscrimIRT!A:A, 1, FALSE) = A839, "X", ""), "")</f>
        <v/>
      </c>
      <c r="X839" s="7"/>
    </row>
    <row r="840" spans="1:24">
      <c r="A840" s="14" t="s">
        <v>1445</v>
      </c>
      <c r="B840" s="7">
        <f>LOG10(D840)+6</f>
        <v>1.0505344195401234</v>
      </c>
      <c r="C840" s="7">
        <f>IF(E840=0,-12,LOG10(E840)+6)</f>
        <v>-0.935167780261426</v>
      </c>
      <c r="D840" s="10">
        <v>1.1234E-5</v>
      </c>
      <c r="E840" s="10">
        <v>1.161E-7</v>
      </c>
      <c r="F840" s="8">
        <v>2</v>
      </c>
      <c r="G840" s="8" t="str" cm="1">
        <f t="array" ref="G840">_xlfn.SWITCH(F840,0,"primary",1,"6-7th grade",2,"8-9th grade",3,"10th grade",4,"11-12th grade",5,"bachelor",6,"licence",7,"master",10,"hard to tell")</f>
        <v>8-9th grade</v>
      </c>
      <c r="H840" s="8"/>
      <c r="I840" s="8"/>
      <c r="J840" s="8" t="s">
        <v>214</v>
      </c>
      <c r="K840" s="8" t="str">
        <f>IFERROR(IF(VLOOKUP(A840, ResultsOnlineExpFrench!A:A, 1, FALSE) = A840, "yes", "no"), "no")</f>
        <v>no</v>
      </c>
      <c r="L840" s="8"/>
      <c r="M840" s="8" t="e">
        <f>VLOOKUP(A840,ResultsOnlineExpFrench!A:B,2,FALSE)</f>
        <v>#N/A</v>
      </c>
      <c r="N840" s="8" t="e">
        <f>VLOOKUP(A840,ResultsOnlineExpFrench!A:H,8,FALSE)</f>
        <v>#N/A</v>
      </c>
      <c r="O840" s="7" t="e">
        <f>VLOOKUP(A840,ResultsIRT!B:J,4,FALSE)</f>
        <v>#N/A</v>
      </c>
      <c r="P840" s="7" t="e">
        <f>VLOOKUP(A840,ResultsIRT!B:J,5,FALSE)</f>
        <v>#N/A</v>
      </c>
      <c r="Q840" s="7" t="e">
        <f>VLOOKUP(A840,ResultsIRT!B:J,6,FALSE)</f>
        <v>#N/A</v>
      </c>
      <c r="R840" s="7" t="e">
        <f>VLOOKUP(A840,ResultsIRT!B:J,8,FALSE)</f>
        <v>#N/A</v>
      </c>
      <c r="S840" s="7" t="e">
        <f>VLOOKUP(A840,ResultsIRT!B:J,7,FALSE)</f>
        <v>#N/A</v>
      </c>
      <c r="T840" s="7" t="e">
        <f>VLOOKUP(A840,ResultsIRT!B:J,9,FALSE)</f>
        <v>#N/A</v>
      </c>
      <c r="U840" s="27" t="s">
        <v>1446</v>
      </c>
      <c r="V840" s="8" t="str">
        <f>IFERROR(IF(VLOOKUP(U840, EnglishVocabulary!A:A, 1, FALSE) = U840, "yes", "no"), "no")</f>
        <v>no</v>
      </c>
      <c r="W840" s="8" t="str">
        <f>IFERROR(IF(VLOOKUP(A840, HighDiscrimIRT!A:A, 1, FALSE) = A840, "X", ""), "")</f>
        <v/>
      </c>
      <c r="X840" s="7"/>
    </row>
    <row r="841" spans="1:24">
      <c r="A841" s="14" t="s">
        <v>1447</v>
      </c>
      <c r="B841" s="7">
        <f>LOG10(D841)+6</f>
        <v>1.0476291694406958</v>
      </c>
      <c r="C841" s="7">
        <f>IF(E841=0,-12,LOG10(E841)+6)</f>
        <v>-1.9469215565165801</v>
      </c>
      <c r="D841" s="10">
        <v>1.11591E-5</v>
      </c>
      <c r="E841" s="10">
        <v>1.13E-8</v>
      </c>
      <c r="F841" s="11">
        <v>5</v>
      </c>
      <c r="G841" s="8" t="str" cm="1">
        <f t="array" ref="G841">_xlfn.SWITCH(F841,0,"primary",1,"6-7th grade",2,"8-9th grade",3,"10th grade",4,"11-12th grade",5,"bachelor",6,"licence",7,"master",10,"hard to tell")</f>
        <v>bachelor</v>
      </c>
      <c r="H841" s="8"/>
      <c r="I841" s="8"/>
      <c r="J841" s="8" t="s">
        <v>27</v>
      </c>
      <c r="K841" s="8" t="str">
        <f>IFERROR(IF(VLOOKUP(A841, ResultsOnlineExpFrench!A:A, 1, FALSE) = A841, "yes", "no"), "no")</f>
        <v>yes</v>
      </c>
      <c r="L841" s="8"/>
      <c r="M841" s="7">
        <f>VLOOKUP(A841,ResultsOnlineExpFrench!A:B,2,FALSE)</f>
        <v>7.1880341880341883</v>
      </c>
      <c r="N841" s="7">
        <f>VLOOKUP(A841,ResultsOnlineExpFrench!A:H,8,FALSE)</f>
        <v>1.47880538488083</v>
      </c>
      <c r="O841" s="7">
        <f>VLOOKUP(A841,ResultsIRT!B:J,4,FALSE)</f>
        <v>1857.21495259573</v>
      </c>
      <c r="P841" s="7">
        <f>VLOOKUP(A841,ResultsIRT!B:J,5,FALSE)</f>
        <v>-0.20421869340219301</v>
      </c>
      <c r="Q841" s="7">
        <f>VLOOKUP(A841,ResultsIRT!B:J,6,FALSE)</f>
        <v>0.77133589421659599</v>
      </c>
      <c r="R841" s="7">
        <f>VLOOKUP(A841,ResultsIRT!B:J,8,FALSE)</f>
        <v>-5.078755272075</v>
      </c>
      <c r="S841" s="7">
        <f>VLOOKUP(A841,ResultsIRT!B:J,7,FALSE)</f>
        <v>-0.147821025569806</v>
      </c>
      <c r="T841" s="7">
        <f>VLOOKUP(A841,ResultsIRT!B:J,9,FALSE)</f>
        <v>30.945114527634701</v>
      </c>
      <c r="U841" s="27" t="s">
        <v>1217</v>
      </c>
      <c r="V841" s="8" t="str">
        <f>IFERROR(IF(VLOOKUP(U841, EnglishVocabulary!A:A, 1, FALSE) = U841, "yes", "no"), "no")</f>
        <v>yes</v>
      </c>
      <c r="W841" s="8" t="str">
        <f>IFERROR(IF(VLOOKUP(A841, HighDiscrimIRT!A:A, 1, FALSE) = A841, "X", ""), "")</f>
        <v/>
      </c>
      <c r="X841" s="7"/>
    </row>
    <row r="842" spans="1:24">
      <c r="A842" s="14" t="s">
        <v>1448</v>
      </c>
      <c r="B842" s="7">
        <f>LOG10(D842)+6</f>
        <v>1.0476291694406958</v>
      </c>
      <c r="C842" s="7">
        <f>IF(E842=0,-12,LOG10(E842)+6)</f>
        <v>-0.23792191266536111</v>
      </c>
      <c r="D842" s="10">
        <v>1.11591E-5</v>
      </c>
      <c r="E842" s="10">
        <v>5.7820000000000003E-7</v>
      </c>
      <c r="F842" s="8">
        <v>6</v>
      </c>
      <c r="G842" s="8" t="str" cm="1">
        <f t="array" ref="G842">_xlfn.SWITCH(F842,0,"primary",1,"6-7th grade",2,"8-9th grade",3,"10th grade",4,"11-12th grade",5,"bachelor",6,"licence",7,"master",10,"hard to tell")</f>
        <v>licence</v>
      </c>
      <c r="H842" s="8"/>
      <c r="I842" s="8"/>
      <c r="J842" s="8" t="s">
        <v>331</v>
      </c>
      <c r="K842" s="8" t="str">
        <f>IFERROR(IF(VLOOKUP(A842, ResultsOnlineExpFrench!A:A, 1, FALSE) = A842, "yes", "no"), "no")</f>
        <v>no</v>
      </c>
      <c r="L842" s="8"/>
      <c r="M842" s="8" t="e">
        <f>VLOOKUP(A842,ResultsOnlineExpFrench!A:B,2,FALSE)</f>
        <v>#N/A</v>
      </c>
      <c r="N842" s="8" t="e">
        <f>VLOOKUP(A842,ResultsOnlineExpFrench!A:H,8,FALSE)</f>
        <v>#N/A</v>
      </c>
      <c r="O842" s="7" t="e">
        <f>VLOOKUP(A842,ResultsIRT!B:J,4,FALSE)</f>
        <v>#N/A</v>
      </c>
      <c r="P842" s="7" t="e">
        <f>VLOOKUP(A842,ResultsIRT!B:J,5,FALSE)</f>
        <v>#N/A</v>
      </c>
      <c r="Q842" s="7" t="e">
        <f>VLOOKUP(A842,ResultsIRT!B:J,6,FALSE)</f>
        <v>#N/A</v>
      </c>
      <c r="R842" s="7" t="e">
        <f>VLOOKUP(A842,ResultsIRT!B:J,8,FALSE)</f>
        <v>#N/A</v>
      </c>
      <c r="S842" s="7" t="e">
        <f>VLOOKUP(A842,ResultsIRT!B:J,7,FALSE)</f>
        <v>#N/A</v>
      </c>
      <c r="T842" s="7" t="e">
        <f>VLOOKUP(A842,ResultsIRT!B:J,9,FALSE)</f>
        <v>#N/A</v>
      </c>
      <c r="U842" s="27" t="s">
        <v>1448</v>
      </c>
      <c r="V842" s="8" t="str">
        <f>IFERROR(IF(VLOOKUP(U842, EnglishVocabulary!A:A, 1, FALSE) = U842, "yes", "no"), "no")</f>
        <v>no</v>
      </c>
      <c r="W842" s="8" t="str">
        <f>IFERROR(IF(VLOOKUP(A842, HighDiscrimIRT!A:A, 1, FALSE) = A842, "X", ""), "")</f>
        <v/>
      </c>
      <c r="X842" s="7"/>
    </row>
    <row r="843" spans="1:24">
      <c r="A843" s="14" t="s">
        <v>1449</v>
      </c>
      <c r="B843" s="7">
        <f>LOG10(D843)+6</f>
        <v>1.0447043534610376</v>
      </c>
      <c r="C843" s="7">
        <f>IF(E843=0,-12,LOG10(E843)+6)</f>
        <v>0.24009974558740499</v>
      </c>
      <c r="D843" s="10">
        <v>1.10842E-5</v>
      </c>
      <c r="E843" s="10">
        <v>1.7381999999999999E-6</v>
      </c>
      <c r="F843" s="8">
        <v>6</v>
      </c>
      <c r="G843" s="8" t="str" cm="1">
        <f t="array" ref="G843">_xlfn.SWITCH(F843,0,"primary",1,"6-7th grade",2,"8-9th grade",3,"10th grade",4,"11-12th grade",5,"bachelor",6,"licence",7,"master",10,"hard to tell")</f>
        <v>licence</v>
      </c>
      <c r="H843" s="8"/>
      <c r="I843" s="8"/>
      <c r="J843" s="8" t="s">
        <v>331</v>
      </c>
      <c r="K843" s="8" t="str">
        <f>IFERROR(IF(VLOOKUP(A843, ResultsOnlineExpFrench!A:A, 1, FALSE) = A843, "yes", "no"), "no")</f>
        <v>no</v>
      </c>
      <c r="L843" s="8"/>
      <c r="M843" s="8" t="e">
        <f>VLOOKUP(A843,ResultsOnlineExpFrench!A:B,2,FALSE)</f>
        <v>#N/A</v>
      </c>
      <c r="N843" s="8" t="e">
        <f>VLOOKUP(A843,ResultsOnlineExpFrench!A:H,8,FALSE)</f>
        <v>#N/A</v>
      </c>
      <c r="O843" s="7" t="e">
        <f>VLOOKUP(A843,ResultsIRT!B:J,4,FALSE)</f>
        <v>#N/A</v>
      </c>
      <c r="P843" s="7" t="e">
        <f>VLOOKUP(A843,ResultsIRT!B:J,5,FALSE)</f>
        <v>#N/A</v>
      </c>
      <c r="Q843" s="7" t="e">
        <f>VLOOKUP(A843,ResultsIRT!B:J,6,FALSE)</f>
        <v>#N/A</v>
      </c>
      <c r="R843" s="7" t="e">
        <f>VLOOKUP(A843,ResultsIRT!B:J,8,FALSE)</f>
        <v>#N/A</v>
      </c>
      <c r="S843" s="7" t="e">
        <f>VLOOKUP(A843,ResultsIRT!B:J,7,FALSE)</f>
        <v>#N/A</v>
      </c>
      <c r="T843" s="7" t="e">
        <f>VLOOKUP(A843,ResultsIRT!B:J,9,FALSE)</f>
        <v>#N/A</v>
      </c>
      <c r="U843" s="27" t="s">
        <v>1449</v>
      </c>
      <c r="V843" s="8" t="str">
        <f>IFERROR(IF(VLOOKUP(U843, EnglishVocabulary!A:A, 1, FALSE) = U843, "yes", "no"), "no")</f>
        <v>no</v>
      </c>
      <c r="W843" s="8" t="str">
        <f>IFERROR(IF(VLOOKUP(A843, HighDiscrimIRT!A:A, 1, FALSE) = A843, "X", ""), "")</f>
        <v/>
      </c>
      <c r="X843" s="7"/>
    </row>
    <row r="844" spans="1:24">
      <c r="A844" s="14" t="s">
        <v>1450</v>
      </c>
      <c r="B844" s="7">
        <f>LOG10(D844)+6</f>
        <v>1.0447043534610376</v>
      </c>
      <c r="C844" s="7">
        <f>IF(E844=0,-12,LOG10(E844)+6)</f>
        <v>-0.37150889503287754</v>
      </c>
      <c r="D844" s="10">
        <v>1.10842E-5</v>
      </c>
      <c r="E844" s="10">
        <v>4.2510000000000001E-7</v>
      </c>
      <c r="F844" s="28">
        <v>2</v>
      </c>
      <c r="G844" s="8" t="str" cm="1">
        <f t="array" ref="G844">_xlfn.SWITCH(F844,0,"primary",1,"6-7th grade",2,"8-9th grade",3,"10th grade",4,"11-12th grade",5,"bachelor",6,"licence",7,"master",10,"hard to tell")</f>
        <v>8-9th grade</v>
      </c>
      <c r="H844" s="8"/>
      <c r="I844" s="8"/>
      <c r="J844" s="8" t="s">
        <v>77</v>
      </c>
      <c r="K844" s="8" t="str">
        <f>IFERROR(IF(VLOOKUP(A844, ResultsOnlineExpFrench!A:A, 1, FALSE) = A844, "yes", "no"), "no")</f>
        <v>no</v>
      </c>
      <c r="L844" s="8"/>
      <c r="M844" s="8" t="e">
        <f>VLOOKUP(A844,ResultsOnlineExpFrench!A:B,2,FALSE)</f>
        <v>#N/A</v>
      </c>
      <c r="N844" s="8" t="e">
        <f>VLOOKUP(A844,ResultsOnlineExpFrench!A:H,8,FALSE)</f>
        <v>#N/A</v>
      </c>
      <c r="O844" s="7" t="e">
        <f>VLOOKUP(A844,ResultsIRT!B:J,4,FALSE)</f>
        <v>#N/A</v>
      </c>
      <c r="P844" s="7" t="e">
        <f>VLOOKUP(A844,ResultsIRT!B:J,5,FALSE)</f>
        <v>#N/A</v>
      </c>
      <c r="Q844" s="7" t="e">
        <f>VLOOKUP(A844,ResultsIRT!B:J,6,FALSE)</f>
        <v>#N/A</v>
      </c>
      <c r="R844" s="7" t="e">
        <f>VLOOKUP(A844,ResultsIRT!B:J,8,FALSE)</f>
        <v>#N/A</v>
      </c>
      <c r="S844" s="7" t="e">
        <f>VLOOKUP(A844,ResultsIRT!B:J,7,FALSE)</f>
        <v>#N/A</v>
      </c>
      <c r="T844" s="7" t="e">
        <f>VLOOKUP(A844,ResultsIRT!B:J,9,FALSE)</f>
        <v>#N/A</v>
      </c>
      <c r="U844" s="27" t="s">
        <v>1451</v>
      </c>
      <c r="V844" s="8" t="str">
        <f>IFERROR(IF(VLOOKUP(U844, EnglishVocabulary!A:A, 1, FALSE) = U844, "yes", "no"), "no")</f>
        <v>yes</v>
      </c>
      <c r="W844" s="8" t="str">
        <f>IFERROR(IF(VLOOKUP(A844, HighDiscrimIRT!A:A, 1, FALSE) = A844, "X", ""), "")</f>
        <v/>
      </c>
      <c r="X844" s="7"/>
    </row>
    <row r="845" spans="1:24">
      <c r="A845" s="14" t="s">
        <v>1452</v>
      </c>
      <c r="B845" s="7">
        <f>LOG10(D845)+6</f>
        <v>1.0417597062740338</v>
      </c>
      <c r="C845" s="7">
        <f>IF(E845=0,-12,LOG10(E845)+6)</f>
        <v>-12</v>
      </c>
      <c r="D845" s="10">
        <v>1.10093E-5</v>
      </c>
      <c r="E845" s="10">
        <v>0</v>
      </c>
      <c r="F845" s="28">
        <v>10</v>
      </c>
      <c r="G845" s="8" t="str" cm="1">
        <f t="array" ref="G845">_xlfn.SWITCH(F845,0,"primary",1,"6-7th grade",2,"8-9th grade",3,"10th grade",4,"11-12th grade",5,"bachelor",6,"licence",7,"master",10,"hard to tell")</f>
        <v>hard to tell</v>
      </c>
      <c r="H845" s="8"/>
      <c r="I845" s="8"/>
      <c r="J845" s="8" t="s">
        <v>77</v>
      </c>
      <c r="K845" s="8" t="str">
        <f>IFERROR(IF(VLOOKUP(A845, ResultsOnlineExpFrench!A:A, 1, FALSE) = A845, "yes", "no"), "no")</f>
        <v>no</v>
      </c>
      <c r="L845" s="8"/>
      <c r="M845" s="8" t="e">
        <f>VLOOKUP(A845,ResultsOnlineExpFrench!A:B,2,FALSE)</f>
        <v>#N/A</v>
      </c>
      <c r="N845" s="8" t="e">
        <f>VLOOKUP(A845,ResultsOnlineExpFrench!A:H,8,FALSE)</f>
        <v>#N/A</v>
      </c>
      <c r="O845" s="7" t="e">
        <f>VLOOKUP(A845,ResultsIRT!B:J,4,FALSE)</f>
        <v>#N/A</v>
      </c>
      <c r="P845" s="7" t="e">
        <f>VLOOKUP(A845,ResultsIRT!B:J,5,FALSE)</f>
        <v>#N/A</v>
      </c>
      <c r="Q845" s="7" t="e">
        <f>VLOOKUP(A845,ResultsIRT!B:J,6,FALSE)</f>
        <v>#N/A</v>
      </c>
      <c r="R845" s="7" t="e">
        <f>VLOOKUP(A845,ResultsIRT!B:J,8,FALSE)</f>
        <v>#N/A</v>
      </c>
      <c r="S845" s="7" t="e">
        <f>VLOOKUP(A845,ResultsIRT!B:J,7,FALSE)</f>
        <v>#N/A</v>
      </c>
      <c r="T845" s="7" t="e">
        <f>VLOOKUP(A845,ResultsIRT!B:J,9,FALSE)</f>
        <v>#N/A</v>
      </c>
      <c r="U845" s="27" t="s">
        <v>1453</v>
      </c>
      <c r="V845" s="8" t="str">
        <f>IFERROR(IF(VLOOKUP(U845, EnglishVocabulary!A:A, 1, FALSE) = U845, "yes", "no"), "no")</f>
        <v>no</v>
      </c>
      <c r="W845" s="8" t="str">
        <f>IFERROR(IF(VLOOKUP(A845, HighDiscrimIRT!A:A, 1, FALSE) = A845, "X", ""), "")</f>
        <v/>
      </c>
      <c r="X845" s="7"/>
    </row>
    <row r="846" spans="1:24">
      <c r="A846" s="14" t="s">
        <v>1454</v>
      </c>
      <c r="B846" s="7">
        <f>LOG10(D846)+6</f>
        <v>1.038794957118669</v>
      </c>
      <c r="C846" s="7">
        <f>IF(E846=0,-12,LOG10(E846)+6)</f>
        <v>0.24961410234458103</v>
      </c>
      <c r="D846" s="10">
        <v>1.09344E-5</v>
      </c>
      <c r="E846" s="10">
        <v>1.7767000000000001E-6</v>
      </c>
      <c r="F846" s="11">
        <v>5</v>
      </c>
      <c r="G846" s="8" t="str" cm="1">
        <f t="array" ref="G846">_xlfn.SWITCH(F846,0,"primary",1,"6-7th grade",2,"8-9th grade",3,"10th grade",4,"11-12th grade",5,"bachelor",6,"licence",7,"master",10,"hard to tell")</f>
        <v>bachelor</v>
      </c>
      <c r="H846" s="8"/>
      <c r="I846" s="8"/>
      <c r="J846" s="8" t="s">
        <v>27</v>
      </c>
      <c r="K846" s="8" t="str">
        <f>IFERROR(IF(VLOOKUP(A846, ResultsOnlineExpFrench!A:A, 1, FALSE) = A846, "yes", "no"), "no")</f>
        <v>yes</v>
      </c>
      <c r="L846" s="8"/>
      <c r="M846" s="7">
        <f>VLOOKUP(A846,ResultsOnlineExpFrench!A:B,2,FALSE)</f>
        <v>4.5</v>
      </c>
      <c r="N846" s="7">
        <f>VLOOKUP(A846,ResultsOnlineExpFrench!A:H,8,FALSE)</f>
        <v>2.837252191822222</v>
      </c>
      <c r="O846" s="7">
        <f>VLOOKUP(A846,ResultsIRT!B:J,4,FALSE)</f>
        <v>3.0234579158630202</v>
      </c>
      <c r="P846" s="7">
        <f>VLOOKUP(A846,ResultsIRT!B:J,5,FALSE)</f>
        <v>1.2495560860394999E-2</v>
      </c>
      <c r="Q846" s="7">
        <f>VLOOKUP(A846,ResultsIRT!B:J,6,FALSE)</f>
        <v>2.6000472809047102</v>
      </c>
      <c r="R846" s="7">
        <f>VLOOKUP(A846,ResultsIRT!B:J,8,FALSE)</f>
        <v>-0.43356017936450902</v>
      </c>
      <c r="S846" s="7">
        <f>VLOOKUP(A846,ResultsIRT!B:J,7,FALSE)</f>
        <v>0.45953771519775899</v>
      </c>
      <c r="T846" s="7">
        <f>VLOOKUP(A846,ResultsIRT!B:J,9,FALSE)</f>
        <v>4.5495872186393296</v>
      </c>
      <c r="U846" s="27" t="s">
        <v>1455</v>
      </c>
      <c r="V846" s="8" t="str">
        <f>IFERROR(IF(VLOOKUP(U846, EnglishVocabulary!A:A, 1, FALSE) = U846, "yes", "no"), "no")</f>
        <v>no</v>
      </c>
      <c r="W846" s="8" t="str">
        <f>IFERROR(IF(VLOOKUP(A846, HighDiscrimIRT!A:A, 1, FALSE) = A846, "X", ""), "")</f>
        <v/>
      </c>
      <c r="X846" s="7"/>
    </row>
    <row r="847" spans="1:24">
      <c r="A847" s="14" t="s">
        <v>1456</v>
      </c>
      <c r="B847" s="7">
        <f>LOG10(D847)+6</f>
        <v>1.038794957118669</v>
      </c>
      <c r="C847" s="7">
        <f>IF(E847=0,-12,LOG10(E847)+6)</f>
        <v>-1.8446639625349386</v>
      </c>
      <c r="D847" s="10">
        <v>1.09344E-5</v>
      </c>
      <c r="E847" s="10">
        <v>1.4300000000000001E-8</v>
      </c>
      <c r="F847" s="8">
        <v>10</v>
      </c>
      <c r="G847" s="8" t="str" cm="1">
        <f t="array" ref="G847">_xlfn.SWITCH(F847,0,"primary",1,"6-7th grade",2,"8-9th grade",3,"10th grade",4,"11-12th grade",5,"bachelor",6,"licence",7,"master",10,"hard to tell")</f>
        <v>hard to tell</v>
      </c>
      <c r="H847" s="8"/>
      <c r="I847" s="8"/>
      <c r="J847" s="8" t="s">
        <v>27</v>
      </c>
      <c r="K847" s="8" t="str">
        <f>IFERROR(IF(VLOOKUP(A847, ResultsOnlineExpFrench!A:A, 1, FALSE) = A847, "yes", "no"), "no")</f>
        <v>no</v>
      </c>
      <c r="L847" s="8"/>
      <c r="M847" s="8" t="e">
        <f>VLOOKUP(A847,ResultsOnlineExpFrench!A:B,2,FALSE)</f>
        <v>#N/A</v>
      </c>
      <c r="N847" s="8" t="e">
        <f>VLOOKUP(A847,ResultsOnlineExpFrench!A:H,8,FALSE)</f>
        <v>#N/A</v>
      </c>
      <c r="O847" s="7" t="e">
        <f>VLOOKUP(A847,ResultsIRT!B:J,4,FALSE)</f>
        <v>#N/A</v>
      </c>
      <c r="P847" s="7" t="e">
        <f>VLOOKUP(A847,ResultsIRT!B:J,5,FALSE)</f>
        <v>#N/A</v>
      </c>
      <c r="Q847" s="7" t="e">
        <f>VLOOKUP(A847,ResultsIRT!B:J,6,FALSE)</f>
        <v>#N/A</v>
      </c>
      <c r="R847" s="7" t="e">
        <f>VLOOKUP(A847,ResultsIRT!B:J,8,FALSE)</f>
        <v>#N/A</v>
      </c>
      <c r="S847" s="7" t="e">
        <f>VLOOKUP(A847,ResultsIRT!B:J,7,FALSE)</f>
        <v>#N/A</v>
      </c>
      <c r="T847" s="7" t="e">
        <f>VLOOKUP(A847,ResultsIRT!B:J,9,FALSE)</f>
        <v>#N/A</v>
      </c>
      <c r="U847" s="27" t="s">
        <v>1457</v>
      </c>
      <c r="V847" s="8" t="str">
        <f>IFERROR(IF(VLOOKUP(U847, EnglishVocabulary!A:A, 1, FALSE) = U847, "yes", "no"), "no")</f>
        <v>yes</v>
      </c>
      <c r="W847" s="8" t="str">
        <f>IFERROR(IF(VLOOKUP(A847, HighDiscrimIRT!A:A, 1, FALSE) = A847, "X", ""), "")</f>
        <v/>
      </c>
      <c r="X847" s="7"/>
    </row>
    <row r="848" spans="1:24">
      <c r="A848" s="14" t="s">
        <v>1458</v>
      </c>
      <c r="B848" s="7">
        <f>LOG10(D848)+6</f>
        <v>1.038794957118669</v>
      </c>
      <c r="C848" s="7">
        <f>IF(E848=0,-12,LOG10(E848)+6)</f>
        <v>-12</v>
      </c>
      <c r="D848" s="10">
        <v>1.09344E-5</v>
      </c>
      <c r="E848" s="10">
        <v>0</v>
      </c>
      <c r="F848" s="8">
        <v>10</v>
      </c>
      <c r="G848" s="8" t="str" cm="1">
        <f t="array" ref="G848">_xlfn.SWITCH(F848,0,"primary",1,"6-7th grade",2,"8-9th grade",3,"10th grade",4,"11-12th grade",5,"bachelor",6,"licence",7,"master",10,"hard to tell")</f>
        <v>hard to tell</v>
      </c>
      <c r="H848" s="8"/>
      <c r="I848" s="8"/>
      <c r="J848" s="8" t="s">
        <v>27</v>
      </c>
      <c r="K848" s="8" t="str">
        <f>IFERROR(IF(VLOOKUP(A848, ResultsOnlineExpFrench!A:A, 1, FALSE) = A848, "yes", "no"), "no")</f>
        <v>no</v>
      </c>
      <c r="L848" s="8"/>
      <c r="M848" s="8" t="e">
        <f>VLOOKUP(A848,ResultsOnlineExpFrench!A:B,2,FALSE)</f>
        <v>#N/A</v>
      </c>
      <c r="N848" s="8" t="e">
        <f>VLOOKUP(A848,ResultsOnlineExpFrench!A:H,8,FALSE)</f>
        <v>#N/A</v>
      </c>
      <c r="O848" s="7" t="e">
        <f>VLOOKUP(A848,ResultsIRT!B:J,4,FALSE)</f>
        <v>#N/A</v>
      </c>
      <c r="P848" s="7" t="e">
        <f>VLOOKUP(A848,ResultsIRT!B:J,5,FALSE)</f>
        <v>#N/A</v>
      </c>
      <c r="Q848" s="7" t="e">
        <f>VLOOKUP(A848,ResultsIRT!B:J,6,FALSE)</f>
        <v>#N/A</v>
      </c>
      <c r="R848" s="7" t="e">
        <f>VLOOKUP(A848,ResultsIRT!B:J,8,FALSE)</f>
        <v>#N/A</v>
      </c>
      <c r="S848" s="7" t="e">
        <f>VLOOKUP(A848,ResultsIRT!B:J,7,FALSE)</f>
        <v>#N/A</v>
      </c>
      <c r="T848" s="7" t="e">
        <f>VLOOKUP(A848,ResultsIRT!B:J,9,FALSE)</f>
        <v>#N/A</v>
      </c>
      <c r="U848" s="27" t="s">
        <v>1459</v>
      </c>
      <c r="V848" s="8" t="str">
        <f>IFERROR(IF(VLOOKUP(U848, EnglishVocabulary!A:A, 1, FALSE) = U848, "yes", "no"), "no")</f>
        <v>no</v>
      </c>
      <c r="W848" s="8" t="str">
        <f>IFERROR(IF(VLOOKUP(A848, HighDiscrimIRT!A:A, 1, FALSE) = A848, "X", ""), "")</f>
        <v/>
      </c>
      <c r="X848" s="7"/>
    </row>
    <row r="849" spans="1:24">
      <c r="A849" s="14" t="s">
        <v>1460</v>
      </c>
      <c r="B849" s="7">
        <f>LOG10(D849)+6</f>
        <v>1.038794957118669</v>
      </c>
      <c r="C849" s="7">
        <f>IF(E849=0,-12,LOG10(E849)+6)</f>
        <v>-1.5316526695878423</v>
      </c>
      <c r="D849" s="10">
        <v>1.09344E-5</v>
      </c>
      <c r="E849" s="10">
        <v>2.9399999999999999E-8</v>
      </c>
      <c r="F849" s="8">
        <v>4</v>
      </c>
      <c r="G849" s="8" t="str" cm="1">
        <f t="array" ref="G849">_xlfn.SWITCH(F849,0,"primary",1,"6-7th grade",2,"8-9th grade",3,"10th grade",4,"11-12th grade",5,"bachelor",6,"licence",7,"master",10,"hard to tell")</f>
        <v>11-12th grade</v>
      </c>
      <c r="H849" s="8"/>
      <c r="I849" s="8"/>
      <c r="J849" s="8" t="s">
        <v>331</v>
      </c>
      <c r="K849" s="8" t="str">
        <f>IFERROR(IF(VLOOKUP(A849, ResultsOnlineExpFrench!A:A, 1, FALSE) = A849, "yes", "no"), "no")</f>
        <v>no</v>
      </c>
      <c r="L849" s="8"/>
      <c r="M849" s="8" t="e">
        <f>VLOOKUP(A849,ResultsOnlineExpFrench!A:B,2,FALSE)</f>
        <v>#N/A</v>
      </c>
      <c r="N849" s="8" t="e">
        <f>VLOOKUP(A849,ResultsOnlineExpFrench!A:H,8,FALSE)</f>
        <v>#N/A</v>
      </c>
      <c r="O849" s="7" t="e">
        <f>VLOOKUP(A849,ResultsIRT!B:J,4,FALSE)</f>
        <v>#N/A</v>
      </c>
      <c r="P849" s="7" t="e">
        <f>VLOOKUP(A849,ResultsIRT!B:J,5,FALSE)</f>
        <v>#N/A</v>
      </c>
      <c r="Q849" s="7" t="e">
        <f>VLOOKUP(A849,ResultsIRT!B:J,6,FALSE)</f>
        <v>#N/A</v>
      </c>
      <c r="R849" s="7" t="e">
        <f>VLOOKUP(A849,ResultsIRT!B:J,8,FALSE)</f>
        <v>#N/A</v>
      </c>
      <c r="S849" s="7" t="e">
        <f>VLOOKUP(A849,ResultsIRT!B:J,7,FALSE)</f>
        <v>#N/A</v>
      </c>
      <c r="T849" s="7" t="e">
        <f>VLOOKUP(A849,ResultsIRT!B:J,9,FALSE)</f>
        <v>#N/A</v>
      </c>
      <c r="U849" s="27" t="s">
        <v>1461</v>
      </c>
      <c r="V849" s="8" t="str">
        <f>IFERROR(IF(VLOOKUP(U849, EnglishVocabulary!A:A, 1, FALSE) = U849, "yes", "no"), "no")</f>
        <v>no</v>
      </c>
      <c r="W849" s="8" t="str">
        <f>IFERROR(IF(VLOOKUP(A849, HighDiscrimIRT!A:A, 1, FALSE) = A849, "X", ""), "")</f>
        <v/>
      </c>
      <c r="X849" s="7"/>
    </row>
    <row r="850" spans="1:24">
      <c r="A850" s="14" t="s">
        <v>1462</v>
      </c>
      <c r="B850" s="7">
        <f>LOG10(D850)+6</f>
        <v>1.0358098296506286</v>
      </c>
      <c r="C850" s="7">
        <f>IF(E850=0,-12,LOG10(E850)+6)</f>
        <v>-0.57987915191429718</v>
      </c>
      <c r="D850" s="10">
        <v>1.08595E-5</v>
      </c>
      <c r="E850" s="10">
        <v>2.6310000000000002E-7</v>
      </c>
      <c r="F850" s="8">
        <v>6</v>
      </c>
      <c r="G850" s="8" t="str" cm="1">
        <f t="array" ref="G850">_xlfn.SWITCH(F850,0,"primary",1,"6-7th grade",2,"8-9th grade",3,"10th grade",4,"11-12th grade",5,"bachelor",6,"licence",7,"master",10,"hard to tell")</f>
        <v>licence</v>
      </c>
      <c r="H850" s="8"/>
      <c r="I850" s="8"/>
      <c r="J850" s="8" t="s">
        <v>331</v>
      </c>
      <c r="K850" s="8" t="str">
        <f>IFERROR(IF(VLOOKUP(A850, ResultsOnlineExpFrench!A:A, 1, FALSE) = A850, "yes", "no"), "no")</f>
        <v>no</v>
      </c>
      <c r="L850" s="8"/>
      <c r="M850" s="8" t="e">
        <f>VLOOKUP(A850,ResultsOnlineExpFrench!A:B,2,FALSE)</f>
        <v>#N/A</v>
      </c>
      <c r="N850" s="8" t="e">
        <f>VLOOKUP(A850,ResultsOnlineExpFrench!A:H,8,FALSE)</f>
        <v>#N/A</v>
      </c>
      <c r="O850" s="7" t="e">
        <f>VLOOKUP(A850,ResultsIRT!B:J,4,FALSE)</f>
        <v>#N/A</v>
      </c>
      <c r="P850" s="7" t="e">
        <f>VLOOKUP(A850,ResultsIRT!B:J,5,FALSE)</f>
        <v>#N/A</v>
      </c>
      <c r="Q850" s="7" t="e">
        <f>VLOOKUP(A850,ResultsIRT!B:J,6,FALSE)</f>
        <v>#N/A</v>
      </c>
      <c r="R850" s="7" t="e">
        <f>VLOOKUP(A850,ResultsIRT!B:J,8,FALSE)</f>
        <v>#N/A</v>
      </c>
      <c r="S850" s="7" t="e">
        <f>VLOOKUP(A850,ResultsIRT!B:J,7,FALSE)</f>
        <v>#N/A</v>
      </c>
      <c r="T850" s="7" t="e">
        <f>VLOOKUP(A850,ResultsIRT!B:J,9,FALSE)</f>
        <v>#N/A</v>
      </c>
      <c r="U850" s="27" t="s">
        <v>1462</v>
      </c>
      <c r="V850" s="8" t="str">
        <f>IFERROR(IF(VLOOKUP(U850, EnglishVocabulary!A:A, 1, FALSE) = U850, "yes", "no"), "no")</f>
        <v>yes</v>
      </c>
      <c r="W850" s="8" t="str">
        <f>IFERROR(IF(VLOOKUP(A850, HighDiscrimIRT!A:A, 1, FALSE) = A850, "X", ""), "")</f>
        <v/>
      </c>
      <c r="X850" s="7"/>
    </row>
    <row r="851" spans="1:24">
      <c r="A851" s="14" t="s">
        <v>1463</v>
      </c>
      <c r="B851" s="7">
        <f>LOG10(D851)+6</f>
        <v>1.0297813606817714</v>
      </c>
      <c r="C851" s="7">
        <f>IF(E851=0,-12,LOG10(E851)+6)</f>
        <v>0.60867576448090244</v>
      </c>
      <c r="D851" s="10">
        <v>1.07098E-5</v>
      </c>
      <c r="E851" s="10">
        <v>4.0613999999999998E-6</v>
      </c>
      <c r="F851" s="8">
        <v>0</v>
      </c>
      <c r="G851" s="8" t="str" cm="1">
        <f t="array" ref="G851">_xlfn.SWITCH(F851,0,"primary",1,"6-7th grade",2,"8-9th grade",3,"10th grade",4,"11-12th grade",5,"bachelor",6,"licence",7,"master",10,"hard to tell")</f>
        <v>primary</v>
      </c>
      <c r="H851" s="8"/>
      <c r="I851" s="8"/>
      <c r="J851" s="8" t="s">
        <v>214</v>
      </c>
      <c r="K851" s="8" t="str">
        <f>IFERROR(IF(VLOOKUP(A851, ResultsOnlineExpFrench!A:A, 1, FALSE) = A851, "yes", "no"), "no")</f>
        <v>no</v>
      </c>
      <c r="L851" s="8"/>
      <c r="M851" s="8" t="e">
        <f>VLOOKUP(A851,ResultsOnlineExpFrench!A:B,2,FALSE)</f>
        <v>#N/A</v>
      </c>
      <c r="N851" s="8" t="e">
        <f>VLOOKUP(A851,ResultsOnlineExpFrench!A:H,8,FALSE)</f>
        <v>#N/A</v>
      </c>
      <c r="O851" s="7" t="e">
        <f>VLOOKUP(A851,ResultsIRT!B:J,4,FALSE)</f>
        <v>#N/A</v>
      </c>
      <c r="P851" s="7" t="e">
        <f>VLOOKUP(A851,ResultsIRT!B:J,5,FALSE)</f>
        <v>#N/A</v>
      </c>
      <c r="Q851" s="7" t="e">
        <f>VLOOKUP(A851,ResultsIRT!B:J,6,FALSE)</f>
        <v>#N/A</v>
      </c>
      <c r="R851" s="7" t="e">
        <f>VLOOKUP(A851,ResultsIRT!B:J,8,FALSE)</f>
        <v>#N/A</v>
      </c>
      <c r="S851" s="7" t="e">
        <f>VLOOKUP(A851,ResultsIRT!B:J,7,FALSE)</f>
        <v>#N/A</v>
      </c>
      <c r="T851" s="7" t="e">
        <f>VLOOKUP(A851,ResultsIRT!B:J,9,FALSE)</f>
        <v>#N/A</v>
      </c>
      <c r="U851" s="27" t="s">
        <v>124</v>
      </c>
      <c r="V851" s="8" t="str">
        <f>IFERROR(IF(VLOOKUP(U851, EnglishVocabulary!A:A, 1, FALSE) = U851, "yes", "no"), "no")</f>
        <v>yes</v>
      </c>
      <c r="W851" s="8" t="str">
        <f>IFERROR(IF(VLOOKUP(A851, HighDiscrimIRT!A:A, 1, FALSE) = A851, "X", ""), "")</f>
        <v/>
      </c>
      <c r="X851" s="7"/>
    </row>
    <row r="852" spans="1:24">
      <c r="A852" s="14" t="s">
        <v>1464</v>
      </c>
      <c r="B852" s="7">
        <f>LOG10(D852)+6</f>
        <v>1.0297813606817714</v>
      </c>
      <c r="C852" s="7">
        <f>IF(E852=0,-12,LOG10(E852)+6)</f>
        <v>0.58370874210565038</v>
      </c>
      <c r="D852" s="10">
        <v>1.07098E-5</v>
      </c>
      <c r="E852" s="10">
        <v>3.8345000000000003E-6</v>
      </c>
      <c r="F852" s="8">
        <v>5</v>
      </c>
      <c r="G852" s="8" t="str" cm="1">
        <f t="array" ref="G852">_xlfn.SWITCH(F852,0,"primary",1,"6-7th grade",2,"8-9th grade",3,"10th grade",4,"11-12th grade",5,"bachelor",6,"licence",7,"master",10,"hard to tell")</f>
        <v>bachelor</v>
      </c>
      <c r="H852" s="8"/>
      <c r="I852" s="8" t="s">
        <v>42</v>
      </c>
      <c r="J852" s="8" t="s">
        <v>214</v>
      </c>
      <c r="K852" s="8" t="str">
        <f>IFERROR(IF(VLOOKUP(A852, ResultsOnlineExpFrench!A:A, 1, FALSE) = A852, "yes", "no"), "no")</f>
        <v>no</v>
      </c>
      <c r="L852" s="8"/>
      <c r="M852" s="8" t="e">
        <f>VLOOKUP(A852,ResultsOnlineExpFrench!A:B,2,FALSE)</f>
        <v>#N/A</v>
      </c>
      <c r="N852" s="8" t="e">
        <f>VLOOKUP(A852,ResultsOnlineExpFrench!A:H,8,FALSE)</f>
        <v>#N/A</v>
      </c>
      <c r="O852" s="7" t="e">
        <f>VLOOKUP(A852,ResultsIRT!B:J,4,FALSE)</f>
        <v>#N/A</v>
      </c>
      <c r="P852" s="7" t="e">
        <f>VLOOKUP(A852,ResultsIRT!B:J,5,FALSE)</f>
        <v>#N/A</v>
      </c>
      <c r="Q852" s="7" t="e">
        <f>VLOOKUP(A852,ResultsIRT!B:J,6,FALSE)</f>
        <v>#N/A</v>
      </c>
      <c r="R852" s="7" t="e">
        <f>VLOOKUP(A852,ResultsIRT!B:J,8,FALSE)</f>
        <v>#N/A</v>
      </c>
      <c r="S852" s="7" t="e">
        <f>VLOOKUP(A852,ResultsIRT!B:J,7,FALSE)</f>
        <v>#N/A</v>
      </c>
      <c r="T852" s="7" t="e">
        <f>VLOOKUP(A852,ResultsIRT!B:J,9,FALSE)</f>
        <v>#N/A</v>
      </c>
      <c r="U852" s="27" t="s">
        <v>1465</v>
      </c>
      <c r="V852" s="8" t="str">
        <f>IFERROR(IF(VLOOKUP(U852, EnglishVocabulary!A:A, 1, FALSE) = U852, "yes", "no"), "no")</f>
        <v>yes</v>
      </c>
      <c r="W852" s="8" t="str">
        <f>IFERROR(IF(VLOOKUP(A852, HighDiscrimIRT!A:A, 1, FALSE) = A852, "X", ""), "")</f>
        <v/>
      </c>
      <c r="X852" s="7"/>
    </row>
    <row r="853" spans="1:24">
      <c r="A853" s="14" t="s">
        <v>1466</v>
      </c>
      <c r="B853" s="7">
        <f>LOG10(D853)+6</f>
        <v>1.0267334105854919</v>
      </c>
      <c r="C853" s="7">
        <f>IF(E853=0,-12,LOG10(E853)+6)</f>
        <v>0.89000161318463622</v>
      </c>
      <c r="D853" s="10">
        <v>1.06349E-5</v>
      </c>
      <c r="E853" s="10">
        <v>7.7625000000000006E-6</v>
      </c>
      <c r="F853" s="11">
        <v>5</v>
      </c>
      <c r="G853" s="8" t="str" cm="1">
        <f t="array" ref="G853">_xlfn.SWITCH(F853,0,"primary",1,"6-7th grade",2,"8-9th grade",3,"10th grade",4,"11-12th grade",5,"bachelor",6,"licence",7,"master",10,"hard to tell")</f>
        <v>bachelor</v>
      </c>
      <c r="H853" s="8"/>
      <c r="I853" s="8"/>
      <c r="J853" s="8" t="s">
        <v>27</v>
      </c>
      <c r="K853" s="8" t="str">
        <f>IFERROR(IF(VLOOKUP(A853, ResultsOnlineExpFrench!A:A, 1, FALSE) = A853, "yes", "no"), "no")</f>
        <v>yes</v>
      </c>
      <c r="L853" s="8"/>
      <c r="M853" s="7">
        <f>VLOOKUP(A853,ResultsOnlineExpFrench!A:B,2,FALSE)</f>
        <v>6.7593984962406024</v>
      </c>
      <c r="N853" s="7">
        <f>VLOOKUP(A853,ResultsOnlineExpFrench!A:H,8,FALSE)</f>
        <v>1.7903264537858901</v>
      </c>
      <c r="O853" s="7">
        <f>VLOOKUP(A853,ResultsIRT!B:J,4,FALSE)</f>
        <v>1.8788229455559202E-2</v>
      </c>
      <c r="P853" s="7">
        <f>VLOOKUP(A853,ResultsIRT!B:J,5,FALSE)</f>
        <v>-66.449493544555494</v>
      </c>
      <c r="Q853" s="7">
        <f>VLOOKUP(A853,ResultsIRT!B:J,6,FALSE)</f>
        <v>1.97085446104169</v>
      </c>
      <c r="R853" s="7">
        <f>VLOOKUP(A853,ResultsIRT!B:J,8,FALSE)</f>
        <v>-2.0924941535637198</v>
      </c>
      <c r="S853" s="7">
        <f>VLOOKUP(A853,ResultsIRT!B:J,7,FALSE)</f>
        <v>0.61880405855737097</v>
      </c>
      <c r="T853" s="7">
        <f>VLOOKUP(A853,ResultsIRT!B:J,9,FALSE)</f>
        <v>0.42611158161231699</v>
      </c>
      <c r="U853" s="27" t="s">
        <v>826</v>
      </c>
      <c r="V853" s="8" t="str">
        <f>IFERROR(IF(VLOOKUP(U853, EnglishVocabulary!A:A, 1, FALSE) = U853, "yes", "no"), "no")</f>
        <v>yes</v>
      </c>
      <c r="W853" s="8" t="str">
        <f>IFERROR(IF(VLOOKUP(A853, HighDiscrimIRT!A:A, 1, FALSE) = A853, "X", ""), "")</f>
        <v/>
      </c>
      <c r="X853" s="7"/>
    </row>
    <row r="854" spans="1:24">
      <c r="A854" s="14" t="s">
        <v>1467</v>
      </c>
      <c r="B854" s="7">
        <f>LOG10(D854)+6</f>
        <v>1.0267334105854919</v>
      </c>
      <c r="C854" s="7">
        <f>IF(E854=0,-12,LOG10(E854)+6)</f>
        <v>-1.3665315444204138</v>
      </c>
      <c r="D854" s="10">
        <v>1.06349E-5</v>
      </c>
      <c r="E854" s="10">
        <v>4.3000000000000001E-8</v>
      </c>
      <c r="F854" s="8">
        <v>3</v>
      </c>
      <c r="G854" s="8" t="str" cm="1">
        <f t="array" ref="G854">_xlfn.SWITCH(F854,0,"primary",1,"6-7th grade",2,"8-9th grade",3,"10th grade",4,"11-12th grade",5,"bachelor",6,"licence",7,"master",10,"hard to tell")</f>
        <v>10th grade</v>
      </c>
      <c r="H854" s="8"/>
      <c r="I854" s="8"/>
      <c r="J854" s="8" t="s">
        <v>77</v>
      </c>
      <c r="K854" s="8" t="str">
        <f>IFERROR(IF(VLOOKUP(A854, ResultsOnlineExpFrench!A:A, 1, FALSE) = A854, "yes", "no"), "no")</f>
        <v>no</v>
      </c>
      <c r="L854" s="8"/>
      <c r="M854" s="8" t="e">
        <f>VLOOKUP(A854,ResultsOnlineExpFrench!A:B,2,FALSE)</f>
        <v>#N/A</v>
      </c>
      <c r="N854" s="8" t="e">
        <f>VLOOKUP(A854,ResultsOnlineExpFrench!A:H,8,FALSE)</f>
        <v>#N/A</v>
      </c>
      <c r="O854" s="7" t="e">
        <f>VLOOKUP(A854,ResultsIRT!B:J,4,FALSE)</f>
        <v>#N/A</v>
      </c>
      <c r="P854" s="7" t="e">
        <f>VLOOKUP(A854,ResultsIRT!B:J,5,FALSE)</f>
        <v>#N/A</v>
      </c>
      <c r="Q854" s="7" t="e">
        <f>VLOOKUP(A854,ResultsIRT!B:J,6,FALSE)</f>
        <v>#N/A</v>
      </c>
      <c r="R854" s="7" t="e">
        <f>VLOOKUP(A854,ResultsIRT!B:J,8,FALSE)</f>
        <v>#N/A</v>
      </c>
      <c r="S854" s="7" t="e">
        <f>VLOOKUP(A854,ResultsIRT!B:J,7,FALSE)</f>
        <v>#N/A</v>
      </c>
      <c r="T854" s="7" t="e">
        <f>VLOOKUP(A854,ResultsIRT!B:J,9,FALSE)</f>
        <v>#N/A</v>
      </c>
      <c r="U854" s="27" t="s">
        <v>1468</v>
      </c>
      <c r="V854" s="8" t="str">
        <f>IFERROR(IF(VLOOKUP(U854, EnglishVocabulary!A:A, 1, FALSE) = U854, "yes", "no"), "no")</f>
        <v>no</v>
      </c>
      <c r="W854" s="8" t="str">
        <f>IFERROR(IF(VLOOKUP(A854, HighDiscrimIRT!A:A, 1, FALSE) = A854, "X", ""), "")</f>
        <v/>
      </c>
      <c r="X854" s="7"/>
    </row>
    <row r="855" spans="1:24">
      <c r="A855" s="14" t="s">
        <v>1469</v>
      </c>
      <c r="B855" s="7">
        <f>LOG10(D855)+6</f>
        <v>1.0236639181977933</v>
      </c>
      <c r="C855" s="7">
        <f>IF(E855=0,-12,LOG10(E855)+6)</f>
        <v>-0.15707887924001795</v>
      </c>
      <c r="D855" s="10">
        <v>1.0560000000000001E-5</v>
      </c>
      <c r="E855" s="10">
        <v>6.9650000000000002E-7</v>
      </c>
      <c r="F855" s="11">
        <v>2</v>
      </c>
      <c r="G855" s="8" t="str" cm="1">
        <f t="array" ref="G855">_xlfn.SWITCH(F855,0,"primary",1,"6-7th grade",2,"8-9th grade",3,"10th grade",4,"11-12th grade",5,"bachelor",6,"licence",7,"master",10,"hard to tell")</f>
        <v>8-9th grade</v>
      </c>
      <c r="H855" s="8"/>
      <c r="I855" s="8"/>
      <c r="J855" s="8" t="s">
        <v>27</v>
      </c>
      <c r="K855" s="8" t="str">
        <f>IFERROR(IF(VLOOKUP(A855, ResultsOnlineExpFrench!A:A, 1, FALSE) = A855, "yes", "no"), "no")</f>
        <v>yes</v>
      </c>
      <c r="L855" s="8"/>
      <c r="M855" s="7">
        <f>VLOOKUP(A855,ResultsOnlineExpFrench!A:B,2,FALSE)</f>
        <v>7.0714285714285712</v>
      </c>
      <c r="N855" s="7">
        <f>VLOOKUP(A855,ResultsOnlineExpFrench!A:H,8,FALSE)</f>
        <v>1.7993763091807149</v>
      </c>
      <c r="O855" s="7">
        <f>VLOOKUP(A855,ResultsIRT!B:J,4,FALSE)</f>
        <v>4.84939822305583E-2</v>
      </c>
      <c r="P855" s="7">
        <f>VLOOKUP(A855,ResultsIRT!B:J,5,FALSE)</f>
        <v>-85.419104984550799</v>
      </c>
      <c r="Q855" s="7">
        <f>VLOOKUP(A855,ResultsIRT!B:J,6,FALSE)</f>
        <v>3.94249386240674</v>
      </c>
      <c r="R855" s="7">
        <f>VLOOKUP(A855,ResultsIRT!B:J,8,FALSE)</f>
        <v>-1.8737240128367201</v>
      </c>
      <c r="S855" s="7">
        <f>VLOOKUP(A855,ResultsIRT!B:J,7,FALSE)</f>
        <v>0.44329409534405001</v>
      </c>
      <c r="T855" s="7">
        <f>VLOOKUP(A855,ResultsIRT!B:J,9,FALSE)</f>
        <v>-1.47659665285206</v>
      </c>
      <c r="U855" s="27" t="s">
        <v>1470</v>
      </c>
      <c r="V855" s="8" t="str">
        <f>IFERROR(IF(VLOOKUP(U855, EnglishVocabulary!A:A, 1, FALSE) = U855, "yes", "no"), "no")</f>
        <v>no</v>
      </c>
      <c r="W855" s="8" t="str">
        <f>IFERROR(IF(VLOOKUP(A855, HighDiscrimIRT!A:A, 1, FALSE) = A855, "X", ""), "")</f>
        <v/>
      </c>
      <c r="X855" s="7"/>
    </row>
    <row r="856" spans="1:24">
      <c r="A856" s="14" t="s">
        <v>1471</v>
      </c>
      <c r="B856" s="7">
        <f>LOG10(D856)+6</f>
        <v>1.0236639181977933</v>
      </c>
      <c r="C856" s="7">
        <f>IF(E856=0,-12,LOG10(E856)+6)</f>
        <v>0.3137196194950933</v>
      </c>
      <c r="D856" s="10">
        <v>1.0560000000000001E-5</v>
      </c>
      <c r="E856" s="10">
        <v>2.0592999999999999E-6</v>
      </c>
      <c r="F856" s="8">
        <v>5</v>
      </c>
      <c r="G856" s="8" t="str" cm="1">
        <f t="array" ref="G856">_xlfn.SWITCH(F856,0,"primary",1,"6-7th grade",2,"8-9th grade",3,"10th grade",4,"11-12th grade",5,"bachelor",6,"licence",7,"master",10,"hard to tell")</f>
        <v>bachelor</v>
      </c>
      <c r="H856" s="8"/>
      <c r="I856" s="8"/>
      <c r="J856" s="8" t="s">
        <v>331</v>
      </c>
      <c r="K856" s="8" t="str">
        <f>IFERROR(IF(VLOOKUP(A856, ResultsOnlineExpFrench!A:A, 1, FALSE) = A856, "yes", "no"), "no")</f>
        <v>no</v>
      </c>
      <c r="L856" s="8"/>
      <c r="M856" s="8" t="e">
        <f>VLOOKUP(A856,ResultsOnlineExpFrench!A:B,2,FALSE)</f>
        <v>#N/A</v>
      </c>
      <c r="N856" s="8" t="e">
        <f>VLOOKUP(A856,ResultsOnlineExpFrench!A:H,8,FALSE)</f>
        <v>#N/A</v>
      </c>
      <c r="O856" s="7" t="e">
        <f>VLOOKUP(A856,ResultsIRT!B:J,4,FALSE)</f>
        <v>#N/A</v>
      </c>
      <c r="P856" s="7" t="e">
        <f>VLOOKUP(A856,ResultsIRT!B:J,5,FALSE)</f>
        <v>#N/A</v>
      </c>
      <c r="Q856" s="7" t="e">
        <f>VLOOKUP(A856,ResultsIRT!B:J,6,FALSE)</f>
        <v>#N/A</v>
      </c>
      <c r="R856" s="7" t="e">
        <f>VLOOKUP(A856,ResultsIRT!B:J,8,FALSE)</f>
        <v>#N/A</v>
      </c>
      <c r="S856" s="7" t="e">
        <f>VLOOKUP(A856,ResultsIRT!B:J,7,FALSE)</f>
        <v>#N/A</v>
      </c>
      <c r="T856" s="7" t="e">
        <f>VLOOKUP(A856,ResultsIRT!B:J,9,FALSE)</f>
        <v>#N/A</v>
      </c>
      <c r="U856" s="27" t="s">
        <v>1472</v>
      </c>
      <c r="V856" s="8" t="str">
        <f>IFERROR(IF(VLOOKUP(U856, EnglishVocabulary!A:A, 1, FALSE) = U856, "yes", "no"), "no")</f>
        <v>no</v>
      </c>
      <c r="W856" s="8" t="str">
        <f>IFERROR(IF(VLOOKUP(A856, HighDiscrimIRT!A:A, 1, FALSE) = A856, "X", ""), "")</f>
        <v/>
      </c>
      <c r="X856" s="7"/>
    </row>
    <row r="857" spans="1:24">
      <c r="A857" s="14" t="s">
        <v>1473</v>
      </c>
      <c r="B857" s="7">
        <f>LOG10(D857)+6</f>
        <v>1.0236639181977933</v>
      </c>
      <c r="C857" s="7">
        <f>IF(E857=0,-12,LOG10(E857)+6)</f>
        <v>0.10486251814107739</v>
      </c>
      <c r="D857" s="10">
        <v>1.0560000000000001E-5</v>
      </c>
      <c r="E857" s="10">
        <v>1.2730999999999999E-6</v>
      </c>
      <c r="F857" s="8">
        <v>5</v>
      </c>
      <c r="G857" s="8" t="str" cm="1">
        <f t="array" ref="G857">_xlfn.SWITCH(F857,0,"primary",1,"6-7th grade",2,"8-9th grade",3,"10th grade",4,"11-12th grade",5,"bachelor",6,"licence",7,"master",10,"hard to tell")</f>
        <v>bachelor</v>
      </c>
      <c r="H857" s="8"/>
      <c r="I857" s="8"/>
      <c r="J857" s="8" t="s">
        <v>77</v>
      </c>
      <c r="K857" s="8" t="str">
        <f>IFERROR(IF(VLOOKUP(A857, ResultsOnlineExpFrench!A:A, 1, FALSE) = A857, "yes", "no"), "no")</f>
        <v>no</v>
      </c>
      <c r="L857" s="8"/>
      <c r="M857" s="8" t="e">
        <f>VLOOKUP(A857,ResultsOnlineExpFrench!A:B,2,FALSE)</f>
        <v>#N/A</v>
      </c>
      <c r="N857" s="8" t="e">
        <f>VLOOKUP(A857,ResultsOnlineExpFrench!A:H,8,FALSE)</f>
        <v>#N/A</v>
      </c>
      <c r="O857" s="7" t="e">
        <f>VLOOKUP(A857,ResultsIRT!B:J,4,FALSE)</f>
        <v>#N/A</v>
      </c>
      <c r="P857" s="7" t="e">
        <f>VLOOKUP(A857,ResultsIRT!B:J,5,FALSE)</f>
        <v>#N/A</v>
      </c>
      <c r="Q857" s="7" t="e">
        <f>VLOOKUP(A857,ResultsIRT!B:J,6,FALSE)</f>
        <v>#N/A</v>
      </c>
      <c r="R857" s="7" t="e">
        <f>VLOOKUP(A857,ResultsIRT!B:J,8,FALSE)</f>
        <v>#N/A</v>
      </c>
      <c r="S857" s="7" t="e">
        <f>VLOOKUP(A857,ResultsIRT!B:J,7,FALSE)</f>
        <v>#N/A</v>
      </c>
      <c r="T857" s="7" t="e">
        <f>VLOOKUP(A857,ResultsIRT!B:J,9,FALSE)</f>
        <v>#N/A</v>
      </c>
      <c r="U857" s="27" t="s">
        <v>1474</v>
      </c>
      <c r="V857" s="8" t="str">
        <f>IFERROR(IF(VLOOKUP(U857, EnglishVocabulary!A:A, 1, FALSE) = U857, "yes", "no"), "no")</f>
        <v>no</v>
      </c>
      <c r="W857" s="8" t="str">
        <f>IFERROR(IF(VLOOKUP(A857, HighDiscrimIRT!A:A, 1, FALSE) = A857, "X", ""), "")</f>
        <v/>
      </c>
      <c r="X857" s="7"/>
    </row>
    <row r="858" spans="1:24">
      <c r="A858" s="14" t="s">
        <v>1475</v>
      </c>
      <c r="B858" s="7">
        <f>LOG10(D858)+6</f>
        <v>1.0205725768367548</v>
      </c>
      <c r="C858" s="7">
        <f>IF(E858=0,-12,LOG10(E858)+6)</f>
        <v>-1.213958789757446</v>
      </c>
      <c r="D858" s="10">
        <v>1.0485100000000001E-5</v>
      </c>
      <c r="E858" s="10">
        <v>6.1099999999999998E-8</v>
      </c>
      <c r="F858" s="11">
        <v>4</v>
      </c>
      <c r="G858" s="8" t="str" cm="1">
        <f t="array" ref="G858">_xlfn.SWITCH(F858,0,"primary",1,"6-7th grade",2,"8-9th grade",3,"10th grade",4,"11-12th grade",5,"bachelor",6,"licence",7,"master",10,"hard to tell")</f>
        <v>11-12th grade</v>
      </c>
      <c r="H858" s="8"/>
      <c r="I858" s="8"/>
      <c r="J858" s="8" t="s">
        <v>27</v>
      </c>
      <c r="K858" s="8" t="str">
        <f>IFERROR(IF(VLOOKUP(A858, ResultsOnlineExpFrench!A:A, 1, FALSE) = A858, "yes", "no"), "no")</f>
        <v>yes</v>
      </c>
      <c r="L858" s="8"/>
      <c r="M858" s="7">
        <f>VLOOKUP(A858,ResultsOnlineExpFrench!A:B,2,FALSE)</f>
        <v>3.729166666666667</v>
      </c>
      <c r="N858" s="7">
        <f>VLOOKUP(A858,ResultsOnlineExpFrench!A:H,8,FALSE)</f>
        <v>2.7239135193891739</v>
      </c>
      <c r="O858" s="7">
        <f>VLOOKUP(A858,ResultsIRT!B:J,4,FALSE)</f>
        <v>1.7535780833235</v>
      </c>
      <c r="P858" s="7">
        <f>VLOOKUP(A858,ResultsIRT!B:J,5,FALSE)</f>
        <v>-0.81128324479901703</v>
      </c>
      <c r="Q858" s="7">
        <f>VLOOKUP(A858,ResultsIRT!B:J,6,FALSE)</f>
        <v>1.50264386116375</v>
      </c>
      <c r="R858" s="7">
        <f>VLOOKUP(A858,ResultsIRT!B:J,8,FALSE)</f>
        <v>-0.55228929801026505</v>
      </c>
      <c r="S858" s="7">
        <f>VLOOKUP(A858,ResultsIRT!B:J,7,FALSE)</f>
        <v>0.31938112111202299</v>
      </c>
      <c r="T858" s="7">
        <f>VLOOKUP(A858,ResultsIRT!B:J,9,FALSE)</f>
        <v>4.5890467449653096</v>
      </c>
      <c r="U858" s="27" t="s">
        <v>1476</v>
      </c>
      <c r="V858" s="8" t="str">
        <f>IFERROR(IF(VLOOKUP(U858, EnglishVocabulary!A:A, 1, FALSE) = U858, "yes", "no"), "no")</f>
        <v>no</v>
      </c>
      <c r="W858" s="8" t="str">
        <f>IFERROR(IF(VLOOKUP(A858, HighDiscrimIRT!A:A, 1, FALSE) = A858, "X", ""), "")</f>
        <v/>
      </c>
      <c r="X858" s="7"/>
    </row>
    <row r="859" spans="1:24">
      <c r="A859" s="14" t="s">
        <v>1477</v>
      </c>
      <c r="B859" s="7">
        <f>LOG10(D859)+6</f>
        <v>1.0205725768367548</v>
      </c>
      <c r="C859" s="7">
        <f>IF(E859=0,-12,LOG10(E859)+6)</f>
        <v>-1.5783960731301692</v>
      </c>
      <c r="D859" s="10">
        <v>1.0485100000000001E-5</v>
      </c>
      <c r="E859" s="10">
        <v>2.6400000000000001E-8</v>
      </c>
      <c r="F859" s="8">
        <v>6</v>
      </c>
      <c r="G859" s="8" t="str" cm="1">
        <f t="array" ref="G859">_xlfn.SWITCH(F859,0,"primary",1,"6-7th grade",2,"8-9th grade",3,"10th grade",4,"11-12th grade",5,"bachelor",6,"licence",7,"master",10,"hard to tell")</f>
        <v>licence</v>
      </c>
      <c r="H859" s="8"/>
      <c r="I859" s="8"/>
      <c r="J859" s="8" t="s">
        <v>331</v>
      </c>
      <c r="K859" s="8" t="str">
        <f>IFERROR(IF(VLOOKUP(A859, ResultsOnlineExpFrench!A:A, 1, FALSE) = A859, "yes", "no"), "no")</f>
        <v>no</v>
      </c>
      <c r="L859" s="8"/>
      <c r="M859" s="8" t="e">
        <f>VLOOKUP(A859,ResultsOnlineExpFrench!A:B,2,FALSE)</f>
        <v>#N/A</v>
      </c>
      <c r="N859" s="8" t="e">
        <f>VLOOKUP(A859,ResultsOnlineExpFrench!A:H,8,FALSE)</f>
        <v>#N/A</v>
      </c>
      <c r="O859" s="7" t="e">
        <f>VLOOKUP(A859,ResultsIRT!B:J,4,FALSE)</f>
        <v>#N/A</v>
      </c>
      <c r="P859" s="7" t="e">
        <f>VLOOKUP(A859,ResultsIRT!B:J,5,FALSE)</f>
        <v>#N/A</v>
      </c>
      <c r="Q859" s="7" t="e">
        <f>VLOOKUP(A859,ResultsIRT!B:J,6,FALSE)</f>
        <v>#N/A</v>
      </c>
      <c r="R859" s="7" t="e">
        <f>VLOOKUP(A859,ResultsIRT!B:J,8,FALSE)</f>
        <v>#N/A</v>
      </c>
      <c r="S859" s="7" t="e">
        <f>VLOOKUP(A859,ResultsIRT!B:J,7,FALSE)</f>
        <v>#N/A</v>
      </c>
      <c r="T859" s="7" t="e">
        <f>VLOOKUP(A859,ResultsIRT!B:J,9,FALSE)</f>
        <v>#N/A</v>
      </c>
      <c r="U859" s="27" t="s">
        <v>1477</v>
      </c>
      <c r="V859" s="8" t="str">
        <f>IFERROR(IF(VLOOKUP(U859, EnglishVocabulary!A:A, 1, FALSE) = U859, "yes", "no"), "no")</f>
        <v>no</v>
      </c>
      <c r="W859" s="8" t="str">
        <f>IFERROR(IF(VLOOKUP(A859, HighDiscrimIRT!A:A, 1, FALSE) = A859, "X", ""), "")</f>
        <v/>
      </c>
      <c r="X859" s="7"/>
    </row>
    <row r="860" spans="1:24">
      <c r="A860" s="14" t="s">
        <v>1478</v>
      </c>
      <c r="B860" s="7">
        <f>LOG10(D860)+6</f>
        <v>1.0174590732244662</v>
      </c>
      <c r="C860" s="7">
        <f>IF(E860=0,-12,LOG10(E860)+6)</f>
        <v>-0.192329698769516</v>
      </c>
      <c r="D860" s="10">
        <v>1.0410200000000001E-5</v>
      </c>
      <c r="E860" s="10">
        <v>6.4219999999999997E-7</v>
      </c>
      <c r="F860" s="11">
        <v>5</v>
      </c>
      <c r="G860" s="8" t="str" cm="1">
        <f t="array" ref="G860">_xlfn.SWITCH(F860,0,"primary",1,"6-7th grade",2,"8-9th grade",3,"10th grade",4,"11-12th grade",5,"bachelor",6,"licence",7,"master",10,"hard to tell")</f>
        <v>bachelor</v>
      </c>
      <c r="H860" s="8"/>
      <c r="I860" s="8"/>
      <c r="J860" s="8" t="s">
        <v>27</v>
      </c>
      <c r="K860" s="8" t="str">
        <f>IFERROR(IF(VLOOKUP(A860, ResultsOnlineExpFrench!A:A, 1, FALSE) = A860, "yes", "no"), "no")</f>
        <v>yes</v>
      </c>
      <c r="L860" s="8"/>
      <c r="M860" s="7">
        <f>VLOOKUP(A860,ResultsOnlineExpFrench!A:B,2,FALSE)</f>
        <v>6.6312056737588652</v>
      </c>
      <c r="N860" s="7">
        <f>VLOOKUP(A860,ResultsOnlineExpFrench!A:H,8,FALSE)</f>
        <v>2.2452829909548928</v>
      </c>
      <c r="O860" s="7">
        <f>VLOOKUP(A860,ResultsIRT!B:J,4,FALSE)</f>
        <v>2.9720800678120999E-2</v>
      </c>
      <c r="P860" s="7">
        <f>VLOOKUP(A860,ResultsIRT!B:J,5,FALSE)</f>
        <v>-90.060468095077397</v>
      </c>
      <c r="Q860" s="7">
        <f>VLOOKUP(A860,ResultsIRT!B:J,6,FALSE)</f>
        <v>2.34410565298997</v>
      </c>
      <c r="R860" s="7">
        <f>VLOOKUP(A860,ResultsIRT!B:J,8,FALSE)</f>
        <v>-1.6151920777776401</v>
      </c>
      <c r="S860" s="7">
        <f>VLOOKUP(A860,ResultsIRT!B:J,7,FALSE)</f>
        <v>0.68896742597488603</v>
      </c>
      <c r="T860" s="7">
        <f>VLOOKUP(A860,ResultsIRT!B:J,9,FALSE)</f>
        <v>1.5392928606525</v>
      </c>
      <c r="U860" s="27" t="s">
        <v>1479</v>
      </c>
      <c r="V860" s="8" t="str">
        <f>IFERROR(IF(VLOOKUP(U860, EnglishVocabulary!A:A, 1, FALSE) = U860, "yes", "no"), "no")</f>
        <v>no</v>
      </c>
      <c r="W860" s="8" t="str">
        <f>IFERROR(IF(VLOOKUP(A860, HighDiscrimIRT!A:A, 1, FALSE) = A860, "X", ""), "")</f>
        <v/>
      </c>
      <c r="X860" s="7"/>
    </row>
    <row r="861" spans="1:24">
      <c r="A861" s="14" t="s">
        <v>1480</v>
      </c>
      <c r="B861" s="7">
        <f>LOG10(D861)+6</f>
        <v>1.011164292004505</v>
      </c>
      <c r="C861" s="7">
        <f>IF(E861=0,-12,LOG10(E861)+6)</f>
        <v>-1.5783960731301692</v>
      </c>
      <c r="D861" s="10">
        <v>1.0260399999999999E-5</v>
      </c>
      <c r="E861" s="10">
        <v>2.6400000000000001E-8</v>
      </c>
      <c r="F861" s="11">
        <v>7</v>
      </c>
      <c r="G861" s="8" t="str" cm="1">
        <f t="array" ref="G861">_xlfn.SWITCH(F861,0,"primary",1,"6-7th grade",2,"8-9th grade",3,"10th grade",4,"11-12th grade",5,"bachelor",6,"licence",7,"master",10,"hard to tell")</f>
        <v>master</v>
      </c>
      <c r="H861" s="8"/>
      <c r="I861" s="8"/>
      <c r="J861" s="8" t="s">
        <v>27</v>
      </c>
      <c r="K861" s="8" t="str">
        <f>IFERROR(IF(VLOOKUP(A861, ResultsOnlineExpFrench!A:A, 1, FALSE) = A861, "yes", "no"), "no")</f>
        <v>yes</v>
      </c>
      <c r="L861" s="8"/>
      <c r="M861" s="7">
        <f>VLOOKUP(A861,ResultsOnlineExpFrench!A:B,2,FALSE)</f>
        <v>2.2517006802721089</v>
      </c>
      <c r="N861" s="7">
        <f>VLOOKUP(A861,ResultsOnlineExpFrench!A:H,8,FALSE)</f>
        <v>2.6025720857313681</v>
      </c>
      <c r="O861" s="7">
        <f>VLOOKUP(A861,ResultsIRT!B:J,4,FALSE)</f>
        <v>1.56583201242777</v>
      </c>
      <c r="P861" s="7">
        <f>VLOOKUP(A861,ResultsIRT!B:J,5,FALSE)</f>
        <v>0.69247197547967099</v>
      </c>
      <c r="Q861" s="7">
        <f>VLOOKUP(A861,ResultsIRT!B:J,6,FALSE)</f>
        <v>1.9728505680683199</v>
      </c>
      <c r="R861" s="7">
        <f>VLOOKUP(A861,ResultsIRT!B:J,8,FALSE)</f>
        <v>0.47295645590393598</v>
      </c>
      <c r="S861" s="7">
        <f>VLOOKUP(A861,ResultsIRT!B:J,7,FALSE)</f>
        <v>0.33651676920118401</v>
      </c>
      <c r="T861" s="7">
        <f>VLOOKUP(A861,ResultsIRT!B:J,9,FALSE)</f>
        <v>7.8242222610272396</v>
      </c>
      <c r="U861" s="27" t="s">
        <v>1480</v>
      </c>
      <c r="V861" s="8" t="str">
        <f>IFERROR(IF(VLOOKUP(U861, EnglishVocabulary!A:A, 1, FALSE) = U861, "yes", "no"), "no")</f>
        <v>no</v>
      </c>
      <c r="W861" s="8" t="str">
        <f>IFERROR(IF(VLOOKUP(A861, HighDiscrimIRT!A:A, 1, FALSE) = A861, "X", ""), "")</f>
        <v/>
      </c>
      <c r="X861" s="7"/>
    </row>
    <row r="862" spans="1:24">
      <c r="A862" s="14" t="s">
        <v>1481</v>
      </c>
      <c r="B862" s="7">
        <f>LOG10(D862)+6</f>
        <v>1.011164292004505</v>
      </c>
      <c r="C862" s="7">
        <f>IF(E862=0,-12,LOG10(E862)+6)</f>
        <v>0.24162118079142392</v>
      </c>
      <c r="D862" s="10">
        <v>1.0260399999999999E-5</v>
      </c>
      <c r="E862" s="10">
        <v>1.7443E-6</v>
      </c>
      <c r="F862" s="8">
        <v>5</v>
      </c>
      <c r="G862" s="8" t="str" cm="1">
        <f t="array" ref="G862">_xlfn.SWITCH(F862,0,"primary",1,"6-7th grade",2,"8-9th grade",3,"10th grade",4,"11-12th grade",5,"bachelor",6,"licence",7,"master",10,"hard to tell")</f>
        <v>bachelor</v>
      </c>
      <c r="H862" s="8"/>
      <c r="I862" s="8"/>
      <c r="J862" s="8" t="s">
        <v>331</v>
      </c>
      <c r="K862" s="8" t="str">
        <f>IFERROR(IF(VLOOKUP(A862, ResultsOnlineExpFrench!A:A, 1, FALSE) = A862, "yes", "no"), "no")</f>
        <v>no</v>
      </c>
      <c r="L862" s="8"/>
      <c r="M862" s="8" t="e">
        <f>VLOOKUP(A862,ResultsOnlineExpFrench!A:B,2,FALSE)</f>
        <v>#N/A</v>
      </c>
      <c r="N862" s="8" t="e">
        <f>VLOOKUP(A862,ResultsOnlineExpFrench!A:H,8,FALSE)</f>
        <v>#N/A</v>
      </c>
      <c r="O862" s="7" t="e">
        <f>VLOOKUP(A862,ResultsIRT!B:J,4,FALSE)</f>
        <v>#N/A</v>
      </c>
      <c r="P862" s="7" t="e">
        <f>VLOOKUP(A862,ResultsIRT!B:J,5,FALSE)</f>
        <v>#N/A</v>
      </c>
      <c r="Q862" s="7" t="e">
        <f>VLOOKUP(A862,ResultsIRT!B:J,6,FALSE)</f>
        <v>#N/A</v>
      </c>
      <c r="R862" s="7" t="e">
        <f>VLOOKUP(A862,ResultsIRT!B:J,8,FALSE)</f>
        <v>#N/A</v>
      </c>
      <c r="S862" s="7" t="e">
        <f>VLOOKUP(A862,ResultsIRT!B:J,7,FALSE)</f>
        <v>#N/A</v>
      </c>
      <c r="T862" s="7" t="e">
        <f>VLOOKUP(A862,ResultsIRT!B:J,9,FALSE)</f>
        <v>#N/A</v>
      </c>
      <c r="U862" s="27" t="s">
        <v>1481</v>
      </c>
      <c r="V862" s="8" t="str">
        <f>IFERROR(IF(VLOOKUP(U862, EnglishVocabulary!A:A, 1, FALSE) = U862, "yes", "no"), "no")</f>
        <v>no</v>
      </c>
      <c r="W862" s="8" t="str">
        <f>IFERROR(IF(VLOOKUP(A862, HighDiscrimIRT!A:A, 1, FALSE) = A862, "X", ""), "")</f>
        <v/>
      </c>
      <c r="X862" s="7"/>
    </row>
    <row r="863" spans="1:24">
      <c r="A863" s="14" t="s">
        <v>1482</v>
      </c>
      <c r="B863" s="7">
        <f>LOG10(D863)+6</f>
        <v>1.007982353111446</v>
      </c>
      <c r="C863" s="7">
        <f>IF(E863=0,-12,LOG10(E863)+6)</f>
        <v>-0.38478666519864113</v>
      </c>
      <c r="D863" s="10">
        <v>1.0185499999999999E-5</v>
      </c>
      <c r="E863" s="10">
        <v>4.1230000000000001E-7</v>
      </c>
      <c r="F863" s="28">
        <v>10</v>
      </c>
      <c r="G863" s="8" t="str" cm="1">
        <f t="array" ref="G863">_xlfn.SWITCH(F863,0,"primary",1,"6-7th grade",2,"8-9th grade",3,"10th grade",4,"11-12th grade",5,"bachelor",6,"licence",7,"master",10,"hard to tell")</f>
        <v>hard to tell</v>
      </c>
      <c r="H863" s="8"/>
      <c r="I863" s="8"/>
      <c r="J863" s="8" t="s">
        <v>77</v>
      </c>
      <c r="K863" s="8" t="str">
        <f>IFERROR(IF(VLOOKUP(A863, ResultsOnlineExpFrench!A:A, 1, FALSE) = A863, "yes", "no"), "no")</f>
        <v>no</v>
      </c>
      <c r="L863" s="8"/>
      <c r="M863" s="8" t="e">
        <f>VLOOKUP(A863,ResultsOnlineExpFrench!A:B,2,FALSE)</f>
        <v>#N/A</v>
      </c>
      <c r="N863" s="8" t="e">
        <f>VLOOKUP(A863,ResultsOnlineExpFrench!A:H,8,FALSE)</f>
        <v>#N/A</v>
      </c>
      <c r="O863" s="7" t="e">
        <f>VLOOKUP(A863,ResultsIRT!B:J,4,FALSE)</f>
        <v>#N/A</v>
      </c>
      <c r="P863" s="7" t="e">
        <f>VLOOKUP(A863,ResultsIRT!B:J,5,FALSE)</f>
        <v>#N/A</v>
      </c>
      <c r="Q863" s="7" t="e">
        <f>VLOOKUP(A863,ResultsIRT!B:J,6,FALSE)</f>
        <v>#N/A</v>
      </c>
      <c r="R863" s="7" t="e">
        <f>VLOOKUP(A863,ResultsIRT!B:J,8,FALSE)</f>
        <v>#N/A</v>
      </c>
      <c r="S863" s="7" t="e">
        <f>VLOOKUP(A863,ResultsIRT!B:J,7,FALSE)</f>
        <v>#N/A</v>
      </c>
      <c r="T863" s="7" t="e">
        <f>VLOOKUP(A863,ResultsIRT!B:J,9,FALSE)</f>
        <v>#N/A</v>
      </c>
      <c r="U863" s="27" t="s">
        <v>1483</v>
      </c>
      <c r="V863" s="8" t="str">
        <f>IFERROR(IF(VLOOKUP(U863, EnglishVocabulary!A:A, 1, FALSE) = U863, "yes", "no"), "no")</f>
        <v>yes</v>
      </c>
      <c r="W863" s="8" t="str">
        <f>IFERROR(IF(VLOOKUP(A863, HighDiscrimIRT!A:A, 1, FALSE) = A863, "X", ""), "")</f>
        <v/>
      </c>
      <c r="X863" s="7"/>
    </row>
    <row r="864" spans="1:24">
      <c r="A864" s="14" t="s">
        <v>1484</v>
      </c>
      <c r="B864" s="7">
        <f>LOG10(D864)+6</f>
        <v>1.0015476703496349</v>
      </c>
      <c r="C864" s="7">
        <f>IF(E864=0,-12,LOG10(E864)+6)</f>
        <v>-0.62305824285324096</v>
      </c>
      <c r="D864" s="10">
        <v>1.0035699999999999E-5</v>
      </c>
      <c r="E864" s="10">
        <v>2.382E-7</v>
      </c>
      <c r="F864" s="11">
        <v>6</v>
      </c>
      <c r="G864" s="8" t="str" cm="1">
        <f t="array" ref="G864">_xlfn.SWITCH(F864,0,"primary",1,"6-7th grade",2,"8-9th grade",3,"10th grade",4,"11-12th grade",5,"bachelor",6,"licence",7,"master",10,"hard to tell")</f>
        <v>licence</v>
      </c>
      <c r="H864" s="8"/>
      <c r="I864" s="8"/>
      <c r="J864" s="8" t="s">
        <v>27</v>
      </c>
      <c r="K864" s="8" t="str">
        <f>IFERROR(IF(VLOOKUP(A864, ResultsOnlineExpFrench!A:A, 1, FALSE) = A864, "yes", "no"), "no")</f>
        <v>yes</v>
      </c>
      <c r="L864" s="8"/>
      <c r="M864" s="7">
        <f>VLOOKUP(A864,ResultsOnlineExpFrench!A:B,2,FALSE)</f>
        <v>3.2251655629139071</v>
      </c>
      <c r="N864" s="7">
        <f>VLOOKUP(A864,ResultsOnlineExpFrench!A:H,8,FALSE)</f>
        <v>2.7768489107711951</v>
      </c>
      <c r="O864" s="7">
        <f>VLOOKUP(A864,ResultsIRT!B:J,4,FALSE)</f>
        <v>0.14497436037709299</v>
      </c>
      <c r="P864" s="7">
        <f>VLOOKUP(A864,ResultsIRT!B:J,5,FALSE)</f>
        <v>21.080813259482699</v>
      </c>
      <c r="Q864" s="7">
        <f>VLOOKUP(A864,ResultsIRT!B:J,6,FALSE)</f>
        <v>2.0527712114616601</v>
      </c>
      <c r="R864" s="7">
        <f>VLOOKUP(A864,ResultsIRT!B:J,8,FALSE)</f>
        <v>1.92534581554849E-2</v>
      </c>
      <c r="S864" s="7">
        <f>VLOOKUP(A864,ResultsIRT!B:J,7,FALSE)</f>
        <v>0.37187530633907701</v>
      </c>
      <c r="T864" s="7">
        <f>VLOOKUP(A864,ResultsIRT!B:J,9,FALSE)</f>
        <v>5.9793192109739604</v>
      </c>
      <c r="U864" s="27" t="s">
        <v>1485</v>
      </c>
      <c r="V864" s="8" t="str">
        <f>IFERROR(IF(VLOOKUP(U864, EnglishVocabulary!A:A, 1, FALSE) = U864, "yes", "no"), "no")</f>
        <v>no</v>
      </c>
      <c r="W864" s="8" t="str">
        <f>IFERROR(IF(VLOOKUP(A864, HighDiscrimIRT!A:A, 1, FALSE) = A864, "X", ""), "")</f>
        <v/>
      </c>
      <c r="X864" s="7"/>
    </row>
    <row r="865" spans="1:24">
      <c r="A865" s="14" t="s">
        <v>1486</v>
      </c>
      <c r="B865" s="7">
        <f>LOG10(D865)+6</f>
        <v>1.0015476703496349</v>
      </c>
      <c r="C865" s="7">
        <f>IF(E865=0,-12,LOG10(E865)+6)</f>
        <v>-0.70774392864352365</v>
      </c>
      <c r="D865" s="10">
        <v>1.0035699999999999E-5</v>
      </c>
      <c r="E865" s="10">
        <v>1.9600000000000001E-7</v>
      </c>
      <c r="F865" s="11">
        <v>3</v>
      </c>
      <c r="G865" s="8" t="str" cm="1">
        <f t="array" ref="G865">_xlfn.SWITCH(F865,0,"primary",1,"6-7th grade",2,"8-9th grade",3,"10th grade",4,"11-12th grade",5,"bachelor",6,"licence",7,"master",10,"hard to tell")</f>
        <v>10th grade</v>
      </c>
      <c r="H865" s="8"/>
      <c r="I865" s="8"/>
      <c r="J865" s="8" t="s">
        <v>27</v>
      </c>
      <c r="K865" s="8" t="str">
        <f>IFERROR(IF(VLOOKUP(A865, ResultsOnlineExpFrench!A:A, 1, FALSE) = A865, "yes", "no"), "no")</f>
        <v>yes</v>
      </c>
      <c r="L865" s="8"/>
      <c r="M865" s="7">
        <f>VLOOKUP(A865,ResultsOnlineExpFrench!A:B,2,FALSE)</f>
        <v>6.8742138364779866</v>
      </c>
      <c r="N865" s="7">
        <f>VLOOKUP(A865,ResultsOnlineExpFrench!A:H,8,FALSE)</f>
        <v>1.964278920506048</v>
      </c>
      <c r="O865" s="7">
        <f>VLOOKUP(A865,ResultsIRT!B:J,4,FALSE)</f>
        <v>5.1358552315953601</v>
      </c>
      <c r="P865" s="7">
        <f>VLOOKUP(A865,ResultsIRT!B:J,5,FALSE)</f>
        <v>-1.2123735889337</v>
      </c>
      <c r="Q865" s="7">
        <f>VLOOKUP(A865,ResultsIRT!B:J,6,FALSE)</f>
        <v>2.7843587180327001</v>
      </c>
      <c r="R865" s="7">
        <f>VLOOKUP(A865,ResultsIRT!B:J,8,FALSE)</f>
        <v>-1.85863029264337</v>
      </c>
      <c r="S865" s="7">
        <f>VLOOKUP(A865,ResultsIRT!B:J,7,FALSE)</f>
        <v>0.58719415388865603</v>
      </c>
      <c r="T865" s="7">
        <f>VLOOKUP(A865,ResultsIRT!B:J,9,FALSE)</f>
        <v>0.46280414337104497</v>
      </c>
      <c r="U865" s="27" t="s">
        <v>1486</v>
      </c>
      <c r="V865" s="8" t="str">
        <f>IFERROR(IF(VLOOKUP(U865, EnglishVocabulary!A:A, 1, FALSE) = U865, "yes", "no"), "no")</f>
        <v>no</v>
      </c>
      <c r="W865" s="8" t="str">
        <f>IFERROR(IF(VLOOKUP(A865, HighDiscrimIRT!A:A, 1, FALSE) = A865, "X", ""), "")</f>
        <v/>
      </c>
      <c r="X865" s="7"/>
    </row>
    <row r="866" spans="1:24">
      <c r="A866" s="14" t="s">
        <v>1487</v>
      </c>
      <c r="B866" s="7">
        <f>LOG10(D866)+6</f>
        <v>1.0015476703496349</v>
      </c>
      <c r="C866" s="7">
        <f>IF(E866=0,-12,LOG10(E866)+6)</f>
        <v>-2.346787486224656</v>
      </c>
      <c r="D866" s="10">
        <v>1.0035699999999999E-5</v>
      </c>
      <c r="E866" s="10">
        <v>4.4999999999999998E-9</v>
      </c>
      <c r="F866" s="8">
        <v>5</v>
      </c>
      <c r="G866" s="8" t="str" cm="1">
        <f t="array" ref="G866">_xlfn.SWITCH(F866,0,"primary",1,"6-7th grade",2,"8-9th grade",3,"10th grade",4,"11-12th grade",5,"bachelor",6,"licence",7,"master",10,"hard to tell")</f>
        <v>bachelor</v>
      </c>
      <c r="H866" s="8"/>
      <c r="I866" s="8"/>
      <c r="J866" s="8" t="s">
        <v>77</v>
      </c>
      <c r="K866" s="8" t="str">
        <f>IFERROR(IF(VLOOKUP(A866, ResultsOnlineExpFrench!A:A, 1, FALSE) = A866, "yes", "no"), "no")</f>
        <v>no</v>
      </c>
      <c r="L866" s="8"/>
      <c r="M866" s="8" t="e">
        <f>VLOOKUP(A866,ResultsOnlineExpFrench!A:B,2,FALSE)</f>
        <v>#N/A</v>
      </c>
      <c r="N866" s="8" t="e">
        <f>VLOOKUP(A866,ResultsOnlineExpFrench!A:H,8,FALSE)</f>
        <v>#N/A</v>
      </c>
      <c r="O866" s="7" t="e">
        <f>VLOOKUP(A866,ResultsIRT!B:J,4,FALSE)</f>
        <v>#N/A</v>
      </c>
      <c r="P866" s="7" t="e">
        <f>VLOOKUP(A866,ResultsIRT!B:J,5,FALSE)</f>
        <v>#N/A</v>
      </c>
      <c r="Q866" s="7" t="e">
        <f>VLOOKUP(A866,ResultsIRT!B:J,6,FALSE)</f>
        <v>#N/A</v>
      </c>
      <c r="R866" s="7" t="e">
        <f>VLOOKUP(A866,ResultsIRT!B:J,8,FALSE)</f>
        <v>#N/A</v>
      </c>
      <c r="S866" s="7" t="e">
        <f>VLOOKUP(A866,ResultsIRT!B:J,7,FALSE)</f>
        <v>#N/A</v>
      </c>
      <c r="T866" s="7" t="e">
        <f>VLOOKUP(A866,ResultsIRT!B:J,9,FALSE)</f>
        <v>#N/A</v>
      </c>
      <c r="U866" s="27" t="s">
        <v>1488</v>
      </c>
      <c r="V866" s="8" t="str">
        <f>IFERROR(IF(VLOOKUP(U866, EnglishVocabulary!A:A, 1, FALSE) = U866, "yes", "no"), "no")</f>
        <v>no</v>
      </c>
      <c r="W866" s="8" t="str">
        <f>IFERROR(IF(VLOOKUP(A866, HighDiscrimIRT!A:A, 1, FALSE) = A866, "X", ""), "")</f>
        <v/>
      </c>
      <c r="X866" s="7"/>
    </row>
    <row r="867" spans="1:24">
      <c r="A867" s="14" t="s">
        <v>1489</v>
      </c>
      <c r="B867" s="7">
        <f>LOG10(D867)+6</f>
        <v>1.0015476703496349</v>
      </c>
      <c r="C867" s="7">
        <f>IF(E867=0,-12,LOG10(E867)+6)</f>
        <v>-1.4509967379742124</v>
      </c>
      <c r="D867" s="10">
        <v>1.0035699999999999E-5</v>
      </c>
      <c r="E867" s="10">
        <v>3.5399999999999999E-8</v>
      </c>
      <c r="F867" s="8">
        <v>6</v>
      </c>
      <c r="G867" s="8" t="str" cm="1">
        <f t="array" ref="G867">_xlfn.SWITCH(F867,0,"primary",1,"6-7th grade",2,"8-9th grade",3,"10th grade",4,"11-12th grade",5,"bachelor",6,"licence",7,"master",10,"hard to tell")</f>
        <v>licence</v>
      </c>
      <c r="H867" s="8"/>
      <c r="I867" s="8"/>
      <c r="J867" s="8" t="s">
        <v>77</v>
      </c>
      <c r="K867" s="8" t="str">
        <f>IFERROR(IF(VLOOKUP(A867, ResultsOnlineExpFrench!A:A, 1, FALSE) = A867, "yes", "no"), "no")</f>
        <v>no</v>
      </c>
      <c r="L867" s="8"/>
      <c r="M867" s="8" t="e">
        <f>VLOOKUP(A867,ResultsOnlineExpFrench!A:B,2,FALSE)</f>
        <v>#N/A</v>
      </c>
      <c r="N867" s="8" t="e">
        <f>VLOOKUP(A867,ResultsOnlineExpFrench!A:H,8,FALSE)</f>
        <v>#N/A</v>
      </c>
      <c r="O867" s="7" t="e">
        <f>VLOOKUP(A867,ResultsIRT!B:J,4,FALSE)</f>
        <v>#N/A</v>
      </c>
      <c r="P867" s="7" t="e">
        <f>VLOOKUP(A867,ResultsIRT!B:J,5,FALSE)</f>
        <v>#N/A</v>
      </c>
      <c r="Q867" s="7" t="e">
        <f>VLOOKUP(A867,ResultsIRT!B:J,6,FALSE)</f>
        <v>#N/A</v>
      </c>
      <c r="R867" s="7" t="e">
        <f>VLOOKUP(A867,ResultsIRT!B:J,8,FALSE)</f>
        <v>#N/A</v>
      </c>
      <c r="S867" s="7" t="e">
        <f>VLOOKUP(A867,ResultsIRT!B:J,7,FALSE)</f>
        <v>#N/A</v>
      </c>
      <c r="T867" s="7" t="e">
        <f>VLOOKUP(A867,ResultsIRT!B:J,9,FALSE)</f>
        <v>#N/A</v>
      </c>
      <c r="U867" s="27" t="s">
        <v>1490</v>
      </c>
      <c r="V867" s="8" t="str">
        <f>IFERROR(IF(VLOOKUP(U867, EnglishVocabulary!A:A, 1, FALSE) = U867, "yes", "no"), "no")</f>
        <v>yes</v>
      </c>
      <c r="W867" s="8" t="str">
        <f>IFERROR(IF(VLOOKUP(A867, HighDiscrimIRT!A:A, 1, FALSE) = A867, "X", ""), "")</f>
        <v/>
      </c>
      <c r="X867" s="7"/>
    </row>
    <row r="868" spans="1:24">
      <c r="A868" s="14" t="s">
        <v>1491</v>
      </c>
      <c r="B868" s="7">
        <f>LOG10(D868)+6</f>
        <v>1.0015476703496349</v>
      </c>
      <c r="C868" s="7">
        <f>IF(E868=0,-12,LOG10(E868)+6)</f>
        <v>1.6057057484440884</v>
      </c>
      <c r="D868" s="10">
        <v>1.0035699999999999E-5</v>
      </c>
      <c r="E868" s="10">
        <v>4.0337199999999997E-5</v>
      </c>
      <c r="F868" s="11">
        <v>0</v>
      </c>
      <c r="G868" s="8" t="str" cm="1">
        <f t="array" ref="G868">_xlfn.SWITCH(F868,0,"primary",1,"6-7th grade",2,"8-9th grade",3,"10th grade",4,"11-12th grade",5,"bachelor",6,"licence",7,"master",10,"hard to tell")</f>
        <v>primary</v>
      </c>
      <c r="H868" s="8"/>
      <c r="I868" s="8"/>
      <c r="J868" s="8" t="s">
        <v>36</v>
      </c>
      <c r="K868" s="8" t="str">
        <f>IFERROR(IF(VLOOKUP(A868, ResultsOnlineExpFrench!A:A, 1, FALSE) = A868, "yes", "no"), "no")</f>
        <v>no</v>
      </c>
      <c r="L868" s="8"/>
      <c r="M868" s="8" t="e">
        <f>VLOOKUP(A868,ResultsOnlineExpFrench!A:B,2,FALSE)</f>
        <v>#N/A</v>
      </c>
      <c r="N868" s="8" t="e">
        <f>VLOOKUP(A868,ResultsOnlineExpFrench!A:H,8,FALSE)</f>
        <v>#N/A</v>
      </c>
      <c r="O868" s="7" t="e">
        <f>VLOOKUP(A868,ResultsIRT!B:J,4,FALSE)</f>
        <v>#N/A</v>
      </c>
      <c r="P868" s="7" t="e">
        <f>VLOOKUP(A868,ResultsIRT!B:J,5,FALSE)</f>
        <v>#N/A</v>
      </c>
      <c r="Q868" s="7" t="e">
        <f>VLOOKUP(A868,ResultsIRT!B:J,6,FALSE)</f>
        <v>#N/A</v>
      </c>
      <c r="R868" s="7" t="e">
        <f>VLOOKUP(A868,ResultsIRT!B:J,8,FALSE)</f>
        <v>#N/A</v>
      </c>
      <c r="S868" s="7" t="e">
        <f>VLOOKUP(A868,ResultsIRT!B:J,7,FALSE)</f>
        <v>#N/A</v>
      </c>
      <c r="T868" s="7" t="e">
        <f>VLOOKUP(A868,ResultsIRT!B:J,9,FALSE)</f>
        <v>#N/A</v>
      </c>
      <c r="U868" s="27" t="s">
        <v>1492</v>
      </c>
      <c r="V868" s="8" t="str">
        <f>IFERROR(IF(VLOOKUP(U868, EnglishVocabulary!A:A, 1, FALSE) = U868, "yes", "no"), "no")</f>
        <v>no</v>
      </c>
      <c r="W868" s="8" t="str">
        <f>IFERROR(IF(VLOOKUP(A868, HighDiscrimIRT!A:A, 1, FALSE) = A868, "X", ""), "")</f>
        <v/>
      </c>
      <c r="X868" s="7" t="s">
        <v>340</v>
      </c>
    </row>
    <row r="869" spans="1:24">
      <c r="A869" s="14" t="s">
        <v>1493</v>
      </c>
      <c r="B869" s="7">
        <f>LOG10(D869)+6</f>
        <v>1.0015476703496349</v>
      </c>
      <c r="C869" s="7">
        <f>IF(E869=0,-12,LOG10(E869)+6)</f>
        <v>-1.779891911959945</v>
      </c>
      <c r="D869" s="10">
        <v>1.0035699999999999E-5</v>
      </c>
      <c r="E869" s="10">
        <v>1.66E-8</v>
      </c>
      <c r="F869" s="8">
        <v>5</v>
      </c>
      <c r="G869" s="8" t="str" cm="1">
        <f t="array" ref="G869">_xlfn.SWITCH(F869,0,"primary",1,"6-7th grade",2,"8-9th grade",3,"10th grade",4,"11-12th grade",5,"bachelor",6,"licence",7,"master",10,"hard to tell")</f>
        <v>bachelor</v>
      </c>
      <c r="H869" s="8"/>
      <c r="I869" s="8"/>
      <c r="J869" s="8" t="s">
        <v>77</v>
      </c>
      <c r="K869" s="8" t="str">
        <f>IFERROR(IF(VLOOKUP(A869, ResultsOnlineExpFrench!A:A, 1, FALSE) = A869, "yes", "no"), "no")</f>
        <v>no</v>
      </c>
      <c r="L869" s="8"/>
      <c r="M869" s="8" t="e">
        <f>VLOOKUP(A869,ResultsOnlineExpFrench!A:B,2,FALSE)</f>
        <v>#N/A</v>
      </c>
      <c r="N869" s="8" t="e">
        <f>VLOOKUP(A869,ResultsOnlineExpFrench!A:H,8,FALSE)</f>
        <v>#N/A</v>
      </c>
      <c r="O869" s="7" t="e">
        <f>VLOOKUP(A869,ResultsIRT!B:J,4,FALSE)</f>
        <v>#N/A</v>
      </c>
      <c r="P869" s="7" t="e">
        <f>VLOOKUP(A869,ResultsIRT!B:J,5,FALSE)</f>
        <v>#N/A</v>
      </c>
      <c r="Q869" s="7" t="e">
        <f>VLOOKUP(A869,ResultsIRT!B:J,6,FALSE)</f>
        <v>#N/A</v>
      </c>
      <c r="R869" s="7" t="e">
        <f>VLOOKUP(A869,ResultsIRT!B:J,8,FALSE)</f>
        <v>#N/A</v>
      </c>
      <c r="S869" s="7" t="e">
        <f>VLOOKUP(A869,ResultsIRT!B:J,7,FALSE)</f>
        <v>#N/A</v>
      </c>
      <c r="T869" s="7" t="e">
        <f>VLOOKUP(A869,ResultsIRT!B:J,9,FALSE)</f>
        <v>#N/A</v>
      </c>
      <c r="U869" s="27" t="s">
        <v>1494</v>
      </c>
      <c r="V869" s="8" t="str">
        <f>IFERROR(IF(VLOOKUP(U869, EnglishVocabulary!A:A, 1, FALSE) = U869, "yes", "no"), "no")</f>
        <v>no</v>
      </c>
      <c r="W869" s="8" t="str">
        <f>IFERROR(IF(VLOOKUP(A869, HighDiscrimIRT!A:A, 1, FALSE) = A869, "X", ""), "")</f>
        <v/>
      </c>
      <c r="X869" s="7"/>
    </row>
    <row r="870" spans="1:24">
      <c r="A870" s="14" t="s">
        <v>1495</v>
      </c>
      <c r="B870" s="7">
        <f>LOG10(D870)+6</f>
        <v>1.0015476703496349</v>
      </c>
      <c r="C870" s="7">
        <f>IF(E870=0,-12,LOG10(E870)+6)</f>
        <v>-1.3746875490383266</v>
      </c>
      <c r="D870" s="10">
        <v>1.0035699999999999E-5</v>
      </c>
      <c r="E870" s="10">
        <v>4.2200000000000001E-8</v>
      </c>
      <c r="F870" s="28">
        <v>10</v>
      </c>
      <c r="G870" s="8" t="str" cm="1">
        <f t="array" ref="G870">_xlfn.SWITCH(F870,0,"primary",1,"6-7th grade",2,"8-9th grade",3,"10th grade",4,"11-12th grade",5,"bachelor",6,"licence",7,"master",10,"hard to tell")</f>
        <v>hard to tell</v>
      </c>
      <c r="H870" s="8" t="s">
        <v>42</v>
      </c>
      <c r="I870" s="8"/>
      <c r="J870" s="8" t="s">
        <v>27</v>
      </c>
      <c r="K870" s="8" t="str">
        <f>IFERROR(IF(VLOOKUP(A870, ResultsOnlineExpFrench!A:A, 1, FALSE) = A870, "yes", "no"), "no")</f>
        <v>no</v>
      </c>
      <c r="L870" s="8"/>
      <c r="M870" s="8" t="e">
        <f>VLOOKUP(A870,ResultsOnlineExpFrench!A:B,2,FALSE)</f>
        <v>#N/A</v>
      </c>
      <c r="N870" s="8" t="e">
        <f>VLOOKUP(A870,ResultsOnlineExpFrench!A:H,8,FALSE)</f>
        <v>#N/A</v>
      </c>
      <c r="O870" s="7" t="e">
        <f>VLOOKUP(A870,ResultsIRT!B:J,4,FALSE)</f>
        <v>#N/A</v>
      </c>
      <c r="P870" s="7" t="e">
        <f>VLOOKUP(A870,ResultsIRT!B:J,5,FALSE)</f>
        <v>#N/A</v>
      </c>
      <c r="Q870" s="7" t="e">
        <f>VLOOKUP(A870,ResultsIRT!B:J,6,FALSE)</f>
        <v>#N/A</v>
      </c>
      <c r="R870" s="7" t="e">
        <f>VLOOKUP(A870,ResultsIRT!B:J,8,FALSE)</f>
        <v>#N/A</v>
      </c>
      <c r="S870" s="7" t="e">
        <f>VLOOKUP(A870,ResultsIRT!B:J,7,FALSE)</f>
        <v>#N/A</v>
      </c>
      <c r="T870" s="7" t="e">
        <f>VLOOKUP(A870,ResultsIRT!B:J,9,FALSE)</f>
        <v>#N/A</v>
      </c>
      <c r="U870" s="27" t="s">
        <v>1496</v>
      </c>
      <c r="V870" s="8" t="str">
        <f>IFERROR(IF(VLOOKUP(U870, EnglishVocabulary!A:A, 1, FALSE) = U870, "yes", "no"), "no")</f>
        <v>no</v>
      </c>
      <c r="W870" s="8" t="str">
        <f>IFERROR(IF(VLOOKUP(A870, HighDiscrimIRT!A:A, 1, FALSE) = A870, "X", ""), "")</f>
        <v/>
      </c>
      <c r="X870" s="7"/>
    </row>
    <row r="871" spans="1:24">
      <c r="A871" s="14" t="s">
        <v>1497</v>
      </c>
      <c r="B871" s="7">
        <f>LOG10(D871)+6</f>
        <v>0.99829422011376234</v>
      </c>
      <c r="C871" s="7">
        <f>IF(E871=0,-12,LOG10(E871)+6)</f>
        <v>-1.2196826878598488</v>
      </c>
      <c r="D871" s="10">
        <v>9.9607999999999996E-6</v>
      </c>
      <c r="E871" s="10">
        <v>6.0300000000000004E-8</v>
      </c>
      <c r="F871" s="8">
        <v>5</v>
      </c>
      <c r="G871" s="8" t="str" cm="1">
        <f t="array" ref="G871">_xlfn.SWITCH(F871,0,"primary",1,"6-7th grade",2,"8-9th grade",3,"10th grade",4,"11-12th grade",5,"bachelor",6,"licence",7,"master",10,"hard to tell")</f>
        <v>bachelor</v>
      </c>
      <c r="H871" s="8"/>
      <c r="I871" s="8"/>
      <c r="J871" s="8" t="s">
        <v>331</v>
      </c>
      <c r="K871" s="8" t="str">
        <f>IFERROR(IF(VLOOKUP(A871, ResultsOnlineExpFrench!A:A, 1, FALSE) = A871, "yes", "no"), "no")</f>
        <v>no</v>
      </c>
      <c r="L871" s="8"/>
      <c r="M871" s="8" t="e">
        <f>VLOOKUP(A871,ResultsOnlineExpFrench!A:B,2,FALSE)</f>
        <v>#N/A</v>
      </c>
      <c r="N871" s="8" t="e">
        <f>VLOOKUP(A871,ResultsOnlineExpFrench!A:H,8,FALSE)</f>
        <v>#N/A</v>
      </c>
      <c r="O871" s="7" t="e">
        <f>VLOOKUP(A871,ResultsIRT!B:J,4,FALSE)</f>
        <v>#N/A</v>
      </c>
      <c r="P871" s="7" t="e">
        <f>VLOOKUP(A871,ResultsIRT!B:J,5,FALSE)</f>
        <v>#N/A</v>
      </c>
      <c r="Q871" s="7" t="e">
        <f>VLOOKUP(A871,ResultsIRT!B:J,6,FALSE)</f>
        <v>#N/A</v>
      </c>
      <c r="R871" s="7" t="e">
        <f>VLOOKUP(A871,ResultsIRT!B:J,8,FALSE)</f>
        <v>#N/A</v>
      </c>
      <c r="S871" s="7" t="e">
        <f>VLOOKUP(A871,ResultsIRT!B:J,7,FALSE)</f>
        <v>#N/A</v>
      </c>
      <c r="T871" s="7" t="e">
        <f>VLOOKUP(A871,ResultsIRT!B:J,9,FALSE)</f>
        <v>#N/A</v>
      </c>
      <c r="U871" s="27" t="s">
        <v>1497</v>
      </c>
      <c r="V871" s="8" t="str">
        <f>IFERROR(IF(VLOOKUP(U871, EnglishVocabulary!A:A, 1, FALSE) = U871, "yes", "no"), "no")</f>
        <v>no</v>
      </c>
      <c r="W871" s="8" t="str">
        <f>IFERROR(IF(VLOOKUP(A871, HighDiscrimIRT!A:A, 1, FALSE) = A871, "X", ""), "")</f>
        <v/>
      </c>
      <c r="X871" s="7"/>
    </row>
    <row r="872" spans="1:24">
      <c r="A872" s="14" t="s">
        <v>1498</v>
      </c>
      <c r="B872" s="7">
        <f>LOG10(D872)+6</f>
        <v>0.99829422011376234</v>
      </c>
      <c r="C872" s="7">
        <f>IF(E872=0,-12,LOG10(E872)+6)</f>
        <v>-1.1687703061329371</v>
      </c>
      <c r="D872" s="10">
        <v>9.9607999999999996E-6</v>
      </c>
      <c r="E872" s="10">
        <v>6.7799999999999998E-8</v>
      </c>
      <c r="F872" s="8">
        <v>5</v>
      </c>
      <c r="G872" s="8" t="str" cm="1">
        <f t="array" ref="G872">_xlfn.SWITCH(F872,0,"primary",1,"6-7th grade",2,"8-9th grade",3,"10th grade",4,"11-12th grade",5,"bachelor",6,"licence",7,"master",10,"hard to tell")</f>
        <v>bachelor</v>
      </c>
      <c r="H872" s="8"/>
      <c r="I872" s="8"/>
      <c r="J872" s="8" t="s">
        <v>331</v>
      </c>
      <c r="K872" s="8" t="str">
        <f>IFERROR(IF(VLOOKUP(A872, ResultsOnlineExpFrench!A:A, 1, FALSE) = A872, "yes", "no"), "no")</f>
        <v>no</v>
      </c>
      <c r="L872" s="8"/>
      <c r="M872" s="8" t="e">
        <f>VLOOKUP(A872,ResultsOnlineExpFrench!A:B,2,FALSE)</f>
        <v>#N/A</v>
      </c>
      <c r="N872" s="8" t="e">
        <f>VLOOKUP(A872,ResultsOnlineExpFrench!A:H,8,FALSE)</f>
        <v>#N/A</v>
      </c>
      <c r="O872" s="7" t="e">
        <f>VLOOKUP(A872,ResultsIRT!B:J,4,FALSE)</f>
        <v>#N/A</v>
      </c>
      <c r="P872" s="7" t="e">
        <f>VLOOKUP(A872,ResultsIRT!B:J,5,FALSE)</f>
        <v>#N/A</v>
      </c>
      <c r="Q872" s="7" t="e">
        <f>VLOOKUP(A872,ResultsIRT!B:J,6,FALSE)</f>
        <v>#N/A</v>
      </c>
      <c r="R872" s="7" t="e">
        <f>VLOOKUP(A872,ResultsIRT!B:J,8,FALSE)</f>
        <v>#N/A</v>
      </c>
      <c r="S872" s="7" t="e">
        <f>VLOOKUP(A872,ResultsIRT!B:J,7,FALSE)</f>
        <v>#N/A</v>
      </c>
      <c r="T872" s="7" t="e">
        <f>VLOOKUP(A872,ResultsIRT!B:J,9,FALSE)</f>
        <v>#N/A</v>
      </c>
      <c r="U872" s="27" t="s">
        <v>1498</v>
      </c>
      <c r="V872" s="8" t="str">
        <f>IFERROR(IF(VLOOKUP(U872, EnglishVocabulary!A:A, 1, FALSE) = U872, "yes", "no"), "no")</f>
        <v>no</v>
      </c>
      <c r="W872" s="8" t="str">
        <f>IFERROR(IF(VLOOKUP(A872, HighDiscrimIRT!A:A, 1, FALSE) = A872, "X", ""), "")</f>
        <v/>
      </c>
      <c r="X872" s="7"/>
    </row>
    <row r="873" spans="1:24">
      <c r="A873" s="14" t="s">
        <v>1499</v>
      </c>
      <c r="B873" s="7">
        <f>LOG10(D873)+6</f>
        <v>0.99171327571308954</v>
      </c>
      <c r="C873" s="7">
        <f>IF(E873=0,-12,LOG10(E873)+6)</f>
        <v>7.092403147615034E-2</v>
      </c>
      <c r="D873" s="10">
        <v>9.8109999999999997E-6</v>
      </c>
      <c r="E873" s="10">
        <v>1.1773999999999999E-6</v>
      </c>
      <c r="F873" s="8">
        <v>6</v>
      </c>
      <c r="G873" s="8" t="str" cm="1">
        <f t="array" ref="G873">_xlfn.SWITCH(F873,0,"primary",1,"6-7th grade",2,"8-9th grade",3,"10th grade",4,"11-12th grade",5,"bachelor",6,"licence",7,"master",10,"hard to tell")</f>
        <v>licence</v>
      </c>
      <c r="H873" s="8"/>
      <c r="I873" s="8"/>
      <c r="J873" s="8" t="s">
        <v>331</v>
      </c>
      <c r="K873" s="8" t="str">
        <f>IFERROR(IF(VLOOKUP(A873, ResultsOnlineExpFrench!A:A, 1, FALSE) = A873, "yes", "no"), "no")</f>
        <v>no</v>
      </c>
      <c r="L873" s="8"/>
      <c r="M873" s="8" t="e">
        <f>VLOOKUP(A873,ResultsOnlineExpFrench!A:B,2,FALSE)</f>
        <v>#N/A</v>
      </c>
      <c r="N873" s="8" t="e">
        <f>VLOOKUP(A873,ResultsOnlineExpFrench!A:H,8,FALSE)</f>
        <v>#N/A</v>
      </c>
      <c r="O873" s="7" t="e">
        <f>VLOOKUP(A873,ResultsIRT!B:J,4,FALSE)</f>
        <v>#N/A</v>
      </c>
      <c r="P873" s="7" t="e">
        <f>VLOOKUP(A873,ResultsIRT!B:J,5,FALSE)</f>
        <v>#N/A</v>
      </c>
      <c r="Q873" s="7" t="e">
        <f>VLOOKUP(A873,ResultsIRT!B:J,6,FALSE)</f>
        <v>#N/A</v>
      </c>
      <c r="R873" s="7" t="e">
        <f>VLOOKUP(A873,ResultsIRT!B:J,8,FALSE)</f>
        <v>#N/A</v>
      </c>
      <c r="S873" s="7" t="e">
        <f>VLOOKUP(A873,ResultsIRT!B:J,7,FALSE)</f>
        <v>#N/A</v>
      </c>
      <c r="T873" s="7" t="e">
        <f>VLOOKUP(A873,ResultsIRT!B:J,9,FALSE)</f>
        <v>#N/A</v>
      </c>
      <c r="U873" s="27" t="s">
        <v>1499</v>
      </c>
      <c r="V873" s="8" t="str">
        <f>IFERROR(IF(VLOOKUP(U873, EnglishVocabulary!A:A, 1, FALSE) = U873, "yes", "no"), "no")</f>
        <v>no</v>
      </c>
      <c r="W873" s="8" t="str">
        <f>IFERROR(IF(VLOOKUP(A873, HighDiscrimIRT!A:A, 1, FALSE) = A873, "X", ""), "")</f>
        <v/>
      </c>
      <c r="X873" s="7"/>
    </row>
    <row r="874" spans="1:24">
      <c r="A874" s="14" t="s">
        <v>1500</v>
      </c>
      <c r="B874" s="7">
        <f>LOG10(D874)+6</f>
        <v>0.99171327571308954</v>
      </c>
      <c r="C874" s="7">
        <f>IF(E874=0,-12,LOG10(E874)+6)</f>
        <v>-1.4698003017969175</v>
      </c>
      <c r="D874" s="10">
        <v>9.8109999999999997E-6</v>
      </c>
      <c r="E874" s="10">
        <v>3.3899999999999999E-8</v>
      </c>
      <c r="F874" s="11">
        <v>5</v>
      </c>
      <c r="G874" s="8" t="str" cm="1">
        <f t="array" ref="G874">_xlfn.SWITCH(F874,0,"primary",1,"6-7th grade",2,"8-9th grade",3,"10th grade",4,"11-12th grade",5,"bachelor",6,"licence",7,"master",10,"hard to tell")</f>
        <v>bachelor</v>
      </c>
      <c r="H874" s="8"/>
      <c r="I874" s="8"/>
      <c r="J874" s="8" t="s">
        <v>27</v>
      </c>
      <c r="K874" s="8" t="str">
        <f>IFERROR(IF(VLOOKUP(A874, ResultsOnlineExpFrench!A:A, 1, FALSE) = A874, "yes", "no"), "no")</f>
        <v>yes</v>
      </c>
      <c r="L874" s="8"/>
      <c r="M874" s="7">
        <f>VLOOKUP(A874,ResultsOnlineExpFrench!A:B,2,FALSE)</f>
        <v>3.6026490066225172</v>
      </c>
      <c r="N874" s="7">
        <f>VLOOKUP(A874,ResultsOnlineExpFrench!A:H,8,FALSE)</f>
        <v>2.8309534822256439</v>
      </c>
      <c r="O874" s="7">
        <f>VLOOKUP(A874,ResultsIRT!B:J,4,FALSE)</f>
        <v>1.20379869647868</v>
      </c>
      <c r="P874" s="7">
        <f>VLOOKUP(A874,ResultsIRT!B:J,5,FALSE)</f>
        <v>-0.29652341649587699</v>
      </c>
      <c r="Q874" s="7">
        <f>VLOOKUP(A874,ResultsIRT!B:J,6,FALSE)</f>
        <v>1.5388731435785901</v>
      </c>
      <c r="R874" s="7">
        <f>VLOOKUP(A874,ResultsIRT!B:J,8,FALSE)</f>
        <v>-0.27648501028239297</v>
      </c>
      <c r="S874" s="7">
        <f>VLOOKUP(A874,ResultsIRT!B:J,7,FALSE)</f>
        <v>0.30334426717067098</v>
      </c>
      <c r="T874" s="7">
        <f>VLOOKUP(A874,ResultsIRT!B:J,9,FALSE)</f>
        <v>5.5773070044267898</v>
      </c>
      <c r="U874" s="27" t="s">
        <v>1500</v>
      </c>
      <c r="V874" s="8" t="str">
        <f>IFERROR(IF(VLOOKUP(U874, EnglishVocabulary!A:A, 1, FALSE) = U874, "yes", "no"), "no")</f>
        <v>yes</v>
      </c>
      <c r="W874" s="8" t="str">
        <f>IFERROR(IF(VLOOKUP(A874, HighDiscrimIRT!A:A, 1, FALSE) = A874, "X", ""), "")</f>
        <v/>
      </c>
      <c r="X874" s="7"/>
    </row>
    <row r="875" spans="1:24">
      <c r="A875" s="14" t="s">
        <v>1501</v>
      </c>
      <c r="B875" s="7">
        <f>LOG10(D875)+6</f>
        <v>0.98838502590659694</v>
      </c>
      <c r="C875" s="7">
        <f>IF(E875=0,-12,LOG10(E875)+6)</f>
        <v>-1.0695604052333003</v>
      </c>
      <c r="D875" s="10">
        <v>9.7360999999999998E-6</v>
      </c>
      <c r="E875" s="10">
        <v>8.5199999999999995E-8</v>
      </c>
      <c r="F875" s="8">
        <v>5</v>
      </c>
      <c r="G875" s="8" t="str" cm="1">
        <f t="array" ref="G875">_xlfn.SWITCH(F875,0,"primary",1,"6-7th grade",2,"8-9th grade",3,"10th grade",4,"11-12th grade",5,"bachelor",6,"licence",7,"master",10,"hard to tell")</f>
        <v>bachelor</v>
      </c>
      <c r="H875" s="8"/>
      <c r="I875" s="8"/>
      <c r="J875" s="8" t="s">
        <v>331</v>
      </c>
      <c r="K875" s="8" t="str">
        <f>IFERROR(IF(VLOOKUP(A875, ResultsOnlineExpFrench!A:A, 1, FALSE) = A875, "yes", "no"), "no")</f>
        <v>no</v>
      </c>
      <c r="L875" s="8"/>
      <c r="M875" s="8" t="e">
        <f>VLOOKUP(A875,ResultsOnlineExpFrench!A:B,2,FALSE)</f>
        <v>#N/A</v>
      </c>
      <c r="N875" s="8" t="e">
        <f>VLOOKUP(A875,ResultsOnlineExpFrench!A:H,8,FALSE)</f>
        <v>#N/A</v>
      </c>
      <c r="O875" s="7" t="e">
        <f>VLOOKUP(A875,ResultsIRT!B:J,4,FALSE)</f>
        <v>#N/A</v>
      </c>
      <c r="P875" s="7" t="e">
        <f>VLOOKUP(A875,ResultsIRT!B:J,5,FALSE)</f>
        <v>#N/A</v>
      </c>
      <c r="Q875" s="7" t="e">
        <f>VLOOKUP(A875,ResultsIRT!B:J,6,FALSE)</f>
        <v>#N/A</v>
      </c>
      <c r="R875" s="7" t="e">
        <f>VLOOKUP(A875,ResultsIRT!B:J,8,FALSE)</f>
        <v>#N/A</v>
      </c>
      <c r="S875" s="7" t="e">
        <f>VLOOKUP(A875,ResultsIRT!B:J,7,FALSE)</f>
        <v>#N/A</v>
      </c>
      <c r="T875" s="7" t="e">
        <f>VLOOKUP(A875,ResultsIRT!B:J,9,FALSE)</f>
        <v>#N/A</v>
      </c>
      <c r="U875" s="27" t="s">
        <v>1501</v>
      </c>
      <c r="V875" s="8" t="str">
        <f>IFERROR(IF(VLOOKUP(U875, EnglishVocabulary!A:A, 1, FALSE) = U875, "yes", "no"), "no")</f>
        <v>no</v>
      </c>
      <c r="W875" s="8" t="str">
        <f>IFERROR(IF(VLOOKUP(A875, HighDiscrimIRT!A:A, 1, FALSE) = A875, "X", ""), "")</f>
        <v/>
      </c>
      <c r="X875" s="7"/>
    </row>
    <row r="876" spans="1:24">
      <c r="A876" s="14" t="s">
        <v>1502</v>
      </c>
      <c r="B876" s="7">
        <f>LOG10(D876)+6</f>
        <v>0.98503556791035418</v>
      </c>
      <c r="C876" s="7">
        <f>IF(E876=0,-12,LOG10(E876)+6)</f>
        <v>-0.8173000966639572</v>
      </c>
      <c r="D876" s="10">
        <v>9.6613000000000001E-6</v>
      </c>
      <c r="E876" s="10">
        <v>1.5230000000000001E-7</v>
      </c>
      <c r="F876" s="8">
        <v>4</v>
      </c>
      <c r="G876" s="8" t="str" cm="1">
        <f t="array" ref="G876">_xlfn.SWITCH(F876,0,"primary",1,"6-7th grade",2,"8-9th grade",3,"10th grade",4,"11-12th grade",5,"bachelor",6,"licence",7,"master",10,"hard to tell")</f>
        <v>11-12th grade</v>
      </c>
      <c r="H876" s="8"/>
      <c r="I876" s="8"/>
      <c r="J876" s="8" t="s">
        <v>326</v>
      </c>
      <c r="K876" s="8" t="str">
        <f>IFERROR(IF(VLOOKUP(A876, ResultsOnlineExpFrench!A:A, 1, FALSE) = A876, "yes", "no"), "no")</f>
        <v>no</v>
      </c>
      <c r="L876" s="8"/>
      <c r="M876" s="8" t="e">
        <f>VLOOKUP(A876,ResultsOnlineExpFrench!A:B,2,FALSE)</f>
        <v>#N/A</v>
      </c>
      <c r="N876" s="8" t="e">
        <f>VLOOKUP(A876,ResultsOnlineExpFrench!A:H,8,FALSE)</f>
        <v>#N/A</v>
      </c>
      <c r="O876" s="7" t="e">
        <f>VLOOKUP(A876,ResultsIRT!B:J,4,FALSE)</f>
        <v>#N/A</v>
      </c>
      <c r="P876" s="7" t="e">
        <f>VLOOKUP(A876,ResultsIRT!B:J,5,FALSE)</f>
        <v>#N/A</v>
      </c>
      <c r="Q876" s="7" t="e">
        <f>VLOOKUP(A876,ResultsIRT!B:J,6,FALSE)</f>
        <v>#N/A</v>
      </c>
      <c r="R876" s="7" t="e">
        <f>VLOOKUP(A876,ResultsIRT!B:J,8,FALSE)</f>
        <v>#N/A</v>
      </c>
      <c r="S876" s="7" t="e">
        <f>VLOOKUP(A876,ResultsIRT!B:J,7,FALSE)</f>
        <v>#N/A</v>
      </c>
      <c r="T876" s="7" t="e">
        <f>VLOOKUP(A876,ResultsIRT!B:J,9,FALSE)</f>
        <v>#N/A</v>
      </c>
      <c r="U876" s="27" t="s">
        <v>1503</v>
      </c>
      <c r="V876" s="8" t="str">
        <f>IFERROR(IF(VLOOKUP(U876, EnglishVocabulary!A:A, 1, FALSE) = U876, "yes", "no"), "no")</f>
        <v>no</v>
      </c>
      <c r="W876" s="8" t="str">
        <f>IFERROR(IF(VLOOKUP(A876, HighDiscrimIRT!A:A, 1, FALSE) = A876, "X", ""), "")</f>
        <v/>
      </c>
      <c r="X876" s="7"/>
    </row>
    <row r="877" spans="1:24">
      <c r="A877" s="14" t="s">
        <v>1504</v>
      </c>
      <c r="B877" s="7">
        <f>LOG10(D877)+6</f>
        <v>0.98165554630906104</v>
      </c>
      <c r="C877" s="7">
        <f>IF(E877=0,-12,LOG10(E877)+6)</f>
        <v>-0.29089971844883333</v>
      </c>
      <c r="D877" s="10">
        <v>9.5864000000000002E-6</v>
      </c>
      <c r="E877" s="10">
        <v>5.1180000000000002E-7</v>
      </c>
      <c r="F877" s="8">
        <v>7</v>
      </c>
      <c r="G877" s="8" t="str" cm="1">
        <f t="array" ref="G877">_xlfn.SWITCH(F877,0,"primary",1,"6-7th grade",2,"8-9th grade",3,"10th grade",4,"11-12th grade",5,"bachelor",6,"licence",7,"master",10,"hard to tell")</f>
        <v>master</v>
      </c>
      <c r="H877" s="8"/>
      <c r="I877" s="8"/>
      <c r="J877" s="8" t="s">
        <v>331</v>
      </c>
      <c r="K877" s="8" t="str">
        <f>IFERROR(IF(VLOOKUP(A877, ResultsOnlineExpFrench!A:A, 1, FALSE) = A877, "yes", "no"), "no")</f>
        <v>no</v>
      </c>
      <c r="L877" s="8"/>
      <c r="M877" s="8" t="e">
        <f>VLOOKUP(A877,ResultsOnlineExpFrench!A:B,2,FALSE)</f>
        <v>#N/A</v>
      </c>
      <c r="N877" s="8" t="e">
        <f>VLOOKUP(A877,ResultsOnlineExpFrench!A:H,8,FALSE)</f>
        <v>#N/A</v>
      </c>
      <c r="O877" s="7" t="e">
        <f>VLOOKUP(A877,ResultsIRT!B:J,4,FALSE)</f>
        <v>#N/A</v>
      </c>
      <c r="P877" s="7" t="e">
        <f>VLOOKUP(A877,ResultsIRT!B:J,5,FALSE)</f>
        <v>#N/A</v>
      </c>
      <c r="Q877" s="7" t="e">
        <f>VLOOKUP(A877,ResultsIRT!B:J,6,FALSE)</f>
        <v>#N/A</v>
      </c>
      <c r="R877" s="7" t="e">
        <f>VLOOKUP(A877,ResultsIRT!B:J,8,FALSE)</f>
        <v>#N/A</v>
      </c>
      <c r="S877" s="7" t="e">
        <f>VLOOKUP(A877,ResultsIRT!B:J,7,FALSE)</f>
        <v>#N/A</v>
      </c>
      <c r="T877" s="7" t="e">
        <f>VLOOKUP(A877,ResultsIRT!B:J,9,FALSE)</f>
        <v>#N/A</v>
      </c>
      <c r="U877" s="27" t="s">
        <v>1504</v>
      </c>
      <c r="V877" s="8" t="str">
        <f>IFERROR(IF(VLOOKUP(U877, EnglishVocabulary!A:A, 1, FALSE) = U877, "yes", "no"), "no")</f>
        <v>yes</v>
      </c>
      <c r="W877" s="8" t="str">
        <f>IFERROR(IF(VLOOKUP(A877, HighDiscrimIRT!A:A, 1, FALSE) = A877, "X", ""), "")</f>
        <v/>
      </c>
      <c r="X877" s="7"/>
    </row>
    <row r="878" spans="1:24">
      <c r="A878" s="14" t="s">
        <v>1505</v>
      </c>
      <c r="B878" s="7">
        <f>LOG10(D878)+6</f>
        <v>0.97824901224264238</v>
      </c>
      <c r="C878" s="7">
        <f>IF(E878=0,-12,LOG10(E878)+6)</f>
        <v>4.6339055604809332E-2</v>
      </c>
      <c r="D878" s="10">
        <v>9.5115000000000003E-6</v>
      </c>
      <c r="E878" s="10">
        <v>1.1125999999999999E-6</v>
      </c>
      <c r="F878" s="11">
        <v>4</v>
      </c>
      <c r="G878" s="8" t="str" cm="1">
        <f t="array" ref="G878">_xlfn.SWITCH(F878,0,"primary",1,"6-7th grade",2,"8-9th grade",3,"10th grade",4,"11-12th grade",5,"bachelor",6,"licence",7,"master",10,"hard to tell")</f>
        <v>11-12th grade</v>
      </c>
      <c r="H878" s="8"/>
      <c r="I878" s="8"/>
      <c r="J878" s="8" t="s">
        <v>27</v>
      </c>
      <c r="K878" s="8" t="str">
        <f>IFERROR(IF(VLOOKUP(A878, ResultsOnlineExpFrench!A:A, 1, FALSE) = A878, "yes", "no"), "no")</f>
        <v>yes</v>
      </c>
      <c r="L878" s="8"/>
      <c r="M878" s="7">
        <f>VLOOKUP(A878,ResultsOnlineExpFrench!A:B,2,FALSE)</f>
        <v>7.0827586206896553</v>
      </c>
      <c r="N878" s="7">
        <f>VLOOKUP(A878,ResultsOnlineExpFrench!A:H,8,FALSE)</f>
        <v>1.6671406381146341</v>
      </c>
      <c r="O878" s="7">
        <f>VLOOKUP(A878,ResultsIRT!B:J,4,FALSE)</f>
        <v>2.1878590847578399</v>
      </c>
      <c r="P878" s="7">
        <f>VLOOKUP(A878,ResultsIRT!B:J,5,FALSE)</f>
        <v>-1.6620428605652899</v>
      </c>
      <c r="Q878" s="7">
        <f>VLOOKUP(A878,ResultsIRT!B:J,6,FALSE)</f>
        <v>3.9212110884089899</v>
      </c>
      <c r="R878" s="7">
        <f>VLOOKUP(A878,ResultsIRT!B:J,8,FALSE)</f>
        <v>-1.95624963661384</v>
      </c>
      <c r="S878" s="7">
        <f>VLOOKUP(A878,ResultsIRT!B:J,7,FALSE)</f>
        <v>1.4469152897820501</v>
      </c>
      <c r="T878" s="7">
        <f>VLOOKUP(A878,ResultsIRT!B:J,9,FALSE)</f>
        <v>1.38687825177836</v>
      </c>
      <c r="U878" s="27" t="s">
        <v>1506</v>
      </c>
      <c r="V878" s="8" t="str">
        <f>IFERROR(IF(VLOOKUP(U878, EnglishVocabulary!A:A, 1, FALSE) = U878, "yes", "no"), "no")</f>
        <v>no</v>
      </c>
      <c r="W878" s="8" t="str">
        <f>IFERROR(IF(VLOOKUP(A878, HighDiscrimIRT!A:A, 1, FALSE) = A878, "X", ""), "")</f>
        <v/>
      </c>
      <c r="X878" s="7"/>
    </row>
    <row r="879" spans="1:24">
      <c r="A879" s="14" t="s">
        <v>1507</v>
      </c>
      <c r="B879" s="7">
        <f>LOG10(D879)+6</f>
        <v>0.97481554649979607</v>
      </c>
      <c r="C879" s="7">
        <f>IF(E879=0,-12,LOG10(E879)+6)</f>
        <v>-0.30583370406680199</v>
      </c>
      <c r="D879" s="10">
        <v>9.4366000000000004E-6</v>
      </c>
      <c r="E879" s="10">
        <v>4.9449999999999999E-7</v>
      </c>
      <c r="F879" s="11">
        <v>3</v>
      </c>
      <c r="G879" s="8" t="str" cm="1">
        <f t="array" ref="G879">_xlfn.SWITCH(F879,0,"primary",1,"6-7th grade",2,"8-9th grade",3,"10th grade",4,"11-12th grade",5,"bachelor",6,"licence",7,"master",10,"hard to tell")</f>
        <v>10th grade</v>
      </c>
      <c r="H879" s="8"/>
      <c r="I879" s="8"/>
      <c r="J879" s="8" t="s">
        <v>27</v>
      </c>
      <c r="K879" s="8" t="str">
        <f>IFERROR(IF(VLOOKUP(A879, ResultsOnlineExpFrench!A:A, 1, FALSE) = A879, "yes", "no"), "no")</f>
        <v>yes</v>
      </c>
      <c r="L879" s="8"/>
      <c r="M879" s="7">
        <f>VLOOKUP(A879,ResultsOnlineExpFrench!A:B,2,FALSE)</f>
        <v>6.4680851063829783</v>
      </c>
      <c r="N879" s="7">
        <f>VLOOKUP(A879,ResultsOnlineExpFrench!A:H,8,FALSE)</f>
        <v>2.4481957214710688</v>
      </c>
      <c r="O879" s="7">
        <f>VLOOKUP(A879,ResultsIRT!B:J,4,FALSE)</f>
        <v>4.2131207049249202</v>
      </c>
      <c r="P879" s="7">
        <f>VLOOKUP(A879,ResultsIRT!B:J,5,FALSE)</f>
        <v>-0.93124499868277699</v>
      </c>
      <c r="Q879" s="7">
        <f>VLOOKUP(A879,ResultsIRT!B:J,6,FALSE)</f>
        <v>2.9037610438078998</v>
      </c>
      <c r="R879" s="7">
        <f>VLOOKUP(A879,ResultsIRT!B:J,8,FALSE)</f>
        <v>-1.3143817209437401</v>
      </c>
      <c r="S879" s="7">
        <f>VLOOKUP(A879,ResultsIRT!B:J,7,FALSE)</f>
        <v>0.57810988123652696</v>
      </c>
      <c r="T879" s="7">
        <f>VLOOKUP(A879,ResultsIRT!B:J,9,FALSE)</f>
        <v>1.85211095434702</v>
      </c>
      <c r="U879" s="27" t="s">
        <v>1508</v>
      </c>
      <c r="V879" s="8" t="str">
        <f>IFERROR(IF(VLOOKUP(U879, EnglishVocabulary!A:A, 1, FALSE) = U879, "yes", "no"), "no")</f>
        <v>no</v>
      </c>
      <c r="W879" s="8" t="str">
        <f>IFERROR(IF(VLOOKUP(A879, HighDiscrimIRT!A:A, 1, FALSE) = A879, "X", ""), "")</f>
        <v/>
      </c>
      <c r="X879" s="7"/>
    </row>
    <row r="880" spans="1:24">
      <c r="A880" s="14" t="s">
        <v>1509</v>
      </c>
      <c r="B880" s="7">
        <f>LOG10(D880)+6</f>
        <v>0.97481554649979607</v>
      </c>
      <c r="C880" s="7">
        <f>IF(E880=0,-12,LOG10(E880)+6)</f>
        <v>0.93775353062754174</v>
      </c>
      <c r="D880" s="10">
        <v>9.4366000000000004E-6</v>
      </c>
      <c r="E880" s="10">
        <v>8.6647000000000002E-6</v>
      </c>
      <c r="F880" s="8">
        <v>0</v>
      </c>
      <c r="G880" s="8" t="str" cm="1">
        <f t="array" ref="G880">_xlfn.SWITCH(F880,0,"primary",1,"6-7th grade",2,"8-9th grade",3,"10th grade",4,"11-12th grade",5,"bachelor",6,"licence",7,"master",10,"hard to tell")</f>
        <v>primary</v>
      </c>
      <c r="H880" s="8"/>
      <c r="I880" s="8" t="s">
        <v>42</v>
      </c>
      <c r="J880" s="8" t="s">
        <v>77</v>
      </c>
      <c r="K880" s="8" t="str">
        <f>IFERROR(IF(VLOOKUP(A880, ResultsOnlineExpFrench!A:A, 1, FALSE) = A880, "yes", "no"), "no")</f>
        <v>no</v>
      </c>
      <c r="L880" s="8"/>
      <c r="M880" s="8" t="e">
        <f>VLOOKUP(A880,ResultsOnlineExpFrench!A:B,2,FALSE)</f>
        <v>#N/A</v>
      </c>
      <c r="N880" s="8" t="e">
        <f>VLOOKUP(A880,ResultsOnlineExpFrench!A:H,8,FALSE)</f>
        <v>#N/A</v>
      </c>
      <c r="O880" s="7" t="e">
        <f>VLOOKUP(A880,ResultsIRT!B:J,4,FALSE)</f>
        <v>#N/A</v>
      </c>
      <c r="P880" s="7" t="e">
        <f>VLOOKUP(A880,ResultsIRT!B:J,5,FALSE)</f>
        <v>#N/A</v>
      </c>
      <c r="Q880" s="7" t="e">
        <f>VLOOKUP(A880,ResultsIRT!B:J,6,FALSE)</f>
        <v>#N/A</v>
      </c>
      <c r="R880" s="7" t="e">
        <f>VLOOKUP(A880,ResultsIRT!B:J,8,FALSE)</f>
        <v>#N/A</v>
      </c>
      <c r="S880" s="7" t="e">
        <f>VLOOKUP(A880,ResultsIRT!B:J,7,FALSE)</f>
        <v>#N/A</v>
      </c>
      <c r="T880" s="7" t="e">
        <f>VLOOKUP(A880,ResultsIRT!B:J,9,FALSE)</f>
        <v>#N/A</v>
      </c>
      <c r="U880" s="27" t="s">
        <v>1509</v>
      </c>
      <c r="V880" s="8" t="str">
        <f>IFERROR(IF(VLOOKUP(U880, EnglishVocabulary!A:A, 1, FALSE) = U880, "yes", "no"), "no")</f>
        <v>no</v>
      </c>
      <c r="W880" s="8" t="str">
        <f>IFERROR(IF(VLOOKUP(A880, HighDiscrimIRT!A:A, 1, FALSE) = A880, "X", ""), "")</f>
        <v/>
      </c>
      <c r="X880" s="7"/>
    </row>
    <row r="881" spans="1:24">
      <c r="A881" s="14" t="s">
        <v>1510</v>
      </c>
      <c r="B881" s="7">
        <f>LOG10(D881)+6</f>
        <v>0.97481554649979607</v>
      </c>
      <c r="C881" s="7">
        <f>IF(E881=0,-12,LOG10(E881)+6)</f>
        <v>-1.6903698325741017</v>
      </c>
      <c r="D881" s="10">
        <v>9.4366000000000004E-6</v>
      </c>
      <c r="E881" s="10">
        <v>2.0400000000000001E-8</v>
      </c>
      <c r="F881" s="8">
        <v>6</v>
      </c>
      <c r="G881" s="8" t="str" cm="1">
        <f t="array" ref="G881">_xlfn.SWITCH(F881,0,"primary",1,"6-7th grade",2,"8-9th grade",3,"10th grade",4,"11-12th grade",5,"bachelor",6,"licence",7,"master",10,"hard to tell")</f>
        <v>licence</v>
      </c>
      <c r="H881" s="8"/>
      <c r="I881" s="8"/>
      <c r="J881" s="8" t="s">
        <v>331</v>
      </c>
      <c r="K881" s="8" t="str">
        <f>IFERROR(IF(VLOOKUP(A881, ResultsOnlineExpFrench!A:A, 1, FALSE) = A881, "yes", "no"), "no")</f>
        <v>no</v>
      </c>
      <c r="L881" s="8"/>
      <c r="M881" s="8" t="e">
        <f>VLOOKUP(A881,ResultsOnlineExpFrench!A:B,2,FALSE)</f>
        <v>#N/A</v>
      </c>
      <c r="N881" s="8" t="e">
        <f>VLOOKUP(A881,ResultsOnlineExpFrench!A:H,8,FALSE)</f>
        <v>#N/A</v>
      </c>
      <c r="O881" s="7" t="e">
        <f>VLOOKUP(A881,ResultsIRT!B:J,4,FALSE)</f>
        <v>#N/A</v>
      </c>
      <c r="P881" s="7" t="e">
        <f>VLOOKUP(A881,ResultsIRT!B:J,5,FALSE)</f>
        <v>#N/A</v>
      </c>
      <c r="Q881" s="7" t="e">
        <f>VLOOKUP(A881,ResultsIRT!B:J,6,FALSE)</f>
        <v>#N/A</v>
      </c>
      <c r="R881" s="7" t="e">
        <f>VLOOKUP(A881,ResultsIRT!B:J,8,FALSE)</f>
        <v>#N/A</v>
      </c>
      <c r="S881" s="7" t="e">
        <f>VLOOKUP(A881,ResultsIRT!B:J,7,FALSE)</f>
        <v>#N/A</v>
      </c>
      <c r="T881" s="7" t="e">
        <f>VLOOKUP(A881,ResultsIRT!B:J,9,FALSE)</f>
        <v>#N/A</v>
      </c>
      <c r="U881" s="27" t="s">
        <v>1510</v>
      </c>
      <c r="V881" s="8" t="str">
        <f>IFERROR(IF(VLOOKUP(U881, EnglishVocabulary!A:A, 1, FALSE) = U881, "yes", "no"), "no")</f>
        <v>no</v>
      </c>
      <c r="W881" s="8" t="str">
        <f>IFERROR(IF(VLOOKUP(A881, HighDiscrimIRT!A:A, 1, FALSE) = A881, "X", ""), "")</f>
        <v/>
      </c>
      <c r="X881" s="7"/>
    </row>
    <row r="882" spans="1:24">
      <c r="A882" s="14" t="s">
        <v>1511</v>
      </c>
      <c r="B882" s="7">
        <f>LOG10(D882)+6</f>
        <v>0.97481554649979607</v>
      </c>
      <c r="C882" s="7">
        <f>IF(E882=0,-12,LOG10(E882)+6)</f>
        <v>-1.8927900303521312</v>
      </c>
      <c r="D882" s="10">
        <v>9.4366000000000004E-6</v>
      </c>
      <c r="E882" s="10">
        <v>1.28E-8</v>
      </c>
      <c r="F882" s="8">
        <v>7</v>
      </c>
      <c r="G882" s="8" t="str" cm="1">
        <f t="array" ref="G882">_xlfn.SWITCH(F882,0,"primary",1,"6-7th grade",2,"8-9th grade",3,"10th grade",4,"11-12th grade",5,"bachelor",6,"licence",7,"master",10,"hard to tell")</f>
        <v>master</v>
      </c>
      <c r="H882" s="8"/>
      <c r="I882" s="8"/>
      <c r="J882" s="8" t="s">
        <v>331</v>
      </c>
      <c r="K882" s="8" t="str">
        <f>IFERROR(IF(VLOOKUP(A882, ResultsOnlineExpFrench!A:A, 1, FALSE) = A882, "yes", "no"), "no")</f>
        <v>no</v>
      </c>
      <c r="L882" s="8"/>
      <c r="M882" s="8" t="e">
        <f>VLOOKUP(A882,ResultsOnlineExpFrench!A:B,2,FALSE)</f>
        <v>#N/A</v>
      </c>
      <c r="N882" s="8" t="e">
        <f>VLOOKUP(A882,ResultsOnlineExpFrench!A:H,8,FALSE)</f>
        <v>#N/A</v>
      </c>
      <c r="O882" s="7" t="e">
        <f>VLOOKUP(A882,ResultsIRT!B:J,4,FALSE)</f>
        <v>#N/A</v>
      </c>
      <c r="P882" s="7" t="e">
        <f>VLOOKUP(A882,ResultsIRT!B:J,5,FALSE)</f>
        <v>#N/A</v>
      </c>
      <c r="Q882" s="7" t="e">
        <f>VLOOKUP(A882,ResultsIRT!B:J,6,FALSE)</f>
        <v>#N/A</v>
      </c>
      <c r="R882" s="7" t="e">
        <f>VLOOKUP(A882,ResultsIRT!B:J,8,FALSE)</f>
        <v>#N/A</v>
      </c>
      <c r="S882" s="7" t="e">
        <f>VLOOKUP(A882,ResultsIRT!B:J,7,FALSE)</f>
        <v>#N/A</v>
      </c>
      <c r="T882" s="7" t="e">
        <f>VLOOKUP(A882,ResultsIRT!B:J,9,FALSE)</f>
        <v>#N/A</v>
      </c>
      <c r="U882" s="27" t="s">
        <v>1512</v>
      </c>
      <c r="V882" s="8" t="str">
        <f>IFERROR(IF(VLOOKUP(U882, EnglishVocabulary!A:A, 1, FALSE) = U882, "yes", "no"), "no")</f>
        <v>no</v>
      </c>
      <c r="W882" s="8" t="str">
        <f>IFERROR(IF(VLOOKUP(A882, HighDiscrimIRT!A:A, 1, FALSE) = A882, "X", ""), "")</f>
        <v/>
      </c>
      <c r="X882" s="7"/>
    </row>
    <row r="883" spans="1:24">
      <c r="A883" s="14" t="s">
        <v>1513</v>
      </c>
      <c r="B883" s="7">
        <f>LOG10(D883)+6</f>
        <v>0.97135471984716748</v>
      </c>
      <c r="C883" s="7">
        <f>IF(E883=0,-12,LOG10(E883)+6)</f>
        <v>-1.8927900303521312</v>
      </c>
      <c r="D883" s="10">
        <v>9.3617000000000005E-6</v>
      </c>
      <c r="E883" s="10">
        <v>1.28E-8</v>
      </c>
      <c r="F883" s="11">
        <v>6</v>
      </c>
      <c r="G883" s="8" t="str" cm="1">
        <f t="array" ref="G883">_xlfn.SWITCH(F883,0,"primary",1,"6-7th grade",2,"8-9th grade",3,"10th grade",4,"11-12th grade",5,"bachelor",6,"licence",7,"master",10,"hard to tell")</f>
        <v>licence</v>
      </c>
      <c r="H883" s="8"/>
      <c r="I883" s="8"/>
      <c r="J883" s="8" t="s">
        <v>27</v>
      </c>
      <c r="K883" s="8" t="str">
        <f>IFERROR(IF(VLOOKUP(A883, ResultsOnlineExpFrench!A:A, 1, FALSE) = A883, "yes", "no"), "no")</f>
        <v>yes</v>
      </c>
      <c r="L883" s="8"/>
      <c r="M883" s="7">
        <f>VLOOKUP(A883,ResultsOnlineExpFrench!A:B,2,FALSE)</f>
        <v>5.1357142857142861</v>
      </c>
      <c r="N883" s="7">
        <f>VLOOKUP(A883,ResultsOnlineExpFrench!A:H,8,FALSE)</f>
        <v>2.4501041210694772</v>
      </c>
      <c r="O883" s="7">
        <f>VLOOKUP(A883,ResultsIRT!B:J,4,FALSE)</f>
        <v>1.6842896248035399</v>
      </c>
      <c r="P883" s="7">
        <f>VLOOKUP(A883,ResultsIRT!B:J,5,FALSE)</f>
        <v>-0.63645750399143197</v>
      </c>
      <c r="Q883" s="7">
        <f>VLOOKUP(A883,ResultsIRT!B:J,6,FALSE)</f>
        <v>1.78862702384128</v>
      </c>
      <c r="R883" s="7">
        <f>VLOOKUP(A883,ResultsIRT!B:J,8,FALSE)</f>
        <v>-1.18836390335502</v>
      </c>
      <c r="S883" s="7">
        <f>VLOOKUP(A883,ResultsIRT!B:J,7,FALSE)</f>
        <v>0.39836885136648398</v>
      </c>
      <c r="T883" s="7">
        <f>VLOOKUP(A883,ResultsIRT!B:J,9,FALSE)</f>
        <v>2.1952802679985801</v>
      </c>
      <c r="U883" s="27" t="s">
        <v>1514</v>
      </c>
      <c r="V883" s="8" t="str">
        <f>IFERROR(IF(VLOOKUP(U883, EnglishVocabulary!A:A, 1, FALSE) = U883, "yes", "no"), "no")</f>
        <v>no</v>
      </c>
      <c r="W883" s="8" t="str">
        <f>IFERROR(IF(VLOOKUP(A883, HighDiscrimIRT!A:A, 1, FALSE) = A883, "X", ""), "")</f>
        <v/>
      </c>
      <c r="X883" s="7"/>
    </row>
    <row r="884" spans="1:24">
      <c r="A884" s="14" t="s">
        <v>1515</v>
      </c>
      <c r="B884" s="7">
        <f>LOG10(D884)+6</f>
        <v>0.97135471984716748</v>
      </c>
      <c r="C884" s="7">
        <f>IF(E884=0,-12,LOG10(E884)+6)</f>
        <v>-12</v>
      </c>
      <c r="D884" s="10">
        <v>9.3617000000000005E-6</v>
      </c>
      <c r="E884" s="10">
        <v>0</v>
      </c>
      <c r="F884" s="11">
        <v>1</v>
      </c>
      <c r="G884" s="8" t="str" cm="1">
        <f t="array" ref="G884">_xlfn.SWITCH(F884,0,"primary",1,"6-7th grade",2,"8-9th grade",3,"10th grade",4,"11-12th grade",5,"bachelor",6,"licence",7,"master",10,"hard to tell")</f>
        <v>6-7th grade</v>
      </c>
      <c r="H884" s="8"/>
      <c r="I884" s="8"/>
      <c r="J884" s="8" t="s">
        <v>27</v>
      </c>
      <c r="K884" s="8" t="str">
        <f>IFERROR(IF(VLOOKUP(A884, ResultsOnlineExpFrench!A:A, 1, FALSE) = A884, "yes", "no"), "no")</f>
        <v>yes</v>
      </c>
      <c r="L884" s="8"/>
      <c r="M884" s="7">
        <f>VLOOKUP(A884,ResultsOnlineExpFrench!A:B,2,FALSE)</f>
        <v>5.8071428571428569</v>
      </c>
      <c r="N884" s="7">
        <f>VLOOKUP(A884,ResultsOnlineExpFrench!A:H,8,FALSE)</f>
        <v>2.5936637863714509</v>
      </c>
      <c r="O884" s="7">
        <f>VLOOKUP(A884,ResultsIRT!B:J,4,FALSE)</f>
        <v>8.29162520519829E-2</v>
      </c>
      <c r="P884" s="7">
        <f>VLOOKUP(A884,ResultsIRT!B:J,5,FALSE)</f>
        <v>-48.261689722073903</v>
      </c>
      <c r="Q884" s="7">
        <f>VLOOKUP(A884,ResultsIRT!B:J,6,FALSE)</f>
        <v>1.03020570442159</v>
      </c>
      <c r="R884" s="7">
        <f>VLOOKUP(A884,ResultsIRT!B:J,8,FALSE)</f>
        <v>-1.81813124871514</v>
      </c>
      <c r="S884" s="7">
        <f>VLOOKUP(A884,ResultsIRT!B:J,7,FALSE)</f>
        <v>0.32015709357855998</v>
      </c>
      <c r="T884" s="7">
        <f>VLOOKUP(A884,ResultsIRT!B:J,9,FALSE)</f>
        <v>0.353901583069274</v>
      </c>
      <c r="U884" s="27" t="s">
        <v>1516</v>
      </c>
      <c r="V884" s="8" t="str">
        <f>IFERROR(IF(VLOOKUP(U884, EnglishVocabulary!A:A, 1, FALSE) = U884, "yes", "no"), "no")</f>
        <v>no</v>
      </c>
      <c r="W884" s="8" t="str">
        <f>IFERROR(IF(VLOOKUP(A884, HighDiscrimIRT!A:A, 1, FALSE) = A884, "X", ""), "")</f>
        <v/>
      </c>
      <c r="X884" s="7"/>
    </row>
    <row r="885" spans="1:24">
      <c r="A885" s="14" t="s">
        <v>1517</v>
      </c>
      <c r="B885" s="7">
        <f>LOG10(D885)+6</f>
        <v>0.97135471984716748</v>
      </c>
      <c r="C885" s="7">
        <f>IF(E885=0,-12,LOG10(E885)+6)</f>
        <v>-1.8446639625349386</v>
      </c>
      <c r="D885" s="10">
        <v>9.3617000000000005E-6</v>
      </c>
      <c r="E885" s="10">
        <v>1.4300000000000001E-8</v>
      </c>
      <c r="F885" s="11">
        <v>5</v>
      </c>
      <c r="G885" s="8" t="str" cm="1">
        <f t="array" ref="G885">_xlfn.SWITCH(F885,0,"primary",1,"6-7th grade",2,"8-9th grade",3,"10th grade",4,"11-12th grade",5,"bachelor",6,"licence",7,"master",10,"hard to tell")</f>
        <v>bachelor</v>
      </c>
      <c r="H885" s="8"/>
      <c r="I885" s="8"/>
      <c r="J885" s="8" t="s">
        <v>27</v>
      </c>
      <c r="K885" s="8" t="str">
        <f>IFERROR(IF(VLOOKUP(A885, ResultsOnlineExpFrench!A:A, 1, FALSE) = A885, "yes", "no"), "no")</f>
        <v>yes</v>
      </c>
      <c r="L885" s="8"/>
      <c r="M885" s="7">
        <f>VLOOKUP(A885,ResultsOnlineExpFrench!A:B,2,FALSE)</f>
        <v>3.9793103448275859</v>
      </c>
      <c r="N885" s="7">
        <f>VLOOKUP(A885,ResultsOnlineExpFrench!A:H,8,FALSE)</f>
        <v>2.9372024351524351</v>
      </c>
      <c r="O885" s="7">
        <f>VLOOKUP(A885,ResultsIRT!B:J,4,FALSE)</f>
        <v>1.9348935202994999</v>
      </c>
      <c r="P885" s="7">
        <f>VLOOKUP(A885,ResultsIRT!B:J,5,FALSE)</f>
        <v>0.109887029834887</v>
      </c>
      <c r="Q885" s="7">
        <f>VLOOKUP(A885,ResultsIRT!B:J,6,FALSE)</f>
        <v>2.5079004576803801</v>
      </c>
      <c r="R885" s="7">
        <f>VLOOKUP(A885,ResultsIRT!B:J,8,FALSE)</f>
        <v>-0.27593419742998898</v>
      </c>
      <c r="S885" s="7">
        <f>VLOOKUP(A885,ResultsIRT!B:J,7,FALSE)</f>
        <v>0.55549854820757005</v>
      </c>
      <c r="T885" s="7">
        <f>VLOOKUP(A885,ResultsIRT!B:J,9,FALSE)</f>
        <v>5.0261722153098596</v>
      </c>
      <c r="U885" s="27" t="s">
        <v>1517</v>
      </c>
      <c r="V885" s="8" t="str">
        <f>IFERROR(IF(VLOOKUP(U885, EnglishVocabulary!A:A, 1, FALSE) = U885, "yes", "no"), "no")</f>
        <v>yes</v>
      </c>
      <c r="W885" s="8" t="str">
        <f>IFERROR(IF(VLOOKUP(A885, HighDiscrimIRT!A:A, 1, FALSE) = A885, "X", ""), "")</f>
        <v>X</v>
      </c>
      <c r="X885" s="7"/>
    </row>
    <row r="886" spans="1:24">
      <c r="A886" s="14" t="s">
        <v>1518</v>
      </c>
      <c r="B886" s="7">
        <f>LOG10(D886)+6</f>
        <v>0.97135471984716748</v>
      </c>
      <c r="C886" s="7">
        <f>IF(E886=0,-12,LOG10(E886)+6)</f>
        <v>-1.2652001704111528</v>
      </c>
      <c r="D886" s="10">
        <v>9.3617000000000005E-6</v>
      </c>
      <c r="E886" s="10">
        <v>5.4300000000000003E-8</v>
      </c>
      <c r="F886" s="11">
        <v>5</v>
      </c>
      <c r="G886" s="8" t="str" cm="1">
        <f t="array" ref="G886">_xlfn.SWITCH(F886,0,"primary",1,"6-7th grade",2,"8-9th grade",3,"10th grade",4,"11-12th grade",5,"bachelor",6,"licence",7,"master",10,"hard to tell")</f>
        <v>bachelor</v>
      </c>
      <c r="H886" s="8"/>
      <c r="I886" s="8"/>
      <c r="J886" s="8" t="s">
        <v>27</v>
      </c>
      <c r="K886" s="8" t="str">
        <f>IFERROR(IF(VLOOKUP(A886, ResultsOnlineExpFrench!A:A, 1, FALSE) = A886, "yes", "no"), "no")</f>
        <v>yes</v>
      </c>
      <c r="L886" s="8"/>
      <c r="M886" s="7">
        <f>VLOOKUP(A886,ResultsOnlineExpFrench!A:B,2,FALSE)</f>
        <v>6.5424836601307188</v>
      </c>
      <c r="N886" s="7">
        <f>VLOOKUP(A886,ResultsOnlineExpFrench!A:H,8,FALSE)</f>
        <v>2.35143379457213</v>
      </c>
      <c r="O886" s="7">
        <f>VLOOKUP(A886,ResultsIRT!B:J,4,FALSE)</f>
        <v>2.56240764545359</v>
      </c>
      <c r="P886" s="7">
        <f>VLOOKUP(A886,ResultsIRT!B:J,5,FALSE)</f>
        <v>-1.2173863706113801</v>
      </c>
      <c r="Q886" s="7">
        <f>VLOOKUP(A886,ResultsIRT!B:J,6,FALSE)</f>
        <v>3.92836913054993</v>
      </c>
      <c r="R886" s="7">
        <f>VLOOKUP(A886,ResultsIRT!B:J,8,FALSE)</f>
        <v>-1.3537009887245299</v>
      </c>
      <c r="S886" s="7">
        <f>VLOOKUP(A886,ResultsIRT!B:J,7,FALSE)</f>
        <v>0.727010534396485</v>
      </c>
      <c r="T886" s="7">
        <f>VLOOKUP(A886,ResultsIRT!B:J,9,FALSE)</f>
        <v>1.7499666334484101</v>
      </c>
      <c r="U886" s="27" t="s">
        <v>1519</v>
      </c>
      <c r="V886" s="8" t="str">
        <f>IFERROR(IF(VLOOKUP(U886, EnglishVocabulary!A:A, 1, FALSE) = U886, "yes", "no"), "no")</f>
        <v>no</v>
      </c>
      <c r="W886" s="8" t="str">
        <f>IFERROR(IF(VLOOKUP(A886, HighDiscrimIRT!A:A, 1, FALSE) = A886, "X", ""), "")</f>
        <v>X</v>
      </c>
      <c r="X886" s="7"/>
    </row>
    <row r="887" spans="1:24">
      <c r="A887" s="14" t="s">
        <v>1520</v>
      </c>
      <c r="B887" s="7">
        <f>LOG10(D887)+6</f>
        <v>0.97135471984716748</v>
      </c>
      <c r="C887" s="7">
        <f>IF(E887=0,-12,LOG10(E887)+6)</f>
        <v>-1.2716462179787715</v>
      </c>
      <c r="D887" s="10">
        <v>9.3617000000000005E-6</v>
      </c>
      <c r="E887" s="10">
        <v>5.3500000000000003E-8</v>
      </c>
      <c r="F887" s="11">
        <v>1</v>
      </c>
      <c r="G887" s="8" t="str" cm="1">
        <f t="array" ref="G887">_xlfn.SWITCH(F887,0,"primary",1,"6-7th grade",2,"8-9th grade",3,"10th grade",4,"11-12th grade",5,"bachelor",6,"licence",7,"master",10,"hard to tell")</f>
        <v>6-7th grade</v>
      </c>
      <c r="H887" s="8"/>
      <c r="I887" s="8"/>
      <c r="J887" s="8" t="s">
        <v>27</v>
      </c>
      <c r="K887" s="8" t="str">
        <f>IFERROR(IF(VLOOKUP(A887, ResultsOnlineExpFrench!A:A, 1, FALSE) = A887, "yes", "no"), "no")</f>
        <v>yes</v>
      </c>
      <c r="L887" s="8"/>
      <c r="M887" s="7">
        <f>VLOOKUP(A887,ResultsOnlineExpFrench!A:B,2,FALSE)</f>
        <v>7.6749999999999998</v>
      </c>
      <c r="N887" s="7">
        <f>VLOOKUP(A887,ResultsOnlineExpFrench!A:H,8,FALSE)</f>
        <v>0.78700381193486113</v>
      </c>
      <c r="O887" s="7" t="e">
        <f>VLOOKUP(A887,ResultsIRT!B:J,4,FALSE)</f>
        <v>#N/A</v>
      </c>
      <c r="P887" s="7" t="e">
        <f>VLOOKUP(A887,ResultsIRT!B:J,5,FALSE)</f>
        <v>#N/A</v>
      </c>
      <c r="Q887" s="7" t="e">
        <f>VLOOKUP(A887,ResultsIRT!B:J,6,FALSE)</f>
        <v>#N/A</v>
      </c>
      <c r="R887" s="7" t="e">
        <f>VLOOKUP(A887,ResultsIRT!B:J,8,FALSE)</f>
        <v>#N/A</v>
      </c>
      <c r="S887" s="7" t="e">
        <f>VLOOKUP(A887,ResultsIRT!B:J,7,FALSE)</f>
        <v>#N/A</v>
      </c>
      <c r="T887" s="7" t="e">
        <f>VLOOKUP(A887,ResultsIRT!B:J,9,FALSE)</f>
        <v>#N/A</v>
      </c>
      <c r="U887" s="27" t="s">
        <v>1521</v>
      </c>
      <c r="V887" s="8" t="str">
        <f>IFERROR(IF(VLOOKUP(U887, EnglishVocabulary!A:A, 1, FALSE) = U887, "yes", "no"), "no")</f>
        <v>no</v>
      </c>
      <c r="W887" s="8" t="str">
        <f>IFERROR(IF(VLOOKUP(A887, HighDiscrimIRT!A:A, 1, FALSE) = A887, "X", ""), "")</f>
        <v/>
      </c>
      <c r="X887" s="7"/>
    </row>
    <row r="888" spans="1:24">
      <c r="A888" s="14" t="s">
        <v>1522</v>
      </c>
      <c r="B888" s="7">
        <f>LOG10(D888)+6</f>
        <v>0.96434921482368363</v>
      </c>
      <c r="C888" s="7">
        <f>IF(E888=0,-12,LOG10(E888)+6)</f>
        <v>-1.3448615651886175</v>
      </c>
      <c r="D888" s="10">
        <v>9.2119000000000007E-6</v>
      </c>
      <c r="E888" s="10">
        <v>4.5200000000000001E-8</v>
      </c>
      <c r="F888" s="31">
        <v>3</v>
      </c>
      <c r="G888" s="8" t="str" cm="1">
        <f t="array" ref="G888">_xlfn.SWITCH(F888,0,"primary",1,"6-7th grade",2,"8-9th grade",3,"10th grade",4,"11-12th grade",5,"bachelor",6,"licence",7,"master",10,"hard to tell")</f>
        <v>10th grade</v>
      </c>
      <c r="H888" s="8"/>
      <c r="I888" s="8"/>
      <c r="J888" s="8" t="s">
        <v>27</v>
      </c>
      <c r="K888" s="8" t="str">
        <f>IFERROR(IF(VLOOKUP(A888, ResultsOnlineExpFrench!A:A, 1, FALSE) = A888, "yes", "no"), "no")</f>
        <v>yes</v>
      </c>
      <c r="L888" s="8"/>
      <c r="M888" s="7">
        <f>VLOOKUP(A888,ResultsOnlineExpFrench!A:B,2,FALSE)</f>
        <v>7.0144927536231876</v>
      </c>
      <c r="N888" s="7">
        <f>VLOOKUP(A888,ResultsOnlineExpFrench!A:H,8,FALSE)</f>
        <v>1.777416735025158</v>
      </c>
      <c r="O888" s="7">
        <f>VLOOKUP(A888,ResultsIRT!B:J,4,FALSE)</f>
        <v>2.7273262231412899E-2</v>
      </c>
      <c r="P888" s="7">
        <f>VLOOKUP(A888,ResultsIRT!B:J,5,FALSE)</f>
        <v>-71.774703228342702</v>
      </c>
      <c r="Q888" s="7">
        <f>VLOOKUP(A888,ResultsIRT!B:J,6,FALSE)</f>
        <v>1.8707677723342999</v>
      </c>
      <c r="R888" s="7">
        <f>VLOOKUP(A888,ResultsIRT!B:J,8,FALSE)</f>
        <v>-2.27183686825702</v>
      </c>
      <c r="S888" s="7">
        <f>VLOOKUP(A888,ResultsIRT!B:J,7,FALSE)</f>
        <v>0.41270961628408798</v>
      </c>
      <c r="T888" s="7">
        <f>VLOOKUP(A888,ResultsIRT!B:J,9,FALSE)</f>
        <v>-2.3403206742659002</v>
      </c>
      <c r="U888" s="27" t="s">
        <v>1522</v>
      </c>
      <c r="V888" s="8" t="str">
        <f>IFERROR(IF(VLOOKUP(U888, EnglishVocabulary!A:A, 1, FALSE) = U888, "yes", "no"), "no")</f>
        <v>no</v>
      </c>
      <c r="W888" s="8" t="str">
        <f>IFERROR(IF(VLOOKUP(A888, HighDiscrimIRT!A:A, 1, FALSE) = A888, "X", ""), "")</f>
        <v/>
      </c>
      <c r="X888" s="7"/>
    </row>
    <row r="889" spans="1:24">
      <c r="A889" s="14" t="s">
        <v>1523</v>
      </c>
      <c r="B889" s="7">
        <f>LOG10(D889)+6</f>
        <v>0.96434921482368363</v>
      </c>
      <c r="C889" s="7">
        <f>IF(E889=0,-12,LOG10(E889)+6)</f>
        <v>-1.2596373105057559</v>
      </c>
      <c r="D889" s="10">
        <v>9.2119000000000007E-6</v>
      </c>
      <c r="E889" s="10">
        <v>5.5000000000000003E-8</v>
      </c>
      <c r="F889" s="11">
        <v>5</v>
      </c>
      <c r="G889" s="8" t="str" cm="1">
        <f t="array" ref="G889">_xlfn.SWITCH(F889,0,"primary",1,"6-7th grade",2,"8-9th grade",3,"10th grade",4,"11-12th grade",5,"bachelor",6,"licence",7,"master",10,"hard to tell")</f>
        <v>bachelor</v>
      </c>
      <c r="H889" s="8"/>
      <c r="I889" s="8"/>
      <c r="J889" s="8" t="s">
        <v>27</v>
      </c>
      <c r="K889" s="8" t="str">
        <f>IFERROR(IF(VLOOKUP(A889, ResultsOnlineExpFrench!A:A, 1, FALSE) = A889, "yes", "no"), "no")</f>
        <v>yes</v>
      </c>
      <c r="L889" s="8"/>
      <c r="M889" s="7">
        <f>VLOOKUP(A889,ResultsOnlineExpFrench!A:B,2,FALSE)</f>
        <v>6.9383561643835616</v>
      </c>
      <c r="N889" s="7">
        <f>VLOOKUP(A889,ResultsOnlineExpFrench!A:H,8,FALSE)</f>
        <v>2.1492993529900311</v>
      </c>
      <c r="O889" s="7">
        <f>VLOOKUP(A889,ResultsIRT!B:J,4,FALSE)</f>
        <v>3.44904184770607</v>
      </c>
      <c r="P889" s="7">
        <f>VLOOKUP(A889,ResultsIRT!B:J,5,FALSE)</f>
        <v>-1.1731908435574601</v>
      </c>
      <c r="Q889" s="7">
        <f>VLOOKUP(A889,ResultsIRT!B:J,6,FALSE)</f>
        <v>3.3156658753206099</v>
      </c>
      <c r="R889" s="7">
        <f>VLOOKUP(A889,ResultsIRT!B:J,8,FALSE)</f>
        <v>-1.484015583328</v>
      </c>
      <c r="S889" s="7">
        <f>VLOOKUP(A889,ResultsIRT!B:J,7,FALSE)</f>
        <v>1.0583726879628399</v>
      </c>
      <c r="T889" s="7">
        <f>VLOOKUP(A889,ResultsIRT!B:J,9,FALSE)</f>
        <v>2.2278736930254799</v>
      </c>
      <c r="U889" s="27" t="s">
        <v>1524</v>
      </c>
      <c r="V889" s="8" t="str">
        <f>IFERROR(IF(VLOOKUP(U889, EnglishVocabulary!A:A, 1, FALSE) = U889, "yes", "no"), "no")</f>
        <v>no</v>
      </c>
      <c r="W889" s="8" t="str">
        <f>IFERROR(IF(VLOOKUP(A889, HighDiscrimIRT!A:A, 1, FALSE) = A889, "X", ""), "")</f>
        <v>X</v>
      </c>
      <c r="X889" s="7"/>
    </row>
    <row r="890" spans="1:24">
      <c r="A890" s="14" t="s">
        <v>1525</v>
      </c>
      <c r="B890" s="7">
        <f>LOG10(D890)+6</f>
        <v>0.96434921482368363</v>
      </c>
      <c r="C890" s="7">
        <f>IF(E890=0,-12,LOG10(E890)+6)</f>
        <v>-0.10446696051592941</v>
      </c>
      <c r="D890" s="10">
        <v>9.2119000000000007E-6</v>
      </c>
      <c r="E890" s="10">
        <v>7.8619999999999999E-7</v>
      </c>
      <c r="F890" s="8">
        <v>5</v>
      </c>
      <c r="G890" s="8" t="str" cm="1">
        <f t="array" ref="G890">_xlfn.SWITCH(F890,0,"primary",1,"6-7th grade",2,"8-9th grade",3,"10th grade",4,"11-12th grade",5,"bachelor",6,"licence",7,"master",10,"hard to tell")</f>
        <v>bachelor</v>
      </c>
      <c r="H890" s="8"/>
      <c r="I890" s="8"/>
      <c r="J890" s="8" t="s">
        <v>331</v>
      </c>
      <c r="K890" s="8" t="str">
        <f>IFERROR(IF(VLOOKUP(A890, ResultsOnlineExpFrench!A:A, 1, FALSE) = A890, "yes", "no"), "no")</f>
        <v>no</v>
      </c>
      <c r="L890" s="8"/>
      <c r="M890" s="8" t="e">
        <f>VLOOKUP(A890,ResultsOnlineExpFrench!A:B,2,FALSE)</f>
        <v>#N/A</v>
      </c>
      <c r="N890" s="8" t="e">
        <f>VLOOKUP(A890,ResultsOnlineExpFrench!A:H,8,FALSE)</f>
        <v>#N/A</v>
      </c>
      <c r="O890" s="7" t="e">
        <f>VLOOKUP(A890,ResultsIRT!B:J,4,FALSE)</f>
        <v>#N/A</v>
      </c>
      <c r="P890" s="7" t="e">
        <f>VLOOKUP(A890,ResultsIRT!B:J,5,FALSE)</f>
        <v>#N/A</v>
      </c>
      <c r="Q890" s="7" t="e">
        <f>VLOOKUP(A890,ResultsIRT!B:J,6,FALSE)</f>
        <v>#N/A</v>
      </c>
      <c r="R890" s="7" t="e">
        <f>VLOOKUP(A890,ResultsIRT!B:J,8,FALSE)</f>
        <v>#N/A</v>
      </c>
      <c r="S890" s="7" t="e">
        <f>VLOOKUP(A890,ResultsIRT!B:J,7,FALSE)</f>
        <v>#N/A</v>
      </c>
      <c r="T890" s="7" t="e">
        <f>VLOOKUP(A890,ResultsIRT!B:J,9,FALSE)</f>
        <v>#N/A</v>
      </c>
      <c r="U890" s="27" t="s">
        <v>1525</v>
      </c>
      <c r="V890" s="8" t="str">
        <f>IFERROR(IF(VLOOKUP(U890, EnglishVocabulary!A:A, 1, FALSE) = U890, "yes", "no"), "no")</f>
        <v>no</v>
      </c>
      <c r="W890" s="8" t="str">
        <f>IFERROR(IF(VLOOKUP(A890, HighDiscrimIRT!A:A, 1, FALSE) = A890, "X", ""), "")</f>
        <v/>
      </c>
      <c r="X890" s="7"/>
    </row>
    <row r="891" spans="1:24">
      <c r="A891" s="14" t="s">
        <v>1526</v>
      </c>
      <c r="B891" s="7">
        <f>LOG10(D891)+6</f>
        <v>0.96434921482368363</v>
      </c>
      <c r="C891" s="7">
        <f>IF(E891=0,-12,LOG10(E891)+6)</f>
        <v>-1.1056839373155611</v>
      </c>
      <c r="D891" s="10">
        <v>9.2119000000000007E-6</v>
      </c>
      <c r="E891" s="10">
        <v>7.8400000000000001E-8</v>
      </c>
      <c r="F891" s="8">
        <v>7</v>
      </c>
      <c r="G891" s="8" t="str" cm="1">
        <f t="array" ref="G891">_xlfn.SWITCH(F891,0,"primary",1,"6-7th grade",2,"8-9th grade",3,"10th grade",4,"11-12th grade",5,"bachelor",6,"licence",7,"master",10,"hard to tell")</f>
        <v>master</v>
      </c>
      <c r="H891" s="8"/>
      <c r="I891" s="8"/>
      <c r="J891" s="8" t="s">
        <v>77</v>
      </c>
      <c r="K891" s="8" t="str">
        <f>IFERROR(IF(VLOOKUP(A891, ResultsOnlineExpFrench!A:A, 1, FALSE) = A891, "yes", "no"), "no")</f>
        <v>no</v>
      </c>
      <c r="L891" s="8"/>
      <c r="M891" s="8" t="e">
        <f>VLOOKUP(A891,ResultsOnlineExpFrench!A:B,2,FALSE)</f>
        <v>#N/A</v>
      </c>
      <c r="N891" s="8" t="e">
        <f>VLOOKUP(A891,ResultsOnlineExpFrench!A:H,8,FALSE)</f>
        <v>#N/A</v>
      </c>
      <c r="O891" s="7" t="e">
        <f>VLOOKUP(A891,ResultsIRT!B:J,4,FALSE)</f>
        <v>#N/A</v>
      </c>
      <c r="P891" s="7" t="e">
        <f>VLOOKUP(A891,ResultsIRT!B:J,5,FALSE)</f>
        <v>#N/A</v>
      </c>
      <c r="Q891" s="7" t="e">
        <f>VLOOKUP(A891,ResultsIRT!B:J,6,FALSE)</f>
        <v>#N/A</v>
      </c>
      <c r="R891" s="7" t="e">
        <f>VLOOKUP(A891,ResultsIRT!B:J,8,FALSE)</f>
        <v>#N/A</v>
      </c>
      <c r="S891" s="7" t="e">
        <f>VLOOKUP(A891,ResultsIRT!B:J,7,FALSE)</f>
        <v>#N/A</v>
      </c>
      <c r="T891" s="7" t="e">
        <f>VLOOKUP(A891,ResultsIRT!B:J,9,FALSE)</f>
        <v>#N/A</v>
      </c>
      <c r="U891" s="27" t="s">
        <v>1527</v>
      </c>
      <c r="V891" s="8" t="str">
        <f>IFERROR(IF(VLOOKUP(U891, EnglishVocabulary!A:A, 1, FALSE) = U891, "yes", "no"), "no")</f>
        <v>no</v>
      </c>
      <c r="W891" s="8" t="str">
        <f>IFERROR(IF(VLOOKUP(A891, HighDiscrimIRT!A:A, 1, FALSE) = A891, "X", ""), "")</f>
        <v/>
      </c>
      <c r="X891" s="7"/>
    </row>
    <row r="892" spans="1:24">
      <c r="A892" s="14" t="s">
        <v>1528</v>
      </c>
      <c r="B892" s="7">
        <f>LOG10(D892)+6</f>
        <v>0.96080362491176974</v>
      </c>
      <c r="C892" s="7">
        <f>IF(E892=0,-12,LOG10(E892)+6)</f>
        <v>-1.8013429130455778</v>
      </c>
      <c r="D892" s="10">
        <v>9.1370000000000008E-6</v>
      </c>
      <c r="E892" s="10">
        <v>1.5799999999999999E-8</v>
      </c>
      <c r="F892" s="11">
        <v>6</v>
      </c>
      <c r="G892" s="8" t="str" cm="1">
        <f t="array" ref="G892">_xlfn.SWITCH(F892,0,"primary",1,"6-7th grade",2,"8-9th grade",3,"10th grade",4,"11-12th grade",5,"bachelor",6,"licence",7,"master",10,"hard to tell")</f>
        <v>licence</v>
      </c>
      <c r="H892" s="8"/>
      <c r="I892" s="8"/>
      <c r="J892" s="8" t="s">
        <v>27</v>
      </c>
      <c r="K892" s="8" t="str">
        <f>IFERROR(IF(VLOOKUP(A892, ResultsOnlineExpFrench!A:A, 1, FALSE) = A892, "yes", "no"), "no")</f>
        <v>yes</v>
      </c>
      <c r="L892" s="8"/>
      <c r="M892" s="7">
        <f>VLOOKUP(A892,ResultsOnlineExpFrench!A:B,2,FALSE)</f>
        <v>4.3956834532374103</v>
      </c>
      <c r="N892" s="7">
        <f>VLOOKUP(A892,ResultsOnlineExpFrench!A:H,8,FALSE)</f>
        <v>2.885385415039615</v>
      </c>
      <c r="O892" s="7">
        <f>VLOOKUP(A892,ResultsIRT!B:J,4,FALSE)</f>
        <v>3.97555841146053</v>
      </c>
      <c r="P892" s="7">
        <f>VLOOKUP(A892,ResultsIRT!B:J,5,FALSE)</f>
        <v>-0.13142163395099499</v>
      </c>
      <c r="Q892" s="7">
        <f>VLOOKUP(A892,ResultsIRT!B:J,6,FALSE)</f>
        <v>2.3758419375361601</v>
      </c>
      <c r="R892" s="7">
        <f>VLOOKUP(A892,ResultsIRT!B:J,8,FALSE)</f>
        <v>-0.41753462526754498</v>
      </c>
      <c r="S892" s="7">
        <f>VLOOKUP(A892,ResultsIRT!B:J,7,FALSE)</f>
        <v>0.46069646384341401</v>
      </c>
      <c r="T892" s="7">
        <f>VLOOKUP(A892,ResultsIRT!B:J,9,FALSE)</f>
        <v>4.7049502520366104</v>
      </c>
      <c r="U892" s="27" t="s">
        <v>1529</v>
      </c>
      <c r="V892" s="8" t="str">
        <f>IFERROR(IF(VLOOKUP(U892, EnglishVocabulary!A:A, 1, FALSE) = U892, "yes", "no"), "no")</f>
        <v>no</v>
      </c>
      <c r="W892" s="8" t="str">
        <f>IFERROR(IF(VLOOKUP(A892, HighDiscrimIRT!A:A, 1, FALSE) = A892, "X", ""), "")</f>
        <v/>
      </c>
      <c r="X892" s="7"/>
    </row>
    <row r="893" spans="1:24">
      <c r="A893" s="14" t="s">
        <v>1530</v>
      </c>
      <c r="B893" s="7">
        <f>LOG10(D893)+6</f>
        <v>0.96080362491176974</v>
      </c>
      <c r="C893" s="7">
        <f>IF(E893=0,-12,LOG10(E893)+6)</f>
        <v>-0.61888491929014933</v>
      </c>
      <c r="D893" s="10">
        <v>9.1370000000000008E-6</v>
      </c>
      <c r="E893" s="10">
        <v>2.4050000000000002E-7</v>
      </c>
      <c r="F893" s="11">
        <v>7</v>
      </c>
      <c r="G893" s="8" t="str" cm="1">
        <f t="array" ref="G893">_xlfn.SWITCH(F893,0,"primary",1,"6-7th grade",2,"8-9th grade",3,"10th grade",4,"11-12th grade",5,"bachelor",6,"licence",7,"master",10,"hard to tell")</f>
        <v>master</v>
      </c>
      <c r="H893" s="8"/>
      <c r="I893" s="8"/>
      <c r="J893" s="8" t="s">
        <v>27</v>
      </c>
      <c r="K893" s="8" t="str">
        <f>IFERROR(IF(VLOOKUP(A893, ResultsOnlineExpFrench!A:A, 1, FALSE) = A893, "yes", "no"), "no")</f>
        <v>yes</v>
      </c>
      <c r="L893" s="8"/>
      <c r="M893" s="7">
        <f>VLOOKUP(A893,ResultsOnlineExpFrench!A:B,2,FALSE)</f>
        <v>2.3566433566433571</v>
      </c>
      <c r="N893" s="7">
        <f>VLOOKUP(A893,ResultsOnlineExpFrench!A:H,8,FALSE)</f>
        <v>2.5182011406346438</v>
      </c>
      <c r="O893" s="7">
        <f>VLOOKUP(A893,ResultsIRT!B:J,4,FALSE)</f>
        <v>2.3006747490772299</v>
      </c>
      <c r="P893" s="7">
        <f>VLOOKUP(A893,ResultsIRT!B:J,5,FALSE)</f>
        <v>0.85664468133168403</v>
      </c>
      <c r="Q893" s="7">
        <f>VLOOKUP(A893,ResultsIRT!B:J,6,FALSE)</f>
        <v>1.3822122410156199</v>
      </c>
      <c r="R893" s="7">
        <f>VLOOKUP(A893,ResultsIRT!B:J,8,FALSE)</f>
        <v>0.76533134987236995</v>
      </c>
      <c r="S893" s="7">
        <f>VLOOKUP(A893,ResultsIRT!B:J,7,FALSE)</f>
        <v>0.19286381927762999</v>
      </c>
      <c r="T893" s="7">
        <f>VLOOKUP(A893,ResultsIRT!B:J,9,FALSE)</f>
        <v>10.1333183134594</v>
      </c>
      <c r="U893" s="27" t="s">
        <v>1530</v>
      </c>
      <c r="V893" s="8" t="str">
        <f>IFERROR(IF(VLOOKUP(U893, EnglishVocabulary!A:A, 1, FALSE) = U893, "yes", "no"), "no")</f>
        <v>no</v>
      </c>
      <c r="W893" s="8" t="str">
        <f>IFERROR(IF(VLOOKUP(A893, HighDiscrimIRT!A:A, 1, FALSE) = A893, "X", ""), "")</f>
        <v/>
      </c>
      <c r="X893" s="7"/>
    </row>
    <row r="894" spans="1:24">
      <c r="A894" s="14" t="s">
        <v>1531</v>
      </c>
      <c r="B894" s="7">
        <f>LOG10(D894)+6</f>
        <v>0.95722885029610971</v>
      </c>
      <c r="C894" s="7">
        <f>IF(E894=0,-12,LOG10(E894)+6)</f>
        <v>-0.32202824718925971</v>
      </c>
      <c r="D894" s="10">
        <v>9.0620999999999992E-6</v>
      </c>
      <c r="E894" s="10">
        <v>4.764E-7</v>
      </c>
      <c r="F894" s="31">
        <v>3</v>
      </c>
      <c r="G894" s="8" t="str" cm="1">
        <f t="array" ref="G894">_xlfn.SWITCH(F894,0,"primary",1,"6-7th grade",2,"8-9th grade",3,"10th grade",4,"11-12th grade",5,"bachelor",6,"licence",7,"master",10,"hard to tell")</f>
        <v>10th grade</v>
      </c>
      <c r="H894" s="8"/>
      <c r="I894" s="8"/>
      <c r="J894" s="8" t="s">
        <v>36</v>
      </c>
      <c r="K894" s="8" t="str">
        <f>IFERROR(IF(VLOOKUP(A894, ResultsOnlineExpFrench!A:A, 1, FALSE) = A894, "yes", "no"), "no")</f>
        <v>yes</v>
      </c>
      <c r="L894" s="8"/>
      <c r="M894" s="7">
        <f>VLOOKUP(A894,ResultsOnlineExpFrench!A:B,2,FALSE)</f>
        <v>6.7446808510638299</v>
      </c>
      <c r="N894" s="7">
        <f>VLOOKUP(A894,ResultsOnlineExpFrench!A:H,8,FALSE)</f>
        <v>1.9584487105984341</v>
      </c>
      <c r="O894" s="7">
        <f>VLOOKUP(A894,ResultsIRT!B:J,4,FALSE)</f>
        <v>5.7617763052927401E-2</v>
      </c>
      <c r="P894" s="7">
        <f>VLOOKUP(A894,ResultsIRT!B:J,5,FALSE)</f>
        <v>-64.935797026561403</v>
      </c>
      <c r="Q894" s="7">
        <f>VLOOKUP(A894,ResultsIRT!B:J,6,FALSE)</f>
        <v>1.54323818059269</v>
      </c>
      <c r="R894" s="7">
        <f>VLOOKUP(A894,ResultsIRT!B:J,8,FALSE)</f>
        <v>-2.2020501896061999</v>
      </c>
      <c r="S894" s="7">
        <f>VLOOKUP(A894,ResultsIRT!B:J,7,FALSE)</f>
        <v>0.41304434629271503</v>
      </c>
      <c r="T894" s="7">
        <f>VLOOKUP(A894,ResultsIRT!B:J,9,FALSE)</f>
        <v>-1.1291117834211</v>
      </c>
      <c r="U894" s="27" t="s">
        <v>1532</v>
      </c>
      <c r="V894" s="8" t="str">
        <f>IFERROR(IF(VLOOKUP(U894, EnglishVocabulary!A:A, 1, FALSE) = U894, "yes", "no"), "no")</f>
        <v>no</v>
      </c>
      <c r="W894" s="8" t="str">
        <f>IFERROR(IF(VLOOKUP(A894, HighDiscrimIRT!A:A, 1, FALSE) = A894, "X", ""), "")</f>
        <v/>
      </c>
      <c r="X894" s="7"/>
    </row>
    <row r="895" spans="1:24">
      <c r="A895" s="14" t="s">
        <v>1533</v>
      </c>
      <c r="B895" s="7">
        <f>LOG10(D895)+6</f>
        <v>0.95722885029610971</v>
      </c>
      <c r="C895" s="7">
        <f>IF(E895=0,-12,LOG10(E895)+6)</f>
        <v>-1.1186153432294272</v>
      </c>
      <c r="D895" s="10">
        <v>9.0620999999999992E-6</v>
      </c>
      <c r="E895" s="10">
        <v>7.61E-8</v>
      </c>
      <c r="F895" s="11">
        <v>3</v>
      </c>
      <c r="G895" s="8" t="str" cm="1">
        <f t="array" ref="G895">_xlfn.SWITCH(F895,0,"primary",1,"6-7th grade",2,"8-9th grade",3,"10th grade",4,"11-12th grade",5,"bachelor",6,"licence",7,"master",10,"hard to tell")</f>
        <v>10th grade</v>
      </c>
      <c r="H895" s="8"/>
      <c r="I895" s="8"/>
      <c r="J895" s="8" t="s">
        <v>27</v>
      </c>
      <c r="K895" s="8" t="str">
        <f>IFERROR(IF(VLOOKUP(A895, ResultsOnlineExpFrench!A:A, 1, FALSE) = A895, "yes", "no"), "no")</f>
        <v>yes</v>
      </c>
      <c r="L895" s="8"/>
      <c r="M895" s="7">
        <f>VLOOKUP(A895,ResultsOnlineExpFrench!A:B,2,FALSE)</f>
        <v>6.3776223776223766</v>
      </c>
      <c r="N895" s="7">
        <f>VLOOKUP(A895,ResultsOnlineExpFrench!A:H,8,FALSE)</f>
        <v>2.8328843089245641</v>
      </c>
      <c r="O895" s="7">
        <f>VLOOKUP(A895,ResultsIRT!B:J,4,FALSE)</f>
        <v>3.20562067638607</v>
      </c>
      <c r="P895" s="7">
        <f>VLOOKUP(A895,ResultsIRT!B:J,5,FALSE)</f>
        <v>-1.1311305331902399</v>
      </c>
      <c r="Q895" s="7">
        <f>VLOOKUP(A895,ResultsIRT!B:J,6,FALSE)</f>
        <v>3.7854962466703199</v>
      </c>
      <c r="R895" s="7">
        <f>VLOOKUP(A895,ResultsIRT!B:J,8,FALSE)</f>
        <v>-1.2041124891602299</v>
      </c>
      <c r="S895" s="7">
        <f>VLOOKUP(A895,ResultsIRT!B:J,7,FALSE)</f>
        <v>0.88857058563797098</v>
      </c>
      <c r="T895" s="7">
        <f>VLOOKUP(A895,ResultsIRT!B:J,9,FALSE)</f>
        <v>2.5708075250325502</v>
      </c>
      <c r="U895" s="27" t="s">
        <v>1534</v>
      </c>
      <c r="V895" s="8" t="str">
        <f>IFERROR(IF(VLOOKUP(U895, EnglishVocabulary!A:A, 1, FALSE) = U895, "yes", "no"), "no")</f>
        <v>no</v>
      </c>
      <c r="W895" s="8" t="str">
        <f>IFERROR(IF(VLOOKUP(A895, HighDiscrimIRT!A:A, 1, FALSE) = A895, "X", ""), "")</f>
        <v>X</v>
      </c>
      <c r="X895" s="7"/>
    </row>
    <row r="896" spans="1:24">
      <c r="A896" s="14" t="s">
        <v>1535</v>
      </c>
      <c r="B896" s="7">
        <f>LOG10(D896)+6</f>
        <v>0.95722885029610971</v>
      </c>
      <c r="C896" s="7">
        <f>IF(E896=0,-12,LOG10(E896)+6)</f>
        <v>-1.2254830342714502</v>
      </c>
      <c r="D896" s="10">
        <v>9.0620999999999992E-6</v>
      </c>
      <c r="E896" s="10">
        <v>5.9499999999999997E-8</v>
      </c>
      <c r="F896" s="28">
        <v>10</v>
      </c>
      <c r="G896" s="8" t="str" cm="1">
        <f t="array" ref="G896">_xlfn.SWITCH(F896,0,"primary",1,"6-7th grade",2,"8-9th grade",3,"10th grade",4,"11-12th grade",5,"bachelor",6,"licence",7,"master",10,"hard to tell")</f>
        <v>hard to tell</v>
      </c>
      <c r="H896" s="8"/>
      <c r="I896" s="8"/>
      <c r="J896" s="8" t="s">
        <v>77</v>
      </c>
      <c r="K896" s="8" t="str">
        <f>IFERROR(IF(VLOOKUP(A896, ResultsOnlineExpFrench!A:A, 1, FALSE) = A896, "yes", "no"), "no")</f>
        <v>no</v>
      </c>
      <c r="L896" s="8"/>
      <c r="M896" s="8" t="e">
        <f>VLOOKUP(A896,ResultsOnlineExpFrench!A:B,2,FALSE)</f>
        <v>#N/A</v>
      </c>
      <c r="N896" s="8" t="e">
        <f>VLOOKUP(A896,ResultsOnlineExpFrench!A:H,8,FALSE)</f>
        <v>#N/A</v>
      </c>
      <c r="O896" s="7" t="e">
        <f>VLOOKUP(A896,ResultsIRT!B:J,4,FALSE)</f>
        <v>#N/A</v>
      </c>
      <c r="P896" s="7" t="e">
        <f>VLOOKUP(A896,ResultsIRT!B:J,5,FALSE)</f>
        <v>#N/A</v>
      </c>
      <c r="Q896" s="7" t="e">
        <f>VLOOKUP(A896,ResultsIRT!B:J,6,FALSE)</f>
        <v>#N/A</v>
      </c>
      <c r="R896" s="7" t="e">
        <f>VLOOKUP(A896,ResultsIRT!B:J,8,FALSE)</f>
        <v>#N/A</v>
      </c>
      <c r="S896" s="7" t="e">
        <f>VLOOKUP(A896,ResultsIRT!B:J,7,FALSE)</f>
        <v>#N/A</v>
      </c>
      <c r="T896" s="7" t="e">
        <f>VLOOKUP(A896,ResultsIRT!B:J,9,FALSE)</f>
        <v>#N/A</v>
      </c>
      <c r="U896" s="27" t="s">
        <v>1535</v>
      </c>
      <c r="V896" s="8" t="str">
        <f>IFERROR(IF(VLOOKUP(U896, EnglishVocabulary!A:A, 1, FALSE) = U896, "yes", "no"), "no")</f>
        <v>no</v>
      </c>
      <c r="W896" s="8" t="str">
        <f>IFERROR(IF(VLOOKUP(A896, HighDiscrimIRT!A:A, 1, FALSE) = A896, "X", ""), "")</f>
        <v/>
      </c>
      <c r="X896" s="7"/>
    </row>
    <row r="897" spans="1:24">
      <c r="A897" s="14" t="s">
        <v>717</v>
      </c>
      <c r="B897" s="7">
        <f>LOG10(D897)+6</f>
        <v>0.95722885029610971</v>
      </c>
      <c r="C897" s="7">
        <f>IF(E897=0,-12,LOG10(E897)+6)</f>
        <v>-1.1985962899826452</v>
      </c>
      <c r="D897" s="10">
        <v>9.0620999999999992E-6</v>
      </c>
      <c r="E897" s="10">
        <v>6.3300000000000004E-8</v>
      </c>
      <c r="F897" s="28">
        <v>1</v>
      </c>
      <c r="G897" s="8" t="str" cm="1">
        <f t="array" ref="G897">_xlfn.SWITCH(F897,0,"primary",1,"6-7th grade",2,"8-9th grade",3,"10th grade",4,"11-12th grade",5,"bachelor",6,"licence",7,"master",10,"hard to tell")</f>
        <v>6-7th grade</v>
      </c>
      <c r="H897" s="8"/>
      <c r="I897" s="8"/>
      <c r="J897" s="8" t="s">
        <v>77</v>
      </c>
      <c r="K897" s="8" t="str">
        <f>IFERROR(IF(VLOOKUP(A897, ResultsOnlineExpFrench!A:A, 1, FALSE) = A897, "yes", "no"), "no")</f>
        <v>no</v>
      </c>
      <c r="L897" s="8"/>
      <c r="M897" s="8" t="e">
        <f>VLOOKUP(A897,ResultsOnlineExpFrench!A:B,2,FALSE)</f>
        <v>#N/A</v>
      </c>
      <c r="N897" s="8" t="e">
        <f>VLOOKUP(A897,ResultsOnlineExpFrench!A:H,8,FALSE)</f>
        <v>#N/A</v>
      </c>
      <c r="O897" s="7" t="e">
        <f>VLOOKUP(A897,ResultsIRT!B:J,4,FALSE)</f>
        <v>#N/A</v>
      </c>
      <c r="P897" s="7" t="e">
        <f>VLOOKUP(A897,ResultsIRT!B:J,5,FALSE)</f>
        <v>#N/A</v>
      </c>
      <c r="Q897" s="7" t="e">
        <f>VLOOKUP(A897,ResultsIRT!B:J,6,FALSE)</f>
        <v>#N/A</v>
      </c>
      <c r="R897" s="7" t="e">
        <f>VLOOKUP(A897,ResultsIRT!B:J,8,FALSE)</f>
        <v>#N/A</v>
      </c>
      <c r="S897" s="7" t="e">
        <f>VLOOKUP(A897,ResultsIRT!B:J,7,FALSE)</f>
        <v>#N/A</v>
      </c>
      <c r="T897" s="7" t="e">
        <f>VLOOKUP(A897,ResultsIRT!B:J,9,FALSE)</f>
        <v>#N/A</v>
      </c>
      <c r="U897" s="27" t="s">
        <v>717</v>
      </c>
      <c r="V897" s="8" t="str">
        <f>IFERROR(IF(VLOOKUP(U897, EnglishVocabulary!A:A, 1, FALSE) = U897, "yes", "no"), "no")</f>
        <v>yes</v>
      </c>
      <c r="W897" s="8" t="str">
        <f>IFERROR(IF(VLOOKUP(A897, HighDiscrimIRT!A:A, 1, FALSE) = A897, "X", ""), "")</f>
        <v/>
      </c>
      <c r="X897" s="7"/>
    </row>
    <row r="898" spans="1:24">
      <c r="A898" s="14" t="s">
        <v>1536</v>
      </c>
      <c r="B898" s="7">
        <f>LOG10(D898)+6</f>
        <v>0.95362440653206715</v>
      </c>
      <c r="C898" s="7">
        <f>IF(E898=0,-12,LOG10(E898)+6)</f>
        <v>-1.8210230527068303</v>
      </c>
      <c r="D898" s="10">
        <v>8.9871999999999993E-6</v>
      </c>
      <c r="E898" s="10">
        <v>1.51E-8</v>
      </c>
      <c r="F898" s="11">
        <v>2</v>
      </c>
      <c r="G898" s="8" t="str" cm="1">
        <f t="array" ref="G898">_xlfn.SWITCH(F898,0,"primary",1,"6-7th grade",2,"8-9th grade",3,"10th grade",4,"11-12th grade",5,"bachelor",6,"licence",7,"master",10,"hard to tell")</f>
        <v>8-9th grade</v>
      </c>
      <c r="H898" s="8"/>
      <c r="I898" s="8"/>
      <c r="J898" s="8" t="s">
        <v>27</v>
      </c>
      <c r="K898" s="8" t="str">
        <f>IFERROR(IF(VLOOKUP(A898, ResultsOnlineExpFrench!A:A, 1, FALSE) = A898, "yes", "no"), "no")</f>
        <v>yes</v>
      </c>
      <c r="L898" s="8"/>
      <c r="M898" s="7">
        <f>VLOOKUP(A898,ResultsOnlineExpFrench!A:B,2,FALSE)</f>
        <v>7.7483870967741932</v>
      </c>
      <c r="N898" s="7">
        <f>VLOOKUP(A898,ResultsOnlineExpFrench!A:H,8,FALSE)</f>
        <v>0.77537544193928198</v>
      </c>
      <c r="O898" s="7">
        <f>VLOOKUP(A898,ResultsIRT!B:J,4,FALSE)</f>
        <v>2.1249987565260899E-2</v>
      </c>
      <c r="P898" s="7">
        <f>VLOOKUP(A898,ResultsIRT!B:J,5,FALSE)</f>
        <v>-81.308874086955399</v>
      </c>
      <c r="Q898" s="7">
        <f>VLOOKUP(A898,ResultsIRT!B:J,6,FALSE)</f>
        <v>1.49684665424039</v>
      </c>
      <c r="R898" s="7">
        <f>VLOOKUP(A898,ResultsIRT!B:J,8,FALSE)</f>
        <v>-4.0222414766950303</v>
      </c>
      <c r="S898" s="7">
        <f>VLOOKUP(A898,ResultsIRT!B:J,7,FALSE)</f>
        <v>1.10482956840471</v>
      </c>
      <c r="T898" s="7">
        <f>VLOOKUP(A898,ResultsIRT!B:J,9,FALSE)</f>
        <v>-0.93721290135236401</v>
      </c>
      <c r="U898" s="27" t="s">
        <v>1537</v>
      </c>
      <c r="V898" s="8" t="str">
        <f>IFERROR(IF(VLOOKUP(U898, EnglishVocabulary!A:A, 1, FALSE) = U898, "yes", "no"), "no")</f>
        <v>no</v>
      </c>
      <c r="W898" s="8" t="str">
        <f>IFERROR(IF(VLOOKUP(A898, HighDiscrimIRT!A:A, 1, FALSE) = A898, "X", ""), "")</f>
        <v>X</v>
      </c>
      <c r="X898" s="7"/>
    </row>
    <row r="899" spans="1:24">
      <c r="A899" s="14" t="s">
        <v>1538</v>
      </c>
      <c r="B899" s="7">
        <f>LOG10(D899)+6</f>
        <v>0.95362440653206715</v>
      </c>
      <c r="C899" s="7">
        <f>IF(E899=0,-12,LOG10(E899)+6)</f>
        <v>-2.4202164033831899</v>
      </c>
      <c r="D899" s="10">
        <v>8.9871999999999993E-6</v>
      </c>
      <c r="E899" s="10">
        <v>3.8000000000000001E-9</v>
      </c>
      <c r="F899" s="11">
        <v>7</v>
      </c>
      <c r="G899" s="8" t="str" cm="1">
        <f t="array" ref="G899">_xlfn.SWITCH(F899,0,"primary",1,"6-7th grade",2,"8-9th grade",3,"10th grade",4,"11-12th grade",5,"bachelor",6,"licence",7,"master",10,"hard to tell")</f>
        <v>master</v>
      </c>
      <c r="H899" s="8"/>
      <c r="I899" s="8"/>
      <c r="J899" s="8" t="s">
        <v>27</v>
      </c>
      <c r="K899" s="8" t="str">
        <f>IFERROR(IF(VLOOKUP(A899, ResultsOnlineExpFrench!A:A, 1, FALSE) = A899, "yes", "no"), "no")</f>
        <v>yes</v>
      </c>
      <c r="L899" s="8"/>
      <c r="M899" s="7">
        <f>VLOOKUP(A899,ResultsOnlineExpFrench!A:B,2,FALSE)</f>
        <v>1.926666666666667</v>
      </c>
      <c r="N899" s="7">
        <f>VLOOKUP(A899,ResultsOnlineExpFrench!A:H,8,FALSE)</f>
        <v>2.129465243252922</v>
      </c>
      <c r="O899" s="7">
        <f>VLOOKUP(A899,ResultsIRT!B:J,4,FALSE)</f>
        <v>1.3334384063605299E-2</v>
      </c>
      <c r="P899" s="7">
        <f>VLOOKUP(A899,ResultsIRT!B:J,5,FALSE)</f>
        <v>49.823058746045703</v>
      </c>
      <c r="Q899" s="7">
        <f>VLOOKUP(A899,ResultsIRT!B:J,6,FALSE)</f>
        <v>0.86897009625375699</v>
      </c>
      <c r="R899" s="7">
        <f>VLOOKUP(A899,ResultsIRT!B:J,8,FALSE)</f>
        <v>1.3806554180102999</v>
      </c>
      <c r="S899" s="7">
        <f>VLOOKUP(A899,ResultsIRT!B:J,7,FALSE)</f>
        <v>0.140114233399839</v>
      </c>
      <c r="T899" s="7">
        <f>VLOOKUP(A899,ResultsIRT!B:J,9,FALSE)</f>
        <v>13.609744330015801</v>
      </c>
      <c r="U899" s="27" t="s">
        <v>1539</v>
      </c>
      <c r="V899" s="8" t="str">
        <f>IFERROR(IF(VLOOKUP(U899, EnglishVocabulary!A:A, 1, FALSE) = U899, "yes", "no"), "no")</f>
        <v>no</v>
      </c>
      <c r="W899" s="8" t="str">
        <f>IFERROR(IF(VLOOKUP(A899, HighDiscrimIRT!A:A, 1, FALSE) = A899, "X", ""), "")</f>
        <v/>
      </c>
      <c r="X899" s="7"/>
    </row>
    <row r="900" spans="1:24">
      <c r="A900" s="14" t="s">
        <v>1540</v>
      </c>
      <c r="B900" s="7">
        <f>LOG10(D900)+6</f>
        <v>0.94998979701184716</v>
      </c>
      <c r="C900" s="7">
        <f>IF(E900=0,-12,LOG10(E900)+6)</f>
        <v>-1.2254830342714502</v>
      </c>
      <c r="D900" s="10">
        <v>8.9122999999999994E-6</v>
      </c>
      <c r="E900" s="10">
        <v>5.9499999999999997E-8</v>
      </c>
      <c r="F900" s="8">
        <v>7</v>
      </c>
      <c r="G900" s="8" t="str" cm="1">
        <f t="array" ref="G900">_xlfn.SWITCH(F900,0,"primary",1,"6-7th grade",2,"8-9th grade",3,"10th grade",4,"11-12th grade",5,"bachelor",6,"licence",7,"master",10,"hard to tell")</f>
        <v>master</v>
      </c>
      <c r="H900" s="8"/>
      <c r="I900" s="8"/>
      <c r="J900" s="8" t="s">
        <v>331</v>
      </c>
      <c r="K900" s="8" t="str">
        <f>IFERROR(IF(VLOOKUP(A900, ResultsOnlineExpFrench!A:A, 1, FALSE) = A900, "yes", "no"), "no")</f>
        <v>no</v>
      </c>
      <c r="L900" s="8"/>
      <c r="M900" s="8" t="e">
        <f>VLOOKUP(A900,ResultsOnlineExpFrench!A:B,2,FALSE)</f>
        <v>#N/A</v>
      </c>
      <c r="N900" s="8" t="e">
        <f>VLOOKUP(A900,ResultsOnlineExpFrench!A:H,8,FALSE)</f>
        <v>#N/A</v>
      </c>
      <c r="O900" s="7" t="e">
        <f>VLOOKUP(A900,ResultsIRT!B:J,4,FALSE)</f>
        <v>#N/A</v>
      </c>
      <c r="P900" s="7" t="e">
        <f>VLOOKUP(A900,ResultsIRT!B:J,5,FALSE)</f>
        <v>#N/A</v>
      </c>
      <c r="Q900" s="7" t="e">
        <f>VLOOKUP(A900,ResultsIRT!B:J,6,FALSE)</f>
        <v>#N/A</v>
      </c>
      <c r="R900" s="7" t="e">
        <f>VLOOKUP(A900,ResultsIRT!B:J,8,FALSE)</f>
        <v>#N/A</v>
      </c>
      <c r="S900" s="7" t="e">
        <f>VLOOKUP(A900,ResultsIRT!B:J,7,FALSE)</f>
        <v>#N/A</v>
      </c>
      <c r="T900" s="7" t="e">
        <f>VLOOKUP(A900,ResultsIRT!B:J,9,FALSE)</f>
        <v>#N/A</v>
      </c>
      <c r="U900" s="27" t="s">
        <v>1540</v>
      </c>
      <c r="V900" s="8" t="str">
        <f>IFERROR(IF(VLOOKUP(U900, EnglishVocabulary!A:A, 1, FALSE) = U900, "yes", "no"), "no")</f>
        <v>no</v>
      </c>
      <c r="W900" s="8" t="str">
        <f>IFERROR(IF(VLOOKUP(A900, HighDiscrimIRT!A:A, 1, FALSE) = A900, "X", ""), "")</f>
        <v/>
      </c>
      <c r="X900" s="7"/>
    </row>
    <row r="901" spans="1:24">
      <c r="A901" s="14" t="s">
        <v>1541</v>
      </c>
      <c r="B901" s="7">
        <f>LOG10(D901)+6</f>
        <v>0.94998979701184716</v>
      </c>
      <c r="C901" s="7">
        <f>IF(E901=0,-12,LOG10(E901)+6)</f>
        <v>1.3152038845576284</v>
      </c>
      <c r="D901" s="10">
        <v>8.9122999999999994E-6</v>
      </c>
      <c r="E901" s="10">
        <v>2.06635E-5</v>
      </c>
      <c r="F901" s="11">
        <v>0</v>
      </c>
      <c r="G901" s="8" t="str" cm="1">
        <f t="array" ref="G901">_xlfn.SWITCH(F901,0,"primary",1,"6-7th grade",2,"8-9th grade",3,"10th grade",4,"11-12th grade",5,"bachelor",6,"licence",7,"master",10,"hard to tell")</f>
        <v>primary</v>
      </c>
      <c r="H901" s="8"/>
      <c r="I901" s="8"/>
      <c r="J901" s="8" t="s">
        <v>36</v>
      </c>
      <c r="K901" s="8" t="str">
        <f>IFERROR(IF(VLOOKUP(A901, ResultsOnlineExpFrench!A:A, 1, FALSE) = A901, "yes", "no"), "no")</f>
        <v>no</v>
      </c>
      <c r="L901" s="8"/>
      <c r="M901" s="8" t="e">
        <f>VLOOKUP(A901,ResultsOnlineExpFrench!A:B,2,FALSE)</f>
        <v>#N/A</v>
      </c>
      <c r="N901" s="8" t="e">
        <f>VLOOKUP(A901,ResultsOnlineExpFrench!A:H,8,FALSE)</f>
        <v>#N/A</v>
      </c>
      <c r="O901" s="7" t="e">
        <f>VLOOKUP(A901,ResultsIRT!B:J,4,FALSE)</f>
        <v>#N/A</v>
      </c>
      <c r="P901" s="7" t="e">
        <f>VLOOKUP(A901,ResultsIRT!B:J,5,FALSE)</f>
        <v>#N/A</v>
      </c>
      <c r="Q901" s="7" t="e">
        <f>VLOOKUP(A901,ResultsIRT!B:J,6,FALSE)</f>
        <v>#N/A</v>
      </c>
      <c r="R901" s="7" t="e">
        <f>VLOOKUP(A901,ResultsIRT!B:J,8,FALSE)</f>
        <v>#N/A</v>
      </c>
      <c r="S901" s="7" t="e">
        <f>VLOOKUP(A901,ResultsIRT!B:J,7,FALSE)</f>
        <v>#N/A</v>
      </c>
      <c r="T901" s="7" t="e">
        <f>VLOOKUP(A901,ResultsIRT!B:J,9,FALSE)</f>
        <v>#N/A</v>
      </c>
      <c r="U901" s="27" t="s">
        <v>1542</v>
      </c>
      <c r="V901" s="8" t="str">
        <f>IFERROR(IF(VLOOKUP(U901, EnglishVocabulary!A:A, 1, FALSE) = U901, "yes", "no"), "no")</f>
        <v>no</v>
      </c>
      <c r="W901" s="8" t="str">
        <f>IFERROR(IF(VLOOKUP(A901, HighDiscrimIRT!A:A, 1, FALSE) = A901, "X", ""), "")</f>
        <v/>
      </c>
      <c r="X901" s="7" t="s">
        <v>340</v>
      </c>
    </row>
    <row r="902" spans="1:24">
      <c r="A902" s="14" t="s">
        <v>1543</v>
      </c>
      <c r="B902" s="7">
        <f>LOG10(D902)+6</f>
        <v>0.94632451255387728</v>
      </c>
      <c r="C902" s="7">
        <f>IF(E902=0,-12,LOG10(E902)+6)</f>
        <v>-1.0154726866562074</v>
      </c>
      <c r="D902" s="10">
        <v>8.8373999999999994E-6</v>
      </c>
      <c r="E902" s="10">
        <v>9.6499999999999997E-8</v>
      </c>
      <c r="F902" s="11">
        <v>4</v>
      </c>
      <c r="G902" s="8" t="str" cm="1">
        <f t="array" ref="G902">_xlfn.SWITCH(F902,0,"primary",1,"6-7th grade",2,"8-9th grade",3,"10th grade",4,"11-12th grade",5,"bachelor",6,"licence",7,"master",10,"hard to tell")</f>
        <v>11-12th grade</v>
      </c>
      <c r="H902" s="8"/>
      <c r="I902" s="8"/>
      <c r="J902" s="8" t="s">
        <v>27</v>
      </c>
      <c r="K902" s="8" t="str">
        <f>IFERROR(IF(VLOOKUP(A902, ResultsOnlineExpFrench!A:A, 1, FALSE) = A902, "yes", "no"), "no")</f>
        <v>yes</v>
      </c>
      <c r="L902" s="8"/>
      <c r="M902" s="7">
        <f>VLOOKUP(A902,ResultsOnlineExpFrench!A:B,2,FALSE)</f>
        <v>5.6689655172413804</v>
      </c>
      <c r="N902" s="7">
        <f>VLOOKUP(A902,ResultsOnlineExpFrench!A:H,8,FALSE)</f>
        <v>2.597227095388047</v>
      </c>
      <c r="O902" s="7">
        <f>VLOOKUP(A902,ResultsIRT!B:J,4,FALSE)</f>
        <v>2.2702819523983302</v>
      </c>
      <c r="P902" s="7">
        <f>VLOOKUP(A902,ResultsIRT!B:J,5,FALSE)</f>
        <v>-0.88712165744629901</v>
      </c>
      <c r="Q902" s="7">
        <f>VLOOKUP(A902,ResultsIRT!B:J,6,FALSE)</f>
        <v>2.6149429549483001</v>
      </c>
      <c r="R902" s="7">
        <f>VLOOKUP(A902,ResultsIRT!B:J,8,FALSE)</f>
        <v>-1.30489815384411</v>
      </c>
      <c r="S902" s="7">
        <f>VLOOKUP(A902,ResultsIRT!B:J,7,FALSE)</f>
        <v>0.65743610687188803</v>
      </c>
      <c r="T902" s="7">
        <f>VLOOKUP(A902,ResultsIRT!B:J,9,FALSE)</f>
        <v>2.4993397100052301</v>
      </c>
      <c r="U902" s="27" t="s">
        <v>1544</v>
      </c>
      <c r="V902" s="8" t="str">
        <f>IFERROR(IF(VLOOKUP(U902, EnglishVocabulary!A:A, 1, FALSE) = U902, "yes", "no"), "no")</f>
        <v>yes</v>
      </c>
      <c r="W902" s="8" t="str">
        <f>IFERROR(IF(VLOOKUP(A902, HighDiscrimIRT!A:A, 1, FALSE) = A902, "X", ""), "")</f>
        <v/>
      </c>
      <c r="X902" s="7"/>
    </row>
    <row r="903" spans="1:24">
      <c r="A903" s="14" t="s">
        <v>1545</v>
      </c>
      <c r="B903" s="7">
        <f>LOG10(D903)+6</f>
        <v>0.94632451255387728</v>
      </c>
      <c r="C903" s="7">
        <f>IF(E903=0,-12,LOG10(E903)+6)</f>
        <v>-1.5100415205751654</v>
      </c>
      <c r="D903" s="10">
        <v>8.8373999999999994E-6</v>
      </c>
      <c r="E903" s="10">
        <v>3.0899999999999999E-8</v>
      </c>
      <c r="F903" s="8">
        <v>7</v>
      </c>
      <c r="G903" s="8" t="str" cm="1">
        <f t="array" ref="G903">_xlfn.SWITCH(F903,0,"primary",1,"6-7th grade",2,"8-9th grade",3,"10th grade",4,"11-12th grade",5,"bachelor",6,"licence",7,"master",10,"hard to tell")</f>
        <v>master</v>
      </c>
      <c r="H903" s="8"/>
      <c r="I903" s="8"/>
      <c r="J903" s="8" t="s">
        <v>77</v>
      </c>
      <c r="K903" s="8" t="str">
        <f>IFERROR(IF(VLOOKUP(A903, ResultsOnlineExpFrench!A:A, 1, FALSE) = A903, "yes", "no"), "no")</f>
        <v>no</v>
      </c>
      <c r="L903" s="8"/>
      <c r="M903" s="8" t="e">
        <f>VLOOKUP(A903,ResultsOnlineExpFrench!A:B,2,FALSE)</f>
        <v>#N/A</v>
      </c>
      <c r="N903" s="8" t="e">
        <f>VLOOKUP(A903,ResultsOnlineExpFrench!A:H,8,FALSE)</f>
        <v>#N/A</v>
      </c>
      <c r="O903" s="7" t="e">
        <f>VLOOKUP(A903,ResultsIRT!B:J,4,FALSE)</f>
        <v>#N/A</v>
      </c>
      <c r="P903" s="7" t="e">
        <f>VLOOKUP(A903,ResultsIRT!B:J,5,FALSE)</f>
        <v>#N/A</v>
      </c>
      <c r="Q903" s="7" t="e">
        <f>VLOOKUP(A903,ResultsIRT!B:J,6,FALSE)</f>
        <v>#N/A</v>
      </c>
      <c r="R903" s="7" t="e">
        <f>VLOOKUP(A903,ResultsIRT!B:J,8,FALSE)</f>
        <v>#N/A</v>
      </c>
      <c r="S903" s="7" t="e">
        <f>VLOOKUP(A903,ResultsIRT!B:J,7,FALSE)</f>
        <v>#N/A</v>
      </c>
      <c r="T903" s="7" t="e">
        <f>VLOOKUP(A903,ResultsIRT!B:J,9,FALSE)</f>
        <v>#N/A</v>
      </c>
      <c r="U903" s="27" t="s">
        <v>1545</v>
      </c>
      <c r="V903" s="8" t="str">
        <f>IFERROR(IF(VLOOKUP(U903, EnglishVocabulary!A:A, 1, FALSE) = U903, "yes", "no"), "no")</f>
        <v>yes</v>
      </c>
      <c r="W903" s="8" t="str">
        <f>IFERROR(IF(VLOOKUP(A903, HighDiscrimIRT!A:A, 1, FALSE) = A903, "X", ""), "")</f>
        <v/>
      </c>
      <c r="X903" s="7"/>
    </row>
    <row r="904" spans="1:24">
      <c r="A904" s="14" t="s">
        <v>1546</v>
      </c>
      <c r="B904" s="7">
        <f>LOG10(D904)+6</f>
        <v>0.94262803097471526</v>
      </c>
      <c r="C904" s="7">
        <f>IF(E904=0,-12,LOG10(E904)+6)</f>
        <v>-0.18722029299103582</v>
      </c>
      <c r="D904" s="10">
        <v>8.7624999999999995E-6</v>
      </c>
      <c r="E904" s="10">
        <v>6.4980000000000001E-7</v>
      </c>
      <c r="F904" s="8">
        <v>5</v>
      </c>
      <c r="G904" s="8" t="str" cm="1">
        <f t="array" ref="G904">_xlfn.SWITCH(F904,0,"primary",1,"6-7th grade",2,"8-9th grade",3,"10th grade",4,"11-12th grade",5,"bachelor",6,"licence",7,"master",10,"hard to tell")</f>
        <v>bachelor</v>
      </c>
      <c r="H904" s="8"/>
      <c r="I904" s="8"/>
      <c r="J904" s="8" t="s">
        <v>214</v>
      </c>
      <c r="K904" s="8" t="str">
        <f>IFERROR(IF(VLOOKUP(A904, ResultsOnlineExpFrench!A:A, 1, FALSE) = A904, "yes", "no"), "no")</f>
        <v>no</v>
      </c>
      <c r="L904" s="8"/>
      <c r="M904" s="8" t="e">
        <f>VLOOKUP(A904,ResultsOnlineExpFrench!A:B,2,FALSE)</f>
        <v>#N/A</v>
      </c>
      <c r="N904" s="8" t="e">
        <f>VLOOKUP(A904,ResultsOnlineExpFrench!A:H,8,FALSE)</f>
        <v>#N/A</v>
      </c>
      <c r="O904" s="7" t="e">
        <f>VLOOKUP(A904,ResultsIRT!B:J,4,FALSE)</f>
        <v>#N/A</v>
      </c>
      <c r="P904" s="7" t="e">
        <f>VLOOKUP(A904,ResultsIRT!B:J,5,FALSE)</f>
        <v>#N/A</v>
      </c>
      <c r="Q904" s="7" t="e">
        <f>VLOOKUP(A904,ResultsIRT!B:J,6,FALSE)</f>
        <v>#N/A</v>
      </c>
      <c r="R904" s="7" t="e">
        <f>VLOOKUP(A904,ResultsIRT!B:J,8,FALSE)</f>
        <v>#N/A</v>
      </c>
      <c r="S904" s="7" t="e">
        <f>VLOOKUP(A904,ResultsIRT!B:J,7,FALSE)</f>
        <v>#N/A</v>
      </c>
      <c r="T904" s="7" t="e">
        <f>VLOOKUP(A904,ResultsIRT!B:J,9,FALSE)</f>
        <v>#N/A</v>
      </c>
      <c r="U904" s="27" t="s">
        <v>1547</v>
      </c>
      <c r="V904" s="8" t="str">
        <f>IFERROR(IF(VLOOKUP(U904, EnglishVocabulary!A:A, 1, FALSE) = U904, "yes", "no"), "no")</f>
        <v>yes</v>
      </c>
      <c r="W904" s="8" t="str">
        <f>IFERROR(IF(VLOOKUP(A904, HighDiscrimIRT!A:A, 1, FALSE) = A904, "X", ""), "")</f>
        <v/>
      </c>
      <c r="X904" s="7"/>
    </row>
    <row r="905" spans="1:24">
      <c r="A905" s="14" t="s">
        <v>1548</v>
      </c>
      <c r="B905" s="7">
        <f>LOG10(D905)+6</f>
        <v>0.94262803097471526</v>
      </c>
      <c r="C905" s="7">
        <f>IF(E905=0,-12,LOG10(E905)+6)</f>
        <v>-0.39040559077477965</v>
      </c>
      <c r="D905" s="10">
        <v>8.7624999999999995E-6</v>
      </c>
      <c r="E905" s="10">
        <v>4.0699999999999998E-7</v>
      </c>
      <c r="F905" s="8">
        <v>5</v>
      </c>
      <c r="G905" s="8" t="str" cm="1">
        <f t="array" ref="G905">_xlfn.SWITCH(F905,0,"primary",1,"6-7th grade",2,"8-9th grade",3,"10th grade",4,"11-12th grade",5,"bachelor",6,"licence",7,"master",10,"hard to tell")</f>
        <v>bachelor</v>
      </c>
      <c r="H905" s="8"/>
      <c r="I905" s="8"/>
      <c r="J905" s="8" t="s">
        <v>331</v>
      </c>
      <c r="K905" s="8" t="str">
        <f>IFERROR(IF(VLOOKUP(A905, ResultsOnlineExpFrench!A:A, 1, FALSE) = A905, "yes", "no"), "no")</f>
        <v>no</v>
      </c>
      <c r="L905" s="8"/>
      <c r="M905" s="8" t="e">
        <f>VLOOKUP(A905,ResultsOnlineExpFrench!A:B,2,FALSE)</f>
        <v>#N/A</v>
      </c>
      <c r="N905" s="8" t="e">
        <f>VLOOKUP(A905,ResultsOnlineExpFrench!A:H,8,FALSE)</f>
        <v>#N/A</v>
      </c>
      <c r="O905" s="7" t="e">
        <f>VLOOKUP(A905,ResultsIRT!B:J,4,FALSE)</f>
        <v>#N/A</v>
      </c>
      <c r="P905" s="7" t="e">
        <f>VLOOKUP(A905,ResultsIRT!B:J,5,FALSE)</f>
        <v>#N/A</v>
      </c>
      <c r="Q905" s="7" t="e">
        <f>VLOOKUP(A905,ResultsIRT!B:J,6,FALSE)</f>
        <v>#N/A</v>
      </c>
      <c r="R905" s="7" t="e">
        <f>VLOOKUP(A905,ResultsIRT!B:J,8,FALSE)</f>
        <v>#N/A</v>
      </c>
      <c r="S905" s="7" t="e">
        <f>VLOOKUP(A905,ResultsIRT!B:J,7,FALSE)</f>
        <v>#N/A</v>
      </c>
      <c r="T905" s="7" t="e">
        <f>VLOOKUP(A905,ResultsIRT!B:J,9,FALSE)</f>
        <v>#N/A</v>
      </c>
      <c r="U905" s="27" t="s">
        <v>1548</v>
      </c>
      <c r="V905" s="8" t="str">
        <f>IFERROR(IF(VLOOKUP(U905, EnglishVocabulary!A:A, 1, FALSE) = U905, "yes", "no"), "no")</f>
        <v>no</v>
      </c>
      <c r="W905" s="8" t="str">
        <f>IFERROR(IF(VLOOKUP(A905, HighDiscrimIRT!A:A, 1, FALSE) = A905, "X", ""), "")</f>
        <v/>
      </c>
      <c r="X905" s="7"/>
    </row>
    <row r="906" spans="1:24">
      <c r="A906" s="14" t="s">
        <v>1549</v>
      </c>
      <c r="B906" s="7">
        <f>LOG10(D906)+6</f>
        <v>0.94262803097471526</v>
      </c>
      <c r="C906" s="7">
        <f>IF(E906=0,-12,LOG10(E906)+6)</f>
        <v>-1.1985962899826452</v>
      </c>
      <c r="D906" s="10">
        <v>8.7624999999999995E-6</v>
      </c>
      <c r="E906" s="10">
        <v>6.3300000000000004E-8</v>
      </c>
      <c r="F906" s="8">
        <v>3</v>
      </c>
      <c r="G906" s="8" t="str" cm="1">
        <f t="array" ref="G906">_xlfn.SWITCH(F906,0,"primary",1,"6-7th grade",2,"8-9th grade",3,"10th grade",4,"11-12th grade",5,"bachelor",6,"licence",7,"master",10,"hard to tell")</f>
        <v>10th grade</v>
      </c>
      <c r="H906" s="8"/>
      <c r="I906" s="8"/>
      <c r="J906" s="8" t="s">
        <v>77</v>
      </c>
      <c r="K906" s="8" t="str">
        <f>IFERROR(IF(VLOOKUP(A906, ResultsOnlineExpFrench!A:A, 1, FALSE) = A906, "yes", "no"), "no")</f>
        <v>no</v>
      </c>
      <c r="L906" s="8"/>
      <c r="M906" s="8" t="e">
        <f>VLOOKUP(A906,ResultsOnlineExpFrench!A:B,2,FALSE)</f>
        <v>#N/A</v>
      </c>
      <c r="N906" s="8" t="e">
        <f>VLOOKUP(A906,ResultsOnlineExpFrench!A:H,8,FALSE)</f>
        <v>#N/A</v>
      </c>
      <c r="O906" s="7" t="e">
        <f>VLOOKUP(A906,ResultsIRT!B:J,4,FALSE)</f>
        <v>#N/A</v>
      </c>
      <c r="P906" s="7" t="e">
        <f>VLOOKUP(A906,ResultsIRT!B:J,5,FALSE)</f>
        <v>#N/A</v>
      </c>
      <c r="Q906" s="7" t="e">
        <f>VLOOKUP(A906,ResultsIRT!B:J,6,FALSE)</f>
        <v>#N/A</v>
      </c>
      <c r="R906" s="7" t="e">
        <f>VLOOKUP(A906,ResultsIRT!B:J,8,FALSE)</f>
        <v>#N/A</v>
      </c>
      <c r="S906" s="7" t="e">
        <f>VLOOKUP(A906,ResultsIRT!B:J,7,FALSE)</f>
        <v>#N/A</v>
      </c>
      <c r="T906" s="7" t="e">
        <f>VLOOKUP(A906,ResultsIRT!B:J,9,FALSE)</f>
        <v>#N/A</v>
      </c>
      <c r="U906" s="27" t="s">
        <v>1236</v>
      </c>
      <c r="V906" s="8" t="str">
        <f>IFERROR(IF(VLOOKUP(U906, EnglishVocabulary!A:A, 1, FALSE) = U906, "yes", "no"), "no")</f>
        <v>yes</v>
      </c>
      <c r="W906" s="8" t="str">
        <f>IFERROR(IF(VLOOKUP(A906, HighDiscrimIRT!A:A, 1, FALSE) = A906, "X", ""), "")</f>
        <v/>
      </c>
      <c r="X906" s="7"/>
    </row>
    <row r="907" spans="1:24">
      <c r="A907" s="14" t="s">
        <v>1550</v>
      </c>
      <c r="B907" s="7">
        <f>LOG10(D907)+6</f>
        <v>0.94262803097471526</v>
      </c>
      <c r="C907" s="7">
        <f>IF(E907=0,-12,LOG10(E907)+6)</f>
        <v>-0.87224748416702713</v>
      </c>
      <c r="D907" s="10">
        <v>8.7624999999999995E-6</v>
      </c>
      <c r="E907" s="10">
        <v>1.342E-7</v>
      </c>
      <c r="F907" s="28">
        <v>10</v>
      </c>
      <c r="G907" s="8" t="str" cm="1">
        <f t="array" ref="G907">_xlfn.SWITCH(F907,0,"primary",1,"6-7th grade",2,"8-9th grade",3,"10th grade",4,"11-12th grade",5,"bachelor",6,"licence",7,"master",10,"hard to tell")</f>
        <v>hard to tell</v>
      </c>
      <c r="H907" s="8"/>
      <c r="I907" s="8"/>
      <c r="J907" s="8" t="s">
        <v>27</v>
      </c>
      <c r="K907" s="8" t="str">
        <f>IFERROR(IF(VLOOKUP(A907, ResultsOnlineExpFrench!A:A, 1, FALSE) = A907, "yes", "no"), "no")</f>
        <v>no</v>
      </c>
      <c r="L907" s="8"/>
      <c r="M907" s="8" t="e">
        <f>VLOOKUP(A907,ResultsOnlineExpFrench!A:B,2,FALSE)</f>
        <v>#N/A</v>
      </c>
      <c r="N907" s="8" t="e">
        <f>VLOOKUP(A907,ResultsOnlineExpFrench!A:H,8,FALSE)</f>
        <v>#N/A</v>
      </c>
      <c r="O907" s="7" t="e">
        <f>VLOOKUP(A907,ResultsIRT!B:J,4,FALSE)</f>
        <v>#N/A</v>
      </c>
      <c r="P907" s="7" t="e">
        <f>VLOOKUP(A907,ResultsIRT!B:J,5,FALSE)</f>
        <v>#N/A</v>
      </c>
      <c r="Q907" s="7" t="e">
        <f>VLOOKUP(A907,ResultsIRT!B:J,6,FALSE)</f>
        <v>#N/A</v>
      </c>
      <c r="R907" s="7" t="e">
        <f>VLOOKUP(A907,ResultsIRT!B:J,8,FALSE)</f>
        <v>#N/A</v>
      </c>
      <c r="S907" s="7" t="e">
        <f>VLOOKUP(A907,ResultsIRT!B:J,7,FALSE)</f>
        <v>#N/A</v>
      </c>
      <c r="T907" s="7" t="e">
        <f>VLOOKUP(A907,ResultsIRT!B:J,9,FALSE)</f>
        <v>#N/A</v>
      </c>
      <c r="U907" s="27" t="s">
        <v>1551</v>
      </c>
      <c r="V907" s="8" t="str">
        <f>IFERROR(IF(VLOOKUP(U907, EnglishVocabulary!A:A, 1, FALSE) = U907, "yes", "no"), "no")</f>
        <v>no</v>
      </c>
      <c r="W907" s="8" t="str">
        <f>IFERROR(IF(VLOOKUP(A907, HighDiscrimIRT!A:A, 1, FALSE) = A907, "X", ""), "")</f>
        <v/>
      </c>
      <c r="X907" s="7"/>
    </row>
    <row r="908" spans="1:24">
      <c r="A908" s="14" t="s">
        <v>1552</v>
      </c>
      <c r="B908" s="7">
        <f>LOG10(D908)+6</f>
        <v>0.94262803097471526</v>
      </c>
      <c r="C908" s="7">
        <f>IF(E908=0,-12,LOG10(E908)+6)</f>
        <v>-1.4067139329795424</v>
      </c>
      <c r="D908" s="10">
        <v>8.7624999999999995E-6</v>
      </c>
      <c r="E908" s="10">
        <v>3.92E-8</v>
      </c>
      <c r="F908" s="8">
        <v>6</v>
      </c>
      <c r="G908" s="8" t="str" cm="1">
        <f t="array" ref="G908">_xlfn.SWITCH(F908,0,"primary",1,"6-7th grade",2,"8-9th grade",3,"10th grade",4,"11-12th grade",5,"bachelor",6,"licence",7,"master",10,"hard to tell")</f>
        <v>licence</v>
      </c>
      <c r="H908" s="8"/>
      <c r="I908" s="8"/>
      <c r="J908" s="8" t="s">
        <v>77</v>
      </c>
      <c r="K908" s="8" t="str">
        <f>IFERROR(IF(VLOOKUP(A908, ResultsOnlineExpFrench!A:A, 1, FALSE) = A908, "yes", "no"), "no")</f>
        <v>no</v>
      </c>
      <c r="L908" s="8"/>
      <c r="M908" s="8" t="e">
        <f>VLOOKUP(A908,ResultsOnlineExpFrench!A:B,2,FALSE)</f>
        <v>#N/A</v>
      </c>
      <c r="N908" s="8" t="e">
        <f>VLOOKUP(A908,ResultsOnlineExpFrench!A:H,8,FALSE)</f>
        <v>#N/A</v>
      </c>
      <c r="O908" s="7" t="e">
        <f>VLOOKUP(A908,ResultsIRT!B:J,4,FALSE)</f>
        <v>#N/A</v>
      </c>
      <c r="P908" s="7" t="e">
        <f>VLOOKUP(A908,ResultsIRT!B:J,5,FALSE)</f>
        <v>#N/A</v>
      </c>
      <c r="Q908" s="7" t="e">
        <f>VLOOKUP(A908,ResultsIRT!B:J,6,FALSE)</f>
        <v>#N/A</v>
      </c>
      <c r="R908" s="7" t="e">
        <f>VLOOKUP(A908,ResultsIRT!B:J,8,FALSE)</f>
        <v>#N/A</v>
      </c>
      <c r="S908" s="7" t="e">
        <f>VLOOKUP(A908,ResultsIRT!B:J,7,FALSE)</f>
        <v>#N/A</v>
      </c>
      <c r="T908" s="7" t="e">
        <f>VLOOKUP(A908,ResultsIRT!B:J,9,FALSE)</f>
        <v>#N/A</v>
      </c>
      <c r="U908" s="27" t="s">
        <v>1553</v>
      </c>
      <c r="V908" s="8" t="str">
        <f>IFERROR(IF(VLOOKUP(U908, EnglishVocabulary!A:A, 1, FALSE) = U908, "yes", "no"), "no")</f>
        <v>yes</v>
      </c>
      <c r="W908" s="8" t="str">
        <f>IFERROR(IF(VLOOKUP(A908, HighDiscrimIRT!A:A, 1, FALSE) = A908, "X", ""), "")</f>
        <v/>
      </c>
      <c r="X908" s="7"/>
    </row>
    <row r="909" spans="1:24">
      <c r="A909" s="14" t="s">
        <v>1554</v>
      </c>
      <c r="B909" s="7">
        <f>LOG10(D909)+6</f>
        <v>0.93889981664257149</v>
      </c>
      <c r="C909" s="7">
        <f>IF(E909=0,-12,LOG10(E909)+6)</f>
        <v>-0.64859024807456134</v>
      </c>
      <c r="D909" s="10">
        <v>8.6875999999999996E-6</v>
      </c>
      <c r="E909" s="10">
        <v>2.2460000000000001E-7</v>
      </c>
      <c r="F909" s="31">
        <v>3</v>
      </c>
      <c r="G909" s="8" t="str" cm="1">
        <f t="array" ref="G909">_xlfn.SWITCH(F909,0,"primary",1,"6-7th grade",2,"8-9th grade",3,"10th grade",4,"11-12th grade",5,"bachelor",6,"licence",7,"master",10,"hard to tell")</f>
        <v>10th grade</v>
      </c>
      <c r="H909" s="8"/>
      <c r="I909" s="8"/>
      <c r="J909" s="8" t="s">
        <v>36</v>
      </c>
      <c r="K909" s="8" t="str">
        <f>IFERROR(IF(VLOOKUP(A909, ResultsOnlineExpFrench!A:A, 1, FALSE) = A909, "yes", "no"), "no")</f>
        <v>yes</v>
      </c>
      <c r="L909" s="8"/>
      <c r="M909" s="7">
        <f>VLOOKUP(A909,ResultsOnlineExpFrench!A:B,2,FALSE)</f>
        <v>4.615384615384615</v>
      </c>
      <c r="N909" s="7">
        <f>VLOOKUP(A909,ResultsOnlineExpFrench!A:H,8,FALSE)</f>
        <v>3.2531277621216161</v>
      </c>
      <c r="O909" s="7">
        <f>VLOOKUP(A909,ResultsIRT!B:J,4,FALSE)</f>
        <v>5.6802668170092302E-2</v>
      </c>
      <c r="P909" s="7">
        <f>VLOOKUP(A909,ResultsIRT!B:J,5,FALSE)</f>
        <v>-46.492904488126101</v>
      </c>
      <c r="Q909" s="7">
        <f>VLOOKUP(A909,ResultsIRT!B:J,6,FALSE)</f>
        <v>0.81263920964563996</v>
      </c>
      <c r="R909" s="7">
        <f>VLOOKUP(A909,ResultsIRT!B:J,8,FALSE)</f>
        <v>-0.80012733710377604</v>
      </c>
      <c r="S909" s="7">
        <f>VLOOKUP(A909,ResultsIRT!B:J,7,FALSE)</f>
        <v>0.193755211646264</v>
      </c>
      <c r="T909" s="7">
        <f>VLOOKUP(A909,ResultsIRT!B:J,9,FALSE)</f>
        <v>3.3307929600212902</v>
      </c>
      <c r="U909" s="27" t="s">
        <v>1555</v>
      </c>
      <c r="V909" s="8" t="str">
        <f>IFERROR(IF(VLOOKUP(U909, EnglishVocabulary!A:A, 1, FALSE) = U909, "yes", "no"), "no")</f>
        <v>no</v>
      </c>
      <c r="W909" s="8" t="str">
        <f>IFERROR(IF(VLOOKUP(A909, HighDiscrimIRT!A:A, 1, FALSE) = A909, "X", ""), "")</f>
        <v/>
      </c>
      <c r="X909" s="7"/>
    </row>
    <row r="910" spans="1:24">
      <c r="A910" s="14" t="s">
        <v>1556</v>
      </c>
      <c r="B910" s="7">
        <f>LOG10(D910)+6</f>
        <v>0.93889981664257149</v>
      </c>
      <c r="C910" s="7">
        <f>IF(E910=0,-12,LOG10(E910)+6)</f>
        <v>-1.2306226739238619</v>
      </c>
      <c r="D910" s="10">
        <v>8.6875999999999996E-6</v>
      </c>
      <c r="E910" s="10">
        <v>5.8799999999999997E-8</v>
      </c>
      <c r="F910" s="11">
        <v>5</v>
      </c>
      <c r="G910" s="8" t="str" cm="1">
        <f t="array" ref="G910">_xlfn.SWITCH(F910,0,"primary",1,"6-7th grade",2,"8-9th grade",3,"10th grade",4,"11-12th grade",5,"bachelor",6,"licence",7,"master",10,"hard to tell")</f>
        <v>bachelor</v>
      </c>
      <c r="H910" s="8"/>
      <c r="I910" s="8"/>
      <c r="J910" s="8" t="s">
        <v>27</v>
      </c>
      <c r="K910" s="8" t="str">
        <f>IFERROR(IF(VLOOKUP(A910, ResultsOnlineExpFrench!A:A, 1, FALSE) = A910, "yes", "no"), "no")</f>
        <v>yes</v>
      </c>
      <c r="L910" s="8"/>
      <c r="M910" s="7">
        <f>VLOOKUP(A910,ResultsOnlineExpFrench!A:B,2,FALSE)</f>
        <v>5.9873417721518987</v>
      </c>
      <c r="N910" s="7">
        <f>VLOOKUP(A910,ResultsOnlineExpFrench!A:H,8,FALSE)</f>
        <v>2.2919433514443091</v>
      </c>
      <c r="O910" s="7">
        <f>VLOOKUP(A910,ResultsIRT!B:J,4,FALSE)</f>
        <v>1.7942394417915599</v>
      </c>
      <c r="P910" s="7">
        <f>VLOOKUP(A910,ResultsIRT!B:J,5,FALSE)</f>
        <v>-0.744801149240369</v>
      </c>
      <c r="Q910" s="7">
        <f>VLOOKUP(A910,ResultsIRT!B:J,6,FALSE)</f>
        <v>1.88996492264298</v>
      </c>
      <c r="R910" s="7">
        <f>VLOOKUP(A910,ResultsIRT!B:J,8,FALSE)</f>
        <v>-1.3890668417882099</v>
      </c>
      <c r="S910" s="7">
        <f>VLOOKUP(A910,ResultsIRT!B:J,7,FALSE)</f>
        <v>0.50345806890418099</v>
      </c>
      <c r="T910" s="7">
        <f>VLOOKUP(A910,ResultsIRT!B:J,9,FALSE)</f>
        <v>1.3887369944512999</v>
      </c>
      <c r="U910" s="27" t="s">
        <v>1557</v>
      </c>
      <c r="V910" s="8" t="str">
        <f>IFERROR(IF(VLOOKUP(U910, EnglishVocabulary!A:A, 1, FALSE) = U910, "yes", "no"), "no")</f>
        <v>no</v>
      </c>
      <c r="W910" s="8" t="str">
        <f>IFERROR(IF(VLOOKUP(A910, HighDiscrimIRT!A:A, 1, FALSE) = A910, "X", ""), "")</f>
        <v/>
      </c>
      <c r="X910" s="7"/>
    </row>
    <row r="911" spans="1:24">
      <c r="A911" s="14" t="s">
        <v>1558</v>
      </c>
      <c r="B911" s="7">
        <f>LOG10(D911)+6</f>
        <v>0.93513932001151634</v>
      </c>
      <c r="C911" s="7">
        <f>IF(E911=0,-12,LOG10(E911)+6)</f>
        <v>0.14088498026586649</v>
      </c>
      <c r="D911" s="10">
        <v>8.6126999999999997E-6</v>
      </c>
      <c r="E911" s="10">
        <v>1.3831999999999999E-6</v>
      </c>
      <c r="F911" s="8">
        <v>0</v>
      </c>
      <c r="G911" s="8" t="str" cm="1">
        <f t="array" ref="G911">_xlfn.SWITCH(F911,0,"primary",1,"6-7th grade",2,"8-9th grade",3,"10th grade",4,"11-12th grade",5,"bachelor",6,"licence",7,"master",10,"hard to tell")</f>
        <v>primary</v>
      </c>
      <c r="H911" s="8"/>
      <c r="I911" s="8"/>
      <c r="J911" s="8" t="s">
        <v>77</v>
      </c>
      <c r="K911" s="8" t="str">
        <f>IFERROR(IF(VLOOKUP(A911, ResultsOnlineExpFrench!A:A, 1, FALSE) = A911, "yes", "no"), "no")</f>
        <v>no</v>
      </c>
      <c r="L911" s="8"/>
      <c r="M911" s="8" t="e">
        <f>VLOOKUP(A911,ResultsOnlineExpFrench!A:B,2,FALSE)</f>
        <v>#N/A</v>
      </c>
      <c r="N911" s="8" t="e">
        <f>VLOOKUP(A911,ResultsOnlineExpFrench!A:H,8,FALSE)</f>
        <v>#N/A</v>
      </c>
      <c r="O911" s="7" t="e">
        <f>VLOOKUP(A911,ResultsIRT!B:J,4,FALSE)</f>
        <v>#N/A</v>
      </c>
      <c r="P911" s="7" t="e">
        <f>VLOOKUP(A911,ResultsIRT!B:J,5,FALSE)</f>
        <v>#N/A</v>
      </c>
      <c r="Q911" s="7" t="e">
        <f>VLOOKUP(A911,ResultsIRT!B:J,6,FALSE)</f>
        <v>#N/A</v>
      </c>
      <c r="R911" s="7" t="e">
        <f>VLOOKUP(A911,ResultsIRT!B:J,8,FALSE)</f>
        <v>#N/A</v>
      </c>
      <c r="S911" s="7" t="e">
        <f>VLOOKUP(A911,ResultsIRT!B:J,7,FALSE)</f>
        <v>#N/A</v>
      </c>
      <c r="T911" s="7" t="e">
        <f>VLOOKUP(A911,ResultsIRT!B:J,9,FALSE)</f>
        <v>#N/A</v>
      </c>
      <c r="U911" s="27" t="s">
        <v>1558</v>
      </c>
      <c r="V911" s="8" t="str">
        <f>IFERROR(IF(VLOOKUP(U911, EnglishVocabulary!A:A, 1, FALSE) = U911, "yes", "no"), "no")</f>
        <v>yes</v>
      </c>
      <c r="W911" s="8" t="str">
        <f>IFERROR(IF(VLOOKUP(A911, HighDiscrimIRT!A:A, 1, FALSE) = A911, "X", ""), "")</f>
        <v/>
      </c>
      <c r="X911" s="7"/>
    </row>
    <row r="912" spans="1:24">
      <c r="A912" s="14" t="s">
        <v>1559</v>
      </c>
      <c r="B912" s="7">
        <f>LOG10(D912)+6</f>
        <v>0.93513932001151634</v>
      </c>
      <c r="C912" s="7">
        <f>IF(E912=0,-12,LOG10(E912)+6)</f>
        <v>-0.30320691491825613</v>
      </c>
      <c r="D912" s="10">
        <v>8.6126999999999997E-6</v>
      </c>
      <c r="E912" s="10">
        <v>4.975E-7</v>
      </c>
      <c r="F912" s="8">
        <v>5</v>
      </c>
      <c r="G912" s="8" t="str" cm="1">
        <f t="array" ref="G912">_xlfn.SWITCH(F912,0,"primary",1,"6-7th grade",2,"8-9th grade",3,"10th grade",4,"11-12th grade",5,"bachelor",6,"licence",7,"master",10,"hard to tell")</f>
        <v>bachelor</v>
      </c>
      <c r="H912" s="8"/>
      <c r="I912" s="8"/>
      <c r="J912" s="8" t="s">
        <v>77</v>
      </c>
      <c r="K912" s="8" t="str">
        <f>IFERROR(IF(VLOOKUP(A912, ResultsOnlineExpFrench!A:A, 1, FALSE) = A912, "yes", "no"), "no")</f>
        <v>no</v>
      </c>
      <c r="L912" s="8"/>
      <c r="M912" s="8" t="e">
        <f>VLOOKUP(A912,ResultsOnlineExpFrench!A:B,2,FALSE)</f>
        <v>#N/A</v>
      </c>
      <c r="N912" s="8" t="e">
        <f>VLOOKUP(A912,ResultsOnlineExpFrench!A:H,8,FALSE)</f>
        <v>#N/A</v>
      </c>
      <c r="O912" s="7" t="e">
        <f>VLOOKUP(A912,ResultsIRT!B:J,4,FALSE)</f>
        <v>#N/A</v>
      </c>
      <c r="P912" s="7" t="e">
        <f>VLOOKUP(A912,ResultsIRT!B:J,5,FALSE)</f>
        <v>#N/A</v>
      </c>
      <c r="Q912" s="7" t="e">
        <f>VLOOKUP(A912,ResultsIRT!B:J,6,FALSE)</f>
        <v>#N/A</v>
      </c>
      <c r="R912" s="7" t="e">
        <f>VLOOKUP(A912,ResultsIRT!B:J,8,FALSE)</f>
        <v>#N/A</v>
      </c>
      <c r="S912" s="7" t="e">
        <f>VLOOKUP(A912,ResultsIRT!B:J,7,FALSE)</f>
        <v>#N/A</v>
      </c>
      <c r="T912" s="7" t="e">
        <f>VLOOKUP(A912,ResultsIRT!B:J,9,FALSE)</f>
        <v>#N/A</v>
      </c>
      <c r="U912" s="27" t="s">
        <v>1560</v>
      </c>
      <c r="V912" s="8" t="str">
        <f>IFERROR(IF(VLOOKUP(U912, EnglishVocabulary!A:A, 1, FALSE) = U912, "yes", "no"), "no")</f>
        <v>no</v>
      </c>
      <c r="W912" s="8" t="str">
        <f>IFERROR(IF(VLOOKUP(A912, HighDiscrimIRT!A:A, 1, FALSE) = A912, "X", ""), "")</f>
        <v/>
      </c>
      <c r="X912" s="7"/>
    </row>
    <row r="913" spans="1:24">
      <c r="A913" s="14" t="s">
        <v>1561</v>
      </c>
      <c r="B913" s="7">
        <f>LOG10(D913)+6</f>
        <v>0.93513932001151634</v>
      </c>
      <c r="C913" s="7">
        <f>IF(E913=0,-12,LOG10(E913)+6)</f>
        <v>-1.0056828473303634</v>
      </c>
      <c r="D913" s="10">
        <v>8.6126999999999997E-6</v>
      </c>
      <c r="E913" s="10">
        <v>9.8700000000000004E-8</v>
      </c>
      <c r="F913" s="8">
        <v>5</v>
      </c>
      <c r="G913" s="8" t="str" cm="1">
        <f t="array" ref="G913">_xlfn.SWITCH(F913,0,"primary",1,"6-7th grade",2,"8-9th grade",3,"10th grade",4,"11-12th grade",5,"bachelor",6,"licence",7,"master",10,"hard to tell")</f>
        <v>bachelor</v>
      </c>
      <c r="H913" s="8" t="s">
        <v>42</v>
      </c>
      <c r="I913" s="8"/>
      <c r="J913" s="8" t="s">
        <v>27</v>
      </c>
      <c r="K913" s="8" t="str">
        <f>IFERROR(IF(VLOOKUP(A913, ResultsOnlineExpFrench!A:A, 1, FALSE) = A913, "yes", "no"), "no")</f>
        <v>no</v>
      </c>
      <c r="L913" s="8"/>
      <c r="M913" s="8" t="e">
        <f>VLOOKUP(A913,ResultsOnlineExpFrench!A:B,2,FALSE)</f>
        <v>#N/A</v>
      </c>
      <c r="N913" s="8" t="e">
        <f>VLOOKUP(A913,ResultsOnlineExpFrench!A:H,8,FALSE)</f>
        <v>#N/A</v>
      </c>
      <c r="O913" s="7" t="e">
        <f>VLOOKUP(A913,ResultsIRT!B:J,4,FALSE)</f>
        <v>#N/A</v>
      </c>
      <c r="P913" s="7" t="e">
        <f>VLOOKUP(A913,ResultsIRT!B:J,5,FALSE)</f>
        <v>#N/A</v>
      </c>
      <c r="Q913" s="7" t="e">
        <f>VLOOKUP(A913,ResultsIRT!B:J,6,FALSE)</f>
        <v>#N/A</v>
      </c>
      <c r="R913" s="7" t="e">
        <f>VLOOKUP(A913,ResultsIRT!B:J,8,FALSE)</f>
        <v>#N/A</v>
      </c>
      <c r="S913" s="7" t="e">
        <f>VLOOKUP(A913,ResultsIRT!B:J,7,FALSE)</f>
        <v>#N/A</v>
      </c>
      <c r="T913" s="7" t="e">
        <f>VLOOKUP(A913,ResultsIRT!B:J,9,FALSE)</f>
        <v>#N/A</v>
      </c>
      <c r="U913" s="27" t="s">
        <v>1562</v>
      </c>
      <c r="V913" s="8" t="str">
        <f>IFERROR(IF(VLOOKUP(U913, EnglishVocabulary!A:A, 1, FALSE) = U913, "yes", "no"), "no")</f>
        <v>no</v>
      </c>
      <c r="W913" s="8" t="str">
        <f>IFERROR(IF(VLOOKUP(A913, HighDiscrimIRT!A:A, 1, FALSE) = A913, "X", ""), "")</f>
        <v/>
      </c>
      <c r="X913" s="7"/>
    </row>
    <row r="914" spans="1:24">
      <c r="A914" s="14" t="s">
        <v>1563</v>
      </c>
      <c r="B914" s="7">
        <f>LOG10(D914)+6</f>
        <v>0.93135106383141775</v>
      </c>
      <c r="C914" s="7">
        <f>IF(E914=0,-12,LOG10(E914)+6)</f>
        <v>-12</v>
      </c>
      <c r="D914" s="10">
        <v>8.5379E-6</v>
      </c>
      <c r="E914" s="10">
        <v>0</v>
      </c>
      <c r="F914" s="8">
        <v>6</v>
      </c>
      <c r="G914" s="8" t="str" cm="1">
        <f t="array" ref="G914">_xlfn.SWITCH(F914,0,"primary",1,"6-7th grade",2,"8-9th grade",3,"10th grade",4,"11-12th grade",5,"bachelor",6,"licence",7,"master",10,"hard to tell")</f>
        <v>licence</v>
      </c>
      <c r="H914" s="8"/>
      <c r="I914" s="8"/>
      <c r="J914" s="8" t="s">
        <v>331</v>
      </c>
      <c r="K914" s="8" t="str">
        <f>IFERROR(IF(VLOOKUP(A914, ResultsOnlineExpFrench!A:A, 1, FALSE) = A914, "yes", "no"), "no")</f>
        <v>no</v>
      </c>
      <c r="L914" s="8"/>
      <c r="M914" s="8" t="e">
        <f>VLOOKUP(A914,ResultsOnlineExpFrench!A:B,2,FALSE)</f>
        <v>#N/A</v>
      </c>
      <c r="N914" s="8" t="e">
        <f>VLOOKUP(A914,ResultsOnlineExpFrench!A:H,8,FALSE)</f>
        <v>#N/A</v>
      </c>
      <c r="O914" s="7" t="e">
        <f>VLOOKUP(A914,ResultsIRT!B:J,4,FALSE)</f>
        <v>#N/A</v>
      </c>
      <c r="P914" s="7" t="e">
        <f>VLOOKUP(A914,ResultsIRT!B:J,5,FALSE)</f>
        <v>#N/A</v>
      </c>
      <c r="Q914" s="7" t="e">
        <f>VLOOKUP(A914,ResultsIRT!B:J,6,FALSE)</f>
        <v>#N/A</v>
      </c>
      <c r="R914" s="7" t="e">
        <f>VLOOKUP(A914,ResultsIRT!B:J,8,FALSE)</f>
        <v>#N/A</v>
      </c>
      <c r="S914" s="7" t="e">
        <f>VLOOKUP(A914,ResultsIRT!B:J,7,FALSE)</f>
        <v>#N/A</v>
      </c>
      <c r="T914" s="7" t="e">
        <f>VLOOKUP(A914,ResultsIRT!B:J,9,FALSE)</f>
        <v>#N/A</v>
      </c>
      <c r="U914" s="27" t="s">
        <v>1563</v>
      </c>
      <c r="V914" s="8" t="str">
        <f>IFERROR(IF(VLOOKUP(U914, EnglishVocabulary!A:A, 1, FALSE) = U914, "yes", "no"), "no")</f>
        <v>no</v>
      </c>
      <c r="W914" s="8" t="str">
        <f>IFERROR(IF(VLOOKUP(A914, HighDiscrimIRT!A:A, 1, FALSE) = A914, "X", ""), "")</f>
        <v/>
      </c>
      <c r="X914" s="7"/>
    </row>
    <row r="915" spans="1:24">
      <c r="A915" s="14" t="s">
        <v>1564</v>
      </c>
      <c r="B915" s="7">
        <f>LOG10(D915)+6</f>
        <v>0.92752434087502866</v>
      </c>
      <c r="C915" s="7">
        <f>IF(E915=0,-12,LOG10(E915)+6)</f>
        <v>-1.8927900303521312</v>
      </c>
      <c r="D915" s="10">
        <v>8.4630000000000001E-6</v>
      </c>
      <c r="E915" s="10">
        <v>1.28E-8</v>
      </c>
      <c r="F915" s="11">
        <v>6</v>
      </c>
      <c r="G915" s="8" t="str" cm="1">
        <f t="array" ref="G915">_xlfn.SWITCH(F915,0,"primary",1,"6-7th grade",2,"8-9th grade",3,"10th grade",4,"11-12th grade",5,"bachelor",6,"licence",7,"master",10,"hard to tell")</f>
        <v>licence</v>
      </c>
      <c r="H915" s="8"/>
      <c r="I915" s="8"/>
      <c r="J915" s="8" t="s">
        <v>27</v>
      </c>
      <c r="K915" s="8" t="str">
        <f>IFERROR(IF(VLOOKUP(A915, ResultsOnlineExpFrench!A:A, 1, FALSE) = A915, "yes", "no"), "no")</f>
        <v>yes</v>
      </c>
      <c r="L915" s="8"/>
      <c r="M915" s="7">
        <f>VLOOKUP(A915,ResultsOnlineExpFrench!A:B,2,FALSE)</f>
        <v>2.896551724137931</v>
      </c>
      <c r="N915" s="7">
        <f>VLOOKUP(A915,ResultsOnlineExpFrench!A:H,8,FALSE)</f>
        <v>2.8496197881436371</v>
      </c>
      <c r="O915" s="7">
        <f>VLOOKUP(A915,ResultsIRT!B:J,4,FALSE)</f>
        <v>5.6188429217212903</v>
      </c>
      <c r="P915" s="7">
        <f>VLOOKUP(A915,ResultsIRT!B:J,5,FALSE)</f>
        <v>0.20683393347915499</v>
      </c>
      <c r="Q915" s="7">
        <f>VLOOKUP(A915,ResultsIRT!B:J,6,FALSE)</f>
        <v>4.1864412796097801</v>
      </c>
      <c r="R915" s="7">
        <f>VLOOKUP(A915,ResultsIRT!B:J,8,FALSE)</f>
        <v>0.107710351510045</v>
      </c>
      <c r="S915" s="7">
        <f>VLOOKUP(A915,ResultsIRT!B:J,7,FALSE)</f>
        <v>0.44440876485666198</v>
      </c>
      <c r="T915" s="7">
        <f>VLOOKUP(A915,ResultsIRT!B:J,9,FALSE)</f>
        <v>6.7527282863351399</v>
      </c>
      <c r="U915" s="27" t="s">
        <v>1565</v>
      </c>
      <c r="V915" s="8" t="str">
        <f>IFERROR(IF(VLOOKUP(U915, EnglishVocabulary!A:A, 1, FALSE) = U915, "yes", "no"), "no")</f>
        <v>no</v>
      </c>
      <c r="W915" s="8" t="str">
        <f>IFERROR(IF(VLOOKUP(A915, HighDiscrimIRT!A:A, 1, FALSE) = A915, "X", ""), "")</f>
        <v>X</v>
      </c>
      <c r="X915" s="7"/>
    </row>
    <row r="916" spans="1:24">
      <c r="A916" s="14" t="s">
        <v>1566</v>
      </c>
      <c r="B916" s="7">
        <f>LOG10(D916)+6</f>
        <v>0.92752434087502866</v>
      </c>
      <c r="C916" s="7">
        <f>IF(E916=0,-12,LOG10(E916)+6)</f>
        <v>-1.8446639625349386</v>
      </c>
      <c r="D916" s="10">
        <v>8.4630000000000001E-6</v>
      </c>
      <c r="E916" s="10">
        <v>1.4300000000000001E-8</v>
      </c>
      <c r="F916" s="11">
        <v>5</v>
      </c>
      <c r="G916" s="8" t="str" cm="1">
        <f t="array" ref="G916">_xlfn.SWITCH(F916,0,"primary",1,"6-7th grade",2,"8-9th grade",3,"10th grade",4,"11-12th grade",5,"bachelor",6,"licence",7,"master",10,"hard to tell")</f>
        <v>bachelor</v>
      </c>
      <c r="H916" s="8"/>
      <c r="I916" s="8"/>
      <c r="J916" s="8" t="s">
        <v>27</v>
      </c>
      <c r="K916" s="8" t="str">
        <f>IFERROR(IF(VLOOKUP(A916, ResultsOnlineExpFrench!A:A, 1, FALSE) = A916, "yes", "no"), "no")</f>
        <v>yes</v>
      </c>
      <c r="L916" s="8"/>
      <c r="M916" s="7">
        <f>VLOOKUP(A916,ResultsOnlineExpFrench!A:B,2,FALSE)</f>
        <v>2.8074534161490678</v>
      </c>
      <c r="N916" s="7">
        <f>VLOOKUP(A916,ResultsOnlineExpFrench!A:H,8,FALSE)</f>
        <v>2.52322264596723</v>
      </c>
      <c r="O916" s="7">
        <f>VLOOKUP(A916,ResultsIRT!B:J,4,FALSE)</f>
        <v>8.1935635013098307E-2</v>
      </c>
      <c r="P916" s="7">
        <f>VLOOKUP(A916,ResultsIRT!B:J,5,FALSE)</f>
        <v>37.694812292653303</v>
      </c>
      <c r="Q916" s="7">
        <f>VLOOKUP(A916,ResultsIRT!B:J,6,FALSE)</f>
        <v>1.47377089808805</v>
      </c>
      <c r="R916" s="7">
        <f>VLOOKUP(A916,ResultsIRT!B:J,8,FALSE)</f>
        <v>0.105144045244602</v>
      </c>
      <c r="S916" s="7">
        <f>VLOOKUP(A916,ResultsIRT!B:J,7,FALSE)</f>
        <v>0.22745419723170701</v>
      </c>
      <c r="T916" s="7">
        <f>VLOOKUP(A916,ResultsIRT!B:J,9,FALSE)</f>
        <v>7.04811435661082</v>
      </c>
      <c r="U916" s="27" t="s">
        <v>1567</v>
      </c>
      <c r="V916" s="8" t="str">
        <f>IFERROR(IF(VLOOKUP(U916, EnglishVocabulary!A:A, 1, FALSE) = U916, "yes", "no"), "no")</f>
        <v>yes</v>
      </c>
      <c r="W916" s="8" t="str">
        <f>IFERROR(IF(VLOOKUP(A916, HighDiscrimIRT!A:A, 1, FALSE) = A916, "X", ""), "")</f>
        <v/>
      </c>
      <c r="X916" s="7"/>
    </row>
    <row r="917" spans="1:24">
      <c r="A917" s="14" t="s">
        <v>1568</v>
      </c>
      <c r="B917" s="7">
        <f>LOG10(D917)+6</f>
        <v>0.92752434087502866</v>
      </c>
      <c r="C917" s="7">
        <f>IF(E917=0,-12,LOG10(E917)+6)</f>
        <v>-1.0510982390297867</v>
      </c>
      <c r="D917" s="10">
        <v>8.4630000000000001E-6</v>
      </c>
      <c r="E917" s="10">
        <v>8.8899999999999995E-8</v>
      </c>
      <c r="F917" s="8">
        <v>4</v>
      </c>
      <c r="G917" s="8" t="str" cm="1">
        <f t="array" ref="G917">_xlfn.SWITCH(F917,0,"primary",1,"6-7th grade",2,"8-9th grade",3,"10th grade",4,"11-12th grade",5,"bachelor",6,"licence",7,"master",10,"hard to tell")</f>
        <v>11-12th grade</v>
      </c>
      <c r="H917" s="8"/>
      <c r="I917" s="8"/>
      <c r="J917" s="8" t="s">
        <v>77</v>
      </c>
      <c r="K917" s="8" t="str">
        <f>IFERROR(IF(VLOOKUP(A917, ResultsOnlineExpFrench!A:A, 1, FALSE) = A917, "yes", "no"), "no")</f>
        <v>no</v>
      </c>
      <c r="L917" s="8"/>
      <c r="M917" s="8" t="e">
        <f>VLOOKUP(A917,ResultsOnlineExpFrench!A:B,2,FALSE)</f>
        <v>#N/A</v>
      </c>
      <c r="N917" s="8" t="e">
        <f>VLOOKUP(A917,ResultsOnlineExpFrench!A:H,8,FALSE)</f>
        <v>#N/A</v>
      </c>
      <c r="O917" s="7" t="e">
        <f>VLOOKUP(A917,ResultsIRT!B:J,4,FALSE)</f>
        <v>#N/A</v>
      </c>
      <c r="P917" s="7" t="e">
        <f>VLOOKUP(A917,ResultsIRT!B:J,5,FALSE)</f>
        <v>#N/A</v>
      </c>
      <c r="Q917" s="7" t="e">
        <f>VLOOKUP(A917,ResultsIRT!B:J,6,FALSE)</f>
        <v>#N/A</v>
      </c>
      <c r="R917" s="7" t="e">
        <f>VLOOKUP(A917,ResultsIRT!B:J,8,FALSE)</f>
        <v>#N/A</v>
      </c>
      <c r="S917" s="7" t="e">
        <f>VLOOKUP(A917,ResultsIRT!B:J,7,FALSE)</f>
        <v>#N/A</v>
      </c>
      <c r="T917" s="7" t="e">
        <f>VLOOKUP(A917,ResultsIRT!B:J,9,FALSE)</f>
        <v>#N/A</v>
      </c>
      <c r="U917" s="27" t="s">
        <v>1569</v>
      </c>
      <c r="V917" s="8" t="str">
        <f>IFERROR(IF(VLOOKUP(U917, EnglishVocabulary!A:A, 1, FALSE) = U917, "yes", "no"), "no")</f>
        <v>no</v>
      </c>
      <c r="W917" s="8" t="str">
        <f>IFERROR(IF(VLOOKUP(A917, HighDiscrimIRT!A:A, 1, FALSE) = A917, "X", ""), "")</f>
        <v/>
      </c>
      <c r="X917" s="7"/>
    </row>
    <row r="918" spans="1:24">
      <c r="A918" s="14" t="s">
        <v>1570</v>
      </c>
      <c r="B918" s="7">
        <f>LOG10(D918)+6</f>
        <v>0.92752434087502866</v>
      </c>
      <c r="C918" s="7">
        <f>IF(E918=0,-12,LOG10(E918)+6)</f>
        <v>-0.48825028865501707</v>
      </c>
      <c r="D918" s="10">
        <v>8.4630000000000001E-6</v>
      </c>
      <c r="E918" s="10">
        <v>3.249E-7</v>
      </c>
      <c r="F918" s="28">
        <v>10</v>
      </c>
      <c r="G918" s="8" t="str" cm="1">
        <f t="array" ref="G918">_xlfn.SWITCH(F918,0,"primary",1,"6-7th grade",2,"8-9th grade",3,"10th grade",4,"11-12th grade",5,"bachelor",6,"licence",7,"master",10,"hard to tell")</f>
        <v>hard to tell</v>
      </c>
      <c r="H918" s="8"/>
      <c r="I918" s="8"/>
      <c r="J918" s="8" t="s">
        <v>77</v>
      </c>
      <c r="K918" s="8" t="str">
        <f>IFERROR(IF(VLOOKUP(A918, ResultsOnlineExpFrench!A:A, 1, FALSE) = A918, "yes", "no"), "no")</f>
        <v>no</v>
      </c>
      <c r="L918" s="8"/>
      <c r="M918" s="8" t="e">
        <f>VLOOKUP(A918,ResultsOnlineExpFrench!A:B,2,FALSE)</f>
        <v>#N/A</v>
      </c>
      <c r="N918" s="8" t="e">
        <f>VLOOKUP(A918,ResultsOnlineExpFrench!A:H,8,FALSE)</f>
        <v>#N/A</v>
      </c>
      <c r="O918" s="7" t="e">
        <f>VLOOKUP(A918,ResultsIRT!B:J,4,FALSE)</f>
        <v>#N/A</v>
      </c>
      <c r="P918" s="7" t="e">
        <f>VLOOKUP(A918,ResultsIRT!B:J,5,FALSE)</f>
        <v>#N/A</v>
      </c>
      <c r="Q918" s="7" t="e">
        <f>VLOOKUP(A918,ResultsIRT!B:J,6,FALSE)</f>
        <v>#N/A</v>
      </c>
      <c r="R918" s="7" t="e">
        <f>VLOOKUP(A918,ResultsIRT!B:J,8,FALSE)</f>
        <v>#N/A</v>
      </c>
      <c r="S918" s="7" t="e">
        <f>VLOOKUP(A918,ResultsIRT!B:J,7,FALSE)</f>
        <v>#N/A</v>
      </c>
      <c r="T918" s="7" t="e">
        <f>VLOOKUP(A918,ResultsIRT!B:J,9,FALSE)</f>
        <v>#N/A</v>
      </c>
      <c r="U918" s="27" t="s">
        <v>1571</v>
      </c>
      <c r="V918" s="8" t="str">
        <f>IFERROR(IF(VLOOKUP(U918, EnglishVocabulary!A:A, 1, FALSE) = U918, "yes", "no"), "no")</f>
        <v>yes</v>
      </c>
      <c r="W918" s="8" t="str">
        <f>IFERROR(IF(VLOOKUP(A918, HighDiscrimIRT!A:A, 1, FALSE) = A918, "X", ""), "")</f>
        <v/>
      </c>
      <c r="X918" s="7"/>
    </row>
    <row r="919" spans="1:24">
      <c r="A919" s="14" t="s">
        <v>1572</v>
      </c>
      <c r="B919" s="7">
        <f>LOG10(D919)+6</f>
        <v>0.92752434087502866</v>
      </c>
      <c r="C919" s="7">
        <f>IF(E919=0,-12,LOG10(E919)+6)</f>
        <v>-1.0814454694497266</v>
      </c>
      <c r="D919" s="10">
        <v>8.4630000000000001E-6</v>
      </c>
      <c r="E919" s="10">
        <v>8.2899999999999995E-8</v>
      </c>
      <c r="F919" s="8">
        <v>5</v>
      </c>
      <c r="G919" s="8" t="str" cm="1">
        <f t="array" ref="G919">_xlfn.SWITCH(F919,0,"primary",1,"6-7th grade",2,"8-9th grade",3,"10th grade",4,"11-12th grade",5,"bachelor",6,"licence",7,"master",10,"hard to tell")</f>
        <v>bachelor</v>
      </c>
      <c r="H919" s="8"/>
      <c r="I919" s="8"/>
      <c r="J919" s="8" t="s">
        <v>77</v>
      </c>
      <c r="K919" s="8" t="str">
        <f>IFERROR(IF(VLOOKUP(A919, ResultsOnlineExpFrench!A:A, 1, FALSE) = A919, "yes", "no"), "no")</f>
        <v>no</v>
      </c>
      <c r="L919" s="8"/>
      <c r="M919" s="8" t="e">
        <f>VLOOKUP(A919,ResultsOnlineExpFrench!A:B,2,FALSE)</f>
        <v>#N/A</v>
      </c>
      <c r="N919" s="8" t="e">
        <f>VLOOKUP(A919,ResultsOnlineExpFrench!A:H,8,FALSE)</f>
        <v>#N/A</v>
      </c>
      <c r="O919" s="7" t="e">
        <f>VLOOKUP(A919,ResultsIRT!B:J,4,FALSE)</f>
        <v>#N/A</v>
      </c>
      <c r="P919" s="7" t="e">
        <f>VLOOKUP(A919,ResultsIRT!B:J,5,FALSE)</f>
        <v>#N/A</v>
      </c>
      <c r="Q919" s="7" t="e">
        <f>VLOOKUP(A919,ResultsIRT!B:J,6,FALSE)</f>
        <v>#N/A</v>
      </c>
      <c r="R919" s="7" t="e">
        <f>VLOOKUP(A919,ResultsIRT!B:J,8,FALSE)</f>
        <v>#N/A</v>
      </c>
      <c r="S919" s="7" t="e">
        <f>VLOOKUP(A919,ResultsIRT!B:J,7,FALSE)</f>
        <v>#N/A</v>
      </c>
      <c r="T919" s="7" t="e">
        <f>VLOOKUP(A919,ResultsIRT!B:J,9,FALSE)</f>
        <v>#N/A</v>
      </c>
      <c r="U919" s="27" t="s">
        <v>1573</v>
      </c>
      <c r="V919" s="8" t="str">
        <f>IFERROR(IF(VLOOKUP(U919, EnglishVocabulary!A:A, 1, FALSE) = U919, "yes", "no"), "no")</f>
        <v>no</v>
      </c>
      <c r="W919" s="8" t="str">
        <f>IFERROR(IF(VLOOKUP(A919, HighDiscrimIRT!A:A, 1, FALSE) = A919, "X", ""), "")</f>
        <v/>
      </c>
      <c r="X919" s="7"/>
    </row>
    <row r="920" spans="1:24">
      <c r="A920" s="14" t="s">
        <v>1574</v>
      </c>
      <c r="B920" s="7">
        <f>LOG10(D920)+6</f>
        <v>0.92752434087502866</v>
      </c>
      <c r="C920" s="7">
        <f>IF(E920=0,-12,LOG10(E920)+6)</f>
        <v>-1.8210230527068303</v>
      </c>
      <c r="D920" s="10">
        <v>8.4630000000000001E-6</v>
      </c>
      <c r="E920" s="10">
        <v>1.51E-8</v>
      </c>
      <c r="F920" s="8">
        <v>10</v>
      </c>
      <c r="G920" s="8" t="str" cm="1">
        <f t="array" ref="G920">_xlfn.SWITCH(F920,0,"primary",1,"6-7th grade",2,"8-9th grade",3,"10th grade",4,"11-12th grade",5,"bachelor",6,"licence",7,"master",10,"hard to tell")</f>
        <v>hard to tell</v>
      </c>
      <c r="H920" s="8"/>
      <c r="I920" s="8"/>
      <c r="J920" s="8" t="s">
        <v>27</v>
      </c>
      <c r="K920" s="8" t="str">
        <f>IFERROR(IF(VLOOKUP(A920, ResultsOnlineExpFrench!A:A, 1, FALSE) = A920, "yes", "no"), "no")</f>
        <v>no</v>
      </c>
      <c r="L920" s="8"/>
      <c r="M920" s="8" t="e">
        <f>VLOOKUP(A920,ResultsOnlineExpFrench!A:B,2,FALSE)</f>
        <v>#N/A</v>
      </c>
      <c r="N920" s="8" t="e">
        <f>VLOOKUP(A920,ResultsOnlineExpFrench!A:H,8,FALSE)</f>
        <v>#N/A</v>
      </c>
      <c r="O920" s="7" t="e">
        <f>VLOOKUP(A920,ResultsIRT!B:J,4,FALSE)</f>
        <v>#N/A</v>
      </c>
      <c r="P920" s="7" t="e">
        <f>VLOOKUP(A920,ResultsIRT!B:J,5,FALSE)</f>
        <v>#N/A</v>
      </c>
      <c r="Q920" s="7" t="e">
        <f>VLOOKUP(A920,ResultsIRT!B:J,6,FALSE)</f>
        <v>#N/A</v>
      </c>
      <c r="R920" s="7" t="e">
        <f>VLOOKUP(A920,ResultsIRT!B:J,8,FALSE)</f>
        <v>#N/A</v>
      </c>
      <c r="S920" s="7" t="e">
        <f>VLOOKUP(A920,ResultsIRT!B:J,7,FALSE)</f>
        <v>#N/A</v>
      </c>
      <c r="T920" s="7" t="e">
        <f>VLOOKUP(A920,ResultsIRT!B:J,9,FALSE)</f>
        <v>#N/A</v>
      </c>
      <c r="U920" s="27" t="s">
        <v>1574</v>
      </c>
      <c r="V920" s="8" t="str">
        <f>IFERROR(IF(VLOOKUP(U920, EnglishVocabulary!A:A, 1, FALSE) = U920, "yes", "no"), "no")</f>
        <v>no</v>
      </c>
      <c r="W920" s="8" t="str">
        <f>IFERROR(IF(VLOOKUP(A920, HighDiscrimIRT!A:A, 1, FALSE) = A920, "X", ""), "")</f>
        <v/>
      </c>
      <c r="X920" s="7"/>
    </row>
    <row r="921" spans="1:24">
      <c r="A921" s="14" t="s">
        <v>1575</v>
      </c>
      <c r="B921" s="7">
        <f>LOG10(D921)+6</f>
        <v>0.92366359933137421</v>
      </c>
      <c r="C921" s="7">
        <f>IF(E921=0,-12,LOG10(E921)+6)</f>
        <v>-12</v>
      </c>
      <c r="D921" s="10">
        <v>8.3881000000000002E-6</v>
      </c>
      <c r="E921" s="10">
        <v>0</v>
      </c>
      <c r="F921" s="11">
        <v>7</v>
      </c>
      <c r="G921" s="8" t="str" cm="1">
        <f t="array" ref="G921">_xlfn.SWITCH(F921,0,"primary",1,"6-7th grade",2,"8-9th grade",3,"10th grade",4,"11-12th grade",5,"bachelor",6,"licence",7,"master",10,"hard to tell")</f>
        <v>master</v>
      </c>
      <c r="H921" s="8"/>
      <c r="I921" s="8"/>
      <c r="J921" s="8" t="s">
        <v>27</v>
      </c>
      <c r="K921" s="8" t="str">
        <f>IFERROR(IF(VLOOKUP(A921, ResultsOnlineExpFrench!A:A, 1, FALSE) = A921, "yes", "no"), "no")</f>
        <v>yes</v>
      </c>
      <c r="L921" s="8"/>
      <c r="M921" s="7">
        <f>VLOOKUP(A921,ResultsOnlineExpFrench!A:B,2,FALSE)</f>
        <v>1.689393939393939</v>
      </c>
      <c r="N921" s="7">
        <f>VLOOKUP(A921,ResultsOnlineExpFrench!A:H,8,FALSE)</f>
        <v>2.5528729382308009</v>
      </c>
      <c r="O921" s="7">
        <f>VLOOKUP(A921,ResultsIRT!B:J,4,FALSE)</f>
        <v>29.294079009187701</v>
      </c>
      <c r="P921" s="7">
        <f>VLOOKUP(A921,ResultsIRT!B:J,5,FALSE)</f>
        <v>0.75948850338951601</v>
      </c>
      <c r="Q921" s="7">
        <f>VLOOKUP(A921,ResultsIRT!B:J,6,FALSE)</f>
        <v>2.6427654339833602</v>
      </c>
      <c r="R921" s="7">
        <f>VLOOKUP(A921,ResultsIRT!B:J,8,FALSE)</f>
        <v>0.79631167461809005</v>
      </c>
      <c r="S921" s="7">
        <f>VLOOKUP(A921,ResultsIRT!B:J,7,FALSE)</f>
        <v>0.42126395630997199</v>
      </c>
      <c r="T921" s="7">
        <f>VLOOKUP(A921,ResultsIRT!B:J,9,FALSE)</f>
        <v>8.8126081597470005</v>
      </c>
      <c r="U921" s="27" t="s">
        <v>1575</v>
      </c>
      <c r="V921" s="8" t="str">
        <f>IFERROR(IF(VLOOKUP(U921, EnglishVocabulary!A:A, 1, FALSE) = U921, "yes", "no"), "no")</f>
        <v>yes</v>
      </c>
      <c r="W921" s="8" t="str">
        <f>IFERROR(IF(VLOOKUP(A921, HighDiscrimIRT!A:A, 1, FALSE) = A921, "X", ""), "")</f>
        <v/>
      </c>
      <c r="X921" s="7"/>
    </row>
    <row r="922" spans="1:24">
      <c r="A922" s="14" t="s">
        <v>1576</v>
      </c>
      <c r="B922" s="7">
        <f>LOG10(D922)+6</f>
        <v>0.91976822893826427</v>
      </c>
      <c r="C922" s="7">
        <f>IF(E922=0,-12,LOG10(E922)+6)</f>
        <v>-1.1985962899826452</v>
      </c>
      <c r="D922" s="10">
        <v>8.3132000000000003E-6</v>
      </c>
      <c r="E922" s="10">
        <v>6.3300000000000004E-8</v>
      </c>
      <c r="F922" s="8">
        <v>7</v>
      </c>
      <c r="G922" s="8" t="str" cm="1">
        <f t="array" ref="G922">_xlfn.SWITCH(F922,0,"primary",1,"6-7th grade",2,"8-9th grade",3,"10th grade",4,"11-12th grade",5,"bachelor",6,"licence",7,"master",10,"hard to tell")</f>
        <v>master</v>
      </c>
      <c r="H922" s="8"/>
      <c r="I922" s="8"/>
      <c r="J922" s="8" t="s">
        <v>331</v>
      </c>
      <c r="K922" s="8" t="str">
        <f>IFERROR(IF(VLOOKUP(A922, ResultsOnlineExpFrench!A:A, 1, FALSE) = A922, "yes", "no"), "no")</f>
        <v>no</v>
      </c>
      <c r="L922" s="8"/>
      <c r="M922" s="8" t="e">
        <f>VLOOKUP(A922,ResultsOnlineExpFrench!A:B,2,FALSE)</f>
        <v>#N/A</v>
      </c>
      <c r="N922" s="8" t="e">
        <f>VLOOKUP(A922,ResultsOnlineExpFrench!A:H,8,FALSE)</f>
        <v>#N/A</v>
      </c>
      <c r="O922" s="7" t="e">
        <f>VLOOKUP(A922,ResultsIRT!B:J,4,FALSE)</f>
        <v>#N/A</v>
      </c>
      <c r="P922" s="7" t="e">
        <f>VLOOKUP(A922,ResultsIRT!B:J,5,FALSE)</f>
        <v>#N/A</v>
      </c>
      <c r="Q922" s="7" t="e">
        <f>VLOOKUP(A922,ResultsIRT!B:J,6,FALSE)</f>
        <v>#N/A</v>
      </c>
      <c r="R922" s="7" t="e">
        <f>VLOOKUP(A922,ResultsIRT!B:J,8,FALSE)</f>
        <v>#N/A</v>
      </c>
      <c r="S922" s="7" t="e">
        <f>VLOOKUP(A922,ResultsIRT!B:J,7,FALSE)</f>
        <v>#N/A</v>
      </c>
      <c r="T922" s="7" t="e">
        <f>VLOOKUP(A922,ResultsIRT!B:J,9,FALSE)</f>
        <v>#N/A</v>
      </c>
      <c r="U922" s="27" t="s">
        <v>1576</v>
      </c>
      <c r="V922" s="8" t="str">
        <f>IFERROR(IF(VLOOKUP(U922, EnglishVocabulary!A:A, 1, FALSE) = U922, "yes", "no"), "no")</f>
        <v>no</v>
      </c>
      <c r="W922" s="8" t="str">
        <f>IFERROR(IF(VLOOKUP(A922, HighDiscrimIRT!A:A, 1, FALSE) = A922, "X", ""), "")</f>
        <v/>
      </c>
      <c r="X922" s="7"/>
    </row>
    <row r="923" spans="1:24">
      <c r="A923" s="14" t="s">
        <v>1577</v>
      </c>
      <c r="B923" s="7">
        <f>LOG10(D923)+6</f>
        <v>0.91976822893826427</v>
      </c>
      <c r="C923" s="7">
        <f>IF(E923=0,-12,LOG10(E923)+6)</f>
        <v>-1.5316526695878423</v>
      </c>
      <c r="D923" s="10">
        <v>8.3132000000000003E-6</v>
      </c>
      <c r="E923" s="10">
        <v>2.9399999999999999E-8</v>
      </c>
      <c r="F923" s="8">
        <v>6</v>
      </c>
      <c r="G923" s="8" t="str" cm="1">
        <f t="array" ref="G923">_xlfn.SWITCH(F923,0,"primary",1,"6-7th grade",2,"8-9th grade",3,"10th grade",4,"11-12th grade",5,"bachelor",6,"licence",7,"master",10,"hard to tell")</f>
        <v>licence</v>
      </c>
      <c r="H923" s="8"/>
      <c r="I923" s="8"/>
      <c r="J923" s="8" t="s">
        <v>331</v>
      </c>
      <c r="K923" s="8" t="str">
        <f>IFERROR(IF(VLOOKUP(A923, ResultsOnlineExpFrench!A:A, 1, FALSE) = A923, "yes", "no"), "no")</f>
        <v>no</v>
      </c>
      <c r="L923" s="8"/>
      <c r="M923" s="8" t="e">
        <f>VLOOKUP(A923,ResultsOnlineExpFrench!A:B,2,FALSE)</f>
        <v>#N/A</v>
      </c>
      <c r="N923" s="8" t="e">
        <f>VLOOKUP(A923,ResultsOnlineExpFrench!A:H,8,FALSE)</f>
        <v>#N/A</v>
      </c>
      <c r="O923" s="7" t="e">
        <f>VLOOKUP(A923,ResultsIRT!B:J,4,FALSE)</f>
        <v>#N/A</v>
      </c>
      <c r="P923" s="7" t="e">
        <f>VLOOKUP(A923,ResultsIRT!B:J,5,FALSE)</f>
        <v>#N/A</v>
      </c>
      <c r="Q923" s="7" t="e">
        <f>VLOOKUP(A923,ResultsIRT!B:J,6,FALSE)</f>
        <v>#N/A</v>
      </c>
      <c r="R923" s="7" t="e">
        <f>VLOOKUP(A923,ResultsIRT!B:J,8,FALSE)</f>
        <v>#N/A</v>
      </c>
      <c r="S923" s="7" t="e">
        <f>VLOOKUP(A923,ResultsIRT!B:J,7,FALSE)</f>
        <v>#N/A</v>
      </c>
      <c r="T923" s="7" t="e">
        <f>VLOOKUP(A923,ResultsIRT!B:J,9,FALSE)</f>
        <v>#N/A</v>
      </c>
      <c r="U923" s="27" t="s">
        <v>1577</v>
      </c>
      <c r="V923" s="8" t="str">
        <f>IFERROR(IF(VLOOKUP(U923, EnglishVocabulary!A:A, 1, FALSE) = U923, "yes", "no"), "no")</f>
        <v>no</v>
      </c>
      <c r="W923" s="8" t="str">
        <f>IFERROR(IF(VLOOKUP(A923, HighDiscrimIRT!A:A, 1, FALSE) = A923, "X", ""), "")</f>
        <v/>
      </c>
      <c r="X923" s="7"/>
    </row>
    <row r="924" spans="1:24">
      <c r="A924" s="14" t="s">
        <v>1578</v>
      </c>
      <c r="B924" s="7">
        <f>LOG10(D924)+6</f>
        <v>0.91976822893826427</v>
      </c>
      <c r="C924" s="7">
        <f>IF(E924=0,-12,LOG10(E924)+6)</f>
        <v>0.24590730162767649</v>
      </c>
      <c r="D924" s="10">
        <v>8.3132000000000003E-6</v>
      </c>
      <c r="E924" s="10">
        <v>1.7616E-6</v>
      </c>
      <c r="F924" s="8">
        <v>6</v>
      </c>
      <c r="G924" s="8" t="str" cm="1">
        <f t="array" ref="G924">_xlfn.SWITCH(F924,0,"primary",1,"6-7th grade",2,"8-9th grade",3,"10th grade",4,"11-12th grade",5,"bachelor",6,"licence",7,"master",10,"hard to tell")</f>
        <v>licence</v>
      </c>
      <c r="H924" s="8"/>
      <c r="I924" s="8"/>
      <c r="J924" s="8" t="s">
        <v>331</v>
      </c>
      <c r="K924" s="8" t="str">
        <f>IFERROR(IF(VLOOKUP(A924, ResultsOnlineExpFrench!A:A, 1, FALSE) = A924, "yes", "no"), "no")</f>
        <v>no</v>
      </c>
      <c r="L924" s="8"/>
      <c r="M924" s="8" t="e">
        <f>VLOOKUP(A924,ResultsOnlineExpFrench!A:B,2,FALSE)</f>
        <v>#N/A</v>
      </c>
      <c r="N924" s="8" t="e">
        <f>VLOOKUP(A924,ResultsOnlineExpFrench!A:H,8,FALSE)</f>
        <v>#N/A</v>
      </c>
      <c r="O924" s="7" t="e">
        <f>VLOOKUP(A924,ResultsIRT!B:J,4,FALSE)</f>
        <v>#N/A</v>
      </c>
      <c r="P924" s="7" t="e">
        <f>VLOOKUP(A924,ResultsIRT!B:J,5,FALSE)</f>
        <v>#N/A</v>
      </c>
      <c r="Q924" s="7" t="e">
        <f>VLOOKUP(A924,ResultsIRT!B:J,6,FALSE)</f>
        <v>#N/A</v>
      </c>
      <c r="R924" s="7" t="e">
        <f>VLOOKUP(A924,ResultsIRT!B:J,8,FALSE)</f>
        <v>#N/A</v>
      </c>
      <c r="S924" s="7" t="e">
        <f>VLOOKUP(A924,ResultsIRT!B:J,7,FALSE)</f>
        <v>#N/A</v>
      </c>
      <c r="T924" s="7" t="e">
        <f>VLOOKUP(A924,ResultsIRT!B:J,9,FALSE)</f>
        <v>#N/A</v>
      </c>
      <c r="U924" s="27" t="s">
        <v>1578</v>
      </c>
      <c r="V924" s="8" t="str">
        <f>IFERROR(IF(VLOOKUP(U924, EnglishVocabulary!A:A, 1, FALSE) = U924, "yes", "no"), "no")</f>
        <v>no</v>
      </c>
      <c r="W924" s="8" t="str">
        <f>IFERROR(IF(VLOOKUP(A924, HighDiscrimIRT!A:A, 1, FALSE) = A924, "X", ""), "")</f>
        <v/>
      </c>
      <c r="X924" s="7"/>
    </row>
    <row r="925" spans="1:24">
      <c r="A925" s="14" t="s">
        <v>1579</v>
      </c>
      <c r="B925" s="7">
        <f>LOG10(D925)+6</f>
        <v>0.91583760286345495</v>
      </c>
      <c r="C925" s="7">
        <f>IF(E925=0,-12,LOG10(E925)+6)</f>
        <v>1.2723986324554044</v>
      </c>
      <c r="D925" s="10">
        <v>8.2383000000000004E-6</v>
      </c>
      <c r="E925" s="10">
        <v>1.8723999999999999E-5</v>
      </c>
      <c r="F925" s="11">
        <v>0</v>
      </c>
      <c r="G925" s="8" t="str" cm="1">
        <f t="array" ref="G925">_xlfn.SWITCH(F925,0,"primary",1,"6-7th grade",2,"8-9th grade",3,"10th grade",4,"11-12th grade",5,"bachelor",6,"licence",7,"master",10,"hard to tell")</f>
        <v>primary</v>
      </c>
      <c r="H925" s="8"/>
      <c r="I925" s="8"/>
      <c r="J925" s="8" t="s">
        <v>25</v>
      </c>
      <c r="K925" s="8" t="str">
        <f>IFERROR(IF(VLOOKUP(A925, ResultsOnlineExpFrench!A:A, 1, FALSE) = A925, "yes", "no"), "no")</f>
        <v>yes</v>
      </c>
      <c r="L925" s="8"/>
      <c r="M925" s="7">
        <f>VLOOKUP(A925,ResultsOnlineExpFrench!A:B,2,FALSE)</f>
        <v>7.784313725490196</v>
      </c>
      <c r="N925" s="7">
        <f>VLOOKUP(A925,ResultsOnlineExpFrench!A:H,8,FALSE)</f>
        <v>1.015830105646168</v>
      </c>
      <c r="O925" s="7">
        <f>VLOOKUP(A925,ResultsIRT!B:J,4,FALSE)</f>
        <v>3376.5705804060899</v>
      </c>
      <c r="P925" s="7">
        <f>VLOOKUP(A925,ResultsIRT!B:J,5,FALSE)</f>
        <v>-0.66479464734139304</v>
      </c>
      <c r="Q925" s="7">
        <f>VLOOKUP(A925,ResultsIRT!B:J,6,FALSE)</f>
        <v>1.17123552020252</v>
      </c>
      <c r="R925" s="7">
        <f>VLOOKUP(A925,ResultsIRT!B:J,8,FALSE)</f>
        <v>-4.2008016529193997</v>
      </c>
      <c r="S925" s="7">
        <f>VLOOKUP(A925,ResultsIRT!B:J,7,FALSE)</f>
        <v>0.15662009922584799</v>
      </c>
      <c r="T925" s="7">
        <f>VLOOKUP(A925,ResultsIRT!B:J,9,FALSE)</f>
        <v>-22.2405411959008</v>
      </c>
      <c r="U925" s="27" t="s">
        <v>1580</v>
      </c>
      <c r="V925" s="8" t="str">
        <f>IFERROR(IF(VLOOKUP(U925, EnglishVocabulary!A:A, 1, FALSE) = U925, "yes", "no"), "no")</f>
        <v>no</v>
      </c>
      <c r="W925" s="8" t="str">
        <f>IFERROR(IF(VLOOKUP(A925, HighDiscrimIRT!A:A, 1, FALSE) = A925, "X", ""), "")</f>
        <v>X</v>
      </c>
      <c r="X925" s="7"/>
    </row>
    <row r="926" spans="1:24">
      <c r="A926" s="14" t="s">
        <v>1581</v>
      </c>
      <c r="B926" s="7">
        <f>LOG10(D926)+6</f>
        <v>0.91583760286345495</v>
      </c>
      <c r="C926" s="7">
        <f>IF(E926=0,-12,LOG10(E926)+6)</f>
        <v>-1.6595558851598815</v>
      </c>
      <c r="D926" s="10">
        <v>8.2383000000000004E-6</v>
      </c>
      <c r="E926" s="10">
        <v>2.1900000000000001E-8</v>
      </c>
      <c r="F926" s="11">
        <v>5</v>
      </c>
      <c r="G926" s="8" t="str" cm="1">
        <f t="array" ref="G926">_xlfn.SWITCH(F926,0,"primary",1,"6-7th grade",2,"8-9th grade",3,"10th grade",4,"11-12th grade",5,"bachelor",6,"licence",7,"master",10,"hard to tell")</f>
        <v>bachelor</v>
      </c>
      <c r="H926" s="8"/>
      <c r="I926" s="8"/>
      <c r="J926" s="8" t="s">
        <v>27</v>
      </c>
      <c r="K926" s="8" t="str">
        <f>IFERROR(IF(VLOOKUP(A926, ResultsOnlineExpFrench!A:A, 1, FALSE) = A926, "yes", "no"), "no")</f>
        <v>yes</v>
      </c>
      <c r="L926" s="8"/>
      <c r="M926" s="7">
        <f>VLOOKUP(A926,ResultsOnlineExpFrench!A:B,2,FALSE)</f>
        <v>5.8741258741258742</v>
      </c>
      <c r="N926" s="7">
        <f>VLOOKUP(A926,ResultsOnlineExpFrench!A:H,8,FALSE)</f>
        <v>2.99619136529068</v>
      </c>
      <c r="O926" s="7">
        <f>VLOOKUP(A926,ResultsIRT!B:J,4,FALSE)</f>
        <v>3.12562847122771</v>
      </c>
      <c r="P926" s="7">
        <f>VLOOKUP(A926,ResultsIRT!B:J,5,FALSE)</f>
        <v>-0.71748571439172504</v>
      </c>
      <c r="Q926" s="7">
        <f>VLOOKUP(A926,ResultsIRT!B:J,6,FALSE)</f>
        <v>3.7521038203705999</v>
      </c>
      <c r="R926" s="7">
        <f>VLOOKUP(A926,ResultsIRT!B:J,8,FALSE)</f>
        <v>-0.90691181119210795</v>
      </c>
      <c r="S926" s="7">
        <f>VLOOKUP(A926,ResultsIRT!B:J,7,FALSE)</f>
        <v>0.94097713476376899</v>
      </c>
      <c r="T926" s="7">
        <f>VLOOKUP(A926,ResultsIRT!B:J,9,FALSE)</f>
        <v>3.58540326585381</v>
      </c>
      <c r="U926" s="27" t="s">
        <v>1581</v>
      </c>
      <c r="V926" s="8" t="str">
        <f>IFERROR(IF(VLOOKUP(U926, EnglishVocabulary!A:A, 1, FALSE) = U926, "yes", "no"), "no")</f>
        <v>no</v>
      </c>
      <c r="W926" s="8" t="str">
        <f>IFERROR(IF(VLOOKUP(A926, HighDiscrimIRT!A:A, 1, FALSE) = A926, "X", ""), "")</f>
        <v>X</v>
      </c>
      <c r="X926" s="7"/>
    </row>
    <row r="927" spans="1:24">
      <c r="A927" s="14" t="s">
        <v>1582</v>
      </c>
      <c r="B927" s="7">
        <f>LOG10(D927)+6</f>
        <v>0.91583760286345495</v>
      </c>
      <c r="C927" s="7">
        <f>IF(E927=0,-12,LOG10(E927)+6)</f>
        <v>-0.25766771764285146</v>
      </c>
      <c r="D927" s="10">
        <v>8.2383000000000004E-6</v>
      </c>
      <c r="E927" s="10">
        <v>5.525E-7</v>
      </c>
      <c r="F927" s="11">
        <v>4</v>
      </c>
      <c r="G927" s="8" t="str" cm="1">
        <f t="array" ref="G927">_xlfn.SWITCH(F927,0,"primary",1,"6-7th grade",2,"8-9th grade",3,"10th grade",4,"11-12th grade",5,"bachelor",6,"licence",7,"master",10,"hard to tell")</f>
        <v>11-12th grade</v>
      </c>
      <c r="H927" s="8"/>
      <c r="I927" s="8"/>
      <c r="J927" s="8" t="s">
        <v>27</v>
      </c>
      <c r="K927" s="8" t="str">
        <f>IFERROR(IF(VLOOKUP(A927, ResultsOnlineExpFrench!A:A, 1, FALSE) = A927, "yes", "no"), "no")</f>
        <v>yes</v>
      </c>
      <c r="L927" s="8"/>
      <c r="M927" s="7">
        <f>VLOOKUP(A927,ResultsOnlineExpFrench!A:B,2,FALSE)</f>
        <v>5.4917127071823204</v>
      </c>
      <c r="N927" s="7">
        <f>VLOOKUP(A927,ResultsOnlineExpFrench!A:H,8,FALSE)</f>
        <v>2.8257278620935882</v>
      </c>
      <c r="O927" s="7">
        <f>VLOOKUP(A927,ResultsIRT!B:J,4,FALSE)</f>
        <v>0.688223898079108</v>
      </c>
      <c r="P927" s="7">
        <f>VLOOKUP(A927,ResultsIRT!B:J,5,FALSE)</f>
        <v>-2.8451058548614898</v>
      </c>
      <c r="Q927" s="7">
        <f>VLOOKUP(A927,ResultsIRT!B:J,6,FALSE)</f>
        <v>1.3407215901035201</v>
      </c>
      <c r="R927" s="7">
        <f>VLOOKUP(A927,ResultsIRT!B:J,8,FALSE)</f>
        <v>-1.0595521581664</v>
      </c>
      <c r="S927" s="7">
        <f>VLOOKUP(A927,ResultsIRT!B:J,7,FALSE)</f>
        <v>0.315891380190922</v>
      </c>
      <c r="T927" s="7">
        <f>VLOOKUP(A927,ResultsIRT!B:J,9,FALSE)</f>
        <v>2.1300981432236301</v>
      </c>
      <c r="U927" s="27" t="s">
        <v>260</v>
      </c>
      <c r="V927" s="8" t="str">
        <f>IFERROR(IF(VLOOKUP(U927, EnglishVocabulary!A:A, 1, FALSE) = U927, "yes", "no"), "no")</f>
        <v>no</v>
      </c>
      <c r="W927" s="8" t="str">
        <f>IFERROR(IF(VLOOKUP(A927, HighDiscrimIRT!A:A, 1, FALSE) = A927, "X", ""), "")</f>
        <v/>
      </c>
      <c r="X927" s="7"/>
    </row>
    <row r="928" spans="1:24">
      <c r="A928" s="14" t="s">
        <v>1583</v>
      </c>
      <c r="B928" s="7">
        <f>LOG10(D928)+6</f>
        <v>0.91583760286345495</v>
      </c>
      <c r="C928" s="7">
        <f>IF(E928=0,-12,LOG10(E928)+6)</f>
        <v>-2.0457574905606748</v>
      </c>
      <c r="D928" s="10">
        <v>8.2383000000000004E-6</v>
      </c>
      <c r="E928" s="10">
        <v>8.9999999999999995E-9</v>
      </c>
      <c r="F928" s="8">
        <v>5</v>
      </c>
      <c r="G928" s="8" t="str" cm="1">
        <f t="array" ref="G928">_xlfn.SWITCH(F928,0,"primary",1,"6-7th grade",2,"8-9th grade",3,"10th grade",4,"11-12th grade",5,"bachelor",6,"licence",7,"master",10,"hard to tell")</f>
        <v>bachelor</v>
      </c>
      <c r="H928" s="8"/>
      <c r="I928" s="8"/>
      <c r="J928" s="8" t="s">
        <v>77</v>
      </c>
      <c r="K928" s="8" t="str">
        <f>IFERROR(IF(VLOOKUP(A928, ResultsOnlineExpFrench!A:A, 1, FALSE) = A928, "yes", "no"), "no")</f>
        <v>no</v>
      </c>
      <c r="L928" s="8"/>
      <c r="M928" s="8" t="e">
        <f>VLOOKUP(A928,ResultsOnlineExpFrench!A:B,2,FALSE)</f>
        <v>#N/A</v>
      </c>
      <c r="N928" s="8" t="e">
        <f>VLOOKUP(A928,ResultsOnlineExpFrench!A:H,8,FALSE)</f>
        <v>#N/A</v>
      </c>
      <c r="O928" s="7" t="e">
        <f>VLOOKUP(A928,ResultsIRT!B:J,4,FALSE)</f>
        <v>#N/A</v>
      </c>
      <c r="P928" s="7" t="e">
        <f>VLOOKUP(A928,ResultsIRT!B:J,5,FALSE)</f>
        <v>#N/A</v>
      </c>
      <c r="Q928" s="7" t="e">
        <f>VLOOKUP(A928,ResultsIRT!B:J,6,FALSE)</f>
        <v>#N/A</v>
      </c>
      <c r="R928" s="7" t="e">
        <f>VLOOKUP(A928,ResultsIRT!B:J,8,FALSE)</f>
        <v>#N/A</v>
      </c>
      <c r="S928" s="7" t="e">
        <f>VLOOKUP(A928,ResultsIRT!B:J,7,FALSE)</f>
        <v>#N/A</v>
      </c>
      <c r="T928" s="7" t="e">
        <f>VLOOKUP(A928,ResultsIRT!B:J,9,FALSE)</f>
        <v>#N/A</v>
      </c>
      <c r="U928" s="27" t="s">
        <v>1584</v>
      </c>
      <c r="V928" s="8" t="str">
        <f>IFERROR(IF(VLOOKUP(U928, EnglishVocabulary!A:A, 1, FALSE) = U928, "yes", "no"), "no")</f>
        <v>no</v>
      </c>
      <c r="W928" s="8" t="str">
        <f>IFERROR(IF(VLOOKUP(A928, HighDiscrimIRT!A:A, 1, FALSE) = A928, "X", ""), "")</f>
        <v/>
      </c>
      <c r="X928" s="7"/>
    </row>
    <row r="929" spans="1:24">
      <c r="A929" s="14" t="s">
        <v>1585</v>
      </c>
      <c r="B929" s="7">
        <f>LOG10(D929)+6</f>
        <v>0.91583760286345495</v>
      </c>
      <c r="C929" s="7">
        <f>IF(E929=0,-12,LOG10(E929)+6)</f>
        <v>-0.78621670066469562</v>
      </c>
      <c r="D929" s="10">
        <v>8.2383000000000004E-6</v>
      </c>
      <c r="E929" s="10">
        <v>1.6360000000000001E-7</v>
      </c>
      <c r="F929" s="8">
        <v>6</v>
      </c>
      <c r="G929" s="8" t="str" cm="1">
        <f t="array" ref="G929">_xlfn.SWITCH(F929,0,"primary",1,"6-7th grade",2,"8-9th grade",3,"10th grade",4,"11-12th grade",5,"bachelor",6,"licence",7,"master",10,"hard to tell")</f>
        <v>licence</v>
      </c>
      <c r="H929" s="8"/>
      <c r="I929" s="8"/>
      <c r="J929" s="8" t="s">
        <v>331</v>
      </c>
      <c r="K929" s="8" t="str">
        <f>IFERROR(IF(VLOOKUP(A929, ResultsOnlineExpFrench!A:A, 1, FALSE) = A929, "yes", "no"), "no")</f>
        <v>no</v>
      </c>
      <c r="L929" s="8"/>
      <c r="M929" s="8" t="e">
        <f>VLOOKUP(A929,ResultsOnlineExpFrench!A:B,2,FALSE)</f>
        <v>#N/A</v>
      </c>
      <c r="N929" s="8" t="e">
        <f>VLOOKUP(A929,ResultsOnlineExpFrench!A:H,8,FALSE)</f>
        <v>#N/A</v>
      </c>
      <c r="O929" s="7" t="e">
        <f>VLOOKUP(A929,ResultsIRT!B:J,4,FALSE)</f>
        <v>#N/A</v>
      </c>
      <c r="P929" s="7" t="e">
        <f>VLOOKUP(A929,ResultsIRT!B:J,5,FALSE)</f>
        <v>#N/A</v>
      </c>
      <c r="Q929" s="7" t="e">
        <f>VLOOKUP(A929,ResultsIRT!B:J,6,FALSE)</f>
        <v>#N/A</v>
      </c>
      <c r="R929" s="7" t="e">
        <f>VLOOKUP(A929,ResultsIRT!B:J,8,FALSE)</f>
        <v>#N/A</v>
      </c>
      <c r="S929" s="7" t="e">
        <f>VLOOKUP(A929,ResultsIRT!B:J,7,FALSE)</f>
        <v>#N/A</v>
      </c>
      <c r="T929" s="7" t="e">
        <f>VLOOKUP(A929,ResultsIRT!B:J,9,FALSE)</f>
        <v>#N/A</v>
      </c>
      <c r="U929" s="27" t="s">
        <v>1585</v>
      </c>
      <c r="V929" s="8" t="str">
        <f>IFERROR(IF(VLOOKUP(U929, EnglishVocabulary!A:A, 1, FALSE) = U929, "yes", "no"), "no")</f>
        <v>no</v>
      </c>
      <c r="W929" s="8" t="str">
        <f>IFERROR(IF(VLOOKUP(A929, HighDiscrimIRT!A:A, 1, FALSE) = A929, "X", ""), "")</f>
        <v/>
      </c>
      <c r="X929" s="7"/>
    </row>
    <row r="930" spans="1:24">
      <c r="A930" s="14" t="s">
        <v>1586</v>
      </c>
      <c r="B930" s="7">
        <f>LOG10(D930)+6</f>
        <v>0.91583760286345495</v>
      </c>
      <c r="C930" s="7">
        <f>IF(E930=0,-12,LOG10(E930)+6)</f>
        <v>-0.33667606637178782</v>
      </c>
      <c r="D930" s="10">
        <v>8.2383000000000004E-6</v>
      </c>
      <c r="E930" s="10">
        <v>4.6059999999999998E-7</v>
      </c>
      <c r="F930" s="8">
        <v>3</v>
      </c>
      <c r="G930" s="8" t="str" cm="1">
        <f t="array" ref="G930">_xlfn.SWITCH(F930,0,"primary",1,"6-7th grade",2,"8-9th grade",3,"10th grade",4,"11-12th grade",5,"bachelor",6,"licence",7,"master",10,"hard to tell")</f>
        <v>10th grade</v>
      </c>
      <c r="H930" s="8"/>
      <c r="I930" s="8"/>
      <c r="J930" s="8" t="s">
        <v>331</v>
      </c>
      <c r="K930" s="8" t="str">
        <f>IFERROR(IF(VLOOKUP(A930, ResultsOnlineExpFrench!A:A, 1, FALSE) = A930, "yes", "no"), "no")</f>
        <v>no</v>
      </c>
      <c r="L930" s="8"/>
      <c r="M930" s="8" t="e">
        <f>VLOOKUP(A930,ResultsOnlineExpFrench!A:B,2,FALSE)</f>
        <v>#N/A</v>
      </c>
      <c r="N930" s="8" t="e">
        <f>VLOOKUP(A930,ResultsOnlineExpFrench!A:H,8,FALSE)</f>
        <v>#N/A</v>
      </c>
      <c r="O930" s="7" t="e">
        <f>VLOOKUP(A930,ResultsIRT!B:J,4,FALSE)</f>
        <v>#N/A</v>
      </c>
      <c r="P930" s="7" t="e">
        <f>VLOOKUP(A930,ResultsIRT!B:J,5,FALSE)</f>
        <v>#N/A</v>
      </c>
      <c r="Q930" s="7" t="e">
        <f>VLOOKUP(A930,ResultsIRT!B:J,6,FALSE)</f>
        <v>#N/A</v>
      </c>
      <c r="R930" s="7" t="e">
        <f>VLOOKUP(A930,ResultsIRT!B:J,8,FALSE)</f>
        <v>#N/A</v>
      </c>
      <c r="S930" s="7" t="e">
        <f>VLOOKUP(A930,ResultsIRT!B:J,7,FALSE)</f>
        <v>#N/A</v>
      </c>
      <c r="T930" s="7" t="e">
        <f>VLOOKUP(A930,ResultsIRT!B:J,9,FALSE)</f>
        <v>#N/A</v>
      </c>
      <c r="U930" s="27" t="s">
        <v>1586</v>
      </c>
      <c r="V930" s="8" t="str">
        <f>IFERROR(IF(VLOOKUP(U930, EnglishVocabulary!A:A, 1, FALSE) = U930, "yes", "no"), "no")</f>
        <v>no</v>
      </c>
      <c r="W930" s="8" t="str">
        <f>IFERROR(IF(VLOOKUP(A930, HighDiscrimIRT!A:A, 1, FALSE) = A930, "X", ""), "")</f>
        <v/>
      </c>
      <c r="X930" s="7"/>
    </row>
    <row r="931" spans="1:24">
      <c r="A931" s="14" t="s">
        <v>1587</v>
      </c>
      <c r="B931" s="7">
        <f>LOG10(D931)+6</f>
        <v>0.91583760286345495</v>
      </c>
      <c r="C931" s="7">
        <f>IF(E931=0,-12,LOG10(E931)+6)</f>
        <v>-12</v>
      </c>
      <c r="D931" s="10">
        <v>8.2383000000000004E-6</v>
      </c>
      <c r="E931" s="10">
        <v>0</v>
      </c>
      <c r="F931" s="28">
        <v>10</v>
      </c>
      <c r="G931" s="8" t="str" cm="1">
        <f t="array" ref="G931">_xlfn.SWITCH(F931,0,"primary",1,"6-7th grade",2,"8-9th grade",3,"10th grade",4,"11-12th grade",5,"bachelor",6,"licence",7,"master",10,"hard to tell")</f>
        <v>hard to tell</v>
      </c>
      <c r="H931" s="8"/>
      <c r="I931" s="8"/>
      <c r="J931" s="8" t="s">
        <v>77</v>
      </c>
      <c r="K931" s="8" t="str">
        <f>IFERROR(IF(VLOOKUP(A931, ResultsOnlineExpFrench!A:A, 1, FALSE) = A931, "yes", "no"), "no")</f>
        <v>no</v>
      </c>
      <c r="L931" s="8"/>
      <c r="M931" s="8" t="e">
        <f>VLOOKUP(A931,ResultsOnlineExpFrench!A:B,2,FALSE)</f>
        <v>#N/A</v>
      </c>
      <c r="N931" s="8" t="e">
        <f>VLOOKUP(A931,ResultsOnlineExpFrench!A:H,8,FALSE)</f>
        <v>#N/A</v>
      </c>
      <c r="O931" s="7" t="e">
        <f>VLOOKUP(A931,ResultsIRT!B:J,4,FALSE)</f>
        <v>#N/A</v>
      </c>
      <c r="P931" s="7" t="e">
        <f>VLOOKUP(A931,ResultsIRT!B:J,5,FALSE)</f>
        <v>#N/A</v>
      </c>
      <c r="Q931" s="7" t="e">
        <f>VLOOKUP(A931,ResultsIRT!B:J,6,FALSE)</f>
        <v>#N/A</v>
      </c>
      <c r="R931" s="7" t="e">
        <f>VLOOKUP(A931,ResultsIRT!B:J,8,FALSE)</f>
        <v>#N/A</v>
      </c>
      <c r="S931" s="7" t="e">
        <f>VLOOKUP(A931,ResultsIRT!B:J,7,FALSE)</f>
        <v>#N/A</v>
      </c>
      <c r="T931" s="7" t="e">
        <f>VLOOKUP(A931,ResultsIRT!B:J,9,FALSE)</f>
        <v>#N/A</v>
      </c>
      <c r="U931" s="27" t="s">
        <v>1587</v>
      </c>
      <c r="V931" s="8" t="str">
        <f>IFERROR(IF(VLOOKUP(U931, EnglishVocabulary!A:A, 1, FALSE) = U931, "yes", "no"), "no")</f>
        <v>no</v>
      </c>
      <c r="W931" s="8" t="str">
        <f>IFERROR(IF(VLOOKUP(A931, HighDiscrimIRT!A:A, 1, FALSE) = A931, "X", ""), "")</f>
        <v/>
      </c>
      <c r="X931" s="7"/>
    </row>
    <row r="932" spans="1:24">
      <c r="A932" s="14" t="s">
        <v>1588</v>
      </c>
      <c r="B932" s="7">
        <f>LOG10(D932)+6</f>
        <v>0.91187107709928217</v>
      </c>
      <c r="C932" s="7">
        <f>IF(E932=0,-12,LOG10(E932)+6)</f>
        <v>-0.17874856845405862</v>
      </c>
      <c r="D932" s="10">
        <v>8.1634000000000005E-6</v>
      </c>
      <c r="E932" s="10">
        <v>6.6260000000000002E-7</v>
      </c>
      <c r="F932" s="11">
        <v>5</v>
      </c>
      <c r="G932" s="8" t="str" cm="1">
        <f t="array" ref="G932">_xlfn.SWITCH(F932,0,"primary",1,"6-7th grade",2,"8-9th grade",3,"10th grade",4,"11-12th grade",5,"bachelor",6,"licence",7,"master",10,"hard to tell")</f>
        <v>bachelor</v>
      </c>
      <c r="H932" s="8"/>
      <c r="I932" s="8"/>
      <c r="J932" s="8" t="s">
        <v>27</v>
      </c>
      <c r="K932" s="8" t="str">
        <f>IFERROR(IF(VLOOKUP(A932, ResultsOnlineExpFrench!A:A, 1, FALSE) = A932, "yes", "no"), "no")</f>
        <v>yes</v>
      </c>
      <c r="L932" s="8"/>
      <c r="M932" s="7">
        <f>VLOOKUP(A932,ResultsOnlineExpFrench!A:B,2,FALSE)</f>
        <v>5.9930555555555554</v>
      </c>
      <c r="N932" s="7">
        <f>VLOOKUP(A932,ResultsOnlineExpFrench!A:H,8,FALSE)</f>
        <v>2.0932979288997071</v>
      </c>
      <c r="O932" s="7">
        <f>VLOOKUP(A932,ResultsIRT!B:J,4,FALSE)</f>
        <v>3.2631791116543497E-2</v>
      </c>
      <c r="P932" s="7">
        <f>VLOOKUP(A932,ResultsIRT!B:J,5,FALSE)</f>
        <v>-83.104832024144898</v>
      </c>
      <c r="Q932" s="7">
        <f>VLOOKUP(A932,ResultsIRT!B:J,6,FALSE)</f>
        <v>1.88908694950165</v>
      </c>
      <c r="R932" s="7">
        <f>VLOOKUP(A932,ResultsIRT!B:J,8,FALSE)</f>
        <v>-1.63593183184868</v>
      </c>
      <c r="S932" s="7">
        <f>VLOOKUP(A932,ResultsIRT!B:J,7,FALSE)</f>
        <v>0.68957289516418996</v>
      </c>
      <c r="T932" s="7">
        <f>VLOOKUP(A932,ResultsIRT!B:J,9,FALSE)</f>
        <v>1.9147552187827299</v>
      </c>
      <c r="U932" s="27" t="s">
        <v>1588</v>
      </c>
      <c r="V932" s="8" t="str">
        <f>IFERROR(IF(VLOOKUP(U932, EnglishVocabulary!A:A, 1, FALSE) = U932, "yes", "no"), "no")</f>
        <v>no</v>
      </c>
      <c r="W932" s="8" t="str">
        <f>IFERROR(IF(VLOOKUP(A932, HighDiscrimIRT!A:A, 1, FALSE) = A932, "X", ""), "")</f>
        <v/>
      </c>
      <c r="X932" s="7"/>
    </row>
    <row r="933" spans="1:24">
      <c r="A933" s="14" t="s">
        <v>1589</v>
      </c>
      <c r="B933" s="7">
        <f>LOG10(D933)+6</f>
        <v>0.91187107709928217</v>
      </c>
      <c r="C933" s="7">
        <f>IF(E933=0,-12,LOG10(E933)+6)</f>
        <v>-0.24025663240227502</v>
      </c>
      <c r="D933" s="10">
        <v>8.1634000000000005E-6</v>
      </c>
      <c r="E933" s="10">
        <v>5.7510000000000001E-7</v>
      </c>
      <c r="F933" s="8">
        <v>4</v>
      </c>
      <c r="G933" s="8" t="str" cm="1">
        <f t="array" ref="G933">_xlfn.SWITCH(F933,0,"primary",1,"6-7th grade",2,"8-9th grade",3,"10th grade",4,"11-12th grade",5,"bachelor",6,"licence",7,"master",10,"hard to tell")</f>
        <v>11-12th grade</v>
      </c>
      <c r="H933" s="8"/>
      <c r="I933" s="8"/>
      <c r="J933" s="8" t="s">
        <v>77</v>
      </c>
      <c r="K933" s="8" t="str">
        <f>IFERROR(IF(VLOOKUP(A933, ResultsOnlineExpFrench!A:A, 1, FALSE) = A933, "yes", "no"), "no")</f>
        <v>no</v>
      </c>
      <c r="L933" s="8"/>
      <c r="M933" s="8" t="e">
        <f>VLOOKUP(A933,ResultsOnlineExpFrench!A:B,2,FALSE)</f>
        <v>#N/A</v>
      </c>
      <c r="N933" s="8" t="e">
        <f>VLOOKUP(A933,ResultsOnlineExpFrench!A:H,8,FALSE)</f>
        <v>#N/A</v>
      </c>
      <c r="O933" s="7" t="e">
        <f>VLOOKUP(A933,ResultsIRT!B:J,4,FALSE)</f>
        <v>#N/A</v>
      </c>
      <c r="P933" s="7" t="e">
        <f>VLOOKUP(A933,ResultsIRT!B:J,5,FALSE)</f>
        <v>#N/A</v>
      </c>
      <c r="Q933" s="7" t="e">
        <f>VLOOKUP(A933,ResultsIRT!B:J,6,FALSE)</f>
        <v>#N/A</v>
      </c>
      <c r="R933" s="7" t="e">
        <f>VLOOKUP(A933,ResultsIRT!B:J,8,FALSE)</f>
        <v>#N/A</v>
      </c>
      <c r="S933" s="7" t="e">
        <f>VLOOKUP(A933,ResultsIRT!B:J,7,FALSE)</f>
        <v>#N/A</v>
      </c>
      <c r="T933" s="7" t="e">
        <f>VLOOKUP(A933,ResultsIRT!B:J,9,FALSE)</f>
        <v>#N/A</v>
      </c>
      <c r="U933" s="27" t="s">
        <v>1590</v>
      </c>
      <c r="V933" s="8" t="str">
        <f>IFERROR(IF(VLOOKUP(U933, EnglishVocabulary!A:A, 1, FALSE) = U933, "yes", "no"), "no")</f>
        <v>no</v>
      </c>
      <c r="W933" s="8" t="str">
        <f>IFERROR(IF(VLOOKUP(A933, HighDiscrimIRT!A:A, 1, FALSE) = A933, "X", ""), "")</f>
        <v/>
      </c>
      <c r="X933" s="7"/>
    </row>
    <row r="934" spans="1:24">
      <c r="A934" s="14" t="s">
        <v>1591</v>
      </c>
      <c r="B934" s="7">
        <f>LOG10(D934)+6</f>
        <v>0.9078679898293851</v>
      </c>
      <c r="C934" s="7">
        <f>IF(E934=0,-12,LOG10(E934)+6)</f>
        <v>-1.1493537648169339</v>
      </c>
      <c r="D934" s="10">
        <v>8.0885000000000006E-6</v>
      </c>
      <c r="E934" s="10">
        <v>7.0900000000000006E-8</v>
      </c>
      <c r="F934" s="11">
        <v>5</v>
      </c>
      <c r="G934" s="8" t="str" cm="1">
        <f t="array" ref="G934">_xlfn.SWITCH(F934,0,"primary",1,"6-7th grade",2,"8-9th grade",3,"10th grade",4,"11-12th grade",5,"bachelor",6,"licence",7,"master",10,"hard to tell")</f>
        <v>bachelor</v>
      </c>
      <c r="H934" s="8"/>
      <c r="I934" s="8"/>
      <c r="J934" s="8" t="s">
        <v>27</v>
      </c>
      <c r="K934" s="8" t="str">
        <f>IFERROR(IF(VLOOKUP(A934, ResultsOnlineExpFrench!A:A, 1, FALSE) = A934, "yes", "no"), "no")</f>
        <v>yes</v>
      </c>
      <c r="L934" s="8"/>
      <c r="M934" s="7">
        <f>VLOOKUP(A934,ResultsOnlineExpFrench!A:B,2,FALSE)</f>
        <v>6.1402439024390247</v>
      </c>
      <c r="N934" s="7">
        <f>VLOOKUP(A934,ResultsOnlineExpFrench!A:H,8,FALSE)</f>
        <v>2.3318766521836891</v>
      </c>
      <c r="O934" s="7">
        <f>VLOOKUP(A934,ResultsIRT!B:J,4,FALSE)</f>
        <v>5.6274993053171997E-2</v>
      </c>
      <c r="P934" s="7">
        <f>VLOOKUP(A934,ResultsIRT!B:J,5,FALSE)</f>
        <v>-44.250145510099799</v>
      </c>
      <c r="Q934" s="7">
        <f>VLOOKUP(A934,ResultsIRT!B:J,6,FALSE)</f>
        <v>0.62269312222662998</v>
      </c>
      <c r="R934" s="7">
        <f>VLOOKUP(A934,ResultsIRT!B:J,8,FALSE)</f>
        <v>-3.5049198325657001</v>
      </c>
      <c r="S934" s="7">
        <f>VLOOKUP(A934,ResultsIRT!B:J,7,FALSE)</f>
        <v>4.7939015101154399E-2</v>
      </c>
      <c r="T934" s="7">
        <f>VLOOKUP(A934,ResultsIRT!B:J,9,FALSE)</f>
        <v>-34.458460800750302</v>
      </c>
      <c r="U934" s="27" t="s">
        <v>1592</v>
      </c>
      <c r="V934" s="8" t="str">
        <f>IFERROR(IF(VLOOKUP(U934, EnglishVocabulary!A:A, 1, FALSE) = U934, "yes", "no"), "no")</f>
        <v>no</v>
      </c>
      <c r="W934" s="8" t="str">
        <f>IFERROR(IF(VLOOKUP(A934, HighDiscrimIRT!A:A, 1, FALSE) = A934, "X", ""), "")</f>
        <v/>
      </c>
      <c r="X934" s="7"/>
    </row>
    <row r="935" spans="1:24">
      <c r="A935" s="14" t="s">
        <v>1593</v>
      </c>
      <c r="B935" s="7">
        <f>LOG10(D935)+6</f>
        <v>0.9078679898293851</v>
      </c>
      <c r="C935" s="7">
        <f>IF(E935=0,-12,LOG10(E935)+6)</f>
        <v>0.79307061926003719</v>
      </c>
      <c r="D935" s="10">
        <v>8.0885000000000006E-6</v>
      </c>
      <c r="E935" s="10">
        <v>6.2097E-6</v>
      </c>
      <c r="F935" s="8">
        <v>7</v>
      </c>
      <c r="G935" s="8" t="str" cm="1">
        <f t="array" ref="G935">_xlfn.SWITCH(F935,0,"primary",1,"6-7th grade",2,"8-9th grade",3,"10th grade",4,"11-12th grade",5,"bachelor",6,"licence",7,"master",10,"hard to tell")</f>
        <v>master</v>
      </c>
      <c r="H935" s="8"/>
      <c r="I935" s="8"/>
      <c r="J935" s="8" t="s">
        <v>331</v>
      </c>
      <c r="K935" s="8" t="str">
        <f>IFERROR(IF(VLOOKUP(A935, ResultsOnlineExpFrench!A:A, 1, FALSE) = A935, "yes", "no"), "no")</f>
        <v>no</v>
      </c>
      <c r="L935" s="8"/>
      <c r="M935" s="8" t="e">
        <f>VLOOKUP(A935,ResultsOnlineExpFrench!A:B,2,FALSE)</f>
        <v>#N/A</v>
      </c>
      <c r="N935" s="8" t="e">
        <f>VLOOKUP(A935,ResultsOnlineExpFrench!A:H,8,FALSE)</f>
        <v>#N/A</v>
      </c>
      <c r="O935" s="7" t="e">
        <f>VLOOKUP(A935,ResultsIRT!B:J,4,FALSE)</f>
        <v>#N/A</v>
      </c>
      <c r="P935" s="7" t="e">
        <f>VLOOKUP(A935,ResultsIRT!B:J,5,FALSE)</f>
        <v>#N/A</v>
      </c>
      <c r="Q935" s="7" t="e">
        <f>VLOOKUP(A935,ResultsIRT!B:J,6,FALSE)</f>
        <v>#N/A</v>
      </c>
      <c r="R935" s="7" t="e">
        <f>VLOOKUP(A935,ResultsIRT!B:J,8,FALSE)</f>
        <v>#N/A</v>
      </c>
      <c r="S935" s="7" t="e">
        <f>VLOOKUP(A935,ResultsIRT!B:J,7,FALSE)</f>
        <v>#N/A</v>
      </c>
      <c r="T935" s="7" t="e">
        <f>VLOOKUP(A935,ResultsIRT!B:J,9,FALSE)</f>
        <v>#N/A</v>
      </c>
      <c r="U935" s="27" t="s">
        <v>1593</v>
      </c>
      <c r="V935" s="8" t="str">
        <f>IFERROR(IF(VLOOKUP(U935, EnglishVocabulary!A:A, 1, FALSE) = U935, "yes", "no"), "no")</f>
        <v>no</v>
      </c>
      <c r="W935" s="8" t="str">
        <f>IFERROR(IF(VLOOKUP(A935, HighDiscrimIRT!A:A, 1, FALSE) = A935, "X", ""), "")</f>
        <v/>
      </c>
      <c r="X935" s="7"/>
    </row>
    <row r="936" spans="1:24">
      <c r="A936" s="14" t="s">
        <v>1594</v>
      </c>
      <c r="B936" s="7">
        <f>LOG10(D936)+6</f>
        <v>0.90382766076597676</v>
      </c>
      <c r="C936" s="7">
        <f>IF(E936=0,-12,LOG10(E936)+6)</f>
        <v>1.5136636551293021</v>
      </c>
      <c r="D936" s="10">
        <v>8.0136000000000007E-6</v>
      </c>
      <c r="E936" s="10">
        <v>3.2633499999999999E-5</v>
      </c>
      <c r="F936" s="8">
        <v>0</v>
      </c>
      <c r="G936" s="8" t="str" cm="1">
        <f t="array" ref="G936">_xlfn.SWITCH(F936,0,"primary",1,"6-7th grade",2,"8-9th grade",3,"10th grade",4,"11-12th grade",5,"bachelor",6,"licence",7,"master",10,"hard to tell")</f>
        <v>primary</v>
      </c>
      <c r="H936" s="8"/>
      <c r="I936" s="8" t="s">
        <v>42</v>
      </c>
      <c r="J936" s="8" t="s">
        <v>214</v>
      </c>
      <c r="K936" s="8" t="str">
        <f>IFERROR(IF(VLOOKUP(A936, ResultsOnlineExpFrench!A:A, 1, FALSE) = A936, "yes", "no"), "no")</f>
        <v>no</v>
      </c>
      <c r="L936" s="8"/>
      <c r="M936" s="8" t="e">
        <f>VLOOKUP(A936,ResultsOnlineExpFrench!A:B,2,FALSE)</f>
        <v>#N/A</v>
      </c>
      <c r="N936" s="8" t="e">
        <f>VLOOKUP(A936,ResultsOnlineExpFrench!A:H,8,FALSE)</f>
        <v>#N/A</v>
      </c>
      <c r="O936" s="7" t="e">
        <f>VLOOKUP(A936,ResultsIRT!B:J,4,FALSE)</f>
        <v>#N/A</v>
      </c>
      <c r="P936" s="7" t="e">
        <f>VLOOKUP(A936,ResultsIRT!B:J,5,FALSE)</f>
        <v>#N/A</v>
      </c>
      <c r="Q936" s="7" t="e">
        <f>VLOOKUP(A936,ResultsIRT!B:J,6,FALSE)</f>
        <v>#N/A</v>
      </c>
      <c r="R936" s="7" t="e">
        <f>VLOOKUP(A936,ResultsIRT!B:J,8,FALSE)</f>
        <v>#N/A</v>
      </c>
      <c r="S936" s="7" t="e">
        <f>VLOOKUP(A936,ResultsIRT!B:J,7,FALSE)</f>
        <v>#N/A</v>
      </c>
      <c r="T936" s="7" t="e">
        <f>VLOOKUP(A936,ResultsIRT!B:J,9,FALSE)</f>
        <v>#N/A</v>
      </c>
      <c r="U936" s="27" t="s">
        <v>1595</v>
      </c>
      <c r="V936" s="8" t="str">
        <f>IFERROR(IF(VLOOKUP(U936, EnglishVocabulary!A:A, 1, FALSE) = U936, "yes", "no"), "no")</f>
        <v>yes</v>
      </c>
      <c r="W936" s="8" t="str">
        <f>IFERROR(IF(VLOOKUP(A936, HighDiscrimIRT!A:A, 1, FALSE) = A936, "X", ""), "")</f>
        <v/>
      </c>
      <c r="X936" s="7"/>
    </row>
    <row r="937" spans="1:24">
      <c r="A937" s="14" t="s">
        <v>1596</v>
      </c>
      <c r="B937" s="7">
        <f>LOG10(D937)+6</f>
        <v>0.89563245955438031</v>
      </c>
      <c r="C937" s="7">
        <f>IF(E937=0,-12,LOG10(E937)+6)</f>
        <v>-1.351639989019068</v>
      </c>
      <c r="D937" s="10">
        <v>7.8638000000000008E-6</v>
      </c>
      <c r="E937" s="10">
        <v>4.4500000000000001E-8</v>
      </c>
      <c r="F937" s="28">
        <v>5</v>
      </c>
      <c r="G937" s="8" t="str" cm="1">
        <f t="array" ref="G937">_xlfn.SWITCH(F937,0,"primary",1,"6-7th grade",2,"8-9th grade",3,"10th grade",4,"11-12th grade",5,"bachelor",6,"licence",7,"master",10,"hard to tell")</f>
        <v>bachelor</v>
      </c>
      <c r="H937" s="8"/>
      <c r="I937" s="8"/>
      <c r="J937" s="8" t="s">
        <v>77</v>
      </c>
      <c r="K937" s="8" t="str">
        <f>IFERROR(IF(VLOOKUP(A937, ResultsOnlineExpFrench!A:A, 1, FALSE) = A937, "yes", "no"), "no")</f>
        <v>no</v>
      </c>
      <c r="L937" s="8"/>
      <c r="M937" s="8" t="e">
        <f>VLOOKUP(A937,ResultsOnlineExpFrench!A:B,2,FALSE)</f>
        <v>#N/A</v>
      </c>
      <c r="N937" s="8" t="e">
        <f>VLOOKUP(A937,ResultsOnlineExpFrench!A:H,8,FALSE)</f>
        <v>#N/A</v>
      </c>
      <c r="O937" s="7" t="e">
        <f>VLOOKUP(A937,ResultsIRT!B:J,4,FALSE)</f>
        <v>#N/A</v>
      </c>
      <c r="P937" s="7" t="e">
        <f>VLOOKUP(A937,ResultsIRT!B:J,5,FALSE)</f>
        <v>#N/A</v>
      </c>
      <c r="Q937" s="7" t="e">
        <f>VLOOKUP(A937,ResultsIRT!B:J,6,FALSE)</f>
        <v>#N/A</v>
      </c>
      <c r="R937" s="7" t="e">
        <f>VLOOKUP(A937,ResultsIRT!B:J,8,FALSE)</f>
        <v>#N/A</v>
      </c>
      <c r="S937" s="7" t="e">
        <f>VLOOKUP(A937,ResultsIRT!B:J,7,FALSE)</f>
        <v>#N/A</v>
      </c>
      <c r="T937" s="7" t="e">
        <f>VLOOKUP(A937,ResultsIRT!B:J,9,FALSE)</f>
        <v>#N/A</v>
      </c>
      <c r="U937" s="27" t="s">
        <v>1597</v>
      </c>
      <c r="V937" s="8" t="str">
        <f>IFERROR(IF(VLOOKUP(U937, EnglishVocabulary!A:A, 1, FALSE) = U937, "yes", "no"), "no")</f>
        <v>no</v>
      </c>
      <c r="W937" s="8" t="str">
        <f>IFERROR(IF(VLOOKUP(A937, HighDiscrimIRT!A:A, 1, FALSE) = A937, "X", ""), "")</f>
        <v/>
      </c>
      <c r="X937" s="7"/>
    </row>
    <row r="938" spans="1:24">
      <c r="A938" s="14" t="s">
        <v>1598</v>
      </c>
      <c r="B938" s="7">
        <f>LOG10(D938)+6</f>
        <v>0.88727963453002268</v>
      </c>
      <c r="C938" s="7">
        <f>IF(E938=0,-12,LOG10(E938)+6)</f>
        <v>0.83985498460188523</v>
      </c>
      <c r="D938" s="10">
        <v>7.7139999999999993E-6</v>
      </c>
      <c r="E938" s="10">
        <v>6.9160000000000004E-6</v>
      </c>
      <c r="F938" s="11">
        <v>0</v>
      </c>
      <c r="G938" s="8" t="str" cm="1">
        <f t="array" ref="G938">_xlfn.SWITCH(F938,0,"primary",1,"6-7th grade",2,"8-9th grade",3,"10th grade",4,"11-12th grade",5,"bachelor",6,"licence",7,"master",10,"hard to tell")</f>
        <v>primary</v>
      </c>
      <c r="H938" s="8"/>
      <c r="I938" s="8"/>
      <c r="J938" s="8" t="s">
        <v>36</v>
      </c>
      <c r="K938" s="8" t="str">
        <f>IFERROR(IF(VLOOKUP(A938, ResultsOnlineExpFrench!A:A, 1, FALSE) = A938, "yes", "no"), "no")</f>
        <v>yes</v>
      </c>
      <c r="L938" s="8"/>
      <c r="M938" s="7">
        <f>VLOOKUP(A938,ResultsOnlineExpFrench!A:B,2,FALSE)</f>
        <v>6.4603174603174596</v>
      </c>
      <c r="N938" s="7">
        <f>VLOOKUP(A938,ResultsOnlineExpFrench!A:H,8,FALSE)</f>
        <v>1.9463062029718969</v>
      </c>
      <c r="O938" s="7">
        <f>VLOOKUP(A938,ResultsIRT!B:J,4,FALSE)</f>
        <v>2.4029999087988699E-2</v>
      </c>
      <c r="P938" s="7">
        <f>VLOOKUP(A938,ResultsIRT!B:J,5,FALSE)</f>
        <v>43.109656094275898</v>
      </c>
      <c r="Q938" s="7">
        <f>VLOOKUP(A938,ResultsIRT!B:J,6,FALSE)</f>
        <v>0.38540911081513601</v>
      </c>
      <c r="R938" s="7">
        <f>VLOOKUP(A938,ResultsIRT!B:J,8,FALSE)</f>
        <v>-6.1648608010590298</v>
      </c>
      <c r="S938" s="7">
        <f>VLOOKUP(A938,ResultsIRT!B:J,7,FALSE)</f>
        <v>0.12626097988464999</v>
      </c>
      <c r="T938" s="7">
        <f>VLOOKUP(A938,ResultsIRT!B:J,9,FALSE)</f>
        <v>-12.7884342707878</v>
      </c>
      <c r="U938" s="27" t="s">
        <v>1599</v>
      </c>
      <c r="V938" s="8" t="str">
        <f>IFERROR(IF(VLOOKUP(U938, EnglishVocabulary!A:A, 1, FALSE) = U938, "yes", "no"), "no")</f>
        <v>no</v>
      </c>
      <c r="W938" s="8" t="str">
        <f>IFERROR(IF(VLOOKUP(A938, HighDiscrimIRT!A:A, 1, FALSE) = A938, "X", ""), "")</f>
        <v/>
      </c>
      <c r="X938" s="7"/>
    </row>
    <row r="939" spans="1:24">
      <c r="A939" s="14" t="s">
        <v>1600</v>
      </c>
      <c r="B939" s="7">
        <f>LOG10(D939)+6</f>
        <v>0.88727963453002268</v>
      </c>
      <c r="C939" s="7">
        <f>IF(E939=0,-12,LOG10(E939)+6)</f>
        <v>-1.3819519032879075</v>
      </c>
      <c r="D939" s="10">
        <v>7.7139999999999993E-6</v>
      </c>
      <c r="E939" s="10">
        <v>4.1500000000000001E-8</v>
      </c>
      <c r="F939" s="11">
        <v>5</v>
      </c>
      <c r="G939" s="8" t="str" cm="1">
        <f t="array" ref="G939">_xlfn.SWITCH(F939,0,"primary",1,"6-7th grade",2,"8-9th grade",3,"10th grade",4,"11-12th grade",5,"bachelor",6,"licence",7,"master",10,"hard to tell")</f>
        <v>bachelor</v>
      </c>
      <c r="H939" s="8"/>
      <c r="I939" s="8"/>
      <c r="J939" s="8" t="s">
        <v>27</v>
      </c>
      <c r="K939" s="8" t="str">
        <f>IFERROR(IF(VLOOKUP(A939, ResultsOnlineExpFrench!A:A, 1, FALSE) = A939, "yes", "no"), "no")</f>
        <v>yes</v>
      </c>
      <c r="L939" s="8"/>
      <c r="M939" s="7">
        <f>VLOOKUP(A939,ResultsOnlineExpFrench!A:B,2,FALSE)</f>
        <v>6.7465753424657544</v>
      </c>
      <c r="N939" s="7">
        <f>VLOOKUP(A939,ResultsOnlineExpFrench!A:H,8,FALSE)</f>
        <v>1.9821520193681299</v>
      </c>
      <c r="O939" s="7">
        <f>VLOOKUP(A939,ResultsIRT!B:J,4,FALSE)</f>
        <v>4.2640854377302202E-2</v>
      </c>
      <c r="P939" s="7">
        <f>VLOOKUP(A939,ResultsIRT!B:J,5,FALSE)</f>
        <v>-116.490418056837</v>
      </c>
      <c r="Q939" s="7">
        <f>VLOOKUP(A939,ResultsIRT!B:J,6,FALSE)</f>
        <v>2.2474574349070902</v>
      </c>
      <c r="R939" s="7">
        <f>VLOOKUP(A939,ResultsIRT!B:J,8,FALSE)</f>
        <v>-1.9482912426261001</v>
      </c>
      <c r="S939" s="7">
        <f>VLOOKUP(A939,ResultsIRT!B:J,7,FALSE)</f>
        <v>0.35300884319645598</v>
      </c>
      <c r="T939" s="7">
        <f>VLOOKUP(A939,ResultsIRT!B:J,9,FALSE)</f>
        <v>-2.2690946183109602</v>
      </c>
      <c r="U939" s="27" t="s">
        <v>1601</v>
      </c>
      <c r="V939" s="8" t="str">
        <f>IFERROR(IF(VLOOKUP(U939, EnglishVocabulary!A:A, 1, FALSE) = U939, "yes", "no"), "no")</f>
        <v>no</v>
      </c>
      <c r="W939" s="8" t="str">
        <f>IFERROR(IF(VLOOKUP(A939, HighDiscrimIRT!A:A, 1, FALSE) = A939, "X", ""), "")</f>
        <v/>
      </c>
      <c r="X939" s="7"/>
    </row>
    <row r="940" spans="1:24">
      <c r="A940" s="14" t="s">
        <v>1602</v>
      </c>
      <c r="B940" s="7">
        <f>LOG10(D940)+6</f>
        <v>0.88727963453002268</v>
      </c>
      <c r="C940" s="7">
        <f>IF(E940=0,-12,LOG10(E940)+6)</f>
        <v>0.15484984152074421</v>
      </c>
      <c r="D940" s="10">
        <v>7.7139999999999993E-6</v>
      </c>
      <c r="E940" s="10">
        <v>1.4284E-6</v>
      </c>
      <c r="F940" s="8">
        <v>0</v>
      </c>
      <c r="G940" s="8" t="str" cm="1">
        <f t="array" ref="G940">_xlfn.SWITCH(F940,0,"primary",1,"6-7th grade",2,"8-9th grade",3,"10th grade",4,"11-12th grade",5,"bachelor",6,"licence",7,"master",10,"hard to tell")</f>
        <v>primary</v>
      </c>
      <c r="H940" s="8" t="s">
        <v>42</v>
      </c>
      <c r="I940" s="8"/>
      <c r="J940" s="8" t="s">
        <v>27</v>
      </c>
      <c r="K940" s="8" t="str">
        <f>IFERROR(IF(VLOOKUP(A940, ResultsOnlineExpFrench!A:A, 1, FALSE) = A940, "yes", "no"), "no")</f>
        <v>no</v>
      </c>
      <c r="L940" s="8"/>
      <c r="M940" s="8" t="e">
        <f>VLOOKUP(A940,ResultsOnlineExpFrench!A:B,2,FALSE)</f>
        <v>#N/A</v>
      </c>
      <c r="N940" s="8" t="e">
        <f>VLOOKUP(A940,ResultsOnlineExpFrench!A:H,8,FALSE)</f>
        <v>#N/A</v>
      </c>
      <c r="O940" s="7" t="e">
        <f>VLOOKUP(A940,ResultsIRT!B:J,4,FALSE)</f>
        <v>#N/A</v>
      </c>
      <c r="P940" s="7" t="e">
        <f>VLOOKUP(A940,ResultsIRT!B:J,5,FALSE)</f>
        <v>#N/A</v>
      </c>
      <c r="Q940" s="7" t="e">
        <f>VLOOKUP(A940,ResultsIRT!B:J,6,FALSE)</f>
        <v>#N/A</v>
      </c>
      <c r="R940" s="7" t="e">
        <f>VLOOKUP(A940,ResultsIRT!B:J,8,FALSE)</f>
        <v>#N/A</v>
      </c>
      <c r="S940" s="7" t="e">
        <f>VLOOKUP(A940,ResultsIRT!B:J,7,FALSE)</f>
        <v>#N/A</v>
      </c>
      <c r="T940" s="7" t="e">
        <f>VLOOKUP(A940,ResultsIRT!B:J,9,FALSE)</f>
        <v>#N/A</v>
      </c>
      <c r="U940" s="27" t="s">
        <v>187</v>
      </c>
      <c r="V940" s="8" t="str">
        <f>IFERROR(IF(VLOOKUP(U940, EnglishVocabulary!A:A, 1, FALSE) = U940, "yes", "no"), "no")</f>
        <v>yes</v>
      </c>
      <c r="W940" s="8" t="str">
        <f>IFERROR(IF(VLOOKUP(A940, HighDiscrimIRT!A:A, 1, FALSE) = A940, "X", ""), "")</f>
        <v/>
      </c>
      <c r="X940" s="7"/>
    </row>
    <row r="941" spans="1:24">
      <c r="A941" s="14" t="s">
        <v>1603</v>
      </c>
      <c r="B941" s="7">
        <f>LOG10(D941)+6</f>
        <v>0.88727963453002268</v>
      </c>
      <c r="C941" s="7">
        <f>IF(E941=0,-12,LOG10(E941)+6)</f>
        <v>-1.2596373105057559</v>
      </c>
      <c r="D941" s="10">
        <v>7.7139999999999993E-6</v>
      </c>
      <c r="E941" s="10">
        <v>5.5000000000000003E-8</v>
      </c>
      <c r="F941" s="8">
        <v>6</v>
      </c>
      <c r="G941" s="8" t="str" cm="1">
        <f t="array" ref="G941">_xlfn.SWITCH(F941,0,"primary",1,"6-7th grade",2,"8-9th grade",3,"10th grade",4,"11-12th grade",5,"bachelor",6,"licence",7,"master",10,"hard to tell")</f>
        <v>licence</v>
      </c>
      <c r="H941" s="8"/>
      <c r="I941" s="8"/>
      <c r="J941" s="8" t="s">
        <v>77</v>
      </c>
      <c r="K941" s="8" t="str">
        <f>IFERROR(IF(VLOOKUP(A941, ResultsOnlineExpFrench!A:A, 1, FALSE) = A941, "yes", "no"), "no")</f>
        <v>no</v>
      </c>
      <c r="L941" s="8"/>
      <c r="M941" s="8" t="e">
        <f>VLOOKUP(A941,ResultsOnlineExpFrench!A:B,2,FALSE)</f>
        <v>#N/A</v>
      </c>
      <c r="N941" s="8" t="e">
        <f>VLOOKUP(A941,ResultsOnlineExpFrench!A:H,8,FALSE)</f>
        <v>#N/A</v>
      </c>
      <c r="O941" s="7" t="e">
        <f>VLOOKUP(A941,ResultsIRT!B:J,4,FALSE)</f>
        <v>#N/A</v>
      </c>
      <c r="P941" s="7" t="e">
        <f>VLOOKUP(A941,ResultsIRT!B:J,5,FALSE)</f>
        <v>#N/A</v>
      </c>
      <c r="Q941" s="7" t="e">
        <f>VLOOKUP(A941,ResultsIRT!B:J,6,FALSE)</f>
        <v>#N/A</v>
      </c>
      <c r="R941" s="7" t="e">
        <f>VLOOKUP(A941,ResultsIRT!B:J,8,FALSE)</f>
        <v>#N/A</v>
      </c>
      <c r="S941" s="7" t="e">
        <f>VLOOKUP(A941,ResultsIRT!B:J,7,FALSE)</f>
        <v>#N/A</v>
      </c>
      <c r="T941" s="7" t="e">
        <f>VLOOKUP(A941,ResultsIRT!B:J,9,FALSE)</f>
        <v>#N/A</v>
      </c>
      <c r="U941" s="27" t="s">
        <v>1604</v>
      </c>
      <c r="V941" s="8" t="str">
        <f>IFERROR(IF(VLOOKUP(U941, EnglishVocabulary!A:A, 1, FALSE) = U941, "yes", "no"), "no")</f>
        <v>yes</v>
      </c>
      <c r="W941" s="8" t="str">
        <f>IFERROR(IF(VLOOKUP(A941, HighDiscrimIRT!A:A, 1, FALSE) = A941, "X", ""), "")</f>
        <v/>
      </c>
      <c r="X941" s="7"/>
    </row>
    <row r="942" spans="1:24">
      <c r="A942" s="14" t="s">
        <v>1605</v>
      </c>
      <c r="B942" s="7">
        <f>LOG10(D942)+6</f>
        <v>0.87876300321743361</v>
      </c>
      <c r="C942" s="7">
        <f>IF(E942=0,-12,LOG10(E942)+6)</f>
        <v>8.8632141846319179E-2</v>
      </c>
      <c r="D942" s="10">
        <v>7.5642000000000004E-6</v>
      </c>
      <c r="E942" s="10">
        <v>1.2264E-6</v>
      </c>
      <c r="F942" s="11">
        <v>2</v>
      </c>
      <c r="G942" s="8" t="str" cm="1">
        <f t="array" ref="G942">_xlfn.SWITCH(F942,0,"primary",1,"6-7th grade",2,"8-9th grade",3,"10th grade",4,"11-12th grade",5,"bachelor",6,"licence",7,"master",10,"hard to tell")</f>
        <v>8-9th grade</v>
      </c>
      <c r="H942" s="8"/>
      <c r="I942" s="8"/>
      <c r="J942" s="8" t="s">
        <v>27</v>
      </c>
      <c r="K942" s="8" t="str">
        <f>IFERROR(IF(VLOOKUP(A942, ResultsOnlineExpFrench!A:A, 1, FALSE) = A942, "yes", "no"), "no")</f>
        <v>yes</v>
      </c>
      <c r="L942" s="8"/>
      <c r="M942" s="7">
        <f>VLOOKUP(A942,ResultsOnlineExpFrench!A:B,2,FALSE)</f>
        <v>6.772413793103448</v>
      </c>
      <c r="N942" s="7">
        <f>VLOOKUP(A942,ResultsOnlineExpFrench!A:H,8,FALSE)</f>
        <v>1.7170336392832961</v>
      </c>
      <c r="O942" s="7">
        <f>VLOOKUP(A942,ResultsIRT!B:J,4,FALSE)</f>
        <v>1.92859529637302</v>
      </c>
      <c r="P942" s="7">
        <f>VLOOKUP(A942,ResultsIRT!B:J,5,FALSE)</f>
        <v>-1.1080426648283299</v>
      </c>
      <c r="Q942" s="7">
        <f>VLOOKUP(A942,ResultsIRT!B:J,6,FALSE)</f>
        <v>2.0092332813075702</v>
      </c>
      <c r="R942" s="7">
        <f>VLOOKUP(A942,ResultsIRT!B:J,8,FALSE)</f>
        <v>-2.2615870738489599</v>
      </c>
      <c r="S942" s="7">
        <f>VLOOKUP(A942,ResultsIRT!B:J,7,FALSE)</f>
        <v>0.41748516939223401</v>
      </c>
      <c r="T942" s="7">
        <f>VLOOKUP(A942,ResultsIRT!B:J,9,FALSE)</f>
        <v>-2.63835705036227</v>
      </c>
      <c r="U942" s="27" t="s">
        <v>1606</v>
      </c>
      <c r="V942" s="8" t="str">
        <f>IFERROR(IF(VLOOKUP(U942, EnglishVocabulary!A:A, 1, FALSE) = U942, "yes", "no"), "no")</f>
        <v>no</v>
      </c>
      <c r="W942" s="8" t="str">
        <f>IFERROR(IF(VLOOKUP(A942, HighDiscrimIRT!A:A, 1, FALSE) = A942, "X", ""), "")</f>
        <v/>
      </c>
      <c r="X942" s="7"/>
    </row>
    <row r="943" spans="1:24">
      <c r="A943" s="14" t="s">
        <v>1607</v>
      </c>
      <c r="B943" s="7">
        <f>LOG10(D943)+6</f>
        <v>0.87876300321743361</v>
      </c>
      <c r="C943" s="7">
        <f>IF(E943=0,-12,LOG10(E943)+6)</f>
        <v>-1.7077439286435236</v>
      </c>
      <c r="D943" s="10">
        <v>7.5642000000000004E-6</v>
      </c>
      <c r="E943" s="10">
        <v>1.96E-8</v>
      </c>
      <c r="F943" s="28">
        <v>10</v>
      </c>
      <c r="G943" s="8" t="str" cm="1">
        <f t="array" ref="G943">_xlfn.SWITCH(F943,0,"primary",1,"6-7th grade",2,"8-9th grade",3,"10th grade",4,"11-12th grade",5,"bachelor",6,"licence",7,"master",10,"hard to tell")</f>
        <v>hard to tell</v>
      </c>
      <c r="H943" s="8"/>
      <c r="I943" s="8"/>
      <c r="J943" s="8" t="s">
        <v>77</v>
      </c>
      <c r="K943" s="8" t="str">
        <f>IFERROR(IF(VLOOKUP(A943, ResultsOnlineExpFrench!A:A, 1, FALSE) = A943, "yes", "no"), "no")</f>
        <v>no</v>
      </c>
      <c r="L943" s="8"/>
      <c r="M943" s="8" t="e">
        <f>VLOOKUP(A943,ResultsOnlineExpFrench!A:B,2,FALSE)</f>
        <v>#N/A</v>
      </c>
      <c r="N943" s="8" t="e">
        <f>VLOOKUP(A943,ResultsOnlineExpFrench!A:H,8,FALSE)</f>
        <v>#N/A</v>
      </c>
      <c r="O943" s="7" t="e">
        <f>VLOOKUP(A943,ResultsIRT!B:J,4,FALSE)</f>
        <v>#N/A</v>
      </c>
      <c r="P943" s="7" t="e">
        <f>VLOOKUP(A943,ResultsIRT!B:J,5,FALSE)</f>
        <v>#N/A</v>
      </c>
      <c r="Q943" s="7" t="e">
        <f>VLOOKUP(A943,ResultsIRT!B:J,6,FALSE)</f>
        <v>#N/A</v>
      </c>
      <c r="R943" s="7" t="e">
        <f>VLOOKUP(A943,ResultsIRT!B:J,8,FALSE)</f>
        <v>#N/A</v>
      </c>
      <c r="S943" s="7" t="e">
        <f>VLOOKUP(A943,ResultsIRT!B:J,7,FALSE)</f>
        <v>#N/A</v>
      </c>
      <c r="T943" s="7" t="e">
        <f>VLOOKUP(A943,ResultsIRT!B:J,9,FALSE)</f>
        <v>#N/A</v>
      </c>
      <c r="U943" s="27" t="s">
        <v>1608</v>
      </c>
      <c r="V943" s="8" t="str">
        <f>IFERROR(IF(VLOOKUP(U943, EnglishVocabulary!A:A, 1, FALSE) = U943, "yes", "no"), "no")</f>
        <v>no</v>
      </c>
      <c r="W943" s="8" t="str">
        <f>IFERROR(IF(VLOOKUP(A943, HighDiscrimIRT!A:A, 1, FALSE) = A943, "X", ""), "")</f>
        <v/>
      </c>
      <c r="X943" s="7"/>
    </row>
    <row r="944" spans="1:24">
      <c r="A944" s="14" t="s">
        <v>1609</v>
      </c>
      <c r="B944" s="7">
        <f>LOG10(D944)+6</f>
        <v>0.87876300321743361</v>
      </c>
      <c r="C944" s="7">
        <f>IF(E944=0,-12,LOG10(E944)+6)</f>
        <v>-12</v>
      </c>
      <c r="D944" s="10">
        <v>7.5642000000000004E-6</v>
      </c>
      <c r="E944" s="10">
        <v>0</v>
      </c>
      <c r="F944" s="11">
        <v>6</v>
      </c>
      <c r="G944" s="8" t="str" cm="1">
        <f t="array" ref="G944">_xlfn.SWITCH(F944,0,"primary",1,"6-7th grade",2,"8-9th grade",3,"10th grade",4,"11-12th grade",5,"bachelor",6,"licence",7,"master",10,"hard to tell")</f>
        <v>licence</v>
      </c>
      <c r="H944" s="8"/>
      <c r="I944" s="8"/>
      <c r="J944" s="8" t="s">
        <v>27</v>
      </c>
      <c r="K944" s="8" t="str">
        <f>IFERROR(IF(VLOOKUP(A944, ResultsOnlineExpFrench!A:A, 1, FALSE) = A944, "yes", "no"), "no")</f>
        <v>yes</v>
      </c>
      <c r="L944" s="8"/>
      <c r="M944" s="7">
        <f>VLOOKUP(A944,ResultsOnlineExpFrench!A:B,2,FALSE)</f>
        <v>0.96226415094339623</v>
      </c>
      <c r="N944" s="7">
        <f>VLOOKUP(A944,ResultsOnlineExpFrench!A:H,8,FALSE)</f>
        <v>1.77999644001068</v>
      </c>
      <c r="O944" s="7">
        <f>VLOOKUP(A944,ResultsIRT!B:J,4,FALSE)</f>
        <v>0.112380832994496</v>
      </c>
      <c r="P944" s="7">
        <f>VLOOKUP(A944,ResultsIRT!B:J,5,FALSE)</f>
        <v>60.969639886044199</v>
      </c>
      <c r="Q944" s="7">
        <f>VLOOKUP(A944,ResultsIRT!B:J,6,FALSE)</f>
        <v>2.3525733252119898</v>
      </c>
      <c r="R944" s="7">
        <f>VLOOKUP(A944,ResultsIRT!B:J,8,FALSE)</f>
        <v>1.33056091374781</v>
      </c>
      <c r="S944" s="7">
        <f>VLOOKUP(A944,ResultsIRT!B:J,7,FALSE)</f>
        <v>0.41757089168948602</v>
      </c>
      <c r="T944" s="7">
        <f>VLOOKUP(A944,ResultsIRT!B:J,9,FALSE)</f>
        <v>11.175997871721799</v>
      </c>
      <c r="U944" s="27" t="s">
        <v>1610</v>
      </c>
      <c r="V944" s="8" t="str">
        <f>IFERROR(IF(VLOOKUP(U944, EnglishVocabulary!A:A, 1, FALSE) = U944, "yes", "no"), "no")</f>
        <v>yes</v>
      </c>
      <c r="W944" s="8" t="str">
        <f>IFERROR(IF(VLOOKUP(A944, HighDiscrimIRT!A:A, 1, FALSE) = A944, "X", ""), "")</f>
        <v/>
      </c>
      <c r="X944" s="7"/>
    </row>
    <row r="945" spans="1:24">
      <c r="A945" s="14" t="s">
        <v>1611</v>
      </c>
      <c r="B945" s="7">
        <f>LOG10(D945)+6</f>
        <v>0.87444122753336373</v>
      </c>
      <c r="C945" s="7">
        <f>IF(E945=0,-12,LOG10(E945)+6)</f>
        <v>0.51990671071673766</v>
      </c>
      <c r="D945" s="10">
        <v>7.4892999999999996E-6</v>
      </c>
      <c r="E945" s="10">
        <v>3.3106000000000001E-6</v>
      </c>
      <c r="F945" s="8">
        <v>10</v>
      </c>
      <c r="G945" s="8" t="str" cm="1">
        <f t="array" ref="G945">_xlfn.SWITCH(F945,0,"primary",1,"6-7th grade",2,"8-9th grade",3,"10th grade",4,"11-12th grade",5,"bachelor",6,"licence",7,"master",10,"hard to tell")</f>
        <v>hard to tell</v>
      </c>
      <c r="H945" s="8"/>
      <c r="I945" s="8" t="s">
        <v>42</v>
      </c>
      <c r="J945" s="8" t="s">
        <v>27</v>
      </c>
      <c r="K945" s="8" t="str">
        <f>IFERROR(IF(VLOOKUP(A945, ResultsOnlineExpFrench!A:A, 1, FALSE) = A945, "yes", "no"), "no")</f>
        <v>no</v>
      </c>
      <c r="L945" s="8"/>
      <c r="M945" s="8" t="e">
        <f>VLOOKUP(A945,ResultsOnlineExpFrench!A:B,2,FALSE)</f>
        <v>#N/A</v>
      </c>
      <c r="N945" s="8" t="e">
        <f>VLOOKUP(A945,ResultsOnlineExpFrench!A:H,8,FALSE)</f>
        <v>#N/A</v>
      </c>
      <c r="O945" s="7" t="e">
        <f>VLOOKUP(A945,ResultsIRT!B:J,4,FALSE)</f>
        <v>#N/A</v>
      </c>
      <c r="P945" s="7" t="e">
        <f>VLOOKUP(A945,ResultsIRT!B:J,5,FALSE)</f>
        <v>#N/A</v>
      </c>
      <c r="Q945" s="7" t="e">
        <f>VLOOKUP(A945,ResultsIRT!B:J,6,FALSE)</f>
        <v>#N/A</v>
      </c>
      <c r="R945" s="7" t="e">
        <f>VLOOKUP(A945,ResultsIRT!B:J,8,FALSE)</f>
        <v>#N/A</v>
      </c>
      <c r="S945" s="7" t="e">
        <f>VLOOKUP(A945,ResultsIRT!B:J,7,FALSE)</f>
        <v>#N/A</v>
      </c>
      <c r="T945" s="7" t="e">
        <f>VLOOKUP(A945,ResultsIRT!B:J,9,FALSE)</f>
        <v>#N/A</v>
      </c>
      <c r="U945" s="27" t="s">
        <v>1612</v>
      </c>
      <c r="V945" s="8" t="str">
        <f>IFERROR(IF(VLOOKUP(U945, EnglishVocabulary!A:A, 1, FALSE) = U945, "yes", "no"), "no")</f>
        <v>no</v>
      </c>
      <c r="W945" s="8" t="str">
        <f>IFERROR(IF(VLOOKUP(A945, HighDiscrimIRT!A:A, 1, FALSE) = A945, "X", ""), "")</f>
        <v/>
      </c>
      <c r="X945" s="7"/>
    </row>
    <row r="946" spans="1:24">
      <c r="A946" s="14" t="s">
        <v>1613</v>
      </c>
      <c r="B946" s="7">
        <f>LOG10(D946)+6</f>
        <v>0.87444122753336373</v>
      </c>
      <c r="C946" s="7">
        <f>IF(E946=0,-12,LOG10(E946)+6)</f>
        <v>-0.70952018666932659</v>
      </c>
      <c r="D946" s="10">
        <v>7.4892999999999996E-6</v>
      </c>
      <c r="E946" s="10">
        <v>1.952E-7</v>
      </c>
      <c r="F946" s="8">
        <v>5</v>
      </c>
      <c r="G946" s="8" t="str" cm="1">
        <f t="array" ref="G946">_xlfn.SWITCH(F946,0,"primary",1,"6-7th grade",2,"8-9th grade",3,"10th grade",4,"11-12th grade",5,"bachelor",6,"licence",7,"master",10,"hard to tell")</f>
        <v>bachelor</v>
      </c>
      <c r="H946" s="8"/>
      <c r="I946" s="8"/>
      <c r="J946" s="8" t="s">
        <v>77</v>
      </c>
      <c r="K946" s="8" t="str">
        <f>IFERROR(IF(VLOOKUP(A946, ResultsOnlineExpFrench!A:A, 1, FALSE) = A946, "yes", "no"), "no")</f>
        <v>no</v>
      </c>
      <c r="L946" s="8"/>
      <c r="M946" s="8" t="e">
        <f>VLOOKUP(A946,ResultsOnlineExpFrench!A:B,2,FALSE)</f>
        <v>#N/A</v>
      </c>
      <c r="N946" s="8" t="e">
        <f>VLOOKUP(A946,ResultsOnlineExpFrench!A:H,8,FALSE)</f>
        <v>#N/A</v>
      </c>
      <c r="O946" s="7" t="e">
        <f>VLOOKUP(A946,ResultsIRT!B:J,4,FALSE)</f>
        <v>#N/A</v>
      </c>
      <c r="P946" s="7" t="e">
        <f>VLOOKUP(A946,ResultsIRT!B:J,5,FALSE)</f>
        <v>#N/A</v>
      </c>
      <c r="Q946" s="7" t="e">
        <f>VLOOKUP(A946,ResultsIRT!B:J,6,FALSE)</f>
        <v>#N/A</v>
      </c>
      <c r="R946" s="7" t="e">
        <f>VLOOKUP(A946,ResultsIRT!B:J,8,FALSE)</f>
        <v>#N/A</v>
      </c>
      <c r="S946" s="7" t="e">
        <f>VLOOKUP(A946,ResultsIRT!B:J,7,FALSE)</f>
        <v>#N/A</v>
      </c>
      <c r="T946" s="7" t="e">
        <f>VLOOKUP(A946,ResultsIRT!B:J,9,FALSE)</f>
        <v>#N/A</v>
      </c>
      <c r="U946" s="27" t="s">
        <v>1614</v>
      </c>
      <c r="V946" s="8" t="str">
        <f>IFERROR(IF(VLOOKUP(U946, EnglishVocabulary!A:A, 1, FALSE) = U946, "yes", "no"), "no")</f>
        <v>no</v>
      </c>
      <c r="W946" s="8" t="str">
        <f>IFERROR(IF(VLOOKUP(A946, HighDiscrimIRT!A:A, 1, FALSE) = A946, "X", ""), "")</f>
        <v/>
      </c>
      <c r="X946" s="7"/>
    </row>
    <row r="947" spans="1:24">
      <c r="A947" s="14" t="s">
        <v>1615</v>
      </c>
      <c r="B947" s="7">
        <f>LOG10(D947)+6</f>
        <v>0.87444122753336373</v>
      </c>
      <c r="C947" s="7">
        <f>IF(E947=0,-12,LOG10(E947)+6)</f>
        <v>-1.1592667653881934</v>
      </c>
      <c r="D947" s="10">
        <v>7.4892999999999996E-6</v>
      </c>
      <c r="E947" s="10">
        <v>6.9300000000000005E-8</v>
      </c>
      <c r="F947" s="28">
        <v>10</v>
      </c>
      <c r="G947" s="8" t="str" cm="1">
        <f t="array" ref="G947">_xlfn.SWITCH(F947,0,"primary",1,"6-7th grade",2,"8-9th grade",3,"10th grade",4,"11-12th grade",5,"bachelor",6,"licence",7,"master",10,"hard to tell")</f>
        <v>hard to tell</v>
      </c>
      <c r="H947" s="8"/>
      <c r="I947" s="8" t="s">
        <v>42</v>
      </c>
      <c r="J947" s="8" t="s">
        <v>77</v>
      </c>
      <c r="K947" s="8" t="str">
        <f>IFERROR(IF(VLOOKUP(A947, ResultsOnlineExpFrench!A:A, 1, FALSE) = A947, "yes", "no"), "no")</f>
        <v>no</v>
      </c>
      <c r="L947" s="8"/>
      <c r="M947" s="8" t="e">
        <f>VLOOKUP(A947,ResultsOnlineExpFrench!A:B,2,FALSE)</f>
        <v>#N/A</v>
      </c>
      <c r="N947" s="8" t="e">
        <f>VLOOKUP(A947,ResultsOnlineExpFrench!A:H,8,FALSE)</f>
        <v>#N/A</v>
      </c>
      <c r="O947" s="7" t="e">
        <f>VLOOKUP(A947,ResultsIRT!B:J,4,FALSE)</f>
        <v>#N/A</v>
      </c>
      <c r="P947" s="7" t="e">
        <f>VLOOKUP(A947,ResultsIRT!B:J,5,FALSE)</f>
        <v>#N/A</v>
      </c>
      <c r="Q947" s="7" t="e">
        <f>VLOOKUP(A947,ResultsIRT!B:J,6,FALSE)</f>
        <v>#N/A</v>
      </c>
      <c r="R947" s="7" t="e">
        <f>VLOOKUP(A947,ResultsIRT!B:J,8,FALSE)</f>
        <v>#N/A</v>
      </c>
      <c r="S947" s="7" t="e">
        <f>VLOOKUP(A947,ResultsIRT!B:J,7,FALSE)</f>
        <v>#N/A</v>
      </c>
      <c r="T947" s="7" t="e">
        <f>VLOOKUP(A947,ResultsIRT!B:J,9,FALSE)</f>
        <v>#N/A</v>
      </c>
      <c r="U947" s="27" t="s">
        <v>1616</v>
      </c>
      <c r="V947" s="8" t="str">
        <f>IFERROR(IF(VLOOKUP(U947, EnglishVocabulary!A:A, 1, FALSE) = U947, "yes", "no"), "no")</f>
        <v>no</v>
      </c>
      <c r="W947" s="8" t="str">
        <f>IFERROR(IF(VLOOKUP(A947, HighDiscrimIRT!A:A, 1, FALSE) = A947, "X", ""), "")</f>
        <v/>
      </c>
      <c r="X947" s="7"/>
    </row>
    <row r="948" spans="1:24">
      <c r="A948" s="14" t="s">
        <v>1617</v>
      </c>
      <c r="B948" s="7">
        <f>LOG10(D948)+6</f>
        <v>0.87444122753336373</v>
      </c>
      <c r="C948" s="7">
        <f>IF(E948=0,-12,LOG10(E948)+6)</f>
        <v>-12</v>
      </c>
      <c r="D948" s="10">
        <v>7.4892999999999996E-6</v>
      </c>
      <c r="E948" s="10">
        <v>0</v>
      </c>
      <c r="F948" s="8">
        <v>6</v>
      </c>
      <c r="G948" s="8" t="str" cm="1">
        <f t="array" ref="G948">_xlfn.SWITCH(F948,0,"primary",1,"6-7th grade",2,"8-9th grade",3,"10th grade",4,"11-12th grade",5,"bachelor",6,"licence",7,"master",10,"hard to tell")</f>
        <v>licence</v>
      </c>
      <c r="H948" s="8"/>
      <c r="I948" s="8"/>
      <c r="J948" s="8" t="s">
        <v>77</v>
      </c>
      <c r="K948" s="8" t="str">
        <f>IFERROR(IF(VLOOKUP(A948, ResultsOnlineExpFrench!A:A, 1, FALSE) = A948, "yes", "no"), "no")</f>
        <v>no</v>
      </c>
      <c r="L948" s="8"/>
      <c r="M948" s="8" t="e">
        <f>VLOOKUP(A948,ResultsOnlineExpFrench!A:B,2,FALSE)</f>
        <v>#N/A</v>
      </c>
      <c r="N948" s="8" t="e">
        <f>VLOOKUP(A948,ResultsOnlineExpFrench!A:H,8,FALSE)</f>
        <v>#N/A</v>
      </c>
      <c r="O948" s="7" t="e">
        <f>VLOOKUP(A948,ResultsIRT!B:J,4,FALSE)</f>
        <v>#N/A</v>
      </c>
      <c r="P948" s="7" t="e">
        <f>VLOOKUP(A948,ResultsIRT!B:J,5,FALSE)</f>
        <v>#N/A</v>
      </c>
      <c r="Q948" s="7" t="e">
        <f>VLOOKUP(A948,ResultsIRT!B:J,6,FALSE)</f>
        <v>#N/A</v>
      </c>
      <c r="R948" s="7" t="e">
        <f>VLOOKUP(A948,ResultsIRT!B:J,8,FALSE)</f>
        <v>#N/A</v>
      </c>
      <c r="S948" s="7" t="e">
        <f>VLOOKUP(A948,ResultsIRT!B:J,7,FALSE)</f>
        <v>#N/A</v>
      </c>
      <c r="T948" s="7" t="e">
        <f>VLOOKUP(A948,ResultsIRT!B:J,9,FALSE)</f>
        <v>#N/A</v>
      </c>
      <c r="U948" s="27" t="s">
        <v>1618</v>
      </c>
      <c r="V948" s="8" t="str">
        <f>IFERROR(IF(VLOOKUP(U948, EnglishVocabulary!A:A, 1, FALSE) = U948, "yes", "no"), "no")</f>
        <v>no</v>
      </c>
      <c r="W948" s="8" t="str">
        <f>IFERROR(IF(VLOOKUP(A948, HighDiscrimIRT!A:A, 1, FALSE) = A948, "X", ""), "")</f>
        <v/>
      </c>
      <c r="X948" s="7"/>
    </row>
    <row r="949" spans="1:24">
      <c r="A949" s="14" t="s">
        <v>1619</v>
      </c>
      <c r="B949" s="7">
        <f>LOG10(D949)+6</f>
        <v>0.86567239199694423</v>
      </c>
      <c r="C949" s="7">
        <f>IF(E949=0,-12,LOG10(E949)+6)</f>
        <v>8.4612020865251658E-2</v>
      </c>
      <c r="D949" s="10">
        <v>7.3396E-6</v>
      </c>
      <c r="E949" s="10">
        <v>1.2151E-6</v>
      </c>
      <c r="F949" s="11">
        <v>5</v>
      </c>
      <c r="G949" s="8" t="str" cm="1">
        <f t="array" ref="G949">_xlfn.SWITCH(F949,0,"primary",1,"6-7th grade",2,"8-9th grade",3,"10th grade",4,"11-12th grade",5,"bachelor",6,"licence",7,"master",10,"hard to tell")</f>
        <v>bachelor</v>
      </c>
      <c r="H949" s="8"/>
      <c r="I949" s="8"/>
      <c r="J949" s="8" t="s">
        <v>27</v>
      </c>
      <c r="K949" s="8" t="str">
        <f>IFERROR(IF(VLOOKUP(A949, ResultsOnlineExpFrench!A:A, 1, FALSE) = A949, "yes", "no"), "no")</f>
        <v>yes</v>
      </c>
      <c r="L949" s="8"/>
      <c r="M949" s="7">
        <f>VLOOKUP(A949,ResultsOnlineExpFrench!A:B,2,FALSE)</f>
        <v>5.9558823529411766</v>
      </c>
      <c r="N949" s="7">
        <f>VLOOKUP(A949,ResultsOnlineExpFrench!A:H,8,FALSE)</f>
        <v>2.5920343108284869</v>
      </c>
      <c r="O949" s="7">
        <f>VLOOKUP(A949,ResultsIRT!B:J,4,FALSE)</f>
        <v>2.5660596265706901</v>
      </c>
      <c r="P949" s="7">
        <f>VLOOKUP(A949,ResultsIRT!B:J,5,FALSE)</f>
        <v>-1.22410799352535</v>
      </c>
      <c r="Q949" s="7">
        <f>VLOOKUP(A949,ResultsIRT!B:J,6,FALSE)</f>
        <v>2.0667906963424301</v>
      </c>
      <c r="R949" s="7">
        <f>VLOOKUP(A949,ResultsIRT!B:J,8,FALSE)</f>
        <v>-1.4327358477002901</v>
      </c>
      <c r="S949" s="7">
        <f>VLOOKUP(A949,ResultsIRT!B:J,7,FALSE)</f>
        <v>0.31015884260347298</v>
      </c>
      <c r="T949" s="7">
        <f>VLOOKUP(A949,ResultsIRT!B:J,9,FALSE)</f>
        <v>-0.10688001510883401</v>
      </c>
      <c r="U949" s="27" t="s">
        <v>1619</v>
      </c>
      <c r="V949" s="8" t="str">
        <f>IFERROR(IF(VLOOKUP(U949, EnglishVocabulary!A:A, 1, FALSE) = U949, "yes", "no"), "no")</f>
        <v>no</v>
      </c>
      <c r="W949" s="8" t="str">
        <f>IFERROR(IF(VLOOKUP(A949, HighDiscrimIRT!A:A, 1, FALSE) = A949, "X", ""), "")</f>
        <v/>
      </c>
      <c r="X949" s="7"/>
    </row>
    <row r="950" spans="1:24">
      <c r="A950" s="14" t="s">
        <v>1620</v>
      </c>
      <c r="B950" s="7">
        <f>LOG10(D950)+6</f>
        <v>0.86567239199694423</v>
      </c>
      <c r="C950" s="7">
        <f>IF(E950=0,-12,LOG10(E950)+6)</f>
        <v>-1.1226286541302262</v>
      </c>
      <c r="D950" s="10">
        <v>7.3396E-6</v>
      </c>
      <c r="E950" s="10">
        <v>7.54E-8</v>
      </c>
      <c r="F950" s="8">
        <v>6</v>
      </c>
      <c r="G950" s="8" t="str" cm="1">
        <f t="array" ref="G950">_xlfn.SWITCH(F950,0,"primary",1,"6-7th grade",2,"8-9th grade",3,"10th grade",4,"11-12th grade",5,"bachelor",6,"licence",7,"master",10,"hard to tell")</f>
        <v>licence</v>
      </c>
      <c r="H950" s="8"/>
      <c r="I950" s="8"/>
      <c r="J950" s="8" t="s">
        <v>331</v>
      </c>
      <c r="K950" s="8" t="str">
        <f>IFERROR(IF(VLOOKUP(A950, ResultsOnlineExpFrench!A:A, 1, FALSE) = A950, "yes", "no"), "no")</f>
        <v>no</v>
      </c>
      <c r="L950" s="8"/>
      <c r="M950" s="8" t="e">
        <f>VLOOKUP(A950,ResultsOnlineExpFrench!A:B,2,FALSE)</f>
        <v>#N/A</v>
      </c>
      <c r="N950" s="8" t="e">
        <f>VLOOKUP(A950,ResultsOnlineExpFrench!A:H,8,FALSE)</f>
        <v>#N/A</v>
      </c>
      <c r="O950" s="7" t="e">
        <f>VLOOKUP(A950,ResultsIRT!B:J,4,FALSE)</f>
        <v>#N/A</v>
      </c>
      <c r="P950" s="7" t="e">
        <f>VLOOKUP(A950,ResultsIRT!B:J,5,FALSE)</f>
        <v>#N/A</v>
      </c>
      <c r="Q950" s="7" t="e">
        <f>VLOOKUP(A950,ResultsIRT!B:J,6,FALSE)</f>
        <v>#N/A</v>
      </c>
      <c r="R950" s="7" t="e">
        <f>VLOOKUP(A950,ResultsIRT!B:J,8,FALSE)</f>
        <v>#N/A</v>
      </c>
      <c r="S950" s="7" t="e">
        <f>VLOOKUP(A950,ResultsIRT!B:J,7,FALSE)</f>
        <v>#N/A</v>
      </c>
      <c r="T950" s="7" t="e">
        <f>VLOOKUP(A950,ResultsIRT!B:J,9,FALSE)</f>
        <v>#N/A</v>
      </c>
      <c r="U950" s="27" t="s">
        <v>1620</v>
      </c>
      <c r="V950" s="8" t="str">
        <f>IFERROR(IF(VLOOKUP(U950, EnglishVocabulary!A:A, 1, FALSE) = U950, "yes", "no"), "no")</f>
        <v>no</v>
      </c>
      <c r="W950" s="8" t="str">
        <f>IFERROR(IF(VLOOKUP(A950, HighDiscrimIRT!A:A, 1, FALSE) = A950, "X", ""), "")</f>
        <v/>
      </c>
      <c r="X950" s="7"/>
    </row>
    <row r="951" spans="1:24">
      <c r="A951" s="14" t="s">
        <v>1621</v>
      </c>
      <c r="B951" s="7">
        <f>LOG10(D951)+6</f>
        <v>0.86567239199694423</v>
      </c>
      <c r="C951" s="7">
        <f>IF(E951=0,-12,LOG10(E951)+6)</f>
        <v>0.43173356123383666</v>
      </c>
      <c r="D951" s="10">
        <v>7.3396E-6</v>
      </c>
      <c r="E951" s="10">
        <v>2.7022999999999999E-6</v>
      </c>
      <c r="F951" s="8">
        <v>5</v>
      </c>
      <c r="G951" s="8" t="str" cm="1">
        <f t="array" ref="G951">_xlfn.SWITCH(F951,0,"primary",1,"6-7th grade",2,"8-9th grade",3,"10th grade",4,"11-12th grade",5,"bachelor",6,"licence",7,"master",10,"hard to tell")</f>
        <v>bachelor</v>
      </c>
      <c r="H951" s="8"/>
      <c r="I951" s="8"/>
      <c r="J951" s="8" t="s">
        <v>331</v>
      </c>
      <c r="K951" s="8" t="str">
        <f>IFERROR(IF(VLOOKUP(A951, ResultsOnlineExpFrench!A:A, 1, FALSE) = A951, "yes", "no"), "no")</f>
        <v>no</v>
      </c>
      <c r="L951" s="8"/>
      <c r="M951" s="8" t="e">
        <f>VLOOKUP(A951,ResultsOnlineExpFrench!A:B,2,FALSE)</f>
        <v>#N/A</v>
      </c>
      <c r="N951" s="8" t="e">
        <f>VLOOKUP(A951,ResultsOnlineExpFrench!A:H,8,FALSE)</f>
        <v>#N/A</v>
      </c>
      <c r="O951" s="7" t="e">
        <f>VLOOKUP(A951,ResultsIRT!B:J,4,FALSE)</f>
        <v>#N/A</v>
      </c>
      <c r="P951" s="7" t="e">
        <f>VLOOKUP(A951,ResultsIRT!B:J,5,FALSE)</f>
        <v>#N/A</v>
      </c>
      <c r="Q951" s="7" t="e">
        <f>VLOOKUP(A951,ResultsIRT!B:J,6,FALSE)</f>
        <v>#N/A</v>
      </c>
      <c r="R951" s="7" t="e">
        <f>VLOOKUP(A951,ResultsIRT!B:J,8,FALSE)</f>
        <v>#N/A</v>
      </c>
      <c r="S951" s="7" t="e">
        <f>VLOOKUP(A951,ResultsIRT!B:J,7,FALSE)</f>
        <v>#N/A</v>
      </c>
      <c r="T951" s="7" t="e">
        <f>VLOOKUP(A951,ResultsIRT!B:J,9,FALSE)</f>
        <v>#N/A</v>
      </c>
      <c r="U951" s="27" t="s">
        <v>1621</v>
      </c>
      <c r="V951" s="8" t="str">
        <f>IFERROR(IF(VLOOKUP(U951, EnglishVocabulary!A:A, 1, FALSE) = U951, "yes", "no"), "no")</f>
        <v>no</v>
      </c>
      <c r="W951" s="8" t="str">
        <f>IFERROR(IF(VLOOKUP(A951, HighDiscrimIRT!A:A, 1, FALSE) = A951, "X", ""), "")</f>
        <v/>
      </c>
      <c r="X951" s="7"/>
    </row>
    <row r="952" spans="1:24">
      <c r="A952" s="14" t="s">
        <v>1547</v>
      </c>
      <c r="B952" s="7">
        <f>LOG10(D952)+6</f>
        <v>0.86121768456181691</v>
      </c>
      <c r="C952" s="7">
        <f>IF(E952=0,-12,LOG10(E952)+6)</f>
        <v>-1.1018235165023231</v>
      </c>
      <c r="D952" s="10">
        <v>7.2647000000000001E-6</v>
      </c>
      <c r="E952" s="10">
        <v>7.91E-8</v>
      </c>
      <c r="F952" s="8">
        <v>5</v>
      </c>
      <c r="G952" s="8" t="str" cm="1">
        <f t="array" ref="G952">_xlfn.SWITCH(F952,0,"primary",1,"6-7th grade",2,"8-9th grade",3,"10th grade",4,"11-12th grade",5,"bachelor",6,"licence",7,"master",10,"hard to tell")</f>
        <v>bachelor</v>
      </c>
      <c r="H952" s="8"/>
      <c r="I952" s="8"/>
      <c r="J952" s="8" t="s">
        <v>214</v>
      </c>
      <c r="K952" s="8" t="str">
        <f>IFERROR(IF(VLOOKUP(A952, ResultsOnlineExpFrench!A:A, 1, FALSE) = A952, "yes", "no"), "no")</f>
        <v>no</v>
      </c>
      <c r="L952" s="8"/>
      <c r="M952" s="8" t="e">
        <f>VLOOKUP(A952,ResultsOnlineExpFrench!A:B,2,FALSE)</f>
        <v>#N/A</v>
      </c>
      <c r="N952" s="8" t="e">
        <f>VLOOKUP(A952,ResultsOnlineExpFrench!A:H,8,FALSE)</f>
        <v>#N/A</v>
      </c>
      <c r="O952" s="7" t="e">
        <f>VLOOKUP(A952,ResultsIRT!B:J,4,FALSE)</f>
        <v>#N/A</v>
      </c>
      <c r="P952" s="7" t="e">
        <f>VLOOKUP(A952,ResultsIRT!B:J,5,FALSE)</f>
        <v>#N/A</v>
      </c>
      <c r="Q952" s="7" t="e">
        <f>VLOOKUP(A952,ResultsIRT!B:J,6,FALSE)</f>
        <v>#N/A</v>
      </c>
      <c r="R952" s="7" t="e">
        <f>VLOOKUP(A952,ResultsIRT!B:J,8,FALSE)</f>
        <v>#N/A</v>
      </c>
      <c r="S952" s="7" t="e">
        <f>VLOOKUP(A952,ResultsIRT!B:J,7,FALSE)</f>
        <v>#N/A</v>
      </c>
      <c r="T952" s="7" t="e">
        <f>VLOOKUP(A952,ResultsIRT!B:J,9,FALSE)</f>
        <v>#N/A</v>
      </c>
      <c r="U952" s="27" t="s">
        <v>1547</v>
      </c>
      <c r="V952" s="8" t="str">
        <f>IFERROR(IF(VLOOKUP(U952, EnglishVocabulary!A:A, 1, FALSE) = U952, "yes", "no"), "no")</f>
        <v>yes</v>
      </c>
      <c r="W952" s="8" t="str">
        <f>IFERROR(IF(VLOOKUP(A952, HighDiscrimIRT!A:A, 1, FALSE) = A952, "X", ""), "")</f>
        <v/>
      </c>
      <c r="X952" s="7"/>
    </row>
    <row r="953" spans="1:24">
      <c r="A953" s="14" t="s">
        <v>1622</v>
      </c>
      <c r="B953" s="7">
        <f>LOG10(D953)+6</f>
        <v>0.86121768456181691</v>
      </c>
      <c r="C953" s="7">
        <f>IF(E953=0,-12,LOG10(E953)+6)</f>
        <v>1.3026880522737372E-4</v>
      </c>
      <c r="D953" s="10">
        <v>7.2647000000000001E-6</v>
      </c>
      <c r="E953" s="10">
        <v>1.0003E-6</v>
      </c>
      <c r="F953" s="8">
        <v>10</v>
      </c>
      <c r="G953" s="8" t="str" cm="1">
        <f t="array" ref="G953">_xlfn.SWITCH(F953,0,"primary",1,"6-7th grade",2,"8-9th grade",3,"10th grade",4,"11-12th grade",5,"bachelor",6,"licence",7,"master",10,"hard to tell")</f>
        <v>hard to tell</v>
      </c>
      <c r="H953" s="8"/>
      <c r="I953" s="8"/>
      <c r="J953" s="8" t="s">
        <v>30</v>
      </c>
      <c r="K953" s="8" t="str">
        <f>IFERROR(IF(VLOOKUP(A953, ResultsOnlineExpFrench!A:A, 1, FALSE) = A953, "yes", "no"), "no")</f>
        <v>no</v>
      </c>
      <c r="L953" s="8"/>
      <c r="M953" s="8" t="e">
        <f>VLOOKUP(A953,ResultsOnlineExpFrench!A:B,2,FALSE)</f>
        <v>#N/A</v>
      </c>
      <c r="N953" s="8" t="e">
        <f>VLOOKUP(A953,ResultsOnlineExpFrench!A:H,8,FALSE)</f>
        <v>#N/A</v>
      </c>
      <c r="O953" s="7" t="e">
        <f>VLOOKUP(A953,ResultsIRT!B:J,4,FALSE)</f>
        <v>#N/A</v>
      </c>
      <c r="P953" s="7" t="e">
        <f>VLOOKUP(A953,ResultsIRT!B:J,5,FALSE)</f>
        <v>#N/A</v>
      </c>
      <c r="Q953" s="7" t="e">
        <f>VLOOKUP(A953,ResultsIRT!B:J,6,FALSE)</f>
        <v>#N/A</v>
      </c>
      <c r="R953" s="7" t="e">
        <f>VLOOKUP(A953,ResultsIRT!B:J,8,FALSE)</f>
        <v>#N/A</v>
      </c>
      <c r="S953" s="7" t="e">
        <f>VLOOKUP(A953,ResultsIRT!B:J,7,FALSE)</f>
        <v>#N/A</v>
      </c>
      <c r="T953" s="7" t="e">
        <f>VLOOKUP(A953,ResultsIRT!B:J,9,FALSE)</f>
        <v>#N/A</v>
      </c>
      <c r="U953" s="27" t="s">
        <v>1622</v>
      </c>
      <c r="V953" s="8" t="str">
        <f>IFERROR(IF(VLOOKUP(U953, EnglishVocabulary!A:A, 1, FALSE) = U953, "yes", "no"), "no")</f>
        <v>no</v>
      </c>
      <c r="W953" s="8" t="str">
        <f>IFERROR(IF(VLOOKUP(A953, HighDiscrimIRT!A:A, 1, FALSE) = A953, "X", ""), "")</f>
        <v/>
      </c>
      <c r="X953" s="7"/>
    </row>
    <row r="954" spans="1:24">
      <c r="A954" s="14" t="s">
        <v>1623</v>
      </c>
      <c r="B954" s="7">
        <f>LOG10(D954)+6</f>
        <v>0.85216880044934218</v>
      </c>
      <c r="C954" s="7">
        <f>IF(E954=0,-12,LOG10(E954)+6)</f>
        <v>-2.4202164033831899</v>
      </c>
      <c r="D954" s="10">
        <v>7.1149000000000003E-6</v>
      </c>
      <c r="E954" s="10">
        <v>3.8000000000000001E-9</v>
      </c>
      <c r="F954" s="11">
        <v>5</v>
      </c>
      <c r="G954" s="8" t="str" cm="1">
        <f t="array" ref="G954">_xlfn.SWITCH(F954,0,"primary",1,"6-7th grade",2,"8-9th grade",3,"10th grade",4,"11-12th grade",5,"bachelor",6,"licence",7,"master",10,"hard to tell")</f>
        <v>bachelor</v>
      </c>
      <c r="H954" s="8"/>
      <c r="I954" s="8"/>
      <c r="J954" s="8" t="s">
        <v>27</v>
      </c>
      <c r="K954" s="8" t="str">
        <f>IFERROR(IF(VLOOKUP(A954, ResultsOnlineExpFrench!A:A, 1, FALSE) = A954, "yes", "no"), "no")</f>
        <v>yes</v>
      </c>
      <c r="L954" s="8"/>
      <c r="M954" s="7">
        <f>VLOOKUP(A954,ResultsOnlineExpFrench!A:B,2,FALSE)</f>
        <v>5.640845070422535</v>
      </c>
      <c r="N954" s="7">
        <f>VLOOKUP(A954,ResultsOnlineExpFrench!A:H,8,FALSE)</f>
        <v>2.5683379546384191</v>
      </c>
      <c r="O954" s="7">
        <f>VLOOKUP(A954,ResultsIRT!B:J,4,FALSE)</f>
        <v>3.08008713753597</v>
      </c>
      <c r="P954" s="7">
        <f>VLOOKUP(A954,ResultsIRT!B:J,5,FALSE)</f>
        <v>-0.61623588350118097</v>
      </c>
      <c r="Q954" s="7">
        <f>VLOOKUP(A954,ResultsIRT!B:J,6,FALSE)</f>
        <v>4.1902996767032299</v>
      </c>
      <c r="R954" s="7">
        <f>VLOOKUP(A954,ResultsIRT!B:J,8,FALSE)</f>
        <v>-0.83843517689935598</v>
      </c>
      <c r="S954" s="7">
        <f>VLOOKUP(A954,ResultsIRT!B:J,7,FALSE)</f>
        <v>0.69834953878897799</v>
      </c>
      <c r="T954" s="7">
        <f>VLOOKUP(A954,ResultsIRT!B:J,9,FALSE)</f>
        <v>3.1531574088911598</v>
      </c>
      <c r="U954" s="27" t="s">
        <v>1624</v>
      </c>
      <c r="V954" s="8" t="str">
        <f>IFERROR(IF(VLOOKUP(#REF!, EnglishVocabulary!A:A, 1, FALSE) =#REF!, "yes", "no"), "no")</f>
        <v>no</v>
      </c>
      <c r="W954" s="8" t="str">
        <f>IFERROR(IF(VLOOKUP(A954, HighDiscrimIRT!A:A, 1, FALSE) = A954, "X", ""), "")</f>
        <v/>
      </c>
      <c r="X954" s="7"/>
    </row>
    <row r="955" spans="1:24">
      <c r="A955" s="14" t="s">
        <v>1625</v>
      </c>
      <c r="B955" s="7">
        <f>LOG10(D955)+6</f>
        <v>0.85216880044934218</v>
      </c>
      <c r="C955" s="7">
        <f>IF(E955=0,-12,LOG10(E955)+6)</f>
        <v>-1.5670307091255946</v>
      </c>
      <c r="D955" s="10">
        <v>7.1149000000000003E-6</v>
      </c>
      <c r="E955" s="10">
        <v>2.7100000000000001E-8</v>
      </c>
      <c r="F955" s="28">
        <v>1</v>
      </c>
      <c r="G955" s="8" t="str" cm="1">
        <f t="array" ref="G955">_xlfn.SWITCH(F955,0,"primary",1,"6-7th grade",2,"8-9th grade",3,"10th grade",4,"11-12th grade",5,"bachelor",6,"licence",7,"master",10,"hard to tell")</f>
        <v>6-7th grade</v>
      </c>
      <c r="H955" s="8"/>
      <c r="I955" s="8"/>
      <c r="J955" s="8" t="s">
        <v>77</v>
      </c>
      <c r="K955" s="8" t="str">
        <f>IFERROR(IF(VLOOKUP(A955, ResultsOnlineExpFrench!A:A, 1, FALSE) = A955, "yes", "no"), "no")</f>
        <v>no</v>
      </c>
      <c r="L955" s="8"/>
      <c r="M955" s="8" t="e">
        <f>VLOOKUP(A955,ResultsOnlineExpFrench!A:B,2,FALSE)</f>
        <v>#N/A</v>
      </c>
      <c r="N955" s="8" t="e">
        <f>VLOOKUP(A955,ResultsOnlineExpFrench!A:H,8,FALSE)</f>
        <v>#N/A</v>
      </c>
      <c r="O955" s="7" t="e">
        <f>VLOOKUP(A955,ResultsIRT!B:J,4,FALSE)</f>
        <v>#N/A</v>
      </c>
      <c r="P955" s="7" t="e">
        <f>VLOOKUP(A955,ResultsIRT!B:J,5,FALSE)</f>
        <v>#N/A</v>
      </c>
      <c r="Q955" s="7" t="e">
        <f>VLOOKUP(A955,ResultsIRT!B:J,6,FALSE)</f>
        <v>#N/A</v>
      </c>
      <c r="R955" s="7" t="e">
        <f>VLOOKUP(A955,ResultsIRT!B:J,8,FALSE)</f>
        <v>#N/A</v>
      </c>
      <c r="S955" s="7" t="e">
        <f>VLOOKUP(A955,ResultsIRT!B:J,7,FALSE)</f>
        <v>#N/A</v>
      </c>
      <c r="T955" s="7" t="e">
        <f>VLOOKUP(A955,ResultsIRT!B:J,9,FALSE)</f>
        <v>#N/A</v>
      </c>
      <c r="U955" s="27" t="s">
        <v>1626</v>
      </c>
      <c r="V955" s="8" t="str">
        <f>IFERROR(IF(VLOOKUP(U954, EnglishVocabulary!A:A, 1, FALSE) = U954, "yes", "no"), "no")</f>
        <v>no</v>
      </c>
      <c r="W955" s="8" t="str">
        <f>IFERROR(IF(VLOOKUP(A955, HighDiscrimIRT!A:A, 1, FALSE) = A955, "X", ""), "")</f>
        <v/>
      </c>
      <c r="X955" s="7"/>
    </row>
    <row r="956" spans="1:24">
      <c r="A956" s="14" t="s">
        <v>1627</v>
      </c>
      <c r="B956" s="7">
        <f>LOG10(D956)+6</f>
        <v>0.84757265914211199</v>
      </c>
      <c r="C956" s="7">
        <f>IF(E956=0,-12,LOG10(E956)+6)</f>
        <v>-2.1674910872937634</v>
      </c>
      <c r="D956" s="10">
        <v>7.0400000000000004E-6</v>
      </c>
      <c r="E956" s="10">
        <v>6.7999999999999997E-9</v>
      </c>
      <c r="F956" s="11">
        <v>6</v>
      </c>
      <c r="G956" s="8" t="str" cm="1">
        <f t="array" ref="G956">_xlfn.SWITCH(F956,0,"primary",1,"6-7th grade",2,"8-9th grade",3,"10th grade",4,"11-12th grade",5,"bachelor",6,"licence",7,"master",10,"hard to tell")</f>
        <v>licence</v>
      </c>
      <c r="H956" s="8"/>
      <c r="I956" s="8"/>
      <c r="J956" s="8" t="s">
        <v>27</v>
      </c>
      <c r="K956" s="8" t="str">
        <f>IFERROR(IF(VLOOKUP(A956, ResultsOnlineExpFrench!A:A, 1, FALSE) = A956, "yes", "no"), "no")</f>
        <v>yes</v>
      </c>
      <c r="L956" s="8"/>
      <c r="M956" s="7">
        <f>VLOOKUP(A956,ResultsOnlineExpFrench!A:B,2,FALSE)</f>
        <v>3.7318840579710151</v>
      </c>
      <c r="N956" s="7">
        <f>VLOOKUP(A956,ResultsOnlineExpFrench!A:H,8,FALSE)</f>
        <v>2.7885372381566689</v>
      </c>
      <c r="O956" s="7">
        <f>VLOOKUP(A956,ResultsIRT!B:J,4,FALSE)</f>
        <v>1.5961852884073799</v>
      </c>
      <c r="P956" s="7">
        <f>VLOOKUP(A956,ResultsIRT!B:J,5,FALSE)</f>
        <v>-0.20173432927011301</v>
      </c>
      <c r="Q956" s="7">
        <f>VLOOKUP(A956,ResultsIRT!B:J,6,FALSE)</f>
        <v>2.1879344302797898</v>
      </c>
      <c r="R956" s="7">
        <f>VLOOKUP(A956,ResultsIRT!B:J,8,FALSE)</f>
        <v>-0.31277593648094998</v>
      </c>
      <c r="S956" s="7">
        <f>VLOOKUP(A956,ResultsIRT!B:J,7,FALSE)</f>
        <v>0.42640678058779402</v>
      </c>
      <c r="T956" s="7">
        <f>VLOOKUP(A956,ResultsIRT!B:J,9,FALSE)</f>
        <v>5.36430947092592</v>
      </c>
      <c r="U956" s="27" t="s">
        <v>1628</v>
      </c>
      <c r="V956" s="8" t="str">
        <f>IFERROR(IF(VLOOKUP(U956, EnglishVocabulary!A:A, 1, FALSE) = U956, "yes", "no"), "no")</f>
        <v>no</v>
      </c>
      <c r="W956" s="8" t="str">
        <f>IFERROR(IF(VLOOKUP(A956, HighDiscrimIRT!A:A, 1, FALSE) = A956, "X", ""), "")</f>
        <v/>
      </c>
      <c r="X956" s="7"/>
    </row>
    <row r="957" spans="1:24">
      <c r="A957" s="14" t="s">
        <v>1629</v>
      </c>
      <c r="B957" s="7">
        <f>LOG10(D957)+6</f>
        <v>0.84757265914211199</v>
      </c>
      <c r="C957" s="7">
        <f>IF(E957=0,-12,LOG10(E957)+6)</f>
        <v>0.24812045988360332</v>
      </c>
      <c r="D957" s="10">
        <v>7.0400000000000004E-6</v>
      </c>
      <c r="E957" s="10">
        <v>1.7706E-6</v>
      </c>
      <c r="F957" s="11">
        <v>5</v>
      </c>
      <c r="G957" s="8" t="str" cm="1">
        <f t="array" ref="G957">_xlfn.SWITCH(F957,0,"primary",1,"6-7th grade",2,"8-9th grade",3,"10th grade",4,"11-12th grade",5,"bachelor",6,"licence",7,"master",10,"hard to tell")</f>
        <v>bachelor</v>
      </c>
      <c r="H957" s="8"/>
      <c r="I957" s="8"/>
      <c r="J957" s="8" t="s">
        <v>27</v>
      </c>
      <c r="K957" s="8" t="str">
        <f>IFERROR(IF(VLOOKUP(A957, ResultsOnlineExpFrench!A:A, 1, FALSE) = A957, "yes", "no"), "no")</f>
        <v>yes</v>
      </c>
      <c r="L957" s="8"/>
      <c r="M957" s="7">
        <f>VLOOKUP(A957,ResultsOnlineExpFrench!A:B,2,FALSE)</f>
        <v>2.8583333333333329</v>
      </c>
      <c r="N957" s="7">
        <f>VLOOKUP(A957,ResultsOnlineExpFrench!A:H,8,FALSE)</f>
        <v>2.500985916704761</v>
      </c>
      <c r="O957" s="7">
        <f>VLOOKUP(A957,ResultsIRT!B:J,4,FALSE)</f>
        <v>3.1736938866850699</v>
      </c>
      <c r="P957" s="7">
        <f>VLOOKUP(A957,ResultsIRT!B:J,5,FALSE)</f>
        <v>0.855012287537956</v>
      </c>
      <c r="Q957" s="7">
        <f>VLOOKUP(A957,ResultsIRT!B:J,6,FALSE)</f>
        <v>1.35515529609361</v>
      </c>
      <c r="R957" s="7">
        <f>VLOOKUP(A957,ResultsIRT!B:J,8,FALSE)</f>
        <v>0.41436577179699102</v>
      </c>
      <c r="S957" s="7">
        <f>VLOOKUP(A957,ResultsIRT!B:J,7,FALSE)</f>
        <v>0.20821738891994901</v>
      </c>
      <c r="T957" s="7">
        <f>VLOOKUP(A957,ResultsIRT!B:J,9,FALSE)</f>
        <v>7.7295946086392098</v>
      </c>
      <c r="U957" s="27" t="s">
        <v>1630</v>
      </c>
      <c r="V957" s="8" t="str">
        <f>IFERROR(IF(VLOOKUP(U957, EnglishVocabulary!A:A, 1, FALSE) = U957, "yes", "no"), "no")</f>
        <v>no</v>
      </c>
      <c r="W957" s="8" t="str">
        <f>IFERROR(IF(VLOOKUP(A957, HighDiscrimIRT!A:A, 1, FALSE) = A957, "X", ""), "")</f>
        <v/>
      </c>
      <c r="X957" s="7"/>
    </row>
    <row r="958" spans="1:24">
      <c r="A958" s="14" t="s">
        <v>1631</v>
      </c>
      <c r="B958" s="7">
        <f>LOG10(D958)+6</f>
        <v>0.84757265914211199</v>
      </c>
      <c r="C958" s="7">
        <f>IF(E958=0,-12,LOG10(E958)+6)</f>
        <v>-1.0123337350737254</v>
      </c>
      <c r="D958" s="10">
        <v>7.0400000000000004E-6</v>
      </c>
      <c r="E958" s="10">
        <v>9.7199999999999997E-8</v>
      </c>
      <c r="F958" s="11">
        <v>5</v>
      </c>
      <c r="G958" s="8" t="str" cm="1">
        <f t="array" ref="G958">_xlfn.SWITCH(F958,0,"primary",1,"6-7th grade",2,"8-9th grade",3,"10th grade",4,"11-12th grade",5,"bachelor",6,"licence",7,"master",10,"hard to tell")</f>
        <v>bachelor</v>
      </c>
      <c r="H958" s="8"/>
      <c r="I958" s="8"/>
      <c r="J958" s="8" t="s">
        <v>27</v>
      </c>
      <c r="K958" s="8" t="str">
        <f>IFERROR(IF(VLOOKUP(A958, ResultsOnlineExpFrench!A:A, 1, FALSE) = A958, "yes", "no"), "no")</f>
        <v>yes</v>
      </c>
      <c r="L958" s="8"/>
      <c r="M958" s="7">
        <f>VLOOKUP(A958,ResultsOnlineExpFrench!A:B,2,FALSE)</f>
        <v>3.2408759124087592</v>
      </c>
      <c r="N958" s="7">
        <f>VLOOKUP(A958,ResultsOnlineExpFrench!A:H,8,FALSE)</f>
        <v>3.0073524196281261</v>
      </c>
      <c r="O958" s="7">
        <f>VLOOKUP(A958,ResultsIRT!B:J,4,FALSE)</f>
        <v>1.9525650517852</v>
      </c>
      <c r="P958" s="7">
        <f>VLOOKUP(A958,ResultsIRT!B:J,5,FALSE)</f>
        <v>0.14633156046951301</v>
      </c>
      <c r="Q958" s="7">
        <f>VLOOKUP(A958,ResultsIRT!B:J,6,FALSE)</f>
        <v>1.8981908319874701</v>
      </c>
      <c r="R958" s="7">
        <f>VLOOKUP(A958,ResultsIRT!B:J,8,FALSE)</f>
        <v>8.0057660309852702E-2</v>
      </c>
      <c r="S958" s="7">
        <f>VLOOKUP(A958,ResultsIRT!B:J,7,FALSE)</f>
        <v>0.48534852201294598</v>
      </c>
      <c r="T958" s="7">
        <f>VLOOKUP(A958,ResultsIRT!B:J,9,FALSE)</f>
        <v>6.7861839583844796</v>
      </c>
      <c r="U958" s="27" t="s">
        <v>1632</v>
      </c>
      <c r="V958" s="8" t="str">
        <f>IFERROR(IF(VLOOKUP(U958, EnglishVocabulary!A:A, 1, FALSE) = U958, "yes", "no"), "no")</f>
        <v>no</v>
      </c>
      <c r="W958" s="8" t="str">
        <f>IFERROR(IF(VLOOKUP(A958, HighDiscrimIRT!A:A, 1, FALSE) = A958, "X", ""), "")</f>
        <v/>
      </c>
      <c r="X958" s="7"/>
    </row>
    <row r="959" spans="1:24">
      <c r="A959" s="14" t="s">
        <v>1633</v>
      </c>
      <c r="B959" s="7">
        <f>LOG10(D959)+6</f>
        <v>0.84757265914211199</v>
      </c>
      <c r="C959" s="7">
        <f>IF(E959=0,-12,LOG10(E959)+6)</f>
        <v>0.89243967399924973</v>
      </c>
      <c r="D959" s="10">
        <v>7.0400000000000004E-6</v>
      </c>
      <c r="E959" s="10">
        <v>7.8061999999999999E-6</v>
      </c>
      <c r="F959" s="8">
        <v>2</v>
      </c>
      <c r="G959" s="8" t="str" cm="1">
        <f t="array" ref="G959">_xlfn.SWITCH(F959,0,"primary",1,"6-7th grade",2,"8-9th grade",3,"10th grade",4,"11-12th grade",5,"bachelor",6,"licence",7,"master",10,"hard to tell")</f>
        <v>8-9th grade</v>
      </c>
      <c r="H959" s="8"/>
      <c r="I959" s="8"/>
      <c r="J959" s="8" t="s">
        <v>214</v>
      </c>
      <c r="K959" s="8" t="str">
        <f>IFERROR(IF(VLOOKUP(A959, ResultsOnlineExpFrench!A:A, 1, FALSE) = A959, "yes", "no"), "no")</f>
        <v>no</v>
      </c>
      <c r="L959" s="8"/>
      <c r="M959" s="8" t="e">
        <f>VLOOKUP(A959,ResultsOnlineExpFrench!A:B,2,FALSE)</f>
        <v>#N/A</v>
      </c>
      <c r="N959" s="8" t="e">
        <f>VLOOKUP(A959,ResultsOnlineExpFrench!A:H,8,FALSE)</f>
        <v>#N/A</v>
      </c>
      <c r="O959" s="7" t="e">
        <f>VLOOKUP(A959,ResultsIRT!B:J,4,FALSE)</f>
        <v>#N/A</v>
      </c>
      <c r="P959" s="7" t="e">
        <f>VLOOKUP(A959,ResultsIRT!B:J,5,FALSE)</f>
        <v>#N/A</v>
      </c>
      <c r="Q959" s="7" t="e">
        <f>VLOOKUP(A959,ResultsIRT!B:J,6,FALSE)</f>
        <v>#N/A</v>
      </c>
      <c r="R959" s="7" t="e">
        <f>VLOOKUP(A959,ResultsIRT!B:J,8,FALSE)</f>
        <v>#N/A</v>
      </c>
      <c r="S959" s="7" t="e">
        <f>VLOOKUP(A959,ResultsIRT!B:J,7,FALSE)</f>
        <v>#N/A</v>
      </c>
      <c r="T959" s="7" t="e">
        <f>VLOOKUP(A959,ResultsIRT!B:J,9,FALSE)</f>
        <v>#N/A</v>
      </c>
      <c r="U959" s="27" t="s">
        <v>725</v>
      </c>
      <c r="V959" s="8" t="str">
        <f>IFERROR(IF(VLOOKUP(U959, EnglishVocabulary!A:A, 1, FALSE) = U959, "yes", "no"), "no")</f>
        <v>yes</v>
      </c>
      <c r="W959" s="8" t="str">
        <f>IFERROR(IF(VLOOKUP(A959, HighDiscrimIRT!A:A, 1, FALSE) = A959, "X", ""), "")</f>
        <v/>
      </c>
      <c r="X959" s="7"/>
    </row>
    <row r="960" spans="1:24">
      <c r="A960" s="14" t="s">
        <v>1634</v>
      </c>
      <c r="B960" s="7">
        <f>LOG10(D960)+6</f>
        <v>0.84292735609902358</v>
      </c>
      <c r="C960" s="7">
        <f>IF(E960=0,-12,LOG10(E960)+6)</f>
        <v>-1.07727454200674</v>
      </c>
      <c r="D960" s="10">
        <v>6.9650999999999996E-6</v>
      </c>
      <c r="E960" s="10">
        <v>8.3700000000000002E-8</v>
      </c>
      <c r="F960" s="11">
        <v>5</v>
      </c>
      <c r="G960" s="8" t="str" cm="1">
        <f t="array" ref="G960">_xlfn.SWITCH(F960,0,"primary",1,"6-7th grade",2,"8-9th grade",3,"10th grade",4,"11-12th grade",5,"bachelor",6,"licence",7,"master",10,"hard to tell")</f>
        <v>bachelor</v>
      </c>
      <c r="H960" s="8"/>
      <c r="I960" s="8"/>
      <c r="J960" s="8" t="s">
        <v>27</v>
      </c>
      <c r="K960" s="8" t="str">
        <f>IFERROR(IF(VLOOKUP(A960, ResultsOnlineExpFrench!A:A, 1, FALSE) = A960, "yes", "no"), "no")</f>
        <v>yes</v>
      </c>
      <c r="L960" s="8"/>
      <c r="M960" s="7">
        <f>VLOOKUP(A960,ResultsOnlineExpFrench!A:B,2,FALSE)</f>
        <v>6.3288590604026842</v>
      </c>
      <c r="N960" s="7">
        <f>VLOOKUP(A960,ResultsOnlineExpFrench!A:H,8,FALSE)</f>
        <v>2.515570179726518</v>
      </c>
      <c r="O960" s="7">
        <f>VLOOKUP(A960,ResultsIRT!B:J,4,FALSE)</f>
        <v>3.7966344478253502</v>
      </c>
      <c r="P960" s="7">
        <f>VLOOKUP(A960,ResultsIRT!B:J,5,FALSE)</f>
        <v>-0.94089948106248</v>
      </c>
      <c r="Q960" s="7">
        <f>VLOOKUP(A960,ResultsIRT!B:J,6,FALSE)</f>
        <v>3.3388051336881501</v>
      </c>
      <c r="R960" s="7">
        <f>VLOOKUP(A960,ResultsIRT!B:J,8,FALSE)</f>
        <v>-1.32639547160546</v>
      </c>
      <c r="S960" s="7">
        <f>VLOOKUP(A960,ResultsIRT!B:J,7,FALSE)</f>
        <v>0.61477768766031504</v>
      </c>
      <c r="T960" s="7">
        <f>VLOOKUP(A960,ResultsIRT!B:J,9,FALSE)</f>
        <v>1.9424624655271701</v>
      </c>
      <c r="U960" s="27" t="s">
        <v>1635</v>
      </c>
      <c r="V960" s="8" t="str">
        <f>IFERROR(IF(VLOOKUP(U960, EnglishVocabulary!A:A, 1, FALSE) = U960, "yes", "no"), "no")</f>
        <v>no</v>
      </c>
      <c r="W960" s="8" t="str">
        <f>IFERROR(IF(VLOOKUP(A960, HighDiscrimIRT!A:A, 1, FALSE) = A960, "X", ""), "")</f>
        <v>X</v>
      </c>
      <c r="X960" s="7"/>
    </row>
    <row r="961" spans="1:24">
      <c r="A961" s="14" t="s">
        <v>1636</v>
      </c>
      <c r="B961" s="7">
        <f>LOG10(D961)+6</f>
        <v>0.84292735609902358</v>
      </c>
      <c r="C961" s="7">
        <f>IF(E961=0,-12,LOG10(E961)+6)</f>
        <v>0.53449570283553882</v>
      </c>
      <c r="D961" s="10">
        <v>6.9650999999999996E-6</v>
      </c>
      <c r="E961" s="10">
        <v>3.4236999999999999E-6</v>
      </c>
      <c r="F961" s="8">
        <v>4</v>
      </c>
      <c r="G961" s="8" t="str" cm="1">
        <f t="array" ref="G961">_xlfn.SWITCH(F961,0,"primary",1,"6-7th grade",2,"8-9th grade",3,"10th grade",4,"11-12th grade",5,"bachelor",6,"licence",7,"master",10,"hard to tell")</f>
        <v>11-12th grade</v>
      </c>
      <c r="H961" s="8"/>
      <c r="I961" s="8"/>
      <c r="J961" s="8" t="s">
        <v>77</v>
      </c>
      <c r="K961" s="8" t="str">
        <f>IFERROR(IF(VLOOKUP(A961, ResultsOnlineExpFrench!A:A, 1, FALSE) = A961, "yes", "no"), "no")</f>
        <v>no</v>
      </c>
      <c r="L961" s="8"/>
      <c r="M961" s="8" t="e">
        <f>VLOOKUP(A961,ResultsOnlineExpFrench!A:B,2,FALSE)</f>
        <v>#N/A</v>
      </c>
      <c r="N961" s="8" t="e">
        <f>VLOOKUP(A961,ResultsOnlineExpFrench!A:H,8,FALSE)</f>
        <v>#N/A</v>
      </c>
      <c r="O961" s="7" t="e">
        <f>VLOOKUP(A961,ResultsIRT!B:J,4,FALSE)</f>
        <v>#N/A</v>
      </c>
      <c r="P961" s="7" t="e">
        <f>VLOOKUP(A961,ResultsIRT!B:J,5,FALSE)</f>
        <v>#N/A</v>
      </c>
      <c r="Q961" s="7" t="e">
        <f>VLOOKUP(A961,ResultsIRT!B:J,6,FALSE)</f>
        <v>#N/A</v>
      </c>
      <c r="R961" s="7" t="e">
        <f>VLOOKUP(A961,ResultsIRT!B:J,8,FALSE)</f>
        <v>#N/A</v>
      </c>
      <c r="S961" s="7" t="e">
        <f>VLOOKUP(A961,ResultsIRT!B:J,7,FALSE)</f>
        <v>#N/A</v>
      </c>
      <c r="T961" s="7" t="e">
        <f>VLOOKUP(A961,ResultsIRT!B:J,9,FALSE)</f>
        <v>#N/A</v>
      </c>
      <c r="U961" s="27" t="s">
        <v>738</v>
      </c>
      <c r="V961" s="8" t="str">
        <f>IFERROR(IF(VLOOKUP(U961, EnglishVocabulary!A:A, 1, FALSE) = U961, "yes", "no"), "no")</f>
        <v>yes</v>
      </c>
      <c r="W961" s="8" t="str">
        <f>IFERROR(IF(VLOOKUP(A961, HighDiscrimIRT!A:A, 1, FALSE) = A961, "X", ""), "")</f>
        <v/>
      </c>
      <c r="X961" s="7"/>
    </row>
    <row r="962" spans="1:24">
      <c r="A962" s="14" t="s">
        <v>1637</v>
      </c>
      <c r="B962" s="7">
        <f>LOG10(D962)+6</f>
        <v>0.84292735609902358</v>
      </c>
      <c r="C962" s="7">
        <f>IF(E962=0,-12,LOG10(E962)+6)</f>
        <v>0.51543668114169883</v>
      </c>
      <c r="D962" s="10">
        <v>6.9650999999999996E-6</v>
      </c>
      <c r="E962" s="10">
        <v>3.2766999999999999E-6</v>
      </c>
      <c r="F962" s="8">
        <v>5</v>
      </c>
      <c r="G962" s="8" t="str" cm="1">
        <f t="array" ref="G962">_xlfn.SWITCH(F962,0,"primary",1,"6-7th grade",2,"8-9th grade",3,"10th grade",4,"11-12th grade",5,"bachelor",6,"licence",7,"master",10,"hard to tell")</f>
        <v>bachelor</v>
      </c>
      <c r="H962" s="8"/>
      <c r="I962" s="8"/>
      <c r="J962" s="8" t="s">
        <v>331</v>
      </c>
      <c r="K962" s="8" t="str">
        <f>IFERROR(IF(VLOOKUP(A962, ResultsOnlineExpFrench!A:A, 1, FALSE) = A962, "yes", "no"), "no")</f>
        <v>no</v>
      </c>
      <c r="L962" s="8"/>
      <c r="M962" s="8" t="e">
        <f>VLOOKUP(A962,ResultsOnlineExpFrench!A:B,2,FALSE)</f>
        <v>#N/A</v>
      </c>
      <c r="N962" s="8" t="e">
        <f>VLOOKUP(A962,ResultsOnlineExpFrench!A:H,8,FALSE)</f>
        <v>#N/A</v>
      </c>
      <c r="O962" s="7" t="e">
        <f>VLOOKUP(A962,ResultsIRT!B:J,4,FALSE)</f>
        <v>#N/A</v>
      </c>
      <c r="P962" s="7" t="e">
        <f>VLOOKUP(A962,ResultsIRT!B:J,5,FALSE)</f>
        <v>#N/A</v>
      </c>
      <c r="Q962" s="7" t="e">
        <f>VLOOKUP(A962,ResultsIRT!B:J,6,FALSE)</f>
        <v>#N/A</v>
      </c>
      <c r="R962" s="7" t="e">
        <f>VLOOKUP(A962,ResultsIRT!B:J,8,FALSE)</f>
        <v>#N/A</v>
      </c>
      <c r="S962" s="7" t="e">
        <f>VLOOKUP(A962,ResultsIRT!B:J,7,FALSE)</f>
        <v>#N/A</v>
      </c>
      <c r="T962" s="7" t="e">
        <f>VLOOKUP(A962,ResultsIRT!B:J,9,FALSE)</f>
        <v>#N/A</v>
      </c>
      <c r="U962" s="27" t="s">
        <v>1637</v>
      </c>
      <c r="V962" s="8" t="str">
        <f>IFERROR(IF(VLOOKUP(U962, EnglishVocabulary!A:A, 1, FALSE) = U962, "yes", "no"), "no")</f>
        <v>no</v>
      </c>
      <c r="W962" s="8" t="str">
        <f>IFERROR(IF(VLOOKUP(A962, HighDiscrimIRT!A:A, 1, FALSE) = A962, "X", ""), "")</f>
        <v/>
      </c>
      <c r="X962" s="7"/>
    </row>
    <row r="963" spans="1:24">
      <c r="A963" s="14" t="s">
        <v>1638</v>
      </c>
      <c r="B963" s="7">
        <f>LOG10(D963)+6</f>
        <v>0.83823182824082654</v>
      </c>
      <c r="C963" s="7">
        <f>IF(E963=0,-12,LOG10(E963)+6)</f>
        <v>-1.3746875490383266</v>
      </c>
      <c r="D963" s="10">
        <v>6.8901999999999997E-6</v>
      </c>
      <c r="E963" s="10">
        <v>4.2200000000000001E-8</v>
      </c>
      <c r="F963" s="8">
        <v>5</v>
      </c>
      <c r="G963" s="8" t="str" cm="1">
        <f t="array" ref="G963">_xlfn.SWITCH(F963,0,"primary",1,"6-7th grade",2,"8-9th grade",3,"10th grade",4,"11-12th grade",5,"bachelor",6,"licence",7,"master",10,"hard to tell")</f>
        <v>bachelor</v>
      </c>
      <c r="H963" s="8"/>
      <c r="I963" s="8"/>
      <c r="J963" s="8" t="s">
        <v>77</v>
      </c>
      <c r="K963" s="8" t="str">
        <f>IFERROR(IF(VLOOKUP(A963, ResultsOnlineExpFrench!A:A, 1, FALSE) = A963, "yes", "no"), "no")</f>
        <v>no</v>
      </c>
      <c r="L963" s="8"/>
      <c r="M963" s="8" t="e">
        <f>VLOOKUP(A963,ResultsOnlineExpFrench!A:B,2,FALSE)</f>
        <v>#N/A</v>
      </c>
      <c r="N963" s="8" t="e">
        <f>VLOOKUP(A963,ResultsOnlineExpFrench!A:H,8,FALSE)</f>
        <v>#N/A</v>
      </c>
      <c r="O963" s="7" t="e">
        <f>VLOOKUP(A963,ResultsIRT!B:J,4,FALSE)</f>
        <v>#N/A</v>
      </c>
      <c r="P963" s="7" t="e">
        <f>VLOOKUP(A963,ResultsIRT!B:J,5,FALSE)</f>
        <v>#N/A</v>
      </c>
      <c r="Q963" s="7" t="e">
        <f>VLOOKUP(A963,ResultsIRT!B:J,6,FALSE)</f>
        <v>#N/A</v>
      </c>
      <c r="R963" s="7" t="e">
        <f>VLOOKUP(A963,ResultsIRT!B:J,8,FALSE)</f>
        <v>#N/A</v>
      </c>
      <c r="S963" s="7" t="e">
        <f>VLOOKUP(A963,ResultsIRT!B:J,7,FALSE)</f>
        <v>#N/A</v>
      </c>
      <c r="T963" s="7" t="e">
        <f>VLOOKUP(A963,ResultsIRT!B:J,9,FALSE)</f>
        <v>#N/A</v>
      </c>
      <c r="U963" s="27" t="s">
        <v>1639</v>
      </c>
      <c r="V963" s="8" t="str">
        <f>IFERROR(IF(VLOOKUP(U963, EnglishVocabulary!A:A, 1, FALSE) = U963, "yes", "no"), "no")</f>
        <v>no</v>
      </c>
      <c r="W963" s="8" t="str">
        <f>IFERROR(IF(VLOOKUP(A963, HighDiscrimIRT!A:A, 1, FALSE) = A963, "X", ""), "")</f>
        <v/>
      </c>
      <c r="X963" s="7"/>
    </row>
    <row r="964" spans="1:24">
      <c r="A964" s="14" t="s">
        <v>1640</v>
      </c>
      <c r="B964" s="7">
        <f>LOG10(D964)+6</f>
        <v>0.83348497762879514</v>
      </c>
      <c r="C964" s="7">
        <f>IF(E964=0,-12,LOG10(E964)+6)</f>
        <v>0.77233637858596094</v>
      </c>
      <c r="D964" s="10">
        <v>6.8152999999999998E-6</v>
      </c>
      <c r="E964" s="10">
        <v>5.9201999999999997E-6</v>
      </c>
      <c r="F964" s="11">
        <v>6</v>
      </c>
      <c r="G964" s="8" t="str" cm="1">
        <f t="array" ref="G964">_xlfn.SWITCH(F964,0,"primary",1,"6-7th grade",2,"8-9th grade",3,"10th grade",4,"11-12th grade",5,"bachelor",6,"licence",7,"master",10,"hard to tell")</f>
        <v>licence</v>
      </c>
      <c r="H964" s="8"/>
      <c r="I964" s="8"/>
      <c r="J964" s="8" t="s">
        <v>27</v>
      </c>
      <c r="K964" s="8" t="str">
        <f>IFERROR(IF(VLOOKUP(A964, ResultsOnlineExpFrench!A:A, 1, FALSE) = A964, "yes", "no"), "no")</f>
        <v>yes</v>
      </c>
      <c r="L964" s="8"/>
      <c r="M964" s="7">
        <f>VLOOKUP(A964,ResultsOnlineExpFrench!A:B,2,FALSE)</f>
        <v>2.2770270270270272</v>
      </c>
      <c r="N964" s="7">
        <f>VLOOKUP(A964,ResultsOnlineExpFrench!A:H,8,FALSE)</f>
        <v>2.527740540979786</v>
      </c>
      <c r="O964" s="7">
        <f>VLOOKUP(A964,ResultsIRT!B:J,4,FALSE)</f>
        <v>2.7919235544120098</v>
      </c>
      <c r="P964" s="7">
        <f>VLOOKUP(A964,ResultsIRT!B:J,5,FALSE)</f>
        <v>0.83084345828757999</v>
      </c>
      <c r="Q964" s="7">
        <f>VLOOKUP(A964,ResultsIRT!B:J,6,FALSE)</f>
        <v>1.7582546364557301</v>
      </c>
      <c r="R964" s="7">
        <f>VLOOKUP(A964,ResultsIRT!B:J,8,FALSE)</f>
        <v>0.49927836474914999</v>
      </c>
      <c r="S964" s="7">
        <f>VLOOKUP(A964,ResultsIRT!B:J,7,FALSE)</f>
        <v>0.401752929938194</v>
      </c>
      <c r="T964" s="7">
        <f>VLOOKUP(A964,ResultsIRT!B:J,9,FALSE)</f>
        <v>8.1991183814289794</v>
      </c>
      <c r="U964" s="27" t="s">
        <v>1640</v>
      </c>
      <c r="V964" s="8" t="str">
        <f>IFERROR(IF(VLOOKUP(U964, EnglishVocabulary!A:A, 1, FALSE) = U964, "yes", "no"), "no")</f>
        <v>no</v>
      </c>
      <c r="W964" s="8" t="str">
        <f>IFERROR(IF(VLOOKUP(A964, HighDiscrimIRT!A:A, 1, FALSE) = A964, "X", ""), "")</f>
        <v/>
      </c>
      <c r="X964" s="7"/>
    </row>
    <row r="965" spans="1:24">
      <c r="A965" s="14" t="s">
        <v>1641</v>
      </c>
      <c r="B965" s="7">
        <f>LOG10(D965)+6</f>
        <v>0.83348497762879514</v>
      </c>
      <c r="C965" s="7">
        <f>IF(E965=0,-12,LOG10(E965)+6)</f>
        <v>-1.1360826230421397</v>
      </c>
      <c r="D965" s="10">
        <v>6.8152999999999998E-6</v>
      </c>
      <c r="E965" s="10">
        <v>7.3099999999999999E-8</v>
      </c>
      <c r="F965" s="8">
        <v>5</v>
      </c>
      <c r="G965" s="8" t="str" cm="1">
        <f t="array" ref="G965">_xlfn.SWITCH(F965,0,"primary",1,"6-7th grade",2,"8-9th grade",3,"10th grade",4,"11-12th grade",5,"bachelor",6,"licence",7,"master",10,"hard to tell")</f>
        <v>bachelor</v>
      </c>
      <c r="H965" s="8"/>
      <c r="I965" s="8"/>
      <c r="J965" s="8" t="s">
        <v>331</v>
      </c>
      <c r="K965" s="8" t="str">
        <f>IFERROR(IF(VLOOKUP(A965, ResultsOnlineExpFrench!A:A, 1, FALSE) = A965, "yes", "no"), "no")</f>
        <v>no</v>
      </c>
      <c r="L965" s="8"/>
      <c r="M965" s="8" t="e">
        <f>VLOOKUP(A965,ResultsOnlineExpFrench!A:B,2,FALSE)</f>
        <v>#N/A</v>
      </c>
      <c r="N965" s="8" t="e">
        <f>VLOOKUP(A965,ResultsOnlineExpFrench!A:H,8,FALSE)</f>
        <v>#N/A</v>
      </c>
      <c r="O965" s="7" t="e">
        <f>VLOOKUP(A965,ResultsIRT!B:J,4,FALSE)</f>
        <v>#N/A</v>
      </c>
      <c r="P965" s="7" t="e">
        <f>VLOOKUP(A965,ResultsIRT!B:J,5,FALSE)</f>
        <v>#N/A</v>
      </c>
      <c r="Q965" s="7" t="e">
        <f>VLOOKUP(A965,ResultsIRT!B:J,6,FALSE)</f>
        <v>#N/A</v>
      </c>
      <c r="R965" s="7" t="e">
        <f>VLOOKUP(A965,ResultsIRT!B:J,8,FALSE)</f>
        <v>#N/A</v>
      </c>
      <c r="S965" s="7" t="e">
        <f>VLOOKUP(A965,ResultsIRT!B:J,7,FALSE)</f>
        <v>#N/A</v>
      </c>
      <c r="T965" s="7" t="e">
        <f>VLOOKUP(A965,ResultsIRT!B:J,9,FALSE)</f>
        <v>#N/A</v>
      </c>
      <c r="U965" s="27" t="s">
        <v>1641</v>
      </c>
      <c r="V965" s="8" t="str">
        <f>IFERROR(IF(VLOOKUP(U965, EnglishVocabulary!A:A, 1, FALSE) = U965, "yes", "no"), "no")</f>
        <v>no</v>
      </c>
      <c r="W965" s="8" t="str">
        <f>IFERROR(IF(VLOOKUP(A965, HighDiscrimIRT!A:A, 1, FALSE) = A965, "X", ""), "")</f>
        <v/>
      </c>
      <c r="X965" s="7"/>
    </row>
    <row r="966" spans="1:24">
      <c r="A966" s="14" t="s">
        <v>1642</v>
      </c>
      <c r="B966" s="7">
        <f>LOG10(D966)+6</f>
        <v>0.83348497762879514</v>
      </c>
      <c r="C966" s="7">
        <f>IF(E966=0,-12,LOG10(E966)+6)</f>
        <v>-1.489454989793388</v>
      </c>
      <c r="D966" s="10">
        <v>6.8152999999999998E-6</v>
      </c>
      <c r="E966" s="10">
        <v>3.2399999999999999E-8</v>
      </c>
      <c r="F966" s="8">
        <v>6</v>
      </c>
      <c r="G966" s="8" t="str" cm="1">
        <f t="array" ref="G966">_xlfn.SWITCH(F966,0,"primary",1,"6-7th grade",2,"8-9th grade",3,"10th grade",4,"11-12th grade",5,"bachelor",6,"licence",7,"master",10,"hard to tell")</f>
        <v>licence</v>
      </c>
      <c r="H966" s="8"/>
      <c r="I966" s="8"/>
      <c r="J966" s="8" t="s">
        <v>77</v>
      </c>
      <c r="K966" s="8" t="str">
        <f>IFERROR(IF(VLOOKUP(A966, ResultsOnlineExpFrench!A:A, 1, FALSE) = A966, "yes", "no"), "no")</f>
        <v>no</v>
      </c>
      <c r="L966" s="8"/>
      <c r="M966" s="8" t="e">
        <f>VLOOKUP(A966,ResultsOnlineExpFrench!A:B,2,FALSE)</f>
        <v>#N/A</v>
      </c>
      <c r="N966" s="8" t="e">
        <f>VLOOKUP(A966,ResultsOnlineExpFrench!A:H,8,FALSE)</f>
        <v>#N/A</v>
      </c>
      <c r="O966" s="7" t="e">
        <f>VLOOKUP(A966,ResultsIRT!B:J,4,FALSE)</f>
        <v>#N/A</v>
      </c>
      <c r="P966" s="7" t="e">
        <f>VLOOKUP(A966,ResultsIRT!B:J,5,FALSE)</f>
        <v>#N/A</v>
      </c>
      <c r="Q966" s="7" t="e">
        <f>VLOOKUP(A966,ResultsIRT!B:J,6,FALSE)</f>
        <v>#N/A</v>
      </c>
      <c r="R966" s="7" t="e">
        <f>VLOOKUP(A966,ResultsIRT!B:J,8,FALSE)</f>
        <v>#N/A</v>
      </c>
      <c r="S966" s="7" t="e">
        <f>VLOOKUP(A966,ResultsIRT!B:J,7,FALSE)</f>
        <v>#N/A</v>
      </c>
      <c r="T966" s="7" t="e">
        <f>VLOOKUP(A966,ResultsIRT!B:J,9,FALSE)</f>
        <v>#N/A</v>
      </c>
      <c r="U966" s="27" t="s">
        <v>1643</v>
      </c>
      <c r="V966" s="8" t="str">
        <f>IFERROR(IF(VLOOKUP(U966, EnglishVocabulary!A:A, 1, FALSE) = U966, "yes", "no"), "no")</f>
        <v>yes</v>
      </c>
      <c r="W966" s="8" t="str">
        <f>IFERROR(IF(VLOOKUP(A966, HighDiscrimIRT!A:A, 1, FALSE) = A966, "X", ""), "")</f>
        <v/>
      </c>
      <c r="X966" s="7"/>
    </row>
    <row r="967" spans="1:24">
      <c r="A967" s="14" t="s">
        <v>1644</v>
      </c>
      <c r="B967" s="7">
        <f>LOG10(D967)+6</f>
        <v>0.83348497762879514</v>
      </c>
      <c r="C967" s="7">
        <f>IF(E967=0,-12,LOG10(E967)+6)</f>
        <v>-0.47146893936458856</v>
      </c>
      <c r="D967" s="10">
        <v>6.8152999999999998E-6</v>
      </c>
      <c r="E967" s="10">
        <v>3.3770000000000001E-7</v>
      </c>
      <c r="F967" s="8">
        <v>5</v>
      </c>
      <c r="G967" s="8" t="str" cm="1">
        <f t="array" ref="G967">_xlfn.SWITCH(F967,0,"primary",1,"6-7th grade",2,"8-9th grade",3,"10th grade",4,"11-12th grade",5,"bachelor",6,"licence",7,"master",10,"hard to tell")</f>
        <v>bachelor</v>
      </c>
      <c r="H967" s="8"/>
      <c r="I967" s="8"/>
      <c r="J967" s="8" t="s">
        <v>331</v>
      </c>
      <c r="K967" s="8" t="str">
        <f>IFERROR(IF(VLOOKUP(A967, ResultsOnlineExpFrench!A:A, 1, FALSE) = A967, "yes", "no"), "no")</f>
        <v>no</v>
      </c>
      <c r="L967" s="8"/>
      <c r="M967" s="8" t="e">
        <f>VLOOKUP(A967,ResultsOnlineExpFrench!A:B,2,FALSE)</f>
        <v>#N/A</v>
      </c>
      <c r="N967" s="8" t="e">
        <f>VLOOKUP(A967,ResultsOnlineExpFrench!A:H,8,FALSE)</f>
        <v>#N/A</v>
      </c>
      <c r="O967" s="7" t="e">
        <f>VLOOKUP(A967,ResultsIRT!B:J,4,FALSE)</f>
        <v>#N/A</v>
      </c>
      <c r="P967" s="7" t="e">
        <f>VLOOKUP(A967,ResultsIRT!B:J,5,FALSE)</f>
        <v>#N/A</v>
      </c>
      <c r="Q967" s="7" t="e">
        <f>VLOOKUP(A967,ResultsIRT!B:J,6,FALSE)</f>
        <v>#N/A</v>
      </c>
      <c r="R967" s="7" t="e">
        <f>VLOOKUP(A967,ResultsIRT!B:J,8,FALSE)</f>
        <v>#N/A</v>
      </c>
      <c r="S967" s="7" t="e">
        <f>VLOOKUP(A967,ResultsIRT!B:J,7,FALSE)</f>
        <v>#N/A</v>
      </c>
      <c r="T967" s="7" t="e">
        <f>VLOOKUP(A967,ResultsIRT!B:J,9,FALSE)</f>
        <v>#N/A</v>
      </c>
      <c r="U967" s="27" t="s">
        <v>1644</v>
      </c>
      <c r="V967" s="8" t="str">
        <f>IFERROR(IF(VLOOKUP(U967, EnglishVocabulary!A:A, 1, FALSE) = U967, "yes", "no"), "no")</f>
        <v>no</v>
      </c>
      <c r="W967" s="8" t="str">
        <f>IFERROR(IF(VLOOKUP(A967, HighDiscrimIRT!A:A, 1, FALSE) = A967, "X", ""), "")</f>
        <v/>
      </c>
      <c r="X967" s="7"/>
    </row>
    <row r="968" spans="1:24">
      <c r="A968" s="14" t="s">
        <v>1645</v>
      </c>
      <c r="B968" s="7">
        <f>LOG10(D968)+6</f>
        <v>0.82868566992376724</v>
      </c>
      <c r="C968" s="7">
        <f>IF(E968=0,-12,LOG10(E968)+6)</f>
        <v>-0.35862505480787465</v>
      </c>
      <c r="D968" s="10">
        <v>6.7403999999999999E-6</v>
      </c>
      <c r="E968" s="10">
        <v>4.3790000000000002E-7</v>
      </c>
      <c r="F968" s="8">
        <v>10</v>
      </c>
      <c r="G968" s="8" t="str" cm="1">
        <f t="array" ref="G968">_xlfn.SWITCH(F968,0,"primary",1,"6-7th grade",2,"8-9th grade",3,"10th grade",4,"11-12th grade",5,"bachelor",6,"licence",7,"master",10,"hard to tell")</f>
        <v>hard to tell</v>
      </c>
      <c r="H968" s="8"/>
      <c r="I968" s="8"/>
      <c r="J968" s="8" t="s">
        <v>30</v>
      </c>
      <c r="K968" s="8" t="str">
        <f>IFERROR(IF(VLOOKUP(A968, ResultsOnlineExpFrench!A:A, 1, FALSE) = A968, "yes", "no"), "no")</f>
        <v>no</v>
      </c>
      <c r="L968" s="8"/>
      <c r="M968" s="8" t="e">
        <f>VLOOKUP(A968,ResultsOnlineExpFrench!A:B,2,FALSE)</f>
        <v>#N/A</v>
      </c>
      <c r="N968" s="8" t="e">
        <f>VLOOKUP(A968,ResultsOnlineExpFrench!A:H,8,FALSE)</f>
        <v>#N/A</v>
      </c>
      <c r="O968" s="7" t="e">
        <f>VLOOKUP(A968,ResultsIRT!B:J,4,FALSE)</f>
        <v>#N/A</v>
      </c>
      <c r="P968" s="7" t="e">
        <f>VLOOKUP(A968,ResultsIRT!B:J,5,FALSE)</f>
        <v>#N/A</v>
      </c>
      <c r="Q968" s="7" t="e">
        <f>VLOOKUP(A968,ResultsIRT!B:J,6,FALSE)</f>
        <v>#N/A</v>
      </c>
      <c r="R968" s="7" t="e">
        <f>VLOOKUP(A968,ResultsIRT!B:J,8,FALSE)</f>
        <v>#N/A</v>
      </c>
      <c r="S968" s="7" t="e">
        <f>VLOOKUP(A968,ResultsIRT!B:J,7,FALSE)</f>
        <v>#N/A</v>
      </c>
      <c r="T968" s="7" t="e">
        <f>VLOOKUP(A968,ResultsIRT!B:J,9,FALSE)</f>
        <v>#N/A</v>
      </c>
      <c r="U968" s="27" t="s">
        <v>1645</v>
      </c>
      <c r="V968" s="8" t="str">
        <f>IFERROR(IF(VLOOKUP(U968, EnglishVocabulary!A:A, 1, FALSE) = U968, "yes", "no"), "no")</f>
        <v>no</v>
      </c>
      <c r="W968" s="8" t="str">
        <f>IFERROR(IF(VLOOKUP(A968, HighDiscrimIRT!A:A, 1, FALSE) = A968, "X", ""), "")</f>
        <v/>
      </c>
      <c r="X968" s="7"/>
    </row>
    <row r="969" spans="1:24">
      <c r="A969" s="14" t="s">
        <v>1646</v>
      </c>
      <c r="B969" s="7">
        <f>LOG10(D969)+6</f>
        <v>0.82868566992376724</v>
      </c>
      <c r="C969" s="7">
        <f>IF(E969=0,-12,LOG10(E969)+6)</f>
        <v>-0.21645371772965039</v>
      </c>
      <c r="D969" s="10">
        <v>6.7403999999999999E-6</v>
      </c>
      <c r="E969" s="10">
        <v>6.0750000000000001E-7</v>
      </c>
      <c r="F969" s="8">
        <v>3</v>
      </c>
      <c r="G969" s="8" t="str" cm="1">
        <f t="array" ref="G969">_xlfn.SWITCH(F969,0,"primary",1,"6-7th grade",2,"8-9th grade",3,"10th grade",4,"11-12th grade",5,"bachelor",6,"licence",7,"master",10,"hard to tell")</f>
        <v>10th grade</v>
      </c>
      <c r="H969" s="8"/>
      <c r="I969" s="8"/>
      <c r="J969" s="8" t="s">
        <v>77</v>
      </c>
      <c r="K969" s="8" t="str">
        <f>IFERROR(IF(VLOOKUP(A969, ResultsOnlineExpFrench!A:A, 1, FALSE) = A969, "yes", "no"), "no")</f>
        <v>no</v>
      </c>
      <c r="L969" s="8"/>
      <c r="M969" s="8" t="e">
        <f>VLOOKUP(A969,ResultsOnlineExpFrench!A:B,2,FALSE)</f>
        <v>#N/A</v>
      </c>
      <c r="N969" s="8" t="e">
        <f>VLOOKUP(A969,ResultsOnlineExpFrench!A:H,8,FALSE)</f>
        <v>#N/A</v>
      </c>
      <c r="O969" s="7" t="e">
        <f>VLOOKUP(A969,ResultsIRT!B:J,4,FALSE)</f>
        <v>#N/A</v>
      </c>
      <c r="P969" s="7" t="e">
        <f>VLOOKUP(A969,ResultsIRT!B:J,5,FALSE)</f>
        <v>#N/A</v>
      </c>
      <c r="Q969" s="7" t="e">
        <f>VLOOKUP(A969,ResultsIRT!B:J,6,FALSE)</f>
        <v>#N/A</v>
      </c>
      <c r="R969" s="7" t="e">
        <f>VLOOKUP(A969,ResultsIRT!B:J,8,FALSE)</f>
        <v>#N/A</v>
      </c>
      <c r="S969" s="7" t="e">
        <f>VLOOKUP(A969,ResultsIRT!B:J,7,FALSE)</f>
        <v>#N/A</v>
      </c>
      <c r="T969" s="7" t="e">
        <f>VLOOKUP(A969,ResultsIRT!B:J,9,FALSE)</f>
        <v>#N/A</v>
      </c>
      <c r="U969" s="27" t="s">
        <v>1647</v>
      </c>
      <c r="V969" s="8" t="str">
        <f>IFERROR(IF(VLOOKUP(U969, EnglishVocabulary!A:A, 1, FALSE) = U969, "yes", "no"), "no")</f>
        <v>no</v>
      </c>
      <c r="W969" s="8" t="str">
        <f>IFERROR(IF(VLOOKUP(A969, HighDiscrimIRT!A:A, 1, FALSE) = A969, "X", ""), "")</f>
        <v/>
      </c>
      <c r="X969" s="7"/>
    </row>
    <row r="970" spans="1:24">
      <c r="A970" s="14" t="s">
        <v>1648</v>
      </c>
      <c r="B970" s="7">
        <f>LOG10(D970)+6</f>
        <v>0.82383273275907509</v>
      </c>
      <c r="C970" s="7">
        <f>IF(E970=0,-12,LOG10(E970)+6)</f>
        <v>-0.29800052511036323</v>
      </c>
      <c r="D970" s="10">
        <v>6.6655E-6</v>
      </c>
      <c r="E970" s="10">
        <v>5.0350000000000003E-7</v>
      </c>
      <c r="F970" s="8">
        <v>6</v>
      </c>
      <c r="G970" s="8" t="str" cm="1">
        <f t="array" ref="G970">_xlfn.SWITCH(F970,0,"primary",1,"6-7th grade",2,"8-9th grade",3,"10th grade",4,"11-12th grade",5,"bachelor",6,"licence",7,"master",10,"hard to tell")</f>
        <v>licence</v>
      </c>
      <c r="H970" s="8"/>
      <c r="I970" s="8"/>
      <c r="J970" s="8" t="s">
        <v>331</v>
      </c>
      <c r="K970" s="8" t="str">
        <f>IFERROR(IF(VLOOKUP(A970, ResultsOnlineExpFrench!A:A, 1, FALSE) = A970, "yes", "no"), "no")</f>
        <v>no</v>
      </c>
      <c r="L970" s="8"/>
      <c r="M970" s="8" t="e">
        <f>VLOOKUP(A970,ResultsOnlineExpFrench!A:B,2,FALSE)</f>
        <v>#N/A</v>
      </c>
      <c r="N970" s="8" t="e">
        <f>VLOOKUP(A970,ResultsOnlineExpFrench!A:H,8,FALSE)</f>
        <v>#N/A</v>
      </c>
      <c r="O970" s="7" t="e">
        <f>VLOOKUP(A970,ResultsIRT!B:J,4,FALSE)</f>
        <v>#N/A</v>
      </c>
      <c r="P970" s="7" t="e">
        <f>VLOOKUP(A970,ResultsIRT!B:J,5,FALSE)</f>
        <v>#N/A</v>
      </c>
      <c r="Q970" s="7" t="e">
        <f>VLOOKUP(A970,ResultsIRT!B:J,6,FALSE)</f>
        <v>#N/A</v>
      </c>
      <c r="R970" s="7" t="e">
        <f>VLOOKUP(A970,ResultsIRT!B:J,8,FALSE)</f>
        <v>#N/A</v>
      </c>
      <c r="S970" s="7" t="e">
        <f>VLOOKUP(A970,ResultsIRT!B:J,7,FALSE)</f>
        <v>#N/A</v>
      </c>
      <c r="T970" s="7" t="e">
        <f>VLOOKUP(A970,ResultsIRT!B:J,9,FALSE)</f>
        <v>#N/A</v>
      </c>
      <c r="U970" s="27" t="s">
        <v>1648</v>
      </c>
      <c r="V970" s="8" t="str">
        <f>IFERROR(IF(VLOOKUP(U970, EnglishVocabulary!A:A, 1, FALSE) = U970, "yes", "no"), "no")</f>
        <v>no</v>
      </c>
      <c r="W970" s="8" t="str">
        <f>IFERROR(IF(VLOOKUP(A970, HighDiscrimIRT!A:A, 1, FALSE) = A970, "X", ""), "")</f>
        <v/>
      </c>
      <c r="X970" s="7"/>
    </row>
    <row r="971" spans="1:24">
      <c r="A971" s="14" t="s">
        <v>1649</v>
      </c>
      <c r="B971" s="7">
        <f>LOG10(D971)+6</f>
        <v>0.82383273275907509</v>
      </c>
      <c r="C971" s="7">
        <f>IF(E971=0,-12,LOG10(E971)+6)</f>
        <v>1.5073687031917249</v>
      </c>
      <c r="D971" s="10">
        <v>6.6655E-6</v>
      </c>
      <c r="E971" s="10">
        <v>3.2163899999999999E-5</v>
      </c>
      <c r="F971" s="8">
        <v>5</v>
      </c>
      <c r="G971" s="8" t="str" cm="1">
        <f t="array" ref="G971">_xlfn.SWITCH(F971,0,"primary",1,"6-7th grade",2,"8-9th grade",3,"10th grade",4,"11-12th grade",5,"bachelor",6,"licence",7,"master",10,"hard to tell")</f>
        <v>bachelor</v>
      </c>
      <c r="H971" s="8"/>
      <c r="I971" s="8" t="s">
        <v>42</v>
      </c>
      <c r="J971" s="8" t="s">
        <v>77</v>
      </c>
      <c r="K971" s="8" t="str">
        <f>IFERROR(IF(VLOOKUP(A971, ResultsOnlineExpFrench!A:A, 1, FALSE) = A971, "yes", "no"), "no")</f>
        <v>no</v>
      </c>
      <c r="L971" s="8"/>
      <c r="M971" s="8" t="e">
        <f>VLOOKUP(A971,ResultsOnlineExpFrench!A:B,2,FALSE)</f>
        <v>#N/A</v>
      </c>
      <c r="N971" s="8" t="e">
        <f>VLOOKUP(A971,ResultsOnlineExpFrench!A:H,8,FALSE)</f>
        <v>#N/A</v>
      </c>
      <c r="O971" s="7" t="e">
        <f>VLOOKUP(A971,ResultsIRT!B:J,4,FALSE)</f>
        <v>#N/A</v>
      </c>
      <c r="P971" s="7" t="e">
        <f>VLOOKUP(A971,ResultsIRT!B:J,5,FALSE)</f>
        <v>#N/A</v>
      </c>
      <c r="Q971" s="7" t="e">
        <f>VLOOKUP(A971,ResultsIRT!B:J,6,FALSE)</f>
        <v>#N/A</v>
      </c>
      <c r="R971" s="7" t="e">
        <f>VLOOKUP(A971,ResultsIRT!B:J,8,FALSE)</f>
        <v>#N/A</v>
      </c>
      <c r="S971" s="7" t="e">
        <f>VLOOKUP(A971,ResultsIRT!B:J,7,FALSE)</f>
        <v>#N/A</v>
      </c>
      <c r="T971" s="7" t="e">
        <f>VLOOKUP(A971,ResultsIRT!B:J,9,FALSE)</f>
        <v>#N/A</v>
      </c>
      <c r="U971" s="27" t="s">
        <v>1650</v>
      </c>
      <c r="V971" s="8" t="str">
        <f>IFERROR(IF(VLOOKUP(U971, EnglishVocabulary!A:A, 1, FALSE) = U971, "yes", "no"), "no")</f>
        <v>no</v>
      </c>
      <c r="W971" s="8" t="str">
        <f>IFERROR(IF(VLOOKUP(A971, HighDiscrimIRT!A:A, 1, FALSE) = A971, "X", ""), "")</f>
        <v/>
      </c>
      <c r="X971" s="7"/>
    </row>
    <row r="972" spans="1:24">
      <c r="A972" s="14" t="s">
        <v>1651</v>
      </c>
      <c r="B972" s="7">
        <f>LOG10(D972)+6</f>
        <v>0.81892495402155063</v>
      </c>
      <c r="C972" s="7">
        <f>IF(E972=0,-12,LOG10(E972)+6)</f>
        <v>-12</v>
      </c>
      <c r="D972" s="10">
        <v>6.5906000000000001E-6</v>
      </c>
      <c r="E972" s="10">
        <v>0</v>
      </c>
      <c r="F972" s="11">
        <v>7</v>
      </c>
      <c r="G972" s="8" t="str" cm="1">
        <f t="array" ref="G972">_xlfn.SWITCH(F972,0,"primary",1,"6-7th grade",2,"8-9th grade",3,"10th grade",4,"11-12th grade",5,"bachelor",6,"licence",7,"master",10,"hard to tell")</f>
        <v>master</v>
      </c>
      <c r="H972" s="8"/>
      <c r="I972" s="8"/>
      <c r="J972" s="8" t="s">
        <v>27</v>
      </c>
      <c r="K972" s="8" t="str">
        <f>IFERROR(IF(VLOOKUP(A972, ResultsOnlineExpFrench!A:A, 1, FALSE) = A972, "yes", "no"), "no")</f>
        <v>yes</v>
      </c>
      <c r="L972" s="8"/>
      <c r="M972" s="7">
        <f>VLOOKUP(A972,ResultsOnlineExpFrench!A:B,2,FALSE)</f>
        <v>1.278571428571428</v>
      </c>
      <c r="N972" s="7">
        <f>VLOOKUP(A972,ResultsOnlineExpFrench!A:H,8,FALSE)</f>
        <v>1.7891253135974321</v>
      </c>
      <c r="O972" s="7">
        <f>VLOOKUP(A972,ResultsIRT!B:J,4,FALSE)</f>
        <v>0.71020316109024995</v>
      </c>
      <c r="P972" s="7">
        <f>VLOOKUP(A972,ResultsIRT!B:J,5,FALSE)</f>
        <v>3.2009809594593901</v>
      </c>
      <c r="Q972" s="7">
        <f>VLOOKUP(A972,ResultsIRT!B:J,6,FALSE)</f>
        <v>1.6739488336275501</v>
      </c>
      <c r="R972" s="7">
        <f>VLOOKUP(A972,ResultsIRT!B:J,8,FALSE)</f>
        <v>1.3402451630699701</v>
      </c>
      <c r="S972" s="7">
        <f>VLOOKUP(A972,ResultsIRT!B:J,7,FALSE)</f>
        <v>0.28165857198656702</v>
      </c>
      <c r="T972" s="7">
        <f>VLOOKUP(A972,ResultsIRT!B:J,9,FALSE)</f>
        <v>12.167918856460799</v>
      </c>
      <c r="U972" s="27" t="s">
        <v>1652</v>
      </c>
      <c r="V972" s="8" t="str">
        <f>IFERROR(IF(VLOOKUP(U972, EnglishVocabulary!A:A, 1, FALSE) = U972, "yes", "no"), "no")</f>
        <v>no</v>
      </c>
      <c r="W972" s="8" t="str">
        <f>IFERROR(IF(VLOOKUP(A972, HighDiscrimIRT!A:A, 1, FALSE) = A972, "X", ""), "")</f>
        <v/>
      </c>
      <c r="X972" s="7"/>
    </row>
    <row r="973" spans="1:24">
      <c r="A973" s="14" t="s">
        <v>1653</v>
      </c>
      <c r="B973" s="7">
        <f>LOG10(D973)+6</f>
        <v>0.81396108003427159</v>
      </c>
      <c r="C973" s="7">
        <f>IF(E973=0,-12,LOG10(E973)+6)</f>
        <v>-0.37613073164969801</v>
      </c>
      <c r="D973" s="10">
        <v>6.5157000000000001E-6</v>
      </c>
      <c r="E973" s="10">
        <v>4.2059999999999999E-7</v>
      </c>
      <c r="F973" s="11">
        <v>6</v>
      </c>
      <c r="G973" s="8" t="str" cm="1">
        <f t="array" ref="G973">_xlfn.SWITCH(F973,0,"primary",1,"6-7th grade",2,"8-9th grade",3,"10th grade",4,"11-12th grade",5,"bachelor",6,"licence",7,"master",10,"hard to tell")</f>
        <v>licence</v>
      </c>
      <c r="H973" s="8"/>
      <c r="I973" s="8"/>
      <c r="J973" s="8" t="s">
        <v>27</v>
      </c>
      <c r="K973" s="8" t="str">
        <f>IFERROR(IF(VLOOKUP(A973, ResultsOnlineExpFrench!A:A, 1, FALSE) = A973, "yes", "no"), "no")</f>
        <v>yes</v>
      </c>
      <c r="L973" s="8"/>
      <c r="M973" s="7">
        <f>VLOOKUP(A973,ResultsOnlineExpFrench!A:B,2,FALSE)</f>
        <v>3.7770270270270272</v>
      </c>
      <c r="N973" s="7">
        <f>VLOOKUP(A973,ResultsOnlineExpFrench!A:H,8,FALSE)</f>
        <v>2.789509658417531</v>
      </c>
      <c r="O973" s="7">
        <f>VLOOKUP(A973,ResultsIRT!B:J,4,FALSE)</f>
        <v>2.2936672580461899E-2</v>
      </c>
      <c r="P973" s="7">
        <f>VLOOKUP(A973,ResultsIRT!B:J,5,FALSE)</f>
        <v>-27.040587388017101</v>
      </c>
      <c r="Q973" s="7">
        <f>VLOOKUP(A973,ResultsIRT!B:J,6,FALSE)</f>
        <v>0.942371970513184</v>
      </c>
      <c r="R973" s="7">
        <f>VLOOKUP(A973,ResultsIRT!B:J,8,FALSE)</f>
        <v>-0.280893017431459</v>
      </c>
      <c r="S973" s="7">
        <f>VLOOKUP(A973,ResultsIRT!B:J,7,FALSE)</f>
        <v>0.27317478638523102</v>
      </c>
      <c r="T973" s="7">
        <f>VLOOKUP(A973,ResultsIRT!B:J,9,FALSE)</f>
        <v>5.0796244423073302</v>
      </c>
      <c r="U973" s="27" t="s">
        <v>1654</v>
      </c>
      <c r="V973" s="8" t="str">
        <f>IFERROR(IF(VLOOKUP(U973, EnglishVocabulary!A:A, 1, FALSE) = U973, "yes", "no"), "no")</f>
        <v>no</v>
      </c>
      <c r="W973" s="8" t="str">
        <f>IFERROR(IF(VLOOKUP(A973, HighDiscrimIRT!A:A, 1, FALSE) = A973, "X", ""), "")</f>
        <v/>
      </c>
      <c r="X973" s="7"/>
    </row>
    <row r="974" spans="1:24">
      <c r="A974" s="14" t="s">
        <v>1655</v>
      </c>
      <c r="B974" s="7">
        <f>LOG10(D974)+6</f>
        <v>0.81396108003427159</v>
      </c>
      <c r="C974" s="7">
        <f>IF(E974=0,-12,LOG10(E974)+6)</f>
        <v>-1.3233063903751336</v>
      </c>
      <c r="D974" s="10">
        <v>6.5157000000000001E-6</v>
      </c>
      <c r="E974" s="10">
        <v>4.7500000000000002E-8</v>
      </c>
      <c r="F974" s="11">
        <v>2</v>
      </c>
      <c r="G974" s="8" t="str" cm="1">
        <f t="array" ref="G974">_xlfn.SWITCH(F974,0,"primary",1,"6-7th grade",2,"8-9th grade",3,"10th grade",4,"11-12th grade",5,"bachelor",6,"licence",7,"master",10,"hard to tell")</f>
        <v>8-9th grade</v>
      </c>
      <c r="H974" s="8"/>
      <c r="I974" s="8"/>
      <c r="J974" s="8" t="s">
        <v>27</v>
      </c>
      <c r="K974" s="8" t="str">
        <f>IFERROR(IF(VLOOKUP(A974, ResultsOnlineExpFrench!A:A, 1, FALSE) = A974, "yes", "no"), "no")</f>
        <v>yes</v>
      </c>
      <c r="L974" s="8"/>
      <c r="M974" s="7">
        <f>VLOOKUP(A974,ResultsOnlineExpFrench!A:B,2,FALSE)</f>
        <v>7.4382716049382713</v>
      </c>
      <c r="N974" s="7">
        <f>VLOOKUP(A974,ResultsOnlineExpFrench!A:H,8,FALSE)</f>
        <v>1.1860368596310971</v>
      </c>
      <c r="O974" s="7">
        <f>VLOOKUP(A974,ResultsIRT!B:J,4,FALSE)</f>
        <v>2.2850292721567699E-2</v>
      </c>
      <c r="P974" s="7">
        <f>VLOOKUP(A974,ResultsIRT!B:J,5,FALSE)</f>
        <v>-87.099236793385799</v>
      </c>
      <c r="Q974" s="7">
        <f>VLOOKUP(A974,ResultsIRT!B:J,6,FALSE)</f>
        <v>2.89771950794503</v>
      </c>
      <c r="R974" s="7">
        <f>VLOOKUP(A974,ResultsIRT!B:J,8,FALSE)</f>
        <v>-2.45472286811547</v>
      </c>
      <c r="S974" s="7">
        <f>VLOOKUP(A974,ResultsIRT!B:J,7,FALSE)</f>
        <v>0.54742465504653604</v>
      </c>
      <c r="T974" s="7">
        <f>VLOOKUP(A974,ResultsIRT!B:J,9,FALSE)</f>
        <v>-3.4040016490863598</v>
      </c>
      <c r="U974" s="27" t="s">
        <v>1656</v>
      </c>
      <c r="V974" s="8" t="str">
        <f>IFERROR(IF(VLOOKUP(U974, EnglishVocabulary!A:A, 1, FALSE) = U974, "yes", "no"), "no")</f>
        <v>no</v>
      </c>
      <c r="W974" s="8" t="str">
        <f>IFERROR(IF(VLOOKUP(A974, HighDiscrimIRT!A:A, 1, FALSE) = A974, "X", ""), "")</f>
        <v>X</v>
      </c>
      <c r="X974" s="7"/>
    </row>
    <row r="975" spans="1:24">
      <c r="A975" s="14" t="s">
        <v>1657</v>
      </c>
      <c r="B975" s="7">
        <f>LOG10(D975)+6</f>
        <v>0.80893981363426271</v>
      </c>
      <c r="C975" s="7">
        <f>IF(E975=0,-12,LOG10(E975)+6)</f>
        <v>-1.8664610916297821</v>
      </c>
      <c r="D975" s="10">
        <v>6.4408000000000002E-6</v>
      </c>
      <c r="E975" s="10">
        <v>1.3599999999999999E-8</v>
      </c>
      <c r="F975" s="8">
        <v>4</v>
      </c>
      <c r="G975" s="8" t="str" cm="1">
        <f t="array" ref="G975">_xlfn.SWITCH(F975,0,"primary",1,"6-7th grade",2,"8-9th grade",3,"10th grade",4,"11-12th grade",5,"bachelor",6,"licence",7,"master",10,"hard to tell")</f>
        <v>11-12th grade</v>
      </c>
      <c r="H975" s="8"/>
      <c r="I975" s="8"/>
      <c r="J975" s="8" t="s">
        <v>77</v>
      </c>
      <c r="K975" s="8" t="str">
        <f>IFERROR(IF(VLOOKUP(A975, ResultsOnlineExpFrench!A:A, 1, FALSE) = A975, "yes", "no"), "no")</f>
        <v>no</v>
      </c>
      <c r="L975" s="8"/>
      <c r="M975" s="8" t="e">
        <f>VLOOKUP(A975,ResultsOnlineExpFrench!A:B,2,FALSE)</f>
        <v>#N/A</v>
      </c>
      <c r="N975" s="8" t="e">
        <f>VLOOKUP(A975,ResultsOnlineExpFrench!A:H,8,FALSE)</f>
        <v>#N/A</v>
      </c>
      <c r="O975" s="7" t="e">
        <f>VLOOKUP(A975,ResultsIRT!B:J,4,FALSE)</f>
        <v>#N/A</v>
      </c>
      <c r="P975" s="7" t="e">
        <f>VLOOKUP(A975,ResultsIRT!B:J,5,FALSE)</f>
        <v>#N/A</v>
      </c>
      <c r="Q975" s="7" t="e">
        <f>VLOOKUP(A975,ResultsIRT!B:J,6,FALSE)</f>
        <v>#N/A</v>
      </c>
      <c r="R975" s="7" t="e">
        <f>VLOOKUP(A975,ResultsIRT!B:J,8,FALSE)</f>
        <v>#N/A</v>
      </c>
      <c r="S975" s="7" t="e">
        <f>VLOOKUP(A975,ResultsIRT!B:J,7,FALSE)</f>
        <v>#N/A</v>
      </c>
      <c r="T975" s="7" t="e">
        <f>VLOOKUP(A975,ResultsIRT!B:J,9,FALSE)</f>
        <v>#N/A</v>
      </c>
      <c r="U975" s="27" t="s">
        <v>1658</v>
      </c>
      <c r="V975" s="8" t="str">
        <f>IFERROR(IF(VLOOKUP(U975, EnglishVocabulary!A:A, 1, FALSE) = U975, "yes", "no"), "no")</f>
        <v>no</v>
      </c>
      <c r="W975" s="8" t="str">
        <f>IFERROR(IF(VLOOKUP(A975, HighDiscrimIRT!A:A, 1, FALSE) = A975, "X", ""), "")</f>
        <v/>
      </c>
      <c r="X975" s="7"/>
    </row>
    <row r="976" spans="1:24">
      <c r="A976" s="14" t="s">
        <v>1659</v>
      </c>
      <c r="B976" s="7">
        <f>LOG10(D976)+6</f>
        <v>0.80385981213774915</v>
      </c>
      <c r="C976" s="7">
        <f>IF(E976=0,-12,LOG10(E976)+6)</f>
        <v>-1.351639989019068</v>
      </c>
      <c r="D976" s="10">
        <v>6.3659000000000003E-6</v>
      </c>
      <c r="E976" s="10">
        <v>4.4500000000000001E-8</v>
      </c>
      <c r="F976" s="11">
        <v>6</v>
      </c>
      <c r="G976" s="8" t="str" cm="1">
        <f t="array" ref="G976">_xlfn.SWITCH(F976,0,"primary",1,"6-7th grade",2,"8-9th grade",3,"10th grade",4,"11-12th grade",5,"bachelor",6,"licence",7,"master",10,"hard to tell")</f>
        <v>licence</v>
      </c>
      <c r="H976" s="8"/>
      <c r="I976" s="8"/>
      <c r="J976" s="8" t="s">
        <v>27</v>
      </c>
      <c r="K976" s="8" t="str">
        <f>IFERROR(IF(VLOOKUP(A976, ResultsOnlineExpFrench!A:A, 1, FALSE) = A976, "yes", "no"), "no")</f>
        <v>yes</v>
      </c>
      <c r="L976" s="8"/>
      <c r="M976" s="7">
        <f>VLOOKUP(A976,ResultsOnlineExpFrench!A:B,2,FALSE)</f>
        <v>3.4140127388535029</v>
      </c>
      <c r="N976" s="7">
        <f>VLOOKUP(A976,ResultsOnlineExpFrench!A:H,8,FALSE)</f>
        <v>2.706549230790237</v>
      </c>
      <c r="O976" s="7">
        <f>VLOOKUP(A976,ResultsIRT!B:J,4,FALSE)</f>
        <v>5.0412418006186302E-2</v>
      </c>
      <c r="P976" s="7">
        <f>VLOOKUP(A976,ResultsIRT!B:J,5,FALSE)</f>
        <v>6.5767710806077897</v>
      </c>
      <c r="Q976" s="7">
        <f>VLOOKUP(A976,ResultsIRT!B:J,6,FALSE)</f>
        <v>1.1751625073526699</v>
      </c>
      <c r="R976" s="7">
        <f>VLOOKUP(A976,ResultsIRT!B:J,8,FALSE)</f>
        <v>-0.21070911782108401</v>
      </c>
      <c r="S976" s="7">
        <f>VLOOKUP(A976,ResultsIRT!B:J,7,FALSE)</f>
        <v>0.333844337367668</v>
      </c>
      <c r="T976" s="7">
        <f>VLOOKUP(A976,ResultsIRT!B:J,9,FALSE)</f>
        <v>5.5725298727541599</v>
      </c>
      <c r="U976" s="27" t="s">
        <v>1660</v>
      </c>
      <c r="V976" s="8" t="str">
        <f>IFERROR(IF(VLOOKUP(U976, EnglishVocabulary!A:A, 1, FALSE) = U976, "yes", "no"), "no")</f>
        <v>no</v>
      </c>
      <c r="W976" s="8" t="str">
        <f>IFERROR(IF(VLOOKUP(A976, HighDiscrimIRT!A:A, 1, FALSE) = A976, "X", ""), "")</f>
        <v/>
      </c>
      <c r="X976" s="7"/>
    </row>
    <row r="977" spans="1:24">
      <c r="A977" s="14" t="s">
        <v>1661</v>
      </c>
      <c r="B977" s="7">
        <f>LOG10(D977)+6</f>
        <v>0.80385981213774915</v>
      </c>
      <c r="C977" s="7">
        <f>IF(E977=0,-12,LOG10(E977)+6)</f>
        <v>-12</v>
      </c>
      <c r="D977" s="10">
        <v>6.3659000000000003E-6</v>
      </c>
      <c r="E977" s="10">
        <v>0</v>
      </c>
      <c r="F977" s="11">
        <v>7</v>
      </c>
      <c r="G977" s="8" t="str" cm="1">
        <f t="array" ref="G977">_xlfn.SWITCH(F977,0,"primary",1,"6-7th grade",2,"8-9th grade",3,"10th grade",4,"11-12th grade",5,"bachelor",6,"licence",7,"master",10,"hard to tell")</f>
        <v>master</v>
      </c>
      <c r="H977" s="8"/>
      <c r="I977" s="8"/>
      <c r="J977" s="8" t="s">
        <v>27</v>
      </c>
      <c r="K977" s="8" t="str">
        <f>IFERROR(IF(VLOOKUP(A977, ResultsOnlineExpFrench!A:A, 1, FALSE) = A977, "yes", "no"), "no")</f>
        <v>yes</v>
      </c>
      <c r="L977" s="8"/>
      <c r="M977" s="7">
        <f>VLOOKUP(A977,ResultsOnlineExpFrench!A:B,2,FALSE)</f>
        <v>2.1059602649006619</v>
      </c>
      <c r="N977" s="7">
        <f>VLOOKUP(A977,ResultsOnlineExpFrench!A:H,8,FALSE)</f>
        <v>2.4767857772727528</v>
      </c>
      <c r="O977" s="7">
        <f>VLOOKUP(A977,ResultsIRT!B:J,4,FALSE)</f>
        <v>4.0457401001143402E-2</v>
      </c>
      <c r="P977" s="7">
        <f>VLOOKUP(A977,ResultsIRT!B:J,5,FALSE)</f>
        <v>54.1014233718602</v>
      </c>
      <c r="Q977" s="7">
        <f>VLOOKUP(A977,ResultsIRT!B:J,6,FALSE)</f>
        <v>0.86072760873851595</v>
      </c>
      <c r="R977" s="7">
        <f>VLOOKUP(A977,ResultsIRT!B:J,8,FALSE)</f>
        <v>1.2503038133092499</v>
      </c>
      <c r="S977" s="7">
        <f>VLOOKUP(A977,ResultsIRT!B:J,7,FALSE)</f>
        <v>8.9265577672809904E-2</v>
      </c>
      <c r="T977" s="7">
        <f>VLOOKUP(A977,ResultsIRT!B:J,9,FALSE)</f>
        <v>16.8090355167379</v>
      </c>
      <c r="U977" s="27" t="s">
        <v>1662</v>
      </c>
      <c r="V977" s="8" t="str">
        <f>IFERROR(IF(VLOOKUP(U977, EnglishVocabulary!A:A, 1, FALSE) = U977, "yes", "no"), "no")</f>
        <v>no</v>
      </c>
      <c r="W977" s="8" t="str">
        <f>IFERROR(IF(VLOOKUP(A977, HighDiscrimIRT!A:A, 1, FALSE) = A977, "X", ""), "")</f>
        <v/>
      </c>
      <c r="X977" s="7"/>
    </row>
    <row r="978" spans="1:24">
      <c r="A978" s="14" t="s">
        <v>1663</v>
      </c>
      <c r="B978" s="7">
        <f>LOG10(D978)+6</f>
        <v>0.80385981213774915</v>
      </c>
      <c r="C978" s="7">
        <f>IF(E978=0,-12,LOG10(E978)+6)</f>
        <v>-12</v>
      </c>
      <c r="D978" s="10">
        <v>6.3659000000000003E-6</v>
      </c>
      <c r="E978" s="10">
        <v>0</v>
      </c>
      <c r="F978" s="8">
        <v>7</v>
      </c>
      <c r="G978" s="8" t="str" cm="1">
        <f t="array" ref="G978">_xlfn.SWITCH(F978,0,"primary",1,"6-7th grade",2,"8-9th grade",3,"10th grade",4,"11-12th grade",5,"bachelor",6,"licence",7,"master",10,"hard to tell")</f>
        <v>master</v>
      </c>
      <c r="H978" s="8"/>
      <c r="I978" s="8"/>
      <c r="J978" s="8" t="s">
        <v>77</v>
      </c>
      <c r="K978" s="8" t="str">
        <f>IFERROR(IF(VLOOKUP(A978, ResultsOnlineExpFrench!A:A, 1, FALSE) = A978, "yes", "no"), "no")</f>
        <v>no</v>
      </c>
      <c r="L978" s="8"/>
      <c r="M978" s="8" t="e">
        <f>VLOOKUP(A978,ResultsOnlineExpFrench!A:B,2,FALSE)</f>
        <v>#N/A</v>
      </c>
      <c r="N978" s="8" t="e">
        <f>VLOOKUP(A978,ResultsOnlineExpFrench!A:H,8,FALSE)</f>
        <v>#N/A</v>
      </c>
      <c r="O978" s="7" t="e">
        <f>VLOOKUP(A978,ResultsIRT!B:J,4,FALSE)</f>
        <v>#N/A</v>
      </c>
      <c r="P978" s="7" t="e">
        <f>VLOOKUP(A978,ResultsIRT!B:J,5,FALSE)</f>
        <v>#N/A</v>
      </c>
      <c r="Q978" s="7" t="e">
        <f>VLOOKUP(A978,ResultsIRT!B:J,6,FALSE)</f>
        <v>#N/A</v>
      </c>
      <c r="R978" s="7" t="e">
        <f>VLOOKUP(A978,ResultsIRT!B:J,8,FALSE)</f>
        <v>#N/A</v>
      </c>
      <c r="S978" s="7" t="e">
        <f>VLOOKUP(A978,ResultsIRT!B:J,7,FALSE)</f>
        <v>#N/A</v>
      </c>
      <c r="T978" s="7" t="e">
        <f>VLOOKUP(A978,ResultsIRT!B:J,9,FALSE)</f>
        <v>#N/A</v>
      </c>
      <c r="U978" s="27" t="s">
        <v>1663</v>
      </c>
      <c r="V978" s="8" t="str">
        <f>IFERROR(IF(VLOOKUP(U978, EnglishVocabulary!A:A, 1, FALSE) = U978, "yes", "no"), "no")</f>
        <v>no</v>
      </c>
      <c r="W978" s="8" t="str">
        <f>IFERROR(IF(VLOOKUP(A978, HighDiscrimIRT!A:A, 1, FALSE) = A978, "X", ""), "")</f>
        <v/>
      </c>
      <c r="X978" s="7"/>
    </row>
    <row r="979" spans="1:24">
      <c r="A979" s="14" t="s">
        <v>1664</v>
      </c>
      <c r="B979" s="7">
        <f>LOG10(D979)+6</f>
        <v>0.80385981213774915</v>
      </c>
      <c r="C979" s="7">
        <f>IF(E979=0,-12,LOG10(E979)+6)</f>
        <v>-12</v>
      </c>
      <c r="D979" s="10">
        <v>6.3659000000000003E-6</v>
      </c>
      <c r="E979" s="10">
        <v>0</v>
      </c>
      <c r="F979" s="8">
        <v>7</v>
      </c>
      <c r="G979" s="8" t="str" cm="1">
        <f t="array" ref="G979">_xlfn.SWITCH(F979,0,"primary",1,"6-7th grade",2,"8-9th grade",3,"10th grade",4,"11-12th grade",5,"bachelor",6,"licence",7,"master",10,"hard to tell")</f>
        <v>master</v>
      </c>
      <c r="H979" s="8"/>
      <c r="I979" s="8"/>
      <c r="J979" s="8" t="s">
        <v>77</v>
      </c>
      <c r="K979" s="8" t="str">
        <f>IFERROR(IF(VLOOKUP(A979, ResultsOnlineExpFrench!A:A, 1, FALSE) = A979, "yes", "no"), "no")</f>
        <v>no</v>
      </c>
      <c r="L979" s="8"/>
      <c r="M979" s="8" t="e">
        <f>VLOOKUP(A979,ResultsOnlineExpFrench!A:B,2,FALSE)</f>
        <v>#N/A</v>
      </c>
      <c r="N979" s="8" t="e">
        <f>VLOOKUP(A979,ResultsOnlineExpFrench!A:H,8,FALSE)</f>
        <v>#N/A</v>
      </c>
      <c r="O979" s="7" t="e">
        <f>VLOOKUP(A979,ResultsIRT!B:J,4,FALSE)</f>
        <v>#N/A</v>
      </c>
      <c r="P979" s="7" t="e">
        <f>VLOOKUP(A979,ResultsIRT!B:J,5,FALSE)</f>
        <v>#N/A</v>
      </c>
      <c r="Q979" s="7" t="e">
        <f>VLOOKUP(A979,ResultsIRT!B:J,6,FALSE)</f>
        <v>#N/A</v>
      </c>
      <c r="R979" s="7" t="e">
        <f>VLOOKUP(A979,ResultsIRT!B:J,8,FALSE)</f>
        <v>#N/A</v>
      </c>
      <c r="S979" s="7" t="e">
        <f>VLOOKUP(A979,ResultsIRT!B:J,7,FALSE)</f>
        <v>#N/A</v>
      </c>
      <c r="T979" s="7" t="e">
        <f>VLOOKUP(A979,ResultsIRT!B:J,9,FALSE)</f>
        <v>#N/A</v>
      </c>
      <c r="U979" s="27" t="s">
        <v>1665</v>
      </c>
      <c r="V979" s="8" t="str">
        <f>IFERROR(IF(VLOOKUP(U979, EnglishVocabulary!A:A, 1, FALSE) = U979, "yes", "no"), "no")</f>
        <v>no</v>
      </c>
      <c r="W979" s="8" t="str">
        <f>IFERROR(IF(VLOOKUP(A979, HighDiscrimIRT!A:A, 1, FALSE) = A979, "X", ""), "")</f>
        <v/>
      </c>
      <c r="X979" s="7"/>
    </row>
    <row r="980" spans="1:24">
      <c r="A980" s="14" t="s">
        <v>1666</v>
      </c>
      <c r="B980" s="7">
        <f>LOG10(D980)+6</f>
        <v>0.79871968518500669</v>
      </c>
      <c r="C980" s="7">
        <f>IF(E980=0,-12,LOG10(E980)+6)</f>
        <v>-0.53955321611927953</v>
      </c>
      <c r="D980" s="10">
        <v>6.2910000000000004E-6</v>
      </c>
      <c r="E980" s="10">
        <v>2.8869999999999998E-7</v>
      </c>
      <c r="F980" s="8">
        <v>0</v>
      </c>
      <c r="G980" s="8" t="str" cm="1">
        <f t="array" ref="G980">_xlfn.SWITCH(F980,0,"primary",1,"6-7th grade",2,"8-9th grade",3,"10th grade",4,"11-12th grade",5,"bachelor",6,"licence",7,"master",10,"hard to tell")</f>
        <v>primary</v>
      </c>
      <c r="H980" s="8"/>
      <c r="I980" s="8" t="s">
        <v>42</v>
      </c>
      <c r="J980" s="8" t="s">
        <v>214</v>
      </c>
      <c r="K980" s="8" t="str">
        <f>IFERROR(IF(VLOOKUP(A980, ResultsOnlineExpFrench!A:A, 1, FALSE) = A980, "yes", "no"), "no")</f>
        <v>no</v>
      </c>
      <c r="L980" s="8"/>
      <c r="M980" s="8" t="e">
        <f>VLOOKUP(A980,ResultsOnlineExpFrench!A:B,2,FALSE)</f>
        <v>#N/A</v>
      </c>
      <c r="N980" s="8" t="e">
        <f>VLOOKUP(A980,ResultsOnlineExpFrench!A:H,8,FALSE)</f>
        <v>#N/A</v>
      </c>
      <c r="O980" s="7" t="e">
        <f>VLOOKUP(A980,ResultsIRT!B:J,4,FALSE)</f>
        <v>#N/A</v>
      </c>
      <c r="P980" s="7" t="e">
        <f>VLOOKUP(A980,ResultsIRT!B:J,5,FALSE)</f>
        <v>#N/A</v>
      </c>
      <c r="Q980" s="7" t="e">
        <f>VLOOKUP(A980,ResultsIRT!B:J,6,FALSE)</f>
        <v>#N/A</v>
      </c>
      <c r="R980" s="7" t="e">
        <f>VLOOKUP(A980,ResultsIRT!B:J,8,FALSE)</f>
        <v>#N/A</v>
      </c>
      <c r="S980" s="7" t="e">
        <f>VLOOKUP(A980,ResultsIRT!B:J,7,FALSE)</f>
        <v>#N/A</v>
      </c>
      <c r="T980" s="7" t="e">
        <f>VLOOKUP(A980,ResultsIRT!B:J,9,FALSE)</f>
        <v>#N/A</v>
      </c>
      <c r="U980" s="27" t="s">
        <v>1667</v>
      </c>
      <c r="V980" s="8" t="str">
        <f>IFERROR(IF(VLOOKUP(U980, EnglishVocabulary!A:A, 1, FALSE) = U980, "yes", "no"), "no")</f>
        <v>no</v>
      </c>
      <c r="W980" s="8" t="str">
        <f>IFERROR(IF(VLOOKUP(A980, HighDiscrimIRT!A:A, 1, FALSE) = A980, "X", ""), "")</f>
        <v/>
      </c>
      <c r="X980" s="7"/>
    </row>
    <row r="981" spans="1:24" ht="15" customHeight="1">
      <c r="A981" s="14" t="s">
        <v>1668</v>
      </c>
      <c r="B981" s="7">
        <f>LOG10(D981)+6</f>
        <v>0.79871968518500669</v>
      </c>
      <c r="C981" s="7">
        <f>IF(E981=0,-12,LOG10(E981)+6)</f>
        <v>-2.2218487496163561</v>
      </c>
      <c r="D981" s="10">
        <v>6.2910000000000004E-6</v>
      </c>
      <c r="E981" s="10">
        <v>6E-9</v>
      </c>
      <c r="F981" s="28">
        <v>10</v>
      </c>
      <c r="G981" s="8" t="str" cm="1">
        <f t="array" ref="G981">_xlfn.SWITCH(F981,0,"primary",1,"6-7th grade",2,"8-9th grade",3,"10th grade",4,"11-12th grade",5,"bachelor",6,"licence",7,"master",10,"hard to tell")</f>
        <v>hard to tell</v>
      </c>
      <c r="H981" s="8"/>
      <c r="I981" s="8"/>
      <c r="J981" s="8" t="s">
        <v>27</v>
      </c>
      <c r="K981" s="8" t="str">
        <f>IFERROR(IF(VLOOKUP(A981, ResultsOnlineExpFrench!A:A, 1, FALSE) = A981, "yes", "no"), "no")</f>
        <v>no</v>
      </c>
      <c r="L981" s="8"/>
      <c r="M981" s="8" t="e">
        <f>VLOOKUP(A981,ResultsOnlineExpFrench!A:B,2,FALSE)</f>
        <v>#N/A</v>
      </c>
      <c r="N981" s="8" t="e">
        <f>VLOOKUP(A981,ResultsOnlineExpFrench!A:H,8,FALSE)</f>
        <v>#N/A</v>
      </c>
      <c r="O981" s="7" t="e">
        <f>VLOOKUP(A981,ResultsIRT!B:J,4,FALSE)</f>
        <v>#N/A</v>
      </c>
      <c r="P981" s="7" t="e">
        <f>VLOOKUP(A981,ResultsIRT!B:J,5,FALSE)</f>
        <v>#N/A</v>
      </c>
      <c r="Q981" s="7" t="e">
        <f>VLOOKUP(A981,ResultsIRT!B:J,6,FALSE)</f>
        <v>#N/A</v>
      </c>
      <c r="R981" s="7" t="e">
        <f>VLOOKUP(A981,ResultsIRT!B:J,8,FALSE)</f>
        <v>#N/A</v>
      </c>
      <c r="S981" s="7" t="e">
        <f>VLOOKUP(A981,ResultsIRT!B:J,7,FALSE)</f>
        <v>#N/A</v>
      </c>
      <c r="T981" s="7" t="e">
        <f>VLOOKUP(A981,ResultsIRT!B:J,9,FALSE)</f>
        <v>#N/A</v>
      </c>
      <c r="U981" s="27" t="s">
        <v>1669</v>
      </c>
      <c r="V981" s="8" t="str">
        <f>IFERROR(IF(VLOOKUP(U981, EnglishVocabulary!A:A, 1, FALSE) = U981, "yes", "no"), "no")</f>
        <v>no</v>
      </c>
      <c r="W981" s="8" t="str">
        <f>IFERROR(IF(VLOOKUP(A981, HighDiscrimIRT!A:A, 1, FALSE) = A981, "X", ""), "")</f>
        <v/>
      </c>
      <c r="X981" s="7"/>
    </row>
    <row r="982" spans="1:24" ht="15" customHeight="1">
      <c r="A982" s="14" t="s">
        <v>1670</v>
      </c>
      <c r="B982" s="7">
        <f>LOG10(D982)+6</f>
        <v>0.79352497900699337</v>
      </c>
      <c r="C982" s="7">
        <f>IF(E982=0,-12,LOG10(E982)+6)</f>
        <v>-0.9796387173522918</v>
      </c>
      <c r="D982" s="10">
        <v>6.2161999999999999E-6</v>
      </c>
      <c r="E982" s="10">
        <v>1.048E-7</v>
      </c>
      <c r="F982" s="8">
        <v>5</v>
      </c>
      <c r="G982" s="8" t="str" cm="1">
        <f t="array" ref="G982">_xlfn.SWITCH(F982,0,"primary",1,"6-7th grade",2,"8-9th grade",3,"10th grade",4,"11-12th grade",5,"bachelor",6,"licence",7,"master",10,"hard to tell")</f>
        <v>bachelor</v>
      </c>
      <c r="H982" s="8"/>
      <c r="I982" s="8"/>
      <c r="J982" s="8" t="s">
        <v>77</v>
      </c>
      <c r="K982" s="8" t="str">
        <f>IFERROR(IF(VLOOKUP(A982, ResultsOnlineExpFrench!A:A, 1, FALSE) = A982, "yes", "no"), "no")</f>
        <v>no</v>
      </c>
      <c r="L982" s="8"/>
      <c r="M982" s="8" t="e">
        <f>VLOOKUP(A982,ResultsOnlineExpFrench!A:B,2,FALSE)</f>
        <v>#N/A</v>
      </c>
      <c r="N982" s="8" t="e">
        <f>VLOOKUP(A982,ResultsOnlineExpFrench!A:H,8,FALSE)</f>
        <v>#N/A</v>
      </c>
      <c r="O982" s="7" t="e">
        <f>VLOOKUP(A982,ResultsIRT!B:J,4,FALSE)</f>
        <v>#N/A</v>
      </c>
      <c r="P982" s="7" t="e">
        <f>VLOOKUP(A982,ResultsIRT!B:J,5,FALSE)</f>
        <v>#N/A</v>
      </c>
      <c r="Q982" s="7" t="e">
        <f>VLOOKUP(A982,ResultsIRT!B:J,6,FALSE)</f>
        <v>#N/A</v>
      </c>
      <c r="R982" s="7" t="e">
        <f>VLOOKUP(A982,ResultsIRT!B:J,8,FALSE)</f>
        <v>#N/A</v>
      </c>
      <c r="S982" s="7" t="e">
        <f>VLOOKUP(A982,ResultsIRT!B:J,7,FALSE)</f>
        <v>#N/A</v>
      </c>
      <c r="T982" s="7" t="e">
        <f>VLOOKUP(A982,ResultsIRT!B:J,9,FALSE)</f>
        <v>#N/A</v>
      </c>
      <c r="U982" s="27" t="s">
        <v>1671</v>
      </c>
      <c r="V982" s="8" t="str">
        <f>IFERROR(IF(VLOOKUP(U982, EnglishVocabulary!A:A, 1, FALSE) = U982, "yes", "no"), "no")</f>
        <v>no</v>
      </c>
      <c r="W982" s="8" t="str">
        <f>IFERROR(IF(VLOOKUP(A982, HighDiscrimIRT!A:A, 1, FALSE) = A982, "X", ""), "")</f>
        <v/>
      </c>
      <c r="X982" s="7"/>
    </row>
    <row r="983" spans="1:24" ht="15" customHeight="1">
      <c r="A983" s="14" t="s">
        <v>1672</v>
      </c>
      <c r="B983" s="7">
        <f>LOG10(D983)+6</f>
        <v>0.79352497900699337</v>
      </c>
      <c r="C983" s="7">
        <f>IF(E983=0,-12,LOG10(E983)+6)</f>
        <v>-1.5543957967264026</v>
      </c>
      <c r="D983" s="10">
        <v>6.2161999999999999E-6</v>
      </c>
      <c r="E983" s="10">
        <v>2.7899999999999998E-8</v>
      </c>
      <c r="F983" s="8">
        <v>4</v>
      </c>
      <c r="G983" s="8" t="str" cm="1">
        <f t="array" ref="G983">_xlfn.SWITCH(F983,0,"primary",1,"6-7th grade",2,"8-9th grade",3,"10th grade",4,"11-12th grade",5,"bachelor",6,"licence",7,"master",10,"hard to tell")</f>
        <v>11-12th grade</v>
      </c>
      <c r="H983" s="8"/>
      <c r="I983" s="8"/>
      <c r="J983" s="8" t="s">
        <v>77</v>
      </c>
      <c r="K983" s="8" t="str">
        <f>IFERROR(IF(VLOOKUP(A983, ResultsOnlineExpFrench!A:A, 1, FALSE) = A983, "yes", "no"), "no")</f>
        <v>no</v>
      </c>
      <c r="L983" s="8"/>
      <c r="M983" s="8" t="e">
        <f>VLOOKUP(A983,ResultsOnlineExpFrench!A:B,2,FALSE)</f>
        <v>#N/A</v>
      </c>
      <c r="N983" s="8" t="e">
        <f>VLOOKUP(A983,ResultsOnlineExpFrench!A:H,8,FALSE)</f>
        <v>#N/A</v>
      </c>
      <c r="O983" s="7" t="e">
        <f>VLOOKUP(A983,ResultsIRT!B:J,4,FALSE)</f>
        <v>#N/A</v>
      </c>
      <c r="P983" s="7" t="e">
        <f>VLOOKUP(A983,ResultsIRT!B:J,5,FALSE)</f>
        <v>#N/A</v>
      </c>
      <c r="Q983" s="7" t="e">
        <f>VLOOKUP(A983,ResultsIRT!B:J,6,FALSE)</f>
        <v>#N/A</v>
      </c>
      <c r="R983" s="7" t="e">
        <f>VLOOKUP(A983,ResultsIRT!B:J,8,FALSE)</f>
        <v>#N/A</v>
      </c>
      <c r="S983" s="7" t="e">
        <f>VLOOKUP(A983,ResultsIRT!B:J,7,FALSE)</f>
        <v>#N/A</v>
      </c>
      <c r="T983" s="7" t="e">
        <f>VLOOKUP(A983,ResultsIRT!B:J,9,FALSE)</f>
        <v>#N/A</v>
      </c>
      <c r="U983" s="27" t="s">
        <v>1673</v>
      </c>
      <c r="V983" s="8" t="str">
        <f>IFERROR(IF(VLOOKUP(U983, EnglishVocabulary!A:A, 1, FALSE) = U983, "yes", "no"), "no")</f>
        <v>no</v>
      </c>
      <c r="W983" s="8" t="str">
        <f>IFERROR(IF(VLOOKUP(A983, HighDiscrimIRT!A:A, 1, FALSE) = A983, "X", ""), "")</f>
        <v/>
      </c>
      <c r="X983" s="7"/>
    </row>
    <row r="984" spans="1:24" ht="15" customHeight="1">
      <c r="A984" s="14" t="s">
        <v>1674</v>
      </c>
      <c r="B984" s="7">
        <f>LOG10(D984)+6</f>
        <v>0.77207220918493036</v>
      </c>
      <c r="C984" s="7">
        <f>IF(E984=0,-12,LOG10(E984)+6)</f>
        <v>-1.3169529617611504</v>
      </c>
      <c r="D984" s="10">
        <v>5.9166000000000002E-6</v>
      </c>
      <c r="E984" s="10">
        <v>4.8200000000000001E-8</v>
      </c>
      <c r="F984" s="8">
        <v>6</v>
      </c>
      <c r="G984" s="8" t="str" cm="1">
        <f t="array" ref="G984">_xlfn.SWITCH(F984,0,"primary",1,"6-7th grade",2,"8-9th grade",3,"10th grade",4,"11-12th grade",5,"bachelor",6,"licence",7,"master",10,"hard to tell")</f>
        <v>licence</v>
      </c>
      <c r="H984" s="8"/>
      <c r="I984" s="8"/>
      <c r="J984" s="8" t="s">
        <v>27</v>
      </c>
      <c r="K984" s="8" t="str">
        <f>IFERROR(IF(VLOOKUP(A984, ResultsOnlineExpFrench!A:A, 1, FALSE) = A984, "yes", "no"), "no")</f>
        <v>no</v>
      </c>
      <c r="L984" s="8"/>
      <c r="M984" s="8" t="e">
        <f>VLOOKUP(A984,ResultsOnlineExpFrench!A:B,2,FALSE)</f>
        <v>#N/A</v>
      </c>
      <c r="N984" s="8" t="e">
        <f>VLOOKUP(A984,ResultsOnlineExpFrench!A:H,8,FALSE)</f>
        <v>#N/A</v>
      </c>
      <c r="O984" s="7" t="e">
        <f>VLOOKUP(A984,ResultsIRT!B:J,4,FALSE)</f>
        <v>#N/A</v>
      </c>
      <c r="P984" s="7" t="e">
        <f>VLOOKUP(A984,ResultsIRT!B:J,5,FALSE)</f>
        <v>#N/A</v>
      </c>
      <c r="Q984" s="7" t="e">
        <f>VLOOKUP(A984,ResultsIRT!B:J,6,FALSE)</f>
        <v>#N/A</v>
      </c>
      <c r="R984" s="7" t="e">
        <f>VLOOKUP(A984,ResultsIRT!B:J,8,FALSE)</f>
        <v>#N/A</v>
      </c>
      <c r="S984" s="7" t="e">
        <f>VLOOKUP(A984,ResultsIRT!B:J,7,FALSE)</f>
        <v>#N/A</v>
      </c>
      <c r="T984" s="7" t="e">
        <f>VLOOKUP(A984,ResultsIRT!B:J,9,FALSE)</f>
        <v>#N/A</v>
      </c>
      <c r="U984" s="27" t="s">
        <v>1675</v>
      </c>
      <c r="V984" s="8" t="str">
        <f>IFERROR(IF(VLOOKUP(U984, EnglishVocabulary!A:A, 1, FALSE) = U984, "yes", "no"), "no")</f>
        <v>no</v>
      </c>
      <c r="W984" s="8" t="str">
        <f>IFERROR(IF(VLOOKUP(A984, HighDiscrimIRT!A:A, 1, FALSE) = A984, "X", ""), "")</f>
        <v/>
      </c>
      <c r="X984" s="7" t="s">
        <v>340</v>
      </c>
    </row>
    <row r="985" spans="1:24" ht="15" customHeight="1">
      <c r="A985" s="14" t="s">
        <v>1676</v>
      </c>
      <c r="B985" s="7">
        <f>LOG10(D985)+6</f>
        <v>0.7069566212769276</v>
      </c>
      <c r="C985" s="7">
        <f>IF(E985=0,-12,LOG10(E985)+6)</f>
        <v>-1.1884249941294067</v>
      </c>
      <c r="D985" s="10">
        <v>5.0927999999999998E-6</v>
      </c>
      <c r="E985" s="10">
        <v>6.4799999999999998E-8</v>
      </c>
      <c r="F985" s="8">
        <v>6</v>
      </c>
      <c r="G985" s="8" t="str" cm="1">
        <f t="array" ref="G985">_xlfn.SWITCH(F985,0,"primary",1,"6-7th grade",2,"8-9th grade",3,"10th grade",4,"11-12th grade",5,"bachelor",6,"licence",7,"master",10,"hard to tell")</f>
        <v>licence</v>
      </c>
      <c r="H985" s="8"/>
      <c r="I985" s="8"/>
      <c r="J985" s="8" t="s">
        <v>27</v>
      </c>
      <c r="K985" s="8" t="str">
        <f>IFERROR(IF(VLOOKUP(A985, ResultsOnlineExpFrench!A:A, 1, FALSE) = A985, "yes", "no"), "no")</f>
        <v>no</v>
      </c>
      <c r="L985" s="8"/>
      <c r="M985" s="8" t="e">
        <f>VLOOKUP(A985,ResultsOnlineExpFrench!A:B,2,FALSE)</f>
        <v>#N/A</v>
      </c>
      <c r="N985" s="8" t="e">
        <f>VLOOKUP(A985,ResultsOnlineExpFrench!A:H,8,FALSE)</f>
        <v>#N/A</v>
      </c>
      <c r="O985" s="7" t="e">
        <f>VLOOKUP(A985,ResultsIRT!B:J,4,FALSE)</f>
        <v>#N/A</v>
      </c>
      <c r="P985" s="7" t="e">
        <f>VLOOKUP(A985,ResultsIRT!B:J,5,FALSE)</f>
        <v>#N/A</v>
      </c>
      <c r="Q985" s="7" t="e">
        <f>VLOOKUP(A985,ResultsIRT!B:J,6,FALSE)</f>
        <v>#N/A</v>
      </c>
      <c r="R985" s="7" t="e">
        <f>VLOOKUP(A985,ResultsIRT!B:J,8,FALSE)</f>
        <v>#N/A</v>
      </c>
      <c r="S985" s="7" t="e">
        <f>VLOOKUP(A985,ResultsIRT!B:J,7,FALSE)</f>
        <v>#N/A</v>
      </c>
      <c r="T985" s="7" t="e">
        <f>VLOOKUP(A985,ResultsIRT!B:J,9,FALSE)</f>
        <v>#N/A</v>
      </c>
      <c r="U985" s="27" t="s">
        <v>1677</v>
      </c>
      <c r="V985" s="8" t="str">
        <f>IFERROR(IF(VLOOKUP(U985, EnglishVocabulary!A:A, 1, FALSE) = U985, "yes", "no"), "no")</f>
        <v>no</v>
      </c>
      <c r="W985" s="8" t="str">
        <f>IFERROR(IF(VLOOKUP(A985, HighDiscrimIRT!A:A, 1, FALSE) = A985, "X", ""), "")</f>
        <v/>
      </c>
      <c r="X985" s="7" t="s">
        <v>340</v>
      </c>
    </row>
    <row r="986" spans="1:24" ht="15" customHeight="1">
      <c r="A986" s="14" t="s">
        <v>1678</v>
      </c>
      <c r="B986" s="7">
        <f>LOG10(D986)+6</f>
        <v>0.56464239633296298</v>
      </c>
      <c r="C986" s="7">
        <f>IF(E986=0,-12,LOG10(E986)+6)</f>
        <v>-1.163675884293248</v>
      </c>
      <c r="D986" s="10">
        <v>3.6698E-6</v>
      </c>
      <c r="E986" s="10">
        <v>6.8600000000000005E-8</v>
      </c>
      <c r="F986" s="8">
        <v>10</v>
      </c>
      <c r="G986" s="8" t="str" cm="1">
        <f t="array" ref="G986">_xlfn.SWITCH(F986,0,"primary",1,"6-7th grade",2,"8-9th grade",3,"10th grade",4,"11-12th grade",5,"bachelor",6,"licence",7,"master",10,"hard to tell")</f>
        <v>hard to tell</v>
      </c>
      <c r="H986" s="8"/>
      <c r="I986" s="8"/>
      <c r="J986" s="8" t="s">
        <v>30</v>
      </c>
      <c r="K986" s="8" t="str">
        <f>IFERROR(IF(VLOOKUP(A986, ResultsOnlineExpFrench!A:A, 1, FALSE) = A986, "yes", "no"), "no")</f>
        <v>no</v>
      </c>
      <c r="L986" s="8"/>
      <c r="M986" s="8" t="e">
        <f>VLOOKUP(A986,ResultsOnlineExpFrench!A:B,2,FALSE)</f>
        <v>#N/A</v>
      </c>
      <c r="N986" s="8" t="e">
        <f>VLOOKUP(A986,ResultsOnlineExpFrench!A:H,8,FALSE)</f>
        <v>#N/A</v>
      </c>
      <c r="O986" s="7" t="e">
        <f>VLOOKUP(A986,ResultsIRT!B:J,4,FALSE)</f>
        <v>#N/A</v>
      </c>
      <c r="P986" s="7" t="e">
        <f>VLOOKUP(A986,ResultsIRT!B:J,5,FALSE)</f>
        <v>#N/A</v>
      </c>
      <c r="Q986" s="7" t="e">
        <f>VLOOKUP(A986,ResultsIRT!B:J,6,FALSE)</f>
        <v>#N/A</v>
      </c>
      <c r="R986" s="7" t="e">
        <f>VLOOKUP(A986,ResultsIRT!B:J,8,FALSE)</f>
        <v>#N/A</v>
      </c>
      <c r="S986" s="7" t="e">
        <f>VLOOKUP(A986,ResultsIRT!B:J,7,FALSE)</f>
        <v>#N/A</v>
      </c>
      <c r="T986" s="7" t="e">
        <f>VLOOKUP(A986,ResultsIRT!B:J,9,FALSE)</f>
        <v>#N/A</v>
      </c>
      <c r="U986" s="27" t="s">
        <v>1678</v>
      </c>
      <c r="V986" s="8" t="str">
        <f>IFERROR(IF(VLOOKUP(U986, EnglishVocabulary!A:A, 1, FALSE) = U986, "yes", "no"), "no")</f>
        <v>no</v>
      </c>
      <c r="W986" s="8" t="str">
        <f>IFERROR(IF(VLOOKUP(A986, HighDiscrimIRT!A:A, 1, FALSE) = A986, "X", ""), "")</f>
        <v/>
      </c>
      <c r="X986" s="7"/>
    </row>
    <row r="987" spans="1:24" ht="15" customHeight="1">
      <c r="A987" s="14" t="s">
        <v>1679</v>
      </c>
      <c r="B987" s="7">
        <f>LOG10(D987)+6</f>
        <v>0.49768968952102544</v>
      </c>
      <c r="C987" s="7">
        <f>IF(E987=0,-12,LOG10(E987)+6)</f>
        <v>0.53344157408482662</v>
      </c>
      <c r="D987" s="10">
        <v>3.1455000000000002E-6</v>
      </c>
      <c r="E987" s="10">
        <v>3.4153999999999999E-6</v>
      </c>
      <c r="F987" s="8">
        <v>0</v>
      </c>
      <c r="G987" s="8" t="str" cm="1">
        <f t="array" ref="G987">_xlfn.SWITCH(F987,0,"primary",1,"6-7th grade",2,"8-9th grade",3,"10th grade",4,"11-12th grade",5,"bachelor",6,"licence",7,"master",10,"hard to tell")</f>
        <v>primary</v>
      </c>
      <c r="H987" s="8"/>
      <c r="I987" s="8"/>
      <c r="J987" s="8" t="s">
        <v>36</v>
      </c>
      <c r="K987" s="8" t="str">
        <f>IFERROR(IF(VLOOKUP(A987, ResultsOnlineExpFrench!A:A, 1, FALSE) = A987, "yes", "no"), "no")</f>
        <v>no</v>
      </c>
      <c r="L987" s="8"/>
      <c r="M987" s="8" t="e">
        <f>VLOOKUP(A987,ResultsOnlineExpFrench!A:B,2,FALSE)</f>
        <v>#N/A</v>
      </c>
      <c r="N987" s="8" t="e">
        <f>VLOOKUP(A987,ResultsOnlineExpFrench!A:H,8,FALSE)</f>
        <v>#N/A</v>
      </c>
      <c r="O987" s="7" t="e">
        <f>VLOOKUP(A987,ResultsIRT!B:J,4,FALSE)</f>
        <v>#N/A</v>
      </c>
      <c r="P987" s="7" t="e">
        <f>VLOOKUP(A987,ResultsIRT!B:J,5,FALSE)</f>
        <v>#N/A</v>
      </c>
      <c r="Q987" s="7" t="e">
        <f>VLOOKUP(A987,ResultsIRT!B:J,6,FALSE)</f>
        <v>#N/A</v>
      </c>
      <c r="R987" s="7" t="e">
        <f>VLOOKUP(A987,ResultsIRT!B:J,8,FALSE)</f>
        <v>#N/A</v>
      </c>
      <c r="S987" s="7" t="e">
        <f>VLOOKUP(A987,ResultsIRT!B:J,7,FALSE)</f>
        <v>#N/A</v>
      </c>
      <c r="T987" s="7" t="e">
        <f>VLOOKUP(A987,ResultsIRT!B:J,9,FALSE)</f>
        <v>#N/A</v>
      </c>
      <c r="U987" s="27" t="s">
        <v>1680</v>
      </c>
      <c r="V987" s="8" t="str">
        <f>IFERROR(IF(VLOOKUP(U987, EnglishVocabulary!A:A, 1, FALSE) = U987, "yes", "no"), "no")</f>
        <v>no</v>
      </c>
      <c r="W987" s="8" t="str">
        <f>IFERROR(IF(VLOOKUP(A987, HighDiscrimIRT!A:A, 1, FALSE) = A987, "X", ""), "")</f>
        <v/>
      </c>
      <c r="X987" s="7" t="s">
        <v>340</v>
      </c>
    </row>
    <row r="988" spans="1:24" ht="15" customHeight="1">
      <c r="A988" s="14" t="s">
        <v>1681</v>
      </c>
      <c r="B988" s="7">
        <f>LOG10(D988)+6</f>
        <v>0.43075210435985856</v>
      </c>
      <c r="C988" s="7">
        <f>IF(E988=0,-12,LOG10(E988)+6)</f>
        <v>8.2168015896906255E-3</v>
      </c>
      <c r="D988" s="10">
        <v>2.6962000000000001E-6</v>
      </c>
      <c r="E988" s="10">
        <v>1.0190999999999999E-6</v>
      </c>
      <c r="F988" s="8">
        <v>0</v>
      </c>
      <c r="G988" s="8" t="str" cm="1">
        <f t="array" ref="G988">_xlfn.SWITCH(F988,0,"primary",1,"6-7th grade",2,"8-9th grade",3,"10th grade",4,"11-12th grade",5,"bachelor",6,"licence",7,"master",10,"hard to tell")</f>
        <v>primary</v>
      </c>
      <c r="H988" s="8"/>
      <c r="I988" s="8"/>
      <c r="J988" s="8" t="s">
        <v>36</v>
      </c>
      <c r="K988" s="8" t="str">
        <f>IFERROR(IF(VLOOKUP(A988, ResultsOnlineExpFrench!A:A, 1, FALSE) = A988, "yes", "no"), "no")</f>
        <v>no</v>
      </c>
      <c r="L988" s="8"/>
      <c r="M988" s="8" t="e">
        <f>VLOOKUP(A988,ResultsOnlineExpFrench!A:B,2,FALSE)</f>
        <v>#N/A</v>
      </c>
      <c r="N988" s="8" t="e">
        <f>VLOOKUP(A988,ResultsOnlineExpFrench!A:H,8,FALSE)</f>
        <v>#N/A</v>
      </c>
      <c r="O988" s="7" t="e">
        <f>VLOOKUP(A988,ResultsIRT!B:J,4,FALSE)</f>
        <v>#N/A</v>
      </c>
      <c r="P988" s="7" t="e">
        <f>VLOOKUP(A988,ResultsIRT!B:J,5,FALSE)</f>
        <v>#N/A</v>
      </c>
      <c r="Q988" s="7" t="e">
        <f>VLOOKUP(A988,ResultsIRT!B:J,6,FALSE)</f>
        <v>#N/A</v>
      </c>
      <c r="R988" s="7" t="e">
        <f>VLOOKUP(A988,ResultsIRT!B:J,8,FALSE)</f>
        <v>#N/A</v>
      </c>
      <c r="S988" s="7" t="e">
        <f>VLOOKUP(A988,ResultsIRT!B:J,7,FALSE)</f>
        <v>#N/A</v>
      </c>
      <c r="T988" s="7" t="e">
        <f>VLOOKUP(A988,ResultsIRT!B:J,9,FALSE)</f>
        <v>#N/A</v>
      </c>
      <c r="U988" s="27" t="s">
        <v>1682</v>
      </c>
      <c r="V988" s="8" t="str">
        <f>IFERROR(IF(VLOOKUP(U988, EnglishVocabulary!A:A, 1, FALSE) = U988, "yes", "no"), "no")</f>
        <v>no</v>
      </c>
      <c r="W988" s="8" t="str">
        <f>IFERROR(IF(VLOOKUP(A988, HighDiscrimIRT!A:A, 1, FALSE) = A988, "X", ""), "")</f>
        <v/>
      </c>
      <c r="X988" s="7" t="s">
        <v>340</v>
      </c>
    </row>
    <row r="989" spans="1:24" ht="15" customHeight="1">
      <c r="A989" s="14" t="s">
        <v>1683</v>
      </c>
      <c r="B989" s="7">
        <f>LOG10(D989)+6</f>
        <v>0.37959555498109854</v>
      </c>
      <c r="C989" s="7">
        <f>IF(E989=0,-12,LOG10(E989)+6)</f>
        <v>0.4002097701620615</v>
      </c>
      <c r="D989" s="10">
        <v>2.3966000000000001E-6</v>
      </c>
      <c r="E989" s="10">
        <v>2.5131000000000001E-6</v>
      </c>
      <c r="F989" s="11">
        <v>0</v>
      </c>
      <c r="G989" s="8" t="str" cm="1">
        <f t="array" ref="G989">_xlfn.SWITCH(F989,0,"primary",1,"6-7th grade",2,"8-9th grade",3,"10th grade",4,"11-12th grade",5,"bachelor",6,"licence",7,"master",10,"hard to tell")</f>
        <v>primary</v>
      </c>
      <c r="H989" s="8"/>
      <c r="I989" s="8"/>
      <c r="J989" s="8" t="s">
        <v>25</v>
      </c>
      <c r="K989" s="8" t="str">
        <f>IFERROR(IF(VLOOKUP(A989, ResultsOnlineExpFrench!A:A, 1, FALSE) = A989, "yes", "no"), "no")</f>
        <v>yes</v>
      </c>
      <c r="L989" s="8"/>
      <c r="M989" s="7">
        <f>VLOOKUP(A989,ResultsOnlineExpFrench!A:B,2,FALSE)</f>
        <v>7.5844155844155843</v>
      </c>
      <c r="N989" s="7">
        <f>VLOOKUP(A989,ResultsOnlineExpFrench!A:H,8,FALSE)</f>
        <v>1.4580778073287659</v>
      </c>
      <c r="O989" s="7">
        <f>VLOOKUP(A989,ResultsIRT!B:J,4,FALSE)</f>
        <v>2.4592017098320502</v>
      </c>
      <c r="P989" s="7">
        <f>VLOOKUP(A989,ResultsIRT!B:J,5,FALSE)</f>
        <v>-1.5704873692848</v>
      </c>
      <c r="Q989" s="7">
        <f>VLOOKUP(A989,ResultsIRT!B:J,6,FALSE)</f>
        <v>0.48415323734764198</v>
      </c>
      <c r="R989" s="7">
        <f>VLOOKUP(A989,ResultsIRT!B:J,8,FALSE)</f>
        <v>-7.27973499393664</v>
      </c>
      <c r="S989" s="7">
        <f>VLOOKUP(A989,ResultsIRT!B:J,7,FALSE)</f>
        <v>0.337373871733958</v>
      </c>
      <c r="T989" s="7">
        <f>VLOOKUP(A989,ResultsIRT!B:J,9,FALSE)</f>
        <v>-4.9907293193460003</v>
      </c>
      <c r="U989" s="27" t="s">
        <v>1684</v>
      </c>
      <c r="V989" s="8" t="str">
        <f>IFERROR(IF(VLOOKUP(U989, EnglishVocabulary!A:A, 1, FALSE) = U989, "yes", "no"), "no")</f>
        <v>no</v>
      </c>
      <c r="W989" s="8" t="str">
        <f>IFERROR(IF(VLOOKUP(A989, HighDiscrimIRT!A:A, 1, FALSE) = A989, "X", ""), "")</f>
        <v/>
      </c>
      <c r="X989" s="7"/>
    </row>
  </sheetData>
  <phoneticPr fontId="4" type="noConversion"/>
  <pageMargins left="0.7" right="0.7" top="0.75" bottom="0.75" header="0.3" footer="0.3"/>
  <pageSetup paperSize="9" orientation="portrait" horizontalDpi="4294967293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15A8-043C-41C8-9F84-DAF734ACED64}">
  <dimension ref="A1:J347"/>
  <sheetViews>
    <sheetView topLeftCell="B1" workbookViewId="0">
      <selection activeCell="B59" sqref="B59"/>
    </sheetView>
  </sheetViews>
  <sheetFormatPr defaultRowHeight="15"/>
  <sheetData>
    <row r="1" spans="1:10">
      <c r="A1" s="33"/>
      <c r="B1" s="24" t="s">
        <v>1685</v>
      </c>
      <c r="C1" s="24" t="s">
        <v>1686</v>
      </c>
      <c r="D1" s="24" t="s">
        <v>1687</v>
      </c>
      <c r="E1" s="24" t="s">
        <v>1688</v>
      </c>
      <c r="F1" s="24" t="s">
        <v>1689</v>
      </c>
      <c r="G1" s="24" t="s">
        <v>1690</v>
      </c>
      <c r="H1" s="24" t="s">
        <v>1691</v>
      </c>
      <c r="I1" s="24" t="s">
        <v>1692</v>
      </c>
      <c r="J1" s="24" t="s">
        <v>1693</v>
      </c>
    </row>
    <row r="2" spans="1:10">
      <c r="A2" s="24">
        <v>0</v>
      </c>
      <c r="B2" s="25" t="s">
        <v>1582</v>
      </c>
      <c r="C2" s="25">
        <v>7.5145207103405595E-2</v>
      </c>
      <c r="D2" s="26">
        <v>8.6092966092870201E-5</v>
      </c>
      <c r="E2" s="25">
        <v>0.688223898079108</v>
      </c>
      <c r="F2" s="25">
        <v>-2.8451058548614898</v>
      </c>
      <c r="G2" s="25">
        <v>1.3407215901035201</v>
      </c>
      <c r="H2" s="25">
        <v>0.315891380190922</v>
      </c>
      <c r="I2" s="25">
        <v>-1.0595521581664</v>
      </c>
      <c r="J2" s="25">
        <v>2.1300981432236301</v>
      </c>
    </row>
    <row r="3" spans="1:10">
      <c r="A3" s="24">
        <v>1</v>
      </c>
      <c r="B3" s="25" t="s">
        <v>1296</v>
      </c>
      <c r="C3" s="25">
        <v>0.21450049498478099</v>
      </c>
      <c r="D3" s="26">
        <v>1.9707619577360801E-5</v>
      </c>
      <c r="E3" s="25">
        <v>8.3932423573325803</v>
      </c>
      <c r="F3" s="25">
        <v>-1.16812407926781</v>
      </c>
      <c r="G3" s="25">
        <v>3.2061867114898099</v>
      </c>
      <c r="H3" s="25">
        <v>0.63264026814407703</v>
      </c>
      <c r="I3" s="25">
        <v>-1.6641734250718401</v>
      </c>
      <c r="J3" s="25">
        <v>0.91349999272556504</v>
      </c>
    </row>
    <row r="4" spans="1:10">
      <c r="A4" s="24">
        <v>2</v>
      </c>
      <c r="B4" s="25" t="s">
        <v>531</v>
      </c>
      <c r="C4" s="25">
        <v>0.187456053746166</v>
      </c>
      <c r="D4" s="25">
        <v>8.1362106435548098E-3</v>
      </c>
      <c r="E4" s="25">
        <v>4.2498952299020398E-2</v>
      </c>
      <c r="F4" s="25">
        <v>-88.412620875810305</v>
      </c>
      <c r="G4" s="25">
        <v>2.1490274974122698</v>
      </c>
      <c r="H4" s="25">
        <v>0.68224359305870197</v>
      </c>
      <c r="I4" s="25">
        <v>-2.4919902712910602</v>
      </c>
      <c r="J4" s="25">
        <v>-0.77504616339541299</v>
      </c>
    </row>
    <row r="5" spans="1:10">
      <c r="A5" s="24">
        <v>3</v>
      </c>
      <c r="B5" s="25" t="s">
        <v>406</v>
      </c>
      <c r="C5" s="25">
        <v>6.3164529527752505E-2</v>
      </c>
      <c r="D5" s="25">
        <v>4.9949379092334E-4</v>
      </c>
      <c r="E5" s="25">
        <v>7.3081884702820094E-2</v>
      </c>
      <c r="F5" s="25">
        <v>33.486274145235697</v>
      </c>
      <c r="G5" s="25">
        <v>1.4468313047400301</v>
      </c>
      <c r="H5" s="25">
        <v>0.27049063877870499</v>
      </c>
      <c r="I5" s="25">
        <v>-0.73025472186913298</v>
      </c>
      <c r="J5" s="25">
        <v>2.8549842692685901</v>
      </c>
    </row>
    <row r="6" spans="1:10">
      <c r="A6" s="24">
        <v>4</v>
      </c>
      <c r="B6" s="25" t="s">
        <v>148</v>
      </c>
      <c r="C6" s="25">
        <v>0.15549268612047201</v>
      </c>
      <c r="D6" s="25">
        <v>1.0928581240257799E-2</v>
      </c>
      <c r="E6" s="25">
        <v>2.02248560302992E-2</v>
      </c>
      <c r="F6" s="25">
        <v>-91.107205491532298</v>
      </c>
      <c r="G6" s="25">
        <v>4.3455007293755896</v>
      </c>
      <c r="H6" s="25">
        <v>0.56205190163242702</v>
      </c>
      <c r="I6" s="25">
        <v>-1.97678976380306</v>
      </c>
      <c r="J6" s="25">
        <v>-0.77432226807103199</v>
      </c>
    </row>
    <row r="7" spans="1:10">
      <c r="A7" s="24">
        <v>5</v>
      </c>
      <c r="B7" s="25" t="s">
        <v>691</v>
      </c>
      <c r="C7" s="25">
        <v>0.162049784561351</v>
      </c>
      <c r="D7" s="26">
        <v>1.7226432306998099E-5</v>
      </c>
      <c r="E7" s="25">
        <v>1.32700193494633</v>
      </c>
      <c r="F7" s="25">
        <v>-1.25869540327687</v>
      </c>
      <c r="G7" s="25">
        <v>2.4101157197342902</v>
      </c>
      <c r="H7" s="25">
        <v>0.578003963937187</v>
      </c>
      <c r="I7" s="25">
        <v>-1.4908995785828001</v>
      </c>
      <c r="J7" s="25">
        <v>1.7627228475669701</v>
      </c>
    </row>
    <row r="8" spans="1:10">
      <c r="A8" s="24">
        <v>6</v>
      </c>
      <c r="B8" s="25" t="s">
        <v>1030</v>
      </c>
      <c r="C8" s="25">
        <v>0.21406748018691801</v>
      </c>
      <c r="D8" s="26">
        <v>8.7032253824583705E-9</v>
      </c>
      <c r="E8" s="25">
        <v>2.84994635876587</v>
      </c>
      <c r="F8" s="25">
        <v>-0.81490174483663402</v>
      </c>
      <c r="G8" s="25">
        <v>3.0762538939547199</v>
      </c>
      <c r="H8" s="25">
        <v>0.59834677626952903</v>
      </c>
      <c r="I8" s="25">
        <v>-1.021555977192</v>
      </c>
      <c r="J8" s="25">
        <v>3.0677156097102301</v>
      </c>
    </row>
    <row r="9" spans="1:10">
      <c r="A9" s="24">
        <v>7</v>
      </c>
      <c r="B9" s="25" t="s">
        <v>785</v>
      </c>
      <c r="C9" s="25">
        <v>0.23072996777721499</v>
      </c>
      <c r="D9" s="26">
        <v>1.8020096941268801E-5</v>
      </c>
      <c r="E9" s="25">
        <v>2.0404568128904201E-2</v>
      </c>
      <c r="F9" s="25">
        <v>-56.157049114765201</v>
      </c>
      <c r="G9" s="25">
        <v>4.6877622821631801</v>
      </c>
      <c r="H9" s="25">
        <v>0.70270309062205005</v>
      </c>
      <c r="I9" s="25">
        <v>-1.48612790504815</v>
      </c>
      <c r="J9" s="25">
        <v>0.92439843916041498</v>
      </c>
    </row>
    <row r="10" spans="1:10">
      <c r="A10" s="24">
        <v>8</v>
      </c>
      <c r="B10" s="25" t="s">
        <v>354</v>
      </c>
      <c r="C10" s="25">
        <v>0.198422092401942</v>
      </c>
      <c r="D10" s="25">
        <v>1.7228532098077301E-2</v>
      </c>
      <c r="E10" s="25">
        <v>4.1650566623433499E-2</v>
      </c>
      <c r="F10" s="25">
        <v>-82.699330885205896</v>
      </c>
      <c r="G10" s="25">
        <v>56.186239996445799</v>
      </c>
      <c r="H10" s="25">
        <v>0.704669842970164</v>
      </c>
      <c r="I10" s="25">
        <v>-1.80234591322155</v>
      </c>
      <c r="J10" s="25">
        <v>-0.60532819661181703</v>
      </c>
    </row>
    <row r="11" spans="1:10">
      <c r="A11" s="24">
        <v>9</v>
      </c>
      <c r="B11" s="25" t="s">
        <v>1339</v>
      </c>
      <c r="C11" s="25">
        <v>0.29491409666054602</v>
      </c>
      <c r="D11" s="25">
        <v>1.30461416639816E-4</v>
      </c>
      <c r="E11" s="25">
        <v>0.56278809744857605</v>
      </c>
      <c r="F11" s="25">
        <v>-4.8295171177370504</v>
      </c>
      <c r="G11" s="25">
        <v>2.9591623315336499</v>
      </c>
      <c r="H11" s="25">
        <v>0.90322599847371399</v>
      </c>
      <c r="I11" s="25">
        <v>-1.7731889141475701</v>
      </c>
      <c r="J11" s="25">
        <v>1.00088372249554</v>
      </c>
    </row>
    <row r="12" spans="1:10">
      <c r="A12" s="24">
        <v>10</v>
      </c>
      <c r="B12" s="25" t="s">
        <v>375</v>
      </c>
      <c r="C12" s="25">
        <v>3.6269472209337399E-2</v>
      </c>
      <c r="D12" s="25">
        <v>3.9455482396327998E-2</v>
      </c>
      <c r="E12" s="25">
        <v>0.609975129765432</v>
      </c>
      <c r="F12" s="25">
        <v>-1.80787981172204</v>
      </c>
      <c r="G12" s="25">
        <v>1.6471482905526</v>
      </c>
      <c r="H12" s="25">
        <v>0.22577058286287399</v>
      </c>
      <c r="I12" s="25">
        <v>-1.5780254435938801</v>
      </c>
      <c r="J12" s="25">
        <v>-2.7859409954271501</v>
      </c>
    </row>
    <row r="13" spans="1:10">
      <c r="A13" s="24">
        <v>11</v>
      </c>
      <c r="B13" s="25" t="s">
        <v>1475</v>
      </c>
      <c r="C13" s="25">
        <v>8.5644249542695894E-2</v>
      </c>
      <c r="D13" s="26">
        <v>4.5484697634976501E-5</v>
      </c>
      <c r="E13" s="25">
        <v>1.7535780833235</v>
      </c>
      <c r="F13" s="25">
        <v>-0.81128324479901703</v>
      </c>
      <c r="G13" s="25">
        <v>1.50264386116375</v>
      </c>
      <c r="H13" s="25">
        <v>0.31938112111202299</v>
      </c>
      <c r="I13" s="25">
        <v>-0.55228929801026505</v>
      </c>
      <c r="J13" s="25">
        <v>4.5890467449653096</v>
      </c>
    </row>
    <row r="14" spans="1:10">
      <c r="A14" s="24">
        <v>12</v>
      </c>
      <c r="B14" s="25" t="s">
        <v>431</v>
      </c>
      <c r="C14" s="25">
        <v>0.234219280568845</v>
      </c>
      <c r="D14" s="25">
        <v>1.6994965677429301E-4</v>
      </c>
      <c r="E14" s="25">
        <v>0.99896962247844401</v>
      </c>
      <c r="F14" s="25">
        <v>-14.266859979309899</v>
      </c>
      <c r="G14" s="25">
        <v>3.3988291852710701</v>
      </c>
      <c r="H14" s="25">
        <v>0.78004477198705202</v>
      </c>
      <c r="I14" s="25">
        <v>-1.6769074378728299</v>
      </c>
      <c r="J14" s="25">
        <v>1.3540477456590501</v>
      </c>
    </row>
    <row r="15" spans="1:10">
      <c r="A15" s="24">
        <v>13</v>
      </c>
      <c r="B15" s="25" t="s">
        <v>1379</v>
      </c>
      <c r="C15" s="25">
        <v>0.36288467074499198</v>
      </c>
      <c r="D15" s="26">
        <v>5.1866088331413899E-6</v>
      </c>
      <c r="E15" s="25">
        <v>3.8855381057178902E-2</v>
      </c>
      <c r="F15" s="25">
        <v>-88.468124190789098</v>
      </c>
      <c r="G15" s="25">
        <v>4.0112774365094701</v>
      </c>
      <c r="H15" s="25">
        <v>0.95035604309178801</v>
      </c>
      <c r="I15" s="25">
        <v>-1.7499283793709499</v>
      </c>
      <c r="J15" s="25">
        <v>0.96207916968916396</v>
      </c>
    </row>
    <row r="16" spans="1:10">
      <c r="A16" s="24">
        <v>14</v>
      </c>
      <c r="B16" s="25" t="s">
        <v>1160</v>
      </c>
      <c r="C16" s="25">
        <v>0.35216058162903102</v>
      </c>
      <c r="D16" s="26">
        <v>1.49913185182688E-7</v>
      </c>
      <c r="E16" s="25">
        <v>2.9112641025078001</v>
      </c>
      <c r="F16" s="25">
        <v>-1.23901604542151</v>
      </c>
      <c r="G16" s="25">
        <v>3.4613161443495799</v>
      </c>
      <c r="H16" s="25">
        <v>1.09007222014016</v>
      </c>
      <c r="I16" s="25">
        <v>-1.6112230040823801</v>
      </c>
      <c r="J16" s="25">
        <v>1.7909084064946901</v>
      </c>
    </row>
    <row r="17" spans="1:10">
      <c r="A17" s="24">
        <v>15</v>
      </c>
      <c r="B17" s="25" t="s">
        <v>285</v>
      </c>
      <c r="C17" s="25">
        <v>4.5050419839578103E-2</v>
      </c>
      <c r="D17" s="25">
        <v>8.5328554108982699E-2</v>
      </c>
      <c r="E17" s="25">
        <v>2.3759855875117002</v>
      </c>
      <c r="F17" s="25">
        <v>-0.95543205300169098</v>
      </c>
      <c r="G17" s="25">
        <v>2.0865218516724702</v>
      </c>
      <c r="H17" s="25">
        <v>0.25520670155798802</v>
      </c>
      <c r="I17" s="25">
        <v>-1.8437422759984901</v>
      </c>
      <c r="J17" s="25">
        <v>-4.6564387426168601</v>
      </c>
    </row>
    <row r="18" spans="1:10">
      <c r="A18" s="24">
        <v>16</v>
      </c>
      <c r="B18" s="25" t="s">
        <v>894</v>
      </c>
      <c r="C18" s="25">
        <v>0.32086607297025799</v>
      </c>
      <c r="D18" s="25">
        <v>1.80486561349087E-4</v>
      </c>
      <c r="E18" s="25">
        <v>3.22349329690537</v>
      </c>
      <c r="F18" s="25">
        <v>-1.24286729782824</v>
      </c>
      <c r="G18" s="25">
        <v>3.3883123664135399</v>
      </c>
      <c r="H18" s="25">
        <v>0.93347417402478305</v>
      </c>
      <c r="I18" s="25">
        <v>-1.8463155684749999</v>
      </c>
      <c r="J18" s="25">
        <v>0.61307651255152895</v>
      </c>
    </row>
    <row r="19" spans="1:10">
      <c r="A19" s="24">
        <v>17</v>
      </c>
      <c r="B19" s="25" t="s">
        <v>312</v>
      </c>
      <c r="C19" s="25">
        <v>0.40816742236130499</v>
      </c>
      <c r="D19" s="25">
        <v>5.7605840033280505E-4</v>
      </c>
      <c r="E19" s="25">
        <v>3.46625370988437</v>
      </c>
      <c r="F19" s="25">
        <v>-1.34865284812415</v>
      </c>
      <c r="G19" s="25">
        <v>3.77050516515714</v>
      </c>
      <c r="H19" s="25">
        <v>2.1008259799340099</v>
      </c>
      <c r="I19" s="25">
        <v>-2.1306873933916499</v>
      </c>
      <c r="J19" s="25">
        <v>1.5008672400574601</v>
      </c>
    </row>
    <row r="20" spans="1:10">
      <c r="A20" s="24">
        <v>18</v>
      </c>
      <c r="B20" s="25" t="s">
        <v>1334</v>
      </c>
      <c r="C20" s="25">
        <v>6.3072819314523895E-2</v>
      </c>
      <c r="D20" s="25">
        <v>6.8280384852829404E-3</v>
      </c>
      <c r="E20" s="25">
        <v>1.03870075367877</v>
      </c>
      <c r="F20" s="25">
        <v>-1.5035550057293501</v>
      </c>
      <c r="G20" s="25">
        <v>1.6876030924445</v>
      </c>
      <c r="H20" s="25">
        <v>0.28821944671185801</v>
      </c>
      <c r="I20" s="25">
        <v>-1.4891313355306599</v>
      </c>
      <c r="J20" s="25">
        <v>-0.118802758618546</v>
      </c>
    </row>
    <row r="21" spans="1:10">
      <c r="A21" s="24">
        <v>19</v>
      </c>
      <c r="B21" s="25" t="s">
        <v>827</v>
      </c>
      <c r="C21" s="25">
        <v>0.488489467686617</v>
      </c>
      <c r="D21" s="26">
        <v>6.5143776730159797E-9</v>
      </c>
      <c r="E21" s="25">
        <v>2.5877280011482302</v>
      </c>
      <c r="F21" s="25">
        <v>-1.39787890256418</v>
      </c>
      <c r="G21" s="25">
        <v>3.81388760583713</v>
      </c>
      <c r="H21" s="25">
        <v>1.5939846709932299</v>
      </c>
      <c r="I21" s="25">
        <v>-1.7660535697449999</v>
      </c>
      <c r="J21" s="25">
        <v>2.0613562463816</v>
      </c>
    </row>
    <row r="22" spans="1:10">
      <c r="A22" s="24">
        <v>20</v>
      </c>
      <c r="B22" s="25" t="s">
        <v>56</v>
      </c>
      <c r="C22" s="25">
        <v>0.101410854950297</v>
      </c>
      <c r="D22" s="25">
        <v>0.141921441596049</v>
      </c>
      <c r="E22" s="25">
        <v>741.00402490797603</v>
      </c>
      <c r="F22" s="25">
        <v>-0.62554612850954205</v>
      </c>
      <c r="G22" s="25">
        <v>5.5423177353474298</v>
      </c>
      <c r="H22" s="25">
        <v>0.494191945325409</v>
      </c>
      <c r="I22" s="25">
        <v>-1.91669227170964</v>
      </c>
      <c r="J22" s="25">
        <v>-3.6116604386423998</v>
      </c>
    </row>
    <row r="23" spans="1:10">
      <c r="A23" s="24">
        <v>21</v>
      </c>
      <c r="B23" s="25" t="s">
        <v>319</v>
      </c>
      <c r="C23" s="25">
        <v>0.20071514036125199</v>
      </c>
      <c r="D23" s="26">
        <v>9.4983750660473704E-5</v>
      </c>
      <c r="E23" s="25">
        <v>6.8158931095834194E-2</v>
      </c>
      <c r="F23" s="25">
        <v>-78.960039368208697</v>
      </c>
      <c r="G23" s="25">
        <v>1.6946996891814701</v>
      </c>
      <c r="H23" s="25">
        <v>0.61410339019285198</v>
      </c>
      <c r="I23" s="25">
        <v>-2.1350729476084198</v>
      </c>
      <c r="J23" s="25">
        <v>0.72072587899460105</v>
      </c>
    </row>
    <row r="24" spans="1:10">
      <c r="A24" s="24">
        <v>22</v>
      </c>
      <c r="B24" s="25" t="s">
        <v>959</v>
      </c>
      <c r="C24" s="25">
        <v>0.176783259253318</v>
      </c>
      <c r="D24" s="26">
        <v>5.4506164384113197E-6</v>
      </c>
      <c r="E24" s="25">
        <v>3.3151195142455201</v>
      </c>
      <c r="F24" s="25">
        <v>-1.11296040865357</v>
      </c>
      <c r="G24" s="25">
        <v>4.0450589131704797</v>
      </c>
      <c r="H24" s="25">
        <v>0.52339913020900797</v>
      </c>
      <c r="I24" s="25">
        <v>-1.23376947911341</v>
      </c>
      <c r="J24" s="25">
        <v>1.15597179269158</v>
      </c>
    </row>
    <row r="25" spans="1:10">
      <c r="A25" s="24">
        <v>23</v>
      </c>
      <c r="B25" s="25" t="s">
        <v>751</v>
      </c>
      <c r="C25" s="25">
        <v>0.27553600628907499</v>
      </c>
      <c r="D25" s="25">
        <v>1.9004007435073801E-4</v>
      </c>
      <c r="E25" s="25">
        <v>2.1336097209565401</v>
      </c>
      <c r="F25" s="25">
        <v>-1.49149411677021</v>
      </c>
      <c r="G25" s="25">
        <v>3.3905279983218799</v>
      </c>
      <c r="H25" s="25">
        <v>0.84545934047376303</v>
      </c>
      <c r="I25" s="25">
        <v>-1.79275904914844</v>
      </c>
      <c r="J25" s="25">
        <v>0.73803869462510696</v>
      </c>
    </row>
    <row r="26" spans="1:10">
      <c r="A26" s="24">
        <v>24</v>
      </c>
      <c r="B26" s="25" t="s">
        <v>653</v>
      </c>
      <c r="C26" s="25">
        <v>0.23594991760867701</v>
      </c>
      <c r="D26" s="25">
        <v>2.8917813909684202E-4</v>
      </c>
      <c r="E26" s="25">
        <v>3.55878796787536</v>
      </c>
      <c r="F26" s="25">
        <v>-1.4507296810330099</v>
      </c>
      <c r="G26" s="25">
        <v>5.96606603090743</v>
      </c>
      <c r="H26" s="25">
        <v>0.71882394928021498</v>
      </c>
      <c r="I26" s="25">
        <v>-1.43164901552234</v>
      </c>
      <c r="J26" s="25">
        <v>0.45156941635422299</v>
      </c>
    </row>
    <row r="27" spans="1:10">
      <c r="A27" s="24">
        <v>25</v>
      </c>
      <c r="B27" s="25" t="s">
        <v>591</v>
      </c>
      <c r="C27" s="25">
        <v>0.25189784510681501</v>
      </c>
      <c r="D27" s="26">
        <v>1.2284496173315201E-5</v>
      </c>
      <c r="E27" s="25">
        <v>1.3034915563671601</v>
      </c>
      <c r="F27" s="25">
        <v>-1.5317883066979701</v>
      </c>
      <c r="G27" s="25">
        <v>2.5432712032039202</v>
      </c>
      <c r="H27" s="25">
        <v>0.65017365564014096</v>
      </c>
      <c r="I27" s="25">
        <v>-1.72092367546734</v>
      </c>
      <c r="J27" s="25">
        <v>1.1083873574694101</v>
      </c>
    </row>
    <row r="28" spans="1:10">
      <c r="A28" s="24">
        <v>26</v>
      </c>
      <c r="B28" s="25" t="s">
        <v>196</v>
      </c>
      <c r="C28" s="25">
        <v>0.31368341453033799</v>
      </c>
      <c r="D28" s="25">
        <v>1.0548599491213799E-2</v>
      </c>
      <c r="E28" s="25">
        <v>2.1686145096187501</v>
      </c>
      <c r="F28" s="25">
        <v>-2.0976211066545201</v>
      </c>
      <c r="G28" s="25">
        <v>95.828919530955005</v>
      </c>
      <c r="H28" s="25">
        <v>0.94833058580963703</v>
      </c>
      <c r="I28" s="25">
        <v>-1.9043490187315499</v>
      </c>
      <c r="J28" s="25">
        <v>-0.63767208895405203</v>
      </c>
    </row>
    <row r="29" spans="1:10">
      <c r="A29" s="24">
        <v>27</v>
      </c>
      <c r="B29" s="25" t="s">
        <v>597</v>
      </c>
      <c r="C29" s="25">
        <v>0.341231492016628</v>
      </c>
      <c r="D29" s="25">
        <v>1.2629656966517999E-4</v>
      </c>
      <c r="E29" s="25">
        <v>2.1186714862434002E-2</v>
      </c>
      <c r="F29" s="25">
        <v>-57.531110666099998</v>
      </c>
      <c r="G29" s="25">
        <v>6.0322039572994601</v>
      </c>
      <c r="H29" s="25">
        <v>1.05680070686285</v>
      </c>
      <c r="I29" s="25">
        <v>-1.6275601530921799</v>
      </c>
      <c r="J29" s="25">
        <v>0.99676668112002698</v>
      </c>
    </row>
    <row r="30" spans="1:10">
      <c r="A30" s="24">
        <v>28</v>
      </c>
      <c r="B30" s="25" t="s">
        <v>90</v>
      </c>
      <c r="C30" s="25">
        <v>8.5619530537550906E-2</v>
      </c>
      <c r="D30" s="25">
        <v>5.5239254758556899E-2</v>
      </c>
      <c r="E30" s="25">
        <v>1.19759013893491</v>
      </c>
      <c r="F30" s="25">
        <v>-1.0975023313363399</v>
      </c>
      <c r="G30" s="25">
        <v>3.07370494026615</v>
      </c>
      <c r="H30" s="25">
        <v>0.41314706671364498</v>
      </c>
      <c r="I30" s="25">
        <v>-1.9694628423351499</v>
      </c>
      <c r="J30" s="25">
        <v>-2.5883593817246502</v>
      </c>
    </row>
    <row r="31" spans="1:10">
      <c r="A31" s="24">
        <v>29</v>
      </c>
      <c r="B31" s="25" t="s">
        <v>1213</v>
      </c>
      <c r="C31" s="25">
        <v>0.165447756348926</v>
      </c>
      <c r="D31" s="25">
        <v>5.6261615560023403E-4</v>
      </c>
      <c r="E31" s="25">
        <v>3.1677145145749201E-2</v>
      </c>
      <c r="F31" s="25">
        <v>-85.455392940102499</v>
      </c>
      <c r="G31" s="25">
        <v>3.18952877826124</v>
      </c>
      <c r="H31" s="25">
        <v>0.51772447167431002</v>
      </c>
      <c r="I31" s="25">
        <v>-1.56026320655272</v>
      </c>
      <c r="J31" s="25">
        <v>-5.8544815099592598E-2</v>
      </c>
    </row>
    <row r="32" spans="1:10">
      <c r="A32" s="24">
        <v>30</v>
      </c>
      <c r="B32" s="25" t="s">
        <v>150</v>
      </c>
      <c r="C32" s="25">
        <v>0.17619633864016199</v>
      </c>
      <c r="D32" s="25">
        <v>3.28974159870989E-4</v>
      </c>
      <c r="E32" s="25">
        <v>3.6662193091135702</v>
      </c>
      <c r="F32" s="25">
        <v>-1.3355100257880099</v>
      </c>
      <c r="G32" s="25">
        <v>4.3161253234772499</v>
      </c>
      <c r="H32" s="25">
        <v>0.65607833458916098</v>
      </c>
      <c r="I32" s="25">
        <v>-1.73286338284164</v>
      </c>
      <c r="J32" s="25">
        <v>0.47519747419205</v>
      </c>
    </row>
    <row r="33" spans="1:10">
      <c r="A33" s="24">
        <v>31</v>
      </c>
      <c r="B33" s="25" t="s">
        <v>448</v>
      </c>
      <c r="C33" s="25">
        <v>7.9873947404045895E-2</v>
      </c>
      <c r="D33" s="25">
        <v>2.6691780394914998E-3</v>
      </c>
      <c r="E33" s="25">
        <v>1.90210298633538</v>
      </c>
      <c r="F33" s="25">
        <v>-0.984501930452372</v>
      </c>
      <c r="G33" s="25">
        <v>2.9915510315826599</v>
      </c>
      <c r="H33" s="25">
        <v>0.32179352478940398</v>
      </c>
      <c r="I33" s="25">
        <v>-1.14230287352891</v>
      </c>
      <c r="J33" s="25">
        <v>0.34157811834527602</v>
      </c>
    </row>
    <row r="34" spans="1:10">
      <c r="A34" s="24">
        <v>32</v>
      </c>
      <c r="B34" s="25" t="s">
        <v>626</v>
      </c>
      <c r="C34" s="25">
        <v>0.17863086300889</v>
      </c>
      <c r="D34" s="26">
        <v>8.2733718617506303E-5</v>
      </c>
      <c r="E34" s="25">
        <v>3.5020697780186998</v>
      </c>
      <c r="F34" s="25">
        <v>-1.1841742335771801</v>
      </c>
      <c r="G34" s="25">
        <v>3.5954695995108401</v>
      </c>
      <c r="H34" s="25">
        <v>0.53070084188330902</v>
      </c>
      <c r="I34" s="25">
        <v>-1.24316111831384</v>
      </c>
      <c r="J34" s="25">
        <v>0.73606434668166598</v>
      </c>
    </row>
    <row r="35" spans="1:10">
      <c r="A35" s="24">
        <v>33</v>
      </c>
      <c r="B35" s="25" t="s">
        <v>1289</v>
      </c>
      <c r="C35" s="25">
        <v>0.173362178764743</v>
      </c>
      <c r="D35" s="25">
        <v>7.1463953000086696E-3</v>
      </c>
      <c r="E35" s="25">
        <v>6.9266273017345198E-2</v>
      </c>
      <c r="F35" s="25">
        <v>-71.633328436339895</v>
      </c>
      <c r="G35" s="25">
        <v>2.8990170817460799</v>
      </c>
      <c r="H35" s="25">
        <v>0.54950808759371905</v>
      </c>
      <c r="I35" s="25">
        <v>-2.06535286859312</v>
      </c>
      <c r="J35" s="25">
        <v>-0.93005251787934595</v>
      </c>
    </row>
    <row r="36" spans="1:10">
      <c r="A36" s="24">
        <v>34</v>
      </c>
      <c r="B36" s="25" t="s">
        <v>262</v>
      </c>
      <c r="C36" s="25">
        <v>7.1041357764763793E-2</v>
      </c>
      <c r="D36" s="25">
        <v>0.149454448786214</v>
      </c>
      <c r="E36" s="25">
        <v>2.77598663578098E-2</v>
      </c>
      <c r="F36" s="25">
        <v>-118.263784588871</v>
      </c>
      <c r="G36" s="25">
        <v>11.315450855385</v>
      </c>
      <c r="H36" s="25">
        <v>0.42844893982531701</v>
      </c>
      <c r="I36" s="25">
        <v>-1.5825380629797099</v>
      </c>
      <c r="J36" s="25">
        <v>-3.52158800078056</v>
      </c>
    </row>
    <row r="37" spans="1:10">
      <c r="A37" s="24">
        <v>35</v>
      </c>
      <c r="B37" s="25" t="s">
        <v>1124</v>
      </c>
      <c r="C37" s="25">
        <v>0.233060457845368</v>
      </c>
      <c r="D37" s="26">
        <v>4.34878117138912E-9</v>
      </c>
      <c r="E37" s="25">
        <v>4.2128022869629298</v>
      </c>
      <c r="F37" s="25">
        <v>-0.373767823364273</v>
      </c>
      <c r="G37" s="25">
        <v>2.0243116455413301</v>
      </c>
      <c r="H37" s="25">
        <v>0.61018967033874205</v>
      </c>
      <c r="I37" s="25">
        <v>-0.95395716892485705</v>
      </c>
      <c r="J37" s="25">
        <v>3.3218873220535898</v>
      </c>
    </row>
    <row r="38" spans="1:10">
      <c r="A38" s="24">
        <v>36</v>
      </c>
      <c r="B38" s="25" t="s">
        <v>188</v>
      </c>
      <c r="C38" s="25">
        <v>0.272606116505967</v>
      </c>
      <c r="D38" s="26">
        <v>4.3351817557910198E-5</v>
      </c>
      <c r="E38" s="25">
        <v>1.4604656558037501</v>
      </c>
      <c r="F38" s="25">
        <v>-8.3976473016412605</v>
      </c>
      <c r="G38" s="25">
        <v>3.11518653520239</v>
      </c>
      <c r="H38" s="25">
        <v>0.86527394172005101</v>
      </c>
      <c r="I38" s="25">
        <v>-1.6531190241181799</v>
      </c>
      <c r="J38" s="25">
        <v>1.0867398193198501</v>
      </c>
    </row>
    <row r="39" spans="1:10">
      <c r="A39" s="24">
        <v>37</v>
      </c>
      <c r="B39" s="25" t="s">
        <v>1505</v>
      </c>
      <c r="C39" s="25">
        <v>0.413926518855877</v>
      </c>
      <c r="D39" s="26">
        <v>5.4193716302225697E-6</v>
      </c>
      <c r="E39" s="25">
        <v>2.1878590847578399</v>
      </c>
      <c r="F39" s="25">
        <v>-1.6620428605652899</v>
      </c>
      <c r="G39" s="25">
        <v>3.9212110884089899</v>
      </c>
      <c r="H39" s="25">
        <v>1.4469152897820501</v>
      </c>
      <c r="I39" s="25">
        <v>-1.95624963661384</v>
      </c>
      <c r="J39" s="25">
        <v>1.38687825177836</v>
      </c>
    </row>
    <row r="40" spans="1:10">
      <c r="A40" s="24">
        <v>38</v>
      </c>
      <c r="B40" s="25" t="s">
        <v>1098</v>
      </c>
      <c r="C40" s="25">
        <v>0.133772378985067</v>
      </c>
      <c r="D40" s="25">
        <v>1.65802332160301E-4</v>
      </c>
      <c r="E40" s="25">
        <v>4.3091938564759201E-2</v>
      </c>
      <c r="F40" s="25">
        <v>-80.146125325720803</v>
      </c>
      <c r="G40" s="25">
        <v>2.7430890172062501</v>
      </c>
      <c r="H40" s="25">
        <v>0.50667927110615396</v>
      </c>
      <c r="I40" s="25">
        <v>-1.4564690457104399</v>
      </c>
      <c r="J40" s="25">
        <v>1.0206377697895499</v>
      </c>
    </row>
    <row r="41" spans="1:10">
      <c r="A41" s="24">
        <v>39</v>
      </c>
      <c r="B41" s="25" t="s">
        <v>499</v>
      </c>
      <c r="C41" s="25">
        <v>0.23513681629517599</v>
      </c>
      <c r="D41" s="25">
        <v>5.4901788449919996E-4</v>
      </c>
      <c r="E41" s="25">
        <v>4.8649397988032703</v>
      </c>
      <c r="F41" s="25">
        <v>-1.3117966062862201</v>
      </c>
      <c r="G41" s="25">
        <v>4.9145567262306402</v>
      </c>
      <c r="H41" s="25">
        <v>0.81267846777805297</v>
      </c>
      <c r="I41" s="25">
        <v>-1.78967519000266</v>
      </c>
      <c r="J41" s="25">
        <v>0.50684011770602899</v>
      </c>
    </row>
    <row r="42" spans="1:10">
      <c r="A42" s="24">
        <v>40</v>
      </c>
      <c r="B42" s="25" t="s">
        <v>1543</v>
      </c>
      <c r="C42" s="25">
        <v>0.26875543553221298</v>
      </c>
      <c r="D42" s="26">
        <v>1.4075539922855401E-9</v>
      </c>
      <c r="E42" s="25">
        <v>2.2702819523983302</v>
      </c>
      <c r="F42" s="25">
        <v>-0.88712165744629901</v>
      </c>
      <c r="G42" s="25">
        <v>2.6149429549483001</v>
      </c>
      <c r="H42" s="25">
        <v>0.65743610687188803</v>
      </c>
      <c r="I42" s="25">
        <v>-1.30489815384411</v>
      </c>
      <c r="J42" s="25">
        <v>2.4993397100052301</v>
      </c>
    </row>
    <row r="43" spans="1:10">
      <c r="A43" s="24">
        <v>41</v>
      </c>
      <c r="B43" s="25" t="s">
        <v>676</v>
      </c>
      <c r="C43" s="25">
        <v>0.129116836003494</v>
      </c>
      <c r="D43" s="26">
        <v>5.6695221669655198E-5</v>
      </c>
      <c r="E43" s="25">
        <v>1.5522815140209401</v>
      </c>
      <c r="F43" s="25">
        <v>-1.2537280182518</v>
      </c>
      <c r="G43" s="25">
        <v>2.81079870870327</v>
      </c>
      <c r="H43" s="25">
        <v>0.44635452745365201</v>
      </c>
      <c r="I43" s="25">
        <v>-1.2054637875624401</v>
      </c>
      <c r="J43" s="25">
        <v>1.7623771500455501</v>
      </c>
    </row>
    <row r="44" spans="1:10">
      <c r="A44" s="24">
        <v>42</v>
      </c>
      <c r="B44" s="25" t="s">
        <v>428</v>
      </c>
      <c r="C44" s="25">
        <v>0.22522814704775801</v>
      </c>
      <c r="D44" s="26">
        <v>1.8618445902802401E-6</v>
      </c>
      <c r="E44" s="25">
        <v>4.4441362494195404</v>
      </c>
      <c r="F44" s="25">
        <v>-1.0709131509276499</v>
      </c>
      <c r="G44" s="25">
        <v>7.0749271633458504</v>
      </c>
      <c r="H44" s="25">
        <v>0.68862322027509004</v>
      </c>
      <c r="I44" s="25">
        <v>-1.2319228550496999</v>
      </c>
      <c r="J44" s="25">
        <v>1.87225416686744</v>
      </c>
    </row>
    <row r="45" spans="1:10">
      <c r="A45" s="24">
        <v>43</v>
      </c>
      <c r="B45" s="25" t="s">
        <v>568</v>
      </c>
      <c r="C45" s="25">
        <v>0.21766691800263099</v>
      </c>
      <c r="D45" s="26">
        <v>3.0353218507438502E-6</v>
      </c>
      <c r="E45" s="25">
        <v>1.538422651898</v>
      </c>
      <c r="F45" s="25">
        <v>-1.7772843662547999</v>
      </c>
      <c r="G45" s="25">
        <v>2.7005105063985599</v>
      </c>
      <c r="H45" s="25">
        <v>0.63659558875225197</v>
      </c>
      <c r="I45" s="25">
        <v>-1.49137022343655</v>
      </c>
      <c r="J45" s="25">
        <v>1.83158188327771</v>
      </c>
    </row>
    <row r="46" spans="1:10">
      <c r="A46" s="24">
        <v>44</v>
      </c>
      <c r="B46" s="25" t="s">
        <v>518</v>
      </c>
      <c r="C46" s="25">
        <v>0.31418415758928198</v>
      </c>
      <c r="D46" s="26">
        <v>1.27108222384336E-7</v>
      </c>
      <c r="E46" s="25">
        <v>2.28218465460492</v>
      </c>
      <c r="F46" s="25">
        <v>-0.88432042118274601</v>
      </c>
      <c r="G46" s="25">
        <v>4.4117876735188704</v>
      </c>
      <c r="H46" s="25">
        <v>0.786743340999005</v>
      </c>
      <c r="I46" s="25">
        <v>-1.28349291260785</v>
      </c>
      <c r="J46" s="25">
        <v>2.2543024257928099</v>
      </c>
    </row>
    <row r="47" spans="1:10">
      <c r="A47" s="24">
        <v>45</v>
      </c>
      <c r="B47" s="25" t="s">
        <v>29</v>
      </c>
      <c r="C47" s="25">
        <v>0.31799810673597201</v>
      </c>
      <c r="D47" s="25">
        <v>2.2905688778816101E-3</v>
      </c>
      <c r="E47" s="25">
        <v>2.8525096214605301</v>
      </c>
      <c r="F47" s="25">
        <v>-1.32147684196677</v>
      </c>
      <c r="G47" s="25">
        <v>2.2683334476630401</v>
      </c>
      <c r="H47" s="25">
        <v>1.46266681191571</v>
      </c>
      <c r="I47" s="25">
        <v>-2.5965517451006699</v>
      </c>
      <c r="J47" s="25">
        <v>0.80419283291826205</v>
      </c>
    </row>
    <row r="48" spans="1:10">
      <c r="A48" s="24">
        <v>46</v>
      </c>
      <c r="B48" s="25" t="s">
        <v>280</v>
      </c>
      <c r="C48" s="25">
        <v>0.228175394768943</v>
      </c>
      <c r="D48" s="26">
        <v>2.0248137515651499E-7</v>
      </c>
      <c r="E48" s="25">
        <v>4.0187666255379497</v>
      </c>
      <c r="F48" s="25">
        <v>-0.99225971448844696</v>
      </c>
      <c r="G48" s="25">
        <v>3.2585452738633598</v>
      </c>
      <c r="H48" s="25">
        <v>0.59882710982590703</v>
      </c>
      <c r="I48" s="25">
        <v>-1.3638895499861401</v>
      </c>
      <c r="J48" s="25">
        <v>1.39212292123049</v>
      </c>
    </row>
    <row r="49" spans="1:10">
      <c r="A49" s="24">
        <v>47</v>
      </c>
      <c r="B49" s="25" t="s">
        <v>244</v>
      </c>
      <c r="C49" s="25">
        <v>0.177428629964131</v>
      </c>
      <c r="D49" s="25">
        <v>1.5335215106823299E-3</v>
      </c>
      <c r="E49" s="25">
        <v>1.61204759084876E-2</v>
      </c>
      <c r="F49" s="25">
        <v>-60.850972708088598</v>
      </c>
      <c r="G49" s="25">
        <v>2.90467275824509</v>
      </c>
      <c r="H49" s="25">
        <v>0.66755146383071995</v>
      </c>
      <c r="I49" s="25">
        <v>-2.0114838975843701</v>
      </c>
      <c r="J49" s="25">
        <v>0.20127813452281601</v>
      </c>
    </row>
    <row r="50" spans="1:10">
      <c r="A50" s="24">
        <v>48</v>
      </c>
      <c r="B50" s="25" t="s">
        <v>414</v>
      </c>
      <c r="C50" s="25">
        <v>0.44247691475920198</v>
      </c>
      <c r="D50" s="26">
        <v>2.1297674926896499E-10</v>
      </c>
      <c r="E50" s="25">
        <v>1.9787189599949101E-2</v>
      </c>
      <c r="F50" s="25">
        <v>-58.155298383367303</v>
      </c>
      <c r="G50" s="25">
        <v>4.0901703671306704</v>
      </c>
      <c r="H50" s="25">
        <v>1.3585345079458599</v>
      </c>
      <c r="I50" s="25">
        <v>-1.50906967891529</v>
      </c>
      <c r="J50" s="25">
        <v>2.2334365826529998</v>
      </c>
    </row>
    <row r="51" spans="1:10">
      <c r="A51" s="24">
        <v>49</v>
      </c>
      <c r="B51" s="25" t="s">
        <v>211</v>
      </c>
      <c r="C51" s="25">
        <v>4.5071606355094898E-2</v>
      </c>
      <c r="D51" s="25">
        <v>8.4591905113188606E-2</v>
      </c>
      <c r="E51" s="25">
        <v>2.13198148856485</v>
      </c>
      <c r="F51" s="25">
        <v>-6.8547104882980603E-2</v>
      </c>
      <c r="G51" s="25">
        <v>1.4112561800898</v>
      </c>
      <c r="H51" s="25">
        <v>0.27766243307499</v>
      </c>
      <c r="I51" s="25">
        <v>-2.1822798536122301</v>
      </c>
      <c r="J51" s="25">
        <v>-3.49824008398735</v>
      </c>
    </row>
    <row r="52" spans="1:10">
      <c r="A52" s="24">
        <v>50</v>
      </c>
      <c r="B52" s="25" t="s">
        <v>417</v>
      </c>
      <c r="C52" s="25">
        <v>4.1042432075015102E-2</v>
      </c>
      <c r="D52" s="25">
        <v>0.351051490600437</v>
      </c>
      <c r="E52" s="25">
        <v>1.28872590930516</v>
      </c>
      <c r="F52" s="25">
        <v>-1.3896377392999</v>
      </c>
      <c r="G52" s="25">
        <v>1.9239208031437101</v>
      </c>
      <c r="H52" s="25">
        <v>0.30906886949092799</v>
      </c>
      <c r="I52" s="25">
        <v>-2.9572927878080302</v>
      </c>
      <c r="J52" s="25">
        <v>-8.6674735740454008</v>
      </c>
    </row>
    <row r="53" spans="1:10">
      <c r="A53" s="24">
        <v>51</v>
      </c>
      <c r="B53" s="25" t="s">
        <v>903</v>
      </c>
      <c r="C53" s="25">
        <v>0.43297474658850399</v>
      </c>
      <c r="D53" s="26">
        <v>3.8179987700971303E-14</v>
      </c>
      <c r="E53" s="25">
        <v>2.22972797310516</v>
      </c>
      <c r="F53" s="25">
        <v>-1.11944257875634</v>
      </c>
      <c r="G53" s="25">
        <v>2.95446152950753</v>
      </c>
      <c r="H53" s="25">
        <v>1.03539931850098</v>
      </c>
      <c r="I53" s="25">
        <v>-1.1653042815033301</v>
      </c>
      <c r="J53" s="25">
        <v>3.2635001598920699</v>
      </c>
    </row>
    <row r="54" spans="1:10">
      <c r="A54" s="24">
        <v>52</v>
      </c>
      <c r="B54" s="25" t="s">
        <v>667</v>
      </c>
      <c r="C54" s="25">
        <v>8.6998957544146993E-2</v>
      </c>
      <c r="D54" s="25">
        <v>6.0128375323916404E-3</v>
      </c>
      <c r="E54" s="25">
        <v>1.16671110465225</v>
      </c>
      <c r="F54" s="25">
        <v>-2.45295888741021</v>
      </c>
      <c r="G54" s="25">
        <v>2.6434728038027102</v>
      </c>
      <c r="H54" s="25">
        <v>0.38623374315953701</v>
      </c>
      <c r="I54" s="25">
        <v>-1.7915588507436599</v>
      </c>
      <c r="J54" s="25">
        <v>-1.0030024165474101</v>
      </c>
    </row>
    <row r="55" spans="1:10">
      <c r="A55" s="24">
        <v>53</v>
      </c>
      <c r="B55" s="25" t="s">
        <v>479</v>
      </c>
      <c r="C55" s="25">
        <v>0.12848640752955301</v>
      </c>
      <c r="D55" s="25">
        <v>1.6646318524076299E-4</v>
      </c>
      <c r="E55" s="25">
        <v>0.11241699716758299</v>
      </c>
      <c r="F55" s="25">
        <v>-51.628669380362503</v>
      </c>
      <c r="G55" s="25">
        <v>1.8198574986724301</v>
      </c>
      <c r="H55" s="25">
        <v>0.43087829369900099</v>
      </c>
      <c r="I55" s="25">
        <v>-1.62646345352913</v>
      </c>
      <c r="J55" s="25">
        <v>0.48394514005366002</v>
      </c>
    </row>
    <row r="56" spans="1:10">
      <c r="A56" s="24">
        <v>54</v>
      </c>
      <c r="B56" s="25" t="s">
        <v>766</v>
      </c>
      <c r="C56" s="25">
        <v>2.4255876713374501E-2</v>
      </c>
      <c r="D56" s="25">
        <v>0.59355247921258902</v>
      </c>
      <c r="E56" s="25">
        <v>1.66953809657163</v>
      </c>
      <c r="F56" s="25">
        <v>-1.6932991269078199</v>
      </c>
      <c r="G56" s="25">
        <v>1.91990448981404</v>
      </c>
      <c r="H56" s="25">
        <v>0.239821612482609</v>
      </c>
      <c r="I56" s="25">
        <v>-3.2866190301638798</v>
      </c>
      <c r="J56" s="25">
        <v>-14.697470763975399</v>
      </c>
    </row>
    <row r="57" spans="1:10">
      <c r="A57" s="24">
        <v>55</v>
      </c>
      <c r="B57" s="25" t="s">
        <v>1036</v>
      </c>
      <c r="C57" s="25">
        <v>0.34294742085450503</v>
      </c>
      <c r="D57" s="26">
        <v>3.6914346861141301E-7</v>
      </c>
      <c r="E57" s="25">
        <v>2.9134896207607199E-2</v>
      </c>
      <c r="F57" s="25">
        <v>-91.205819536408896</v>
      </c>
      <c r="G57" s="25">
        <v>2.72340963799817</v>
      </c>
      <c r="H57" s="25">
        <v>0.82510976824537896</v>
      </c>
      <c r="I57" s="25">
        <v>-1.7292453844564799</v>
      </c>
      <c r="J57" s="25">
        <v>1.91245959495893</v>
      </c>
    </row>
    <row r="58" spans="1:10">
      <c r="A58" s="24">
        <v>56</v>
      </c>
      <c r="B58" s="25" t="s">
        <v>152</v>
      </c>
      <c r="C58" s="25">
        <v>0.115149392520104</v>
      </c>
      <c r="D58" s="25">
        <v>7.3612888232674103E-4</v>
      </c>
      <c r="E58" s="25">
        <v>1.72752980679753</v>
      </c>
      <c r="F58" s="25">
        <v>-1.35934435479603</v>
      </c>
      <c r="G58" s="25">
        <v>2.9747682268050899</v>
      </c>
      <c r="H58" s="25">
        <v>0.42162482805391199</v>
      </c>
      <c r="I58" s="25">
        <v>-1.3680691594777199</v>
      </c>
      <c r="J58" s="25">
        <v>-4.633144292955E-2</v>
      </c>
    </row>
    <row r="59" spans="1:10">
      <c r="A59" s="24">
        <v>57</v>
      </c>
      <c r="B59" s="25" t="s">
        <v>38</v>
      </c>
      <c r="C59" s="25">
        <v>7.8446759204586802E-4</v>
      </c>
      <c r="D59" s="25">
        <v>0.92212750499097096</v>
      </c>
      <c r="E59" s="25">
        <v>9.1568804578236896E-3</v>
      </c>
      <c r="F59" s="25">
        <v>-51.596209475452603</v>
      </c>
      <c r="G59" s="25">
        <v>92.050727266836503</v>
      </c>
      <c r="H59" s="25">
        <v>4.5469672199972999E-2</v>
      </c>
      <c r="I59" s="25">
        <v>-2.1053715847049199</v>
      </c>
      <c r="J59" s="25">
        <v>-105.78414324012201</v>
      </c>
    </row>
    <row r="60" spans="1:10">
      <c r="A60" s="24">
        <v>58</v>
      </c>
      <c r="B60" s="25" t="s">
        <v>1533</v>
      </c>
      <c r="C60" s="25">
        <v>0.33232418876889203</v>
      </c>
      <c r="D60" s="26">
        <v>5.4703946125252902E-11</v>
      </c>
      <c r="E60" s="25">
        <v>3.20562067638607</v>
      </c>
      <c r="F60" s="25">
        <v>-1.1311305331902399</v>
      </c>
      <c r="G60" s="25">
        <v>3.7854962466703199</v>
      </c>
      <c r="H60" s="25">
        <v>0.88857058563797098</v>
      </c>
      <c r="I60" s="25">
        <v>-1.2041124891602299</v>
      </c>
      <c r="J60" s="25">
        <v>2.5708075250325502</v>
      </c>
    </row>
    <row r="61" spans="1:10">
      <c r="A61" s="24">
        <v>59</v>
      </c>
      <c r="B61" s="25" t="s">
        <v>1531</v>
      </c>
      <c r="C61" s="25">
        <v>0.113651429143925</v>
      </c>
      <c r="D61" s="25">
        <v>4.1768672850911901E-3</v>
      </c>
      <c r="E61" s="25">
        <v>5.7617763052927401E-2</v>
      </c>
      <c r="F61" s="25">
        <v>-64.935797026561403</v>
      </c>
      <c r="G61" s="25">
        <v>1.54323818059269</v>
      </c>
      <c r="H61" s="25">
        <v>0.41304434629271503</v>
      </c>
      <c r="I61" s="25">
        <v>-2.2020501896061999</v>
      </c>
      <c r="J61" s="25">
        <v>-1.1291117834211</v>
      </c>
    </row>
    <row r="62" spans="1:10">
      <c r="A62" s="24">
        <v>60</v>
      </c>
      <c r="B62" s="25" t="s">
        <v>1389</v>
      </c>
      <c r="C62" s="25">
        <v>0.19198412862342801</v>
      </c>
      <c r="D62" s="26">
        <v>7.47711482522918E-10</v>
      </c>
      <c r="E62" s="25">
        <v>1.16020340036462</v>
      </c>
      <c r="F62" s="25">
        <v>0.37818577497564199</v>
      </c>
      <c r="G62" s="25">
        <v>2.06512987379157</v>
      </c>
      <c r="H62" s="25">
        <v>0.54369001354064095</v>
      </c>
      <c r="I62" s="25">
        <v>-0.30608463440334599</v>
      </c>
      <c r="J62" s="25">
        <v>5.2540537944790797</v>
      </c>
    </row>
    <row r="63" spans="1:10">
      <c r="A63" s="24">
        <v>61</v>
      </c>
      <c r="B63" s="25" t="s">
        <v>1022</v>
      </c>
      <c r="C63" s="25">
        <v>0.21571004876126901</v>
      </c>
      <c r="D63" s="25">
        <v>4.6660710864871298E-4</v>
      </c>
      <c r="E63" s="25">
        <v>2.3301055776649799</v>
      </c>
      <c r="F63" s="25">
        <v>-1.45519786551389</v>
      </c>
      <c r="G63" s="25">
        <v>4.1650532351878402</v>
      </c>
      <c r="H63" s="25">
        <v>0.72163029300005899</v>
      </c>
      <c r="I63" s="25">
        <v>-1.6670048878791801</v>
      </c>
      <c r="J63" s="25">
        <v>0.25904987510453698</v>
      </c>
    </row>
    <row r="64" spans="1:10">
      <c r="A64" s="24">
        <v>62</v>
      </c>
      <c r="B64" s="25" t="s">
        <v>180</v>
      </c>
      <c r="C64" s="25">
        <v>0.163300464542565</v>
      </c>
      <c r="D64" s="25">
        <v>0.155626964841933</v>
      </c>
      <c r="E64" s="25">
        <v>6.5898172299744097E-3</v>
      </c>
      <c r="F64" s="25">
        <v>-15.9333721971056</v>
      </c>
      <c r="G64" s="25">
        <v>3.509793948235</v>
      </c>
      <c r="H64" s="25">
        <v>0.83355370224466097</v>
      </c>
      <c r="I64" s="25">
        <v>-2.64068688756287</v>
      </c>
      <c r="J64" s="25">
        <v>-1.9836119105224801</v>
      </c>
    </row>
    <row r="65" spans="1:10">
      <c r="A65" s="24">
        <v>63</v>
      </c>
      <c r="B65" s="25" t="s">
        <v>286</v>
      </c>
      <c r="C65" s="25">
        <v>0.32820664101883301</v>
      </c>
      <c r="D65" s="25">
        <v>8.3198090584668E-3</v>
      </c>
      <c r="E65" s="25">
        <v>3.1879129801778802E-2</v>
      </c>
      <c r="F65" s="25">
        <v>-96.431614144135693</v>
      </c>
      <c r="G65" s="25">
        <v>6.0320498931446096</v>
      </c>
      <c r="H65" s="25">
        <v>1.52281202462034</v>
      </c>
      <c r="I65" s="25">
        <v>-2.2017213334246901</v>
      </c>
      <c r="J65" s="25">
        <v>0.85337765283107603</v>
      </c>
    </row>
    <row r="66" spans="1:10">
      <c r="A66" s="24">
        <v>64</v>
      </c>
      <c r="B66" s="25" t="s">
        <v>1507</v>
      </c>
      <c r="C66" s="25">
        <v>0.19807954086789001</v>
      </c>
      <c r="D66" s="26">
        <v>1.7912927210869499E-6</v>
      </c>
      <c r="E66" s="25">
        <v>4.2131207049249202</v>
      </c>
      <c r="F66" s="25">
        <v>-0.93124499868277699</v>
      </c>
      <c r="G66" s="25">
        <v>2.9037610438078998</v>
      </c>
      <c r="H66" s="25">
        <v>0.57810988123652696</v>
      </c>
      <c r="I66" s="25">
        <v>-1.3143817209437401</v>
      </c>
      <c r="J66" s="25">
        <v>1.85211095434702</v>
      </c>
    </row>
    <row r="67" spans="1:10">
      <c r="A67" s="24">
        <v>65</v>
      </c>
      <c r="B67" s="25" t="s">
        <v>1401</v>
      </c>
      <c r="C67" s="25">
        <v>9.1641206744179707E-2</v>
      </c>
      <c r="D67" s="25">
        <v>7.0691222700360295E-4</v>
      </c>
      <c r="E67" s="25">
        <v>1.802596398787</v>
      </c>
      <c r="F67" s="25">
        <v>-0.89026717130585398</v>
      </c>
      <c r="G67" s="25">
        <v>1.6116355895965</v>
      </c>
      <c r="H67" s="25">
        <v>0.36738587792092697</v>
      </c>
      <c r="I67" s="25">
        <v>-1.3557820704010499</v>
      </c>
      <c r="J67" s="25">
        <v>1.2194669538563201</v>
      </c>
    </row>
    <row r="68" spans="1:10">
      <c r="A68" s="24">
        <v>66</v>
      </c>
      <c r="B68" s="25" t="s">
        <v>208</v>
      </c>
      <c r="C68" s="25">
        <v>8.3092358639853606E-2</v>
      </c>
      <c r="D68" s="25">
        <v>2.4255385384072101E-2</v>
      </c>
      <c r="E68" s="25">
        <v>1.2985662349434201E-2</v>
      </c>
      <c r="F68" s="25">
        <v>-30.915993947192501</v>
      </c>
      <c r="G68" s="25">
        <v>1.8591019126500901</v>
      </c>
      <c r="H68" s="25">
        <v>0.36191387796508001</v>
      </c>
      <c r="I68" s="25">
        <v>-2.24212936225342</v>
      </c>
      <c r="J68" s="25">
        <v>-2.3842844799315102</v>
      </c>
    </row>
    <row r="69" spans="1:10">
      <c r="A69" s="24">
        <v>67</v>
      </c>
      <c r="B69" s="25" t="s">
        <v>966</v>
      </c>
      <c r="C69" s="25">
        <v>9.1205754031835395E-2</v>
      </c>
      <c r="D69" s="25">
        <v>6.8722725358885003E-2</v>
      </c>
      <c r="E69" s="25">
        <v>2.2214732126680299E-2</v>
      </c>
      <c r="F69" s="25">
        <v>278.87905725602297</v>
      </c>
      <c r="G69" s="25">
        <v>5.3423886217083902</v>
      </c>
      <c r="H69" s="25">
        <v>0.47505417134594002</v>
      </c>
      <c r="I69" s="25">
        <v>-1.9887909794157901</v>
      </c>
      <c r="J69" s="25">
        <v>-2.52168249475119</v>
      </c>
    </row>
    <row r="70" spans="1:10">
      <c r="A70" s="24">
        <v>68</v>
      </c>
      <c r="B70" s="25" t="s">
        <v>141</v>
      </c>
      <c r="C70" s="25">
        <v>0.136065485194485</v>
      </c>
      <c r="D70" s="25">
        <v>4.3213173876723802E-3</v>
      </c>
      <c r="E70" s="25">
        <v>6.7813757001359706E-2</v>
      </c>
      <c r="F70" s="25">
        <v>-78.673349226293098</v>
      </c>
      <c r="G70" s="25">
        <v>2.34443283830403</v>
      </c>
      <c r="H70" s="25">
        <v>0.494207053544854</v>
      </c>
      <c r="I70" s="25">
        <v>-1.9215487379796801</v>
      </c>
      <c r="J70" s="25">
        <v>-0.49175997880177902</v>
      </c>
    </row>
    <row r="71" spans="1:10">
      <c r="A71" s="24">
        <v>69</v>
      </c>
      <c r="B71" s="25" t="s">
        <v>1522</v>
      </c>
      <c r="C71" s="25">
        <v>0.108038490565111</v>
      </c>
      <c r="D71" s="25">
        <v>2.0926428092523E-2</v>
      </c>
      <c r="E71" s="25">
        <v>2.7273262231412899E-2</v>
      </c>
      <c r="F71" s="25">
        <v>-71.774703228342702</v>
      </c>
      <c r="G71" s="25">
        <v>1.8707677723342999</v>
      </c>
      <c r="H71" s="25">
        <v>0.41270961628408798</v>
      </c>
      <c r="I71" s="25">
        <v>-2.27183686825702</v>
      </c>
      <c r="J71" s="25">
        <v>-2.3403206742659002</v>
      </c>
    </row>
    <row r="72" spans="1:10">
      <c r="A72" s="24">
        <v>70</v>
      </c>
      <c r="B72" s="25" t="s">
        <v>1486</v>
      </c>
      <c r="C72" s="25">
        <v>0.18449021115747</v>
      </c>
      <c r="D72" s="26">
        <v>7.4316677848235304E-5</v>
      </c>
      <c r="E72" s="25">
        <v>5.1358552315953601</v>
      </c>
      <c r="F72" s="25">
        <v>-1.2123735889337</v>
      </c>
      <c r="G72" s="25">
        <v>2.7843587180327001</v>
      </c>
      <c r="H72" s="25">
        <v>0.58719415388865603</v>
      </c>
      <c r="I72" s="25">
        <v>-1.85863029264337</v>
      </c>
      <c r="J72" s="25">
        <v>0.46280414337104497</v>
      </c>
    </row>
    <row r="73" spans="1:10">
      <c r="A73" s="24">
        <v>71</v>
      </c>
      <c r="B73" s="25" t="s">
        <v>276</v>
      </c>
      <c r="C73" s="25">
        <v>0.189110398169509</v>
      </c>
      <c r="D73" s="25">
        <v>1.9736864522284302E-3</v>
      </c>
      <c r="E73" s="25">
        <v>1.78922710265025</v>
      </c>
      <c r="F73" s="25">
        <v>-2.0208397102806002</v>
      </c>
      <c r="G73" s="25">
        <v>3.9816766230920999</v>
      </c>
      <c r="H73" s="25">
        <v>0.640353407126939</v>
      </c>
      <c r="I73" s="25">
        <v>-1.8038216448559301</v>
      </c>
      <c r="J73" s="25">
        <v>-0.499220336395098</v>
      </c>
    </row>
    <row r="74" spans="1:10">
      <c r="A74" s="24">
        <v>72</v>
      </c>
      <c r="B74" s="25" t="s">
        <v>143</v>
      </c>
      <c r="C74" s="25">
        <v>0.13411594845324301</v>
      </c>
      <c r="D74" s="25">
        <v>6.2789756004711901E-3</v>
      </c>
      <c r="E74" s="25">
        <v>0.102352336160936</v>
      </c>
      <c r="F74" s="25">
        <v>-59.868593071295898</v>
      </c>
      <c r="G74" s="25">
        <v>2.5289568796676698</v>
      </c>
      <c r="H74" s="25">
        <v>0.48887658298773901</v>
      </c>
      <c r="I74" s="25">
        <v>-1.95863608297145</v>
      </c>
      <c r="J74" s="25">
        <v>-1.0113261336191299</v>
      </c>
    </row>
    <row r="75" spans="1:10">
      <c r="A75" s="24">
        <v>73</v>
      </c>
      <c r="B75" s="25" t="s">
        <v>1554</v>
      </c>
      <c r="C75" s="25">
        <v>3.02873417369727E-2</v>
      </c>
      <c r="D75" s="25">
        <v>1.23020696694931E-2</v>
      </c>
      <c r="E75" s="25">
        <v>5.6802668170092302E-2</v>
      </c>
      <c r="F75" s="25">
        <v>-46.492904488126101</v>
      </c>
      <c r="G75" s="25">
        <v>0.81263920964563996</v>
      </c>
      <c r="H75" s="25">
        <v>0.193755211646264</v>
      </c>
      <c r="I75" s="25">
        <v>-0.80012733710377604</v>
      </c>
      <c r="J75" s="25">
        <v>3.3307929600212902</v>
      </c>
    </row>
    <row r="76" spans="1:10">
      <c r="A76" s="24">
        <v>74</v>
      </c>
      <c r="B76" s="25" t="s">
        <v>1387</v>
      </c>
      <c r="C76" s="25">
        <v>3.2979059964368097E-2</v>
      </c>
      <c r="D76" s="25">
        <v>1.13390411858514E-2</v>
      </c>
      <c r="E76" s="25">
        <v>6.9435660667839301</v>
      </c>
      <c r="F76" s="25">
        <v>0.47792793133026501</v>
      </c>
      <c r="G76" s="25">
        <v>1.1525725215867899</v>
      </c>
      <c r="H76" s="25">
        <v>0.19742284656009701</v>
      </c>
      <c r="I76" s="25">
        <v>-0.37636055742197799</v>
      </c>
      <c r="J76" s="25">
        <v>3.4240329576241999</v>
      </c>
    </row>
    <row r="77" spans="1:10">
      <c r="A77" s="24">
        <v>75</v>
      </c>
      <c r="B77" s="25" t="s">
        <v>784</v>
      </c>
      <c r="C77" s="25">
        <v>0.15941346192466199</v>
      </c>
      <c r="D77" s="25">
        <v>1.62792638569716E-2</v>
      </c>
      <c r="E77" s="25">
        <v>5.4913880777538596E-3</v>
      </c>
      <c r="F77" s="25">
        <v>74.367782427315205</v>
      </c>
      <c r="G77" s="25">
        <v>2.6956730332121102</v>
      </c>
      <c r="H77" s="25">
        <v>0.584443337148984</v>
      </c>
      <c r="I77" s="25">
        <v>-2.1507506144531399</v>
      </c>
      <c r="J77" s="25">
        <v>-0.96747043464125204</v>
      </c>
    </row>
    <row r="78" spans="1:10">
      <c r="A78" s="24">
        <v>76</v>
      </c>
      <c r="B78" s="25" t="s">
        <v>1420</v>
      </c>
      <c r="C78" s="25">
        <v>5.8130565935685698E-2</v>
      </c>
      <c r="D78" s="25">
        <v>7.5629406744719704E-4</v>
      </c>
      <c r="E78" s="25">
        <v>1.32920750120474</v>
      </c>
      <c r="F78" s="25">
        <v>0.70640220036069301</v>
      </c>
      <c r="G78" s="25">
        <v>1.6363408781180599</v>
      </c>
      <c r="H78" s="25">
        <v>0.28428419511479303</v>
      </c>
      <c r="I78" s="25">
        <v>0.420845058635688</v>
      </c>
      <c r="J78" s="25">
        <v>7.7256339477897003</v>
      </c>
    </row>
    <row r="79" spans="1:10">
      <c r="A79" s="24">
        <v>77</v>
      </c>
      <c r="B79" s="25" t="s">
        <v>558</v>
      </c>
      <c r="C79" s="25">
        <v>0.26678682373312301</v>
      </c>
      <c r="D79" s="26">
        <v>9.2110898276188605E-5</v>
      </c>
      <c r="E79" s="25">
        <v>1.82146044276153</v>
      </c>
      <c r="F79" s="25">
        <v>-2.1844823560065301</v>
      </c>
      <c r="G79" s="25">
        <v>4.1940229233390296</v>
      </c>
      <c r="H79" s="25">
        <v>0.81566978232343101</v>
      </c>
      <c r="I79" s="25">
        <v>-1.6801662995725699</v>
      </c>
      <c r="J79" s="25">
        <v>0.68423241656348999</v>
      </c>
    </row>
    <row r="80" spans="1:10">
      <c r="A80" s="24">
        <v>78</v>
      </c>
      <c r="B80" s="25" t="s">
        <v>641</v>
      </c>
      <c r="C80" s="25">
        <v>2.5538285426251601E-2</v>
      </c>
      <c r="D80" s="25">
        <v>8.3206239639784907E-2</v>
      </c>
      <c r="E80" s="25">
        <v>3.06349541138769E-2</v>
      </c>
      <c r="F80" s="25">
        <v>-40.6126847380756</v>
      </c>
      <c r="G80" s="25">
        <v>0.97692757002892705</v>
      </c>
      <c r="H80" s="25">
        <v>0.19413346571578</v>
      </c>
      <c r="I80" s="25">
        <v>-2.2110107817501801</v>
      </c>
      <c r="J80" s="25">
        <v>-3.90073008434705</v>
      </c>
    </row>
    <row r="81" spans="1:10">
      <c r="A81" s="24">
        <v>79</v>
      </c>
      <c r="B81" s="25" t="s">
        <v>502</v>
      </c>
      <c r="C81" s="25">
        <v>0.12302559206946299</v>
      </c>
      <c r="D81" s="25">
        <v>4.0358335573655599E-3</v>
      </c>
      <c r="E81" s="25">
        <v>2.6669868556038302E-2</v>
      </c>
      <c r="F81" s="25">
        <v>-73.246322378886106</v>
      </c>
      <c r="G81" s="25">
        <v>1.89915644905349</v>
      </c>
      <c r="H81" s="25">
        <v>0.53120552968047097</v>
      </c>
      <c r="I81" s="25">
        <v>-2.1290182940729898</v>
      </c>
      <c r="J81" s="25">
        <v>-0.37502342596584198</v>
      </c>
    </row>
    <row r="82" spans="1:10">
      <c r="A82" s="24">
        <v>80</v>
      </c>
      <c r="B82" s="25" t="s">
        <v>129</v>
      </c>
      <c r="C82" s="25">
        <v>0.24452526382565701</v>
      </c>
      <c r="D82" s="25">
        <v>8.4053323418983496E-3</v>
      </c>
      <c r="E82" s="25">
        <v>4.9479495046066502</v>
      </c>
      <c r="F82" s="25">
        <v>-1.0506450820316899</v>
      </c>
      <c r="G82" s="25">
        <v>2.6820943584383001</v>
      </c>
      <c r="H82" s="25">
        <v>0.85689676088313604</v>
      </c>
      <c r="I82" s="25">
        <v>-2.2905585727028699</v>
      </c>
      <c r="J82" s="25">
        <v>6.6411190443866605E-2</v>
      </c>
    </row>
    <row r="83" spans="1:10">
      <c r="A83" s="24">
        <v>81</v>
      </c>
      <c r="B83" s="25" t="s">
        <v>74</v>
      </c>
      <c r="C83" s="25">
        <v>0.26639196231210299</v>
      </c>
      <c r="D83" s="25">
        <v>7.6150165488855705E-4</v>
      </c>
      <c r="E83" s="25">
        <v>1.63690293217407</v>
      </c>
      <c r="F83" s="25">
        <v>-1.9469676157524001</v>
      </c>
      <c r="G83" s="25">
        <v>2.1257612730365798</v>
      </c>
      <c r="H83" s="25">
        <v>0.80168688326081805</v>
      </c>
      <c r="I83" s="25">
        <v>-2.2122442529361401</v>
      </c>
      <c r="J83" s="25">
        <v>0.66638544994765003</v>
      </c>
    </row>
    <row r="84" spans="1:10">
      <c r="A84" s="24">
        <v>82</v>
      </c>
      <c r="B84" s="25" t="s">
        <v>1005</v>
      </c>
      <c r="C84" s="25">
        <v>0.27133831565998401</v>
      </c>
      <c r="D84" s="25">
        <v>1.39042606450707E-3</v>
      </c>
      <c r="E84" s="25">
        <v>7.87706610495235</v>
      </c>
      <c r="F84" s="25">
        <v>-1.0550236784854301</v>
      </c>
      <c r="G84" s="25">
        <v>1.5512417579811599</v>
      </c>
      <c r="H84" s="25">
        <v>0.99119185585426794</v>
      </c>
      <c r="I84" s="25">
        <v>-3.1123951761598199</v>
      </c>
      <c r="J84" s="25">
        <v>-0.117350365399676</v>
      </c>
    </row>
    <row r="85" spans="1:10">
      <c r="A85" s="24">
        <v>83</v>
      </c>
      <c r="B85" s="25" t="s">
        <v>1655</v>
      </c>
      <c r="C85" s="25">
        <v>0.11012488626068601</v>
      </c>
      <c r="D85" s="25">
        <v>0.123408347294253</v>
      </c>
      <c r="E85" s="25">
        <v>2.2850292721567699E-2</v>
      </c>
      <c r="F85" s="25">
        <v>-87.099236793385799</v>
      </c>
      <c r="G85" s="25">
        <v>2.89771950794503</v>
      </c>
      <c r="H85" s="25">
        <v>0.54742465504653604</v>
      </c>
      <c r="I85" s="25">
        <v>-2.45472286811547</v>
      </c>
      <c r="J85" s="25">
        <v>-3.4040016490863598</v>
      </c>
    </row>
    <row r="86" spans="1:10">
      <c r="A86" s="24">
        <v>84</v>
      </c>
      <c r="B86" s="25" t="s">
        <v>1140</v>
      </c>
      <c r="C86" s="25">
        <v>3.8838912002563702E-2</v>
      </c>
      <c r="D86" s="25">
        <v>0.28077907817375403</v>
      </c>
      <c r="E86" s="25">
        <v>7.1307805556069997E-2</v>
      </c>
      <c r="F86" s="25">
        <v>-54.626033853184701</v>
      </c>
      <c r="G86" s="25">
        <v>1.05713308303708</v>
      </c>
      <c r="H86" s="25">
        <v>0.27269001150625999</v>
      </c>
      <c r="I86" s="25">
        <v>-4.1912132378170996</v>
      </c>
      <c r="J86" s="25">
        <v>-9.2122242799960805</v>
      </c>
    </row>
    <row r="87" spans="1:10">
      <c r="A87" s="24">
        <v>85</v>
      </c>
      <c r="B87" s="25" t="s">
        <v>840</v>
      </c>
      <c r="C87" s="25">
        <v>0.32697632280505401</v>
      </c>
      <c r="D87" s="25">
        <v>2.1603753787671101E-3</v>
      </c>
      <c r="E87" s="25">
        <v>1.06090096304428E-2</v>
      </c>
      <c r="F87" s="25">
        <v>-128.64924568807999</v>
      </c>
      <c r="G87" s="25">
        <v>4.8315674213290301</v>
      </c>
      <c r="H87" s="25">
        <v>1.03146709083458</v>
      </c>
      <c r="I87" s="25">
        <v>-2.2531502635660101</v>
      </c>
      <c r="J87" s="25">
        <v>0.30373352165018203</v>
      </c>
    </row>
    <row r="88" spans="1:10">
      <c r="A88" s="24">
        <v>86</v>
      </c>
      <c r="B88" s="25" t="s">
        <v>1469</v>
      </c>
      <c r="C88" s="25">
        <v>0.11752403830967199</v>
      </c>
      <c r="D88" s="25">
        <v>7.25937164802025E-3</v>
      </c>
      <c r="E88" s="25">
        <v>4.84939822305583E-2</v>
      </c>
      <c r="F88" s="25">
        <v>-85.419104984550799</v>
      </c>
      <c r="G88" s="25">
        <v>3.94249386240674</v>
      </c>
      <c r="H88" s="25">
        <v>0.44329409534405001</v>
      </c>
      <c r="I88" s="25">
        <v>-1.8737240128367201</v>
      </c>
      <c r="J88" s="25">
        <v>-1.47659665285206</v>
      </c>
    </row>
    <row r="89" spans="1:10">
      <c r="A89" s="24">
        <v>87</v>
      </c>
      <c r="B89" s="25" t="s">
        <v>1054</v>
      </c>
      <c r="C89" s="25">
        <v>0.24635754129396201</v>
      </c>
      <c r="D89" s="26">
        <v>7.3947914333480302E-6</v>
      </c>
      <c r="E89" s="25">
        <v>3.56577693011279</v>
      </c>
      <c r="F89" s="25">
        <v>-1.3259940528421601</v>
      </c>
      <c r="G89" s="25">
        <v>4.23453818809468</v>
      </c>
      <c r="H89" s="25">
        <v>0.63272398128510599</v>
      </c>
      <c r="I89" s="25">
        <v>-1.46300423432313</v>
      </c>
      <c r="J89" s="25">
        <v>1.27731311933386</v>
      </c>
    </row>
    <row r="90" spans="1:10">
      <c r="A90" s="24">
        <v>88</v>
      </c>
      <c r="B90" s="25" t="s">
        <v>1536</v>
      </c>
      <c r="C90" s="25">
        <v>0.28876335696170802</v>
      </c>
      <c r="D90" s="25">
        <v>6.1801316929627502E-2</v>
      </c>
      <c r="E90" s="25">
        <v>2.1249987565260899E-2</v>
      </c>
      <c r="F90" s="25">
        <v>-81.308874086955399</v>
      </c>
      <c r="G90" s="25">
        <v>1.49684665424039</v>
      </c>
      <c r="H90" s="25">
        <v>1.10482956840471</v>
      </c>
      <c r="I90" s="25">
        <v>-4.0222414766950303</v>
      </c>
      <c r="J90" s="25">
        <v>-0.93721290135236401</v>
      </c>
    </row>
    <row r="91" spans="1:10">
      <c r="A91" s="24">
        <v>89</v>
      </c>
      <c r="B91" s="25" t="s">
        <v>230</v>
      </c>
      <c r="C91" s="25">
        <v>4.8459700624411397E-3</v>
      </c>
      <c r="D91" s="25">
        <v>0.66903441560660004</v>
      </c>
      <c r="E91" s="25">
        <v>1.09025614707376E-2</v>
      </c>
      <c r="F91" s="25">
        <v>-123.073992697213</v>
      </c>
      <c r="G91" s="25">
        <v>2.56135648452068</v>
      </c>
      <c r="H91" s="25">
        <v>9.4868766773773996E-2</v>
      </c>
      <c r="I91" s="25">
        <v>-2.3285595554948402</v>
      </c>
      <c r="J91" s="25">
        <v>-33.518094283145203</v>
      </c>
    </row>
    <row r="92" spans="1:10">
      <c r="A92" s="24">
        <v>90</v>
      </c>
      <c r="B92" s="25" t="s">
        <v>1317</v>
      </c>
      <c r="C92" s="25">
        <v>0.13746736947066099</v>
      </c>
      <c r="D92" s="25">
        <v>1.40272030645224E-4</v>
      </c>
      <c r="E92" s="25">
        <v>3.8958419490527301</v>
      </c>
      <c r="F92" s="25">
        <v>-1.0554982416503</v>
      </c>
      <c r="G92" s="25">
        <v>3.09945253198679</v>
      </c>
      <c r="H92" s="25">
        <v>0.48191056047604902</v>
      </c>
      <c r="I92" s="25">
        <v>-1.46392767958898</v>
      </c>
      <c r="J92" s="25">
        <v>0.34952457197668702</v>
      </c>
    </row>
    <row r="93" spans="1:10">
      <c r="A93" s="24">
        <v>91</v>
      </c>
      <c r="B93" s="25" t="s">
        <v>1307</v>
      </c>
      <c r="C93" s="25">
        <v>0.244586817534168</v>
      </c>
      <c r="D93" s="26">
        <v>5.9869470925969897E-5</v>
      </c>
      <c r="E93" s="25">
        <v>1.71738466534423</v>
      </c>
      <c r="F93" s="25">
        <v>-1.7795972294559601</v>
      </c>
      <c r="G93" s="25">
        <v>4.4153734834879002</v>
      </c>
      <c r="H93" s="25">
        <v>0.68619859132505601</v>
      </c>
      <c r="I93" s="25">
        <v>-1.66297846288521</v>
      </c>
      <c r="J93" s="25">
        <v>0.52677695126951496</v>
      </c>
    </row>
    <row r="94" spans="1:10">
      <c r="A94" s="24">
        <v>92</v>
      </c>
      <c r="B94" s="25" t="s">
        <v>1164</v>
      </c>
      <c r="C94" s="25">
        <v>0.13542458583383599</v>
      </c>
      <c r="D94" s="25">
        <v>1.23788163576763E-4</v>
      </c>
      <c r="E94" s="25">
        <v>2.3346488825329201</v>
      </c>
      <c r="F94" s="25">
        <v>-0.832083070050183</v>
      </c>
      <c r="G94" s="25">
        <v>1.7535995723051501</v>
      </c>
      <c r="H94" s="25">
        <v>0.46510521182137199</v>
      </c>
      <c r="I94" s="25">
        <v>-1.7959993693165399</v>
      </c>
      <c r="J94" s="25">
        <v>0.333222097640686</v>
      </c>
    </row>
    <row r="95" spans="1:10">
      <c r="A95" s="24">
        <v>93</v>
      </c>
      <c r="B95" s="25" t="s">
        <v>415</v>
      </c>
      <c r="C95" s="25">
        <v>6.5295341636106605E-2</v>
      </c>
      <c r="D95" s="25">
        <v>2.45716218081201E-2</v>
      </c>
      <c r="E95" s="25">
        <v>4.2948665584636399E-2</v>
      </c>
      <c r="F95" s="25">
        <v>-69.182456201269801</v>
      </c>
      <c r="G95" s="25">
        <v>1.8469990078738701</v>
      </c>
      <c r="H95" s="25">
        <v>0.31640934042975999</v>
      </c>
      <c r="I95" s="25">
        <v>-2.0451195307338201</v>
      </c>
      <c r="J95" s="25">
        <v>-2.6694526963145999</v>
      </c>
    </row>
    <row r="96" spans="1:10">
      <c r="A96" s="24">
        <v>94</v>
      </c>
      <c r="B96" s="25" t="s">
        <v>1605</v>
      </c>
      <c r="C96" s="25">
        <v>0.100080348546642</v>
      </c>
      <c r="D96" s="25">
        <v>2.53355077782445E-2</v>
      </c>
      <c r="E96" s="25">
        <v>1.92859529637302</v>
      </c>
      <c r="F96" s="25">
        <v>-1.1080426648283299</v>
      </c>
      <c r="G96" s="25">
        <v>2.0092332813075702</v>
      </c>
      <c r="H96" s="25">
        <v>0.41748516939223401</v>
      </c>
      <c r="I96" s="25">
        <v>-2.2615870738489599</v>
      </c>
      <c r="J96" s="25">
        <v>-2.63835705036227</v>
      </c>
    </row>
    <row r="97" spans="1:10">
      <c r="A97" s="24">
        <v>95</v>
      </c>
      <c r="B97" s="25" t="s">
        <v>198</v>
      </c>
      <c r="C97" s="25">
        <v>5.5475654405307398E-2</v>
      </c>
      <c r="D97" s="25">
        <v>3.7089097907327298E-2</v>
      </c>
      <c r="E97" s="25">
        <v>104.396942517611</v>
      </c>
      <c r="F97" s="25">
        <v>-0.39667345637367801</v>
      </c>
      <c r="G97" s="25">
        <v>0.60586289828671602</v>
      </c>
      <c r="H97" s="25">
        <v>0.31369569589146101</v>
      </c>
      <c r="I97" s="25">
        <v>-4.5200710193995404</v>
      </c>
      <c r="J97" s="25">
        <v>-2.8074023344897601</v>
      </c>
    </row>
    <row r="98" spans="1:10">
      <c r="A98" s="24">
        <v>96</v>
      </c>
      <c r="B98" s="25" t="s">
        <v>546</v>
      </c>
      <c r="C98" s="25">
        <v>8.0687006113803098E-2</v>
      </c>
      <c r="D98" s="25">
        <v>0.123438166282911</v>
      </c>
      <c r="E98" s="25">
        <v>74.775389842707298</v>
      </c>
      <c r="F98" s="25">
        <v>-0.883852529077361</v>
      </c>
      <c r="G98" s="25">
        <v>3.0942033456182898</v>
      </c>
      <c r="H98" s="25">
        <v>0.41721659476866801</v>
      </c>
      <c r="I98" s="25">
        <v>-2.0957718891228598</v>
      </c>
      <c r="J98" s="25">
        <v>-4.3542551160922702</v>
      </c>
    </row>
    <row r="99" spans="1:10">
      <c r="A99" s="24">
        <v>97</v>
      </c>
      <c r="B99" s="25" t="s">
        <v>892</v>
      </c>
      <c r="C99" s="25">
        <v>0.31258050722331399</v>
      </c>
      <c r="D99" s="25">
        <v>2.4287142906365198E-3</v>
      </c>
      <c r="E99" s="25">
        <v>1.53364439578343E-2</v>
      </c>
      <c r="F99" s="25">
        <v>-70.328052300914393</v>
      </c>
      <c r="G99" s="25">
        <v>53.905474089869998</v>
      </c>
      <c r="H99" s="25">
        <v>0.93816014243488099</v>
      </c>
      <c r="I99" s="25">
        <v>-1.81073709035832</v>
      </c>
      <c r="J99" s="25">
        <v>-0.41496062176738202</v>
      </c>
    </row>
    <row r="100" spans="1:10">
      <c r="A100" s="24">
        <v>98</v>
      </c>
      <c r="B100" s="25" t="s">
        <v>97</v>
      </c>
      <c r="C100" s="26">
        <v>9.0460862329222499E-5</v>
      </c>
      <c r="D100" s="25">
        <v>0.96486276447616703</v>
      </c>
      <c r="E100" s="25">
        <v>1055.0699676449999</v>
      </c>
      <c r="F100" s="25">
        <v>-1.2587431513608101</v>
      </c>
      <c r="G100" s="25">
        <v>-6.1532134215455898E-2</v>
      </c>
      <c r="H100" s="25">
        <v>-1.39626897103656E-2</v>
      </c>
      <c r="I100" s="25">
        <v>70.766694657722397</v>
      </c>
      <c r="J100" s="25">
        <v>317.98985074990298</v>
      </c>
    </row>
    <row r="101" spans="1:10">
      <c r="A101" s="24">
        <v>99</v>
      </c>
      <c r="B101" s="25" t="s">
        <v>955</v>
      </c>
      <c r="C101" s="25">
        <v>0.323589383298589</v>
      </c>
      <c r="D101" s="25">
        <v>1.99032639174931E-4</v>
      </c>
      <c r="E101" s="25">
        <v>1.56814505697466E-2</v>
      </c>
      <c r="F101" s="25">
        <v>-116.643073705522</v>
      </c>
      <c r="G101" s="25">
        <v>4.8447309579283999</v>
      </c>
      <c r="H101" s="25">
        <v>0.95062185158520995</v>
      </c>
      <c r="I101" s="25">
        <v>-1.8585509008496099</v>
      </c>
      <c r="J101" s="25">
        <v>0.77856940189081303</v>
      </c>
    </row>
    <row r="102" spans="1:10">
      <c r="A102" s="24">
        <v>100</v>
      </c>
      <c r="B102" s="25" t="s">
        <v>83</v>
      </c>
      <c r="C102" s="25">
        <v>0.17940483481233799</v>
      </c>
      <c r="D102" s="25">
        <v>2.28747925794744E-2</v>
      </c>
      <c r="E102" s="25">
        <v>3.29300044625781E-2</v>
      </c>
      <c r="F102" s="25">
        <v>-110.840590185588</v>
      </c>
      <c r="G102" s="25">
        <v>54.9985448254548</v>
      </c>
      <c r="H102" s="25">
        <v>0.67033421061855103</v>
      </c>
      <c r="I102" s="25">
        <v>-1.9996121467089001</v>
      </c>
      <c r="J102" s="25">
        <v>-1.00070691252378</v>
      </c>
    </row>
    <row r="103" spans="1:10">
      <c r="A103" s="24">
        <v>101</v>
      </c>
      <c r="B103" s="25" t="s">
        <v>561</v>
      </c>
      <c r="C103" s="25">
        <v>5.8671544404995703E-2</v>
      </c>
      <c r="D103" s="25">
        <v>1.29971815660542E-2</v>
      </c>
      <c r="E103" s="25">
        <v>1.9403107071797401</v>
      </c>
      <c r="F103" s="25">
        <v>-1.24980254689751</v>
      </c>
      <c r="G103" s="25">
        <v>1.7528251951871401</v>
      </c>
      <c r="H103" s="25">
        <v>0.296073027136246</v>
      </c>
      <c r="I103" s="25">
        <v>-1.67364876495781</v>
      </c>
      <c r="J103" s="25">
        <v>-0.82906142014928197</v>
      </c>
    </row>
    <row r="104" spans="1:10">
      <c r="A104" s="24">
        <v>102</v>
      </c>
      <c r="B104" s="25" t="s">
        <v>849</v>
      </c>
      <c r="C104" s="25">
        <v>0.14958956192889</v>
      </c>
      <c r="D104" s="25">
        <v>0.17980299234267899</v>
      </c>
      <c r="E104" s="25">
        <v>-1.043962738507E-2</v>
      </c>
      <c r="F104" s="25">
        <v>111.98218781957399</v>
      </c>
      <c r="G104" s="25">
        <v>81.039828713904498</v>
      </c>
      <c r="H104" s="25">
        <v>0.63663071510996205</v>
      </c>
      <c r="I104" s="25">
        <v>-2.1025514932633498</v>
      </c>
      <c r="J104" s="25">
        <v>-3.4405650044019298</v>
      </c>
    </row>
    <row r="105" spans="1:10">
      <c r="A105" s="24">
        <v>103</v>
      </c>
      <c r="B105" s="25" t="s">
        <v>552</v>
      </c>
      <c r="C105" s="25">
        <v>0.152523621357186</v>
      </c>
      <c r="D105" s="25">
        <v>7.3940872410106495E-2</v>
      </c>
      <c r="E105" s="25">
        <v>4.2633570309633599</v>
      </c>
      <c r="F105" s="25">
        <v>-1.3517438389066301</v>
      </c>
      <c r="G105" s="25">
        <v>3.0487038768777599</v>
      </c>
      <c r="H105" s="25">
        <v>0.60536040408481195</v>
      </c>
      <c r="I105" s="25">
        <v>-2.4270864391074798</v>
      </c>
      <c r="J105" s="25">
        <v>-2.6316196268389702</v>
      </c>
    </row>
    <row r="106" spans="1:10">
      <c r="A106" s="24">
        <v>104</v>
      </c>
      <c r="B106" s="25" t="s">
        <v>386</v>
      </c>
      <c r="C106" s="25">
        <v>0.120943665810416</v>
      </c>
      <c r="D106" s="25">
        <v>8.9024094243449394E-3</v>
      </c>
      <c r="E106" s="25">
        <v>1.6723815783420699E-2</v>
      </c>
      <c r="F106" s="25">
        <v>65.480761079266898</v>
      </c>
      <c r="G106" s="25">
        <v>2.3152811174849299</v>
      </c>
      <c r="H106" s="25">
        <v>0.46961898246071498</v>
      </c>
      <c r="I106" s="25">
        <v>-2.0100568525088098</v>
      </c>
      <c r="J106" s="25">
        <v>-1.3165923875185299</v>
      </c>
    </row>
    <row r="107" spans="1:10">
      <c r="A107" s="24">
        <v>105</v>
      </c>
      <c r="B107" s="25" t="s">
        <v>249</v>
      </c>
      <c r="C107" s="25">
        <v>0.125636096824053</v>
      </c>
      <c r="D107" s="25">
        <v>3.0617246789277498E-2</v>
      </c>
      <c r="E107" s="25">
        <v>2.1483836700249399E-2</v>
      </c>
      <c r="F107" s="25">
        <v>70.100412879076799</v>
      </c>
      <c r="G107" s="25">
        <v>1.7532032103314601</v>
      </c>
      <c r="H107" s="25">
        <v>0.50684762666301098</v>
      </c>
      <c r="I107" s="25">
        <v>-2.8556840660153102</v>
      </c>
      <c r="J107" s="25">
        <v>-2.4798089581131699</v>
      </c>
    </row>
    <row r="108" spans="1:10">
      <c r="A108" s="24">
        <v>106</v>
      </c>
      <c r="B108" s="25" t="s">
        <v>1225</v>
      </c>
      <c r="C108" s="25">
        <v>0.22252670880922101</v>
      </c>
      <c r="D108" s="26">
        <v>8.1475023581970599E-7</v>
      </c>
      <c r="E108" s="25">
        <v>3.82057449749056</v>
      </c>
      <c r="F108" s="25">
        <v>-1.2345215690319999</v>
      </c>
      <c r="G108" s="25">
        <v>2.7653291050934699</v>
      </c>
      <c r="H108" s="25">
        <v>0.65131862013702202</v>
      </c>
      <c r="I108" s="25">
        <v>-1.5888118582647699</v>
      </c>
      <c r="J108" s="25">
        <v>1.54698431828174</v>
      </c>
    </row>
    <row r="109" spans="1:10">
      <c r="A109" s="24">
        <v>107</v>
      </c>
      <c r="B109" s="25" t="s">
        <v>847</v>
      </c>
      <c r="C109" s="25">
        <v>5.3435401676559198E-2</v>
      </c>
      <c r="D109" s="25">
        <v>4.5714680399543996E-3</v>
      </c>
      <c r="E109" s="25">
        <v>0.61364593604149797</v>
      </c>
      <c r="F109" s="25">
        <v>-3.9525222939859899</v>
      </c>
      <c r="G109" s="25">
        <v>1.38257108407425</v>
      </c>
      <c r="H109" s="25">
        <v>0.28698874338927899</v>
      </c>
      <c r="I109" s="25">
        <v>-1.2802461895952399</v>
      </c>
      <c r="J109" s="25">
        <v>1.1457091635402401</v>
      </c>
    </row>
    <row r="110" spans="1:10">
      <c r="A110" s="24">
        <v>108</v>
      </c>
      <c r="B110" s="25" t="s">
        <v>576</v>
      </c>
      <c r="C110" s="25">
        <v>0.355891819824807</v>
      </c>
      <c r="D110" s="26">
        <v>7.3489342042364501E-6</v>
      </c>
      <c r="E110" s="25">
        <v>4.9523452701368704</v>
      </c>
      <c r="F110" s="25">
        <v>-0.72875520673156702</v>
      </c>
      <c r="G110" s="25">
        <v>2.8093976110165002</v>
      </c>
      <c r="H110" s="25">
        <v>1.08381476961026</v>
      </c>
      <c r="I110" s="25">
        <v>-1.8378034536850001</v>
      </c>
      <c r="J110" s="25">
        <v>1.5277284741832899</v>
      </c>
    </row>
    <row r="111" spans="1:10">
      <c r="A111" s="24">
        <v>109</v>
      </c>
      <c r="B111" s="25" t="s">
        <v>1358</v>
      </c>
      <c r="C111" s="25">
        <v>0.131988489048355</v>
      </c>
      <c r="D111" s="25">
        <v>7.55315570997739E-3</v>
      </c>
      <c r="E111" s="25">
        <v>2.2917263473110299</v>
      </c>
      <c r="F111" s="25">
        <v>-1.4279449894846099</v>
      </c>
      <c r="G111" s="25">
        <v>1.7464625688538999</v>
      </c>
      <c r="H111" s="25">
        <v>0.51724616013875002</v>
      </c>
      <c r="I111" s="25">
        <v>-2.2734306174763899</v>
      </c>
      <c r="J111" s="25">
        <v>-0.69690683292647104</v>
      </c>
    </row>
    <row r="112" spans="1:10">
      <c r="A112" s="24">
        <v>110</v>
      </c>
      <c r="B112" s="25" t="s">
        <v>258</v>
      </c>
      <c r="C112" s="25">
        <v>6.9768827535263506E-2</v>
      </c>
      <c r="D112" s="25">
        <v>2.3177792389818999E-2</v>
      </c>
      <c r="E112" s="25">
        <v>5.6474800004487999E-2</v>
      </c>
      <c r="F112" s="25">
        <v>-67.722734375497396</v>
      </c>
      <c r="G112" s="25">
        <v>2.26523830129624</v>
      </c>
      <c r="H112" s="25">
        <v>0.33500113624461503</v>
      </c>
      <c r="I112" s="25">
        <v>-1.9732805981626</v>
      </c>
      <c r="J112" s="25">
        <v>-2.7064066049973201</v>
      </c>
    </row>
    <row r="113" spans="1:10">
      <c r="A113" s="24">
        <v>111</v>
      </c>
      <c r="B113" s="25" t="s">
        <v>317</v>
      </c>
      <c r="C113" s="25">
        <v>0.17826195659344499</v>
      </c>
      <c r="D113" s="25">
        <v>0.13847502190636801</v>
      </c>
      <c r="E113" s="25">
        <v>3.0458462517420199E-2</v>
      </c>
      <c r="F113" s="25">
        <v>-80.799311952475307</v>
      </c>
      <c r="G113" s="25">
        <v>4.3524829015803803</v>
      </c>
      <c r="H113" s="25">
        <v>0.86100969259431903</v>
      </c>
      <c r="I113" s="25">
        <v>-2.3402241912517501</v>
      </c>
      <c r="J113" s="25">
        <v>-1.6998560514696499</v>
      </c>
    </row>
    <row r="114" spans="1:10">
      <c r="A114" s="24">
        <v>112</v>
      </c>
      <c r="B114" s="25" t="s">
        <v>635</v>
      </c>
      <c r="C114" s="25">
        <v>1.4273529075224901E-3</v>
      </c>
      <c r="D114" s="25">
        <v>0.89509493827600595</v>
      </c>
      <c r="E114" s="25">
        <v>2.3841300064285802E-2</v>
      </c>
      <c r="F114" s="25">
        <v>13.0222832400204</v>
      </c>
      <c r="G114" s="25">
        <v>8.7880317417237494E-2</v>
      </c>
      <c r="H114" s="25">
        <v>6.23218082757553E-2</v>
      </c>
      <c r="I114" s="25">
        <v>-57.796050887272798</v>
      </c>
      <c r="J114" s="25">
        <v>-75.493907107758403</v>
      </c>
    </row>
    <row r="115" spans="1:10">
      <c r="A115" s="24">
        <v>113</v>
      </c>
      <c r="B115" s="25" t="s">
        <v>1239</v>
      </c>
      <c r="C115" s="25">
        <v>0.24003336156653901</v>
      </c>
      <c r="D115" s="26">
        <v>1.9894473342490302E-5</v>
      </c>
      <c r="E115" s="25">
        <v>3.12195452643152E-2</v>
      </c>
      <c r="F115" s="25">
        <v>-110.20510405529799</v>
      </c>
      <c r="G115" s="25">
        <v>3.0925864106680798</v>
      </c>
      <c r="H115" s="25">
        <v>0.71497757298027897</v>
      </c>
      <c r="I115" s="25">
        <v>-1.8268570115926901</v>
      </c>
      <c r="J115" s="25">
        <v>0.44516352093003198</v>
      </c>
    </row>
    <row r="116" spans="1:10">
      <c r="A116" s="24">
        <v>114</v>
      </c>
      <c r="B116" s="25" t="s">
        <v>101</v>
      </c>
      <c r="C116" s="25">
        <v>2.0535299134257001E-2</v>
      </c>
      <c r="D116" s="25">
        <v>0.61592486750407505</v>
      </c>
      <c r="E116" s="25">
        <v>8.6599912947720306</v>
      </c>
      <c r="F116" s="25">
        <v>-1.0437326061668899</v>
      </c>
      <c r="G116" s="25">
        <v>2.3541532201534898</v>
      </c>
      <c r="H116" s="25">
        <v>0.225240211308739</v>
      </c>
      <c r="I116" s="25">
        <v>-3.1768577128125299</v>
      </c>
      <c r="J116" s="25">
        <v>-17.186681473047098</v>
      </c>
    </row>
    <row r="117" spans="1:10">
      <c r="A117" s="24">
        <v>115</v>
      </c>
      <c r="B117" s="25" t="s">
        <v>1172</v>
      </c>
      <c r="C117" s="25">
        <v>6.85674265007198E-2</v>
      </c>
      <c r="D117" s="25">
        <v>0.36599035471687102</v>
      </c>
      <c r="E117" s="25">
        <v>3.6714663833953001</v>
      </c>
      <c r="F117" s="25">
        <v>-0.78698111178813102</v>
      </c>
      <c r="G117" s="25">
        <v>2.7083023230703498</v>
      </c>
      <c r="H117" s="25">
        <v>0.39886485078852801</v>
      </c>
      <c r="I117" s="25">
        <v>-2.70086367260997</v>
      </c>
      <c r="J117" s="25">
        <v>-7.3913932156910098</v>
      </c>
    </row>
    <row r="118" spans="1:10">
      <c r="A118" s="24">
        <v>116</v>
      </c>
      <c r="B118" s="25" t="s">
        <v>283</v>
      </c>
      <c r="C118" s="25">
        <v>0.30324259555088501</v>
      </c>
      <c r="D118" s="25">
        <v>3.7421092493268099E-4</v>
      </c>
      <c r="E118" s="25">
        <v>1.53847212859937E-2</v>
      </c>
      <c r="F118" s="25">
        <v>84.007147160194407</v>
      </c>
      <c r="G118" s="25">
        <v>1.5852434608460699</v>
      </c>
      <c r="H118" s="25">
        <v>1.0188937937492599</v>
      </c>
      <c r="I118" s="25">
        <v>-2.8195792359959602</v>
      </c>
      <c r="J118" s="25">
        <v>0.47352128158288198</v>
      </c>
    </row>
    <row r="119" spans="1:10">
      <c r="A119" s="24">
        <v>117</v>
      </c>
      <c r="B119" s="25" t="s">
        <v>1515</v>
      </c>
      <c r="C119" s="25">
        <v>7.5003517920031806E-2</v>
      </c>
      <c r="D119" s="25">
        <v>1.92314791289324E-3</v>
      </c>
      <c r="E119" s="25">
        <v>8.29162520519829E-2</v>
      </c>
      <c r="F119" s="25">
        <v>-48.261689722073903</v>
      </c>
      <c r="G119" s="25">
        <v>1.03020570442159</v>
      </c>
      <c r="H119" s="25">
        <v>0.32015709357855998</v>
      </c>
      <c r="I119" s="25">
        <v>-1.81813124871514</v>
      </c>
      <c r="J119" s="25">
        <v>0.353901583069274</v>
      </c>
    </row>
    <row r="120" spans="1:10">
      <c r="A120" s="24">
        <v>118</v>
      </c>
      <c r="B120" s="25" t="s">
        <v>35</v>
      </c>
      <c r="C120" s="25">
        <v>0.66483616320842598</v>
      </c>
      <c r="D120" s="25">
        <v>1.49514373636107E-4</v>
      </c>
      <c r="E120" s="25">
        <v>19.341906515865901</v>
      </c>
      <c r="F120" s="25">
        <v>-1.1631890110262699</v>
      </c>
      <c r="G120" s="25">
        <v>2.0052491304289601</v>
      </c>
      <c r="H120" s="25">
        <v>2.1436806282041898</v>
      </c>
      <c r="I120" s="25">
        <v>-3.2293928719939999</v>
      </c>
      <c r="J120" s="25">
        <v>0.34197267022967698</v>
      </c>
    </row>
    <row r="121" spans="1:10">
      <c r="A121" s="24">
        <v>119</v>
      </c>
      <c r="B121" s="25" t="s">
        <v>1177</v>
      </c>
      <c r="C121" s="25">
        <v>0.232811819743834</v>
      </c>
      <c r="D121" s="26">
        <v>1.43969033305412E-9</v>
      </c>
      <c r="E121" s="25">
        <v>2.46315159184527</v>
      </c>
      <c r="F121" s="25">
        <v>-0.78255311214688605</v>
      </c>
      <c r="G121" s="25">
        <v>2.43735860862924</v>
      </c>
      <c r="H121" s="25">
        <v>0.61344759830155404</v>
      </c>
      <c r="I121" s="25">
        <v>-0.77258668165103905</v>
      </c>
      <c r="J121" s="25">
        <v>3.72240578993173</v>
      </c>
    </row>
    <row r="122" spans="1:10">
      <c r="A122" s="24">
        <v>120</v>
      </c>
      <c r="B122" s="25" t="s">
        <v>1193</v>
      </c>
      <c r="C122" s="25">
        <v>4.5352862846832799E-2</v>
      </c>
      <c r="D122" s="25">
        <v>2.7494039534276801E-2</v>
      </c>
      <c r="E122" s="25">
        <v>1.6243264536749302E-2</v>
      </c>
      <c r="F122" s="25">
        <v>-28.835192187244701</v>
      </c>
      <c r="G122" s="25">
        <v>0.67905776361576498</v>
      </c>
      <c r="H122" s="25">
        <v>0.25691014743904</v>
      </c>
      <c r="I122" s="25">
        <v>-3.18625663026158</v>
      </c>
      <c r="J122" s="25">
        <v>-2.1407783807151599</v>
      </c>
    </row>
    <row r="123" spans="1:10">
      <c r="A123" s="24">
        <v>121</v>
      </c>
      <c r="B123" s="25" t="s">
        <v>1013</v>
      </c>
      <c r="C123" s="25">
        <v>5.0746632772790498E-2</v>
      </c>
      <c r="D123" s="25">
        <v>4.95819193135086E-3</v>
      </c>
      <c r="E123" s="25">
        <v>1.4541275866661401</v>
      </c>
      <c r="F123" s="25">
        <v>0.34200350734814</v>
      </c>
      <c r="G123" s="25">
        <v>0.83773078798921896</v>
      </c>
      <c r="H123" s="25">
        <v>0.27265234953068801</v>
      </c>
      <c r="I123" s="25">
        <v>-1.72214137620107</v>
      </c>
      <c r="J123" s="25">
        <v>0.94241540208899499</v>
      </c>
    </row>
    <row r="124" spans="1:10">
      <c r="A124" s="24">
        <v>122</v>
      </c>
      <c r="B124" s="25" t="s">
        <v>328</v>
      </c>
      <c r="C124" s="25">
        <v>0.99999999863</v>
      </c>
      <c r="D124" s="25">
        <v>5.5158187033028797E-4</v>
      </c>
      <c r="E124" s="25">
        <v>4.8427567354576602E-3</v>
      </c>
      <c r="F124" s="25">
        <v>-72.8600910220499</v>
      </c>
      <c r="G124" s="25">
        <v>61.489364969493302</v>
      </c>
      <c r="H124" s="25">
        <v>39.450871950010601</v>
      </c>
      <c r="I124" s="25">
        <v>-2.3341549553035401</v>
      </c>
      <c r="J124" s="25">
        <v>0.47545171577590001</v>
      </c>
    </row>
    <row r="125" spans="1:10">
      <c r="A125" s="24">
        <v>123</v>
      </c>
      <c r="B125" s="25" t="s">
        <v>482</v>
      </c>
      <c r="C125" s="25">
        <v>3.3567905345247E-2</v>
      </c>
      <c r="D125" s="25">
        <v>0.26581386289775399</v>
      </c>
      <c r="E125" s="25">
        <v>0.49565332480414798</v>
      </c>
      <c r="F125" s="25">
        <v>-15.682237754140401</v>
      </c>
      <c r="G125" s="25">
        <v>1.0721171363886499</v>
      </c>
      <c r="H125" s="25">
        <v>0.26610823964164299</v>
      </c>
      <c r="I125" s="25">
        <v>-3.7510671891862102</v>
      </c>
      <c r="J125" s="25">
        <v>-8.1694795545775403</v>
      </c>
    </row>
    <row r="126" spans="1:10">
      <c r="A126" s="24">
        <v>124</v>
      </c>
      <c r="B126" s="25" t="s">
        <v>358</v>
      </c>
      <c r="C126" s="25">
        <v>4.348096615008E-2</v>
      </c>
      <c r="D126" s="25">
        <v>0.33775333853629802</v>
      </c>
      <c r="E126" s="25">
        <v>4.41176604152386</v>
      </c>
      <c r="F126" s="25">
        <v>-0.26356923995619602</v>
      </c>
      <c r="G126" s="25">
        <v>1.78561544549969</v>
      </c>
      <c r="H126" s="25">
        <v>0.32215303745903101</v>
      </c>
      <c r="I126" s="25">
        <v>-2.9055541756784198</v>
      </c>
      <c r="J126" s="25">
        <v>-7.5497999920892704</v>
      </c>
    </row>
    <row r="127" spans="1:10">
      <c r="A127" s="24">
        <v>125</v>
      </c>
      <c r="B127" s="25" t="s">
        <v>218</v>
      </c>
      <c r="C127" s="25">
        <v>1.41454070919466E-2</v>
      </c>
      <c r="D127" s="25">
        <v>0.31222165154732701</v>
      </c>
      <c r="E127" s="25">
        <v>6.2471660875400303</v>
      </c>
      <c r="F127" s="25">
        <v>-0.22781688728574001</v>
      </c>
      <c r="G127" s="25">
        <v>0.26864256198813102</v>
      </c>
      <c r="H127" s="25">
        <v>0.15076320718816499</v>
      </c>
      <c r="I127" s="25">
        <v>-9.8340570384854598</v>
      </c>
      <c r="J127" s="25">
        <v>-11.798656998721899</v>
      </c>
    </row>
    <row r="128" spans="1:10">
      <c r="A128" s="24">
        <v>126</v>
      </c>
      <c r="B128" s="25" t="s">
        <v>374</v>
      </c>
      <c r="C128" s="25">
        <v>9.8859245711954105E-2</v>
      </c>
      <c r="D128" s="25">
        <v>1.44934383699355E-4</v>
      </c>
      <c r="E128" s="25">
        <v>7.0746955218119606E-2</v>
      </c>
      <c r="F128" s="25">
        <v>-74.431693281408698</v>
      </c>
      <c r="G128" s="25">
        <v>1.5683795156678</v>
      </c>
      <c r="H128" s="25">
        <v>0.358845022812179</v>
      </c>
      <c r="I128" s="25">
        <v>-1.3920879761232801</v>
      </c>
      <c r="J128" s="25">
        <v>1.1134426857656099</v>
      </c>
    </row>
    <row r="129" spans="1:10">
      <c r="A129" s="24">
        <v>127</v>
      </c>
      <c r="B129" s="25" t="s">
        <v>429</v>
      </c>
      <c r="C129" s="25">
        <v>7.7259482207537901E-3</v>
      </c>
      <c r="D129" s="25">
        <v>0.471612833132104</v>
      </c>
      <c r="E129" s="25">
        <v>640.52416378582495</v>
      </c>
      <c r="F129" s="25">
        <v>-0.58573833357911997</v>
      </c>
      <c r="G129" s="25">
        <v>0.14085986842630899</v>
      </c>
      <c r="H129" s="25">
        <v>-0.13391114441572</v>
      </c>
      <c r="I129" s="25">
        <v>-19.165408355227601</v>
      </c>
      <c r="J129" s="25">
        <v>26.548886861924998</v>
      </c>
    </row>
    <row r="130" spans="1:10">
      <c r="A130" s="24">
        <v>128</v>
      </c>
      <c r="B130" s="25" t="s">
        <v>99</v>
      </c>
      <c r="C130" s="25">
        <v>2.3379156950422201E-2</v>
      </c>
      <c r="D130" s="25">
        <v>0.481535605579472</v>
      </c>
      <c r="E130" s="25">
        <v>1.6580563300555198E-2</v>
      </c>
      <c r="F130" s="25">
        <v>-142.39078384569001</v>
      </c>
      <c r="G130" s="25">
        <v>0.933345079807405</v>
      </c>
      <c r="H130" s="25">
        <v>0.228291606196347</v>
      </c>
      <c r="I130" s="25">
        <v>-4.9755541445759102</v>
      </c>
      <c r="J130" s="25">
        <v>-13.2428683035409</v>
      </c>
    </row>
    <row r="131" spans="1:10">
      <c r="A131" s="24">
        <v>129</v>
      </c>
      <c r="B131" s="25" t="s">
        <v>205</v>
      </c>
      <c r="C131" s="25">
        <v>5.7651797741828402E-2</v>
      </c>
      <c r="D131" s="25">
        <v>0.40741846213081401</v>
      </c>
      <c r="E131" s="25">
        <v>1.2177642932116399</v>
      </c>
      <c r="F131" s="25">
        <v>-0.50362645988460597</v>
      </c>
      <c r="G131" s="25">
        <v>0.85531167617853499</v>
      </c>
      <c r="H131" s="25">
        <v>0.34273430622740297</v>
      </c>
      <c r="I131" s="25">
        <v>-6.2058679715606804</v>
      </c>
      <c r="J131" s="25">
        <v>-9.4288237112289508</v>
      </c>
    </row>
    <row r="132" spans="1:10">
      <c r="A132" s="24">
        <v>130</v>
      </c>
      <c r="B132" s="25" t="s">
        <v>716</v>
      </c>
      <c r="C132" s="25">
        <v>4.9084078659928903E-3</v>
      </c>
      <c r="D132" s="25">
        <v>0.74974877326670997</v>
      </c>
      <c r="E132" s="25">
        <v>3.3036566034727501</v>
      </c>
      <c r="F132" s="25">
        <v>-0.93566777550595503</v>
      </c>
      <c r="G132" s="25">
        <v>1.5244595808700101</v>
      </c>
      <c r="H132" s="25">
        <v>0.10585713541142799</v>
      </c>
      <c r="I132" s="25">
        <v>-3.38541352263689</v>
      </c>
      <c r="J132" s="25">
        <v>-33.690067963212897</v>
      </c>
    </row>
    <row r="133" spans="1:10">
      <c r="A133" s="24">
        <v>131</v>
      </c>
      <c r="B133" s="25" t="s">
        <v>544</v>
      </c>
      <c r="C133" s="25">
        <v>1.07272016547144E-4</v>
      </c>
      <c r="D133" s="25">
        <v>0.95583578439102901</v>
      </c>
      <c r="E133" s="25">
        <v>1.5254814334323101E-2</v>
      </c>
      <c r="F133" s="25">
        <v>-5.4831956145982099</v>
      </c>
      <c r="G133" s="25">
        <v>0.109982582806552</v>
      </c>
      <c r="H133" s="25">
        <v>-1.43696264896499E-2</v>
      </c>
      <c r="I133" s="25">
        <v>-34.265807386406898</v>
      </c>
      <c r="J133" s="25">
        <v>266.83524151278402</v>
      </c>
    </row>
    <row r="134" spans="1:10">
      <c r="A134" s="24">
        <v>132</v>
      </c>
      <c r="B134" s="25" t="s">
        <v>1326</v>
      </c>
      <c r="C134" s="25">
        <v>7.6617281242184795E-2</v>
      </c>
      <c r="D134" s="26">
        <v>8.2280333684529706E-5</v>
      </c>
      <c r="E134" s="25">
        <v>1.5698960568361</v>
      </c>
      <c r="F134" s="25">
        <v>0.248453823881467</v>
      </c>
      <c r="G134" s="25">
        <v>1.89606992475876</v>
      </c>
      <c r="H134" s="25">
        <v>0.30621851164353497</v>
      </c>
      <c r="I134" s="25">
        <v>2.1452162818183601E-2</v>
      </c>
      <c r="J134" s="25">
        <v>5.8397489328961898</v>
      </c>
    </row>
    <row r="135" spans="1:10">
      <c r="A135" s="24">
        <v>133</v>
      </c>
      <c r="B135" s="25" t="s">
        <v>1659</v>
      </c>
      <c r="C135" s="25">
        <v>9.3378802405910205E-2</v>
      </c>
      <c r="D135" s="26">
        <v>6.6388510919779603E-6</v>
      </c>
      <c r="E135" s="25">
        <v>5.0412418006186302E-2</v>
      </c>
      <c r="F135" s="25">
        <v>6.5767710806077897</v>
      </c>
      <c r="G135" s="25">
        <v>1.1751625073526699</v>
      </c>
      <c r="H135" s="25">
        <v>0.333844337367668</v>
      </c>
      <c r="I135" s="25">
        <v>-0.21070911782108401</v>
      </c>
      <c r="J135" s="25">
        <v>5.5725298727541599</v>
      </c>
    </row>
    <row r="136" spans="1:10">
      <c r="A136" s="24">
        <v>134</v>
      </c>
      <c r="B136" s="25" t="s">
        <v>1513</v>
      </c>
      <c r="C136" s="25">
        <v>0.10768331682028499</v>
      </c>
      <c r="D136" s="26">
        <v>8.7839753021918404E-5</v>
      </c>
      <c r="E136" s="25">
        <v>1.6842896248035399</v>
      </c>
      <c r="F136" s="25">
        <v>-0.63645750399143197</v>
      </c>
      <c r="G136" s="25">
        <v>1.78862702384128</v>
      </c>
      <c r="H136" s="25">
        <v>0.39836885136648398</v>
      </c>
      <c r="I136" s="25">
        <v>-1.18836390335502</v>
      </c>
      <c r="J136" s="25">
        <v>2.1952802679985801</v>
      </c>
    </row>
    <row r="137" spans="1:10">
      <c r="A137" s="24">
        <v>135</v>
      </c>
      <c r="B137" s="25" t="s">
        <v>1086</v>
      </c>
      <c r="C137" s="25">
        <v>3.1366197702815297E-2</v>
      </c>
      <c r="D137" s="25">
        <v>4.3304421089935902E-2</v>
      </c>
      <c r="E137" s="25">
        <v>2.0072198140982298</v>
      </c>
      <c r="F137" s="25">
        <v>-0.104065693508104</v>
      </c>
      <c r="G137" s="25">
        <v>0.73245646946385701</v>
      </c>
      <c r="H137" s="25">
        <v>0.206475150585163</v>
      </c>
      <c r="I137" s="25">
        <v>-2.3420943427244798</v>
      </c>
      <c r="J137" s="25">
        <v>-2.0532762046584399</v>
      </c>
    </row>
    <row r="138" spans="1:10">
      <c r="A138" s="24">
        <v>136</v>
      </c>
      <c r="B138" s="25" t="s">
        <v>299</v>
      </c>
      <c r="C138" s="25">
        <v>0.12995237068444601</v>
      </c>
      <c r="D138" s="25">
        <v>1.14416831296503E-4</v>
      </c>
      <c r="E138" s="25">
        <v>0.45050260945330201</v>
      </c>
      <c r="F138" s="25">
        <v>-16.131353045064898</v>
      </c>
      <c r="G138" s="25">
        <v>1.80692285660554</v>
      </c>
      <c r="H138" s="25">
        <v>0.432921103504954</v>
      </c>
      <c r="I138" s="25">
        <v>-1.51901584971524</v>
      </c>
      <c r="J138" s="25">
        <v>1.02764370468503</v>
      </c>
    </row>
    <row r="139" spans="1:10">
      <c r="A139" s="24">
        <v>137</v>
      </c>
      <c r="B139" s="25" t="s">
        <v>1301</v>
      </c>
      <c r="C139" s="25">
        <v>0.206754455579192</v>
      </c>
      <c r="D139" s="26">
        <v>3.2600825980464299E-10</v>
      </c>
      <c r="E139" s="25">
        <v>2.6645334767809499</v>
      </c>
      <c r="F139" s="25">
        <v>-0.25715438992532003</v>
      </c>
      <c r="G139" s="25">
        <v>2.7283225865008802</v>
      </c>
      <c r="H139" s="25">
        <v>0.55461020872294398</v>
      </c>
      <c r="I139" s="25">
        <v>-0.54735049383424395</v>
      </c>
      <c r="J139" s="25">
        <v>4.1639178085660804</v>
      </c>
    </row>
    <row r="140" spans="1:10">
      <c r="A140" s="24">
        <v>138</v>
      </c>
      <c r="B140" s="25" t="s">
        <v>710</v>
      </c>
      <c r="C140" s="25">
        <v>5.7920575376421701E-2</v>
      </c>
      <c r="D140" s="25">
        <v>7.5566621881100401E-2</v>
      </c>
      <c r="E140" s="25">
        <v>0.26990395023566799</v>
      </c>
      <c r="F140" s="25">
        <v>-25.178426331412201</v>
      </c>
      <c r="G140" s="25">
        <v>1.5590666910386399</v>
      </c>
      <c r="H140" s="25">
        <v>0.32247868212530101</v>
      </c>
      <c r="I140" s="25">
        <v>-2.3404572440096598</v>
      </c>
      <c r="J140" s="25">
        <v>-3.5715712535708302</v>
      </c>
    </row>
    <row r="141" spans="1:10">
      <c r="A141" s="24">
        <v>139</v>
      </c>
      <c r="B141" s="25" t="s">
        <v>1024</v>
      </c>
      <c r="C141" s="25">
        <v>0.182019336624968</v>
      </c>
      <c r="D141" s="26">
        <v>1.3171714284996799E-9</v>
      </c>
      <c r="E141" s="25">
        <v>1.9885361886008399</v>
      </c>
      <c r="F141" s="25">
        <v>-0.33162216579092402</v>
      </c>
      <c r="G141" s="25">
        <v>2.4994203972048701</v>
      </c>
      <c r="H141" s="25">
        <v>0.51806327488327497</v>
      </c>
      <c r="I141" s="25">
        <v>-0.40408164502553101</v>
      </c>
      <c r="J141" s="25">
        <v>5.0672771642534</v>
      </c>
    </row>
    <row r="142" spans="1:10">
      <c r="A142" s="24">
        <v>140</v>
      </c>
      <c r="B142" s="25" t="s">
        <v>752</v>
      </c>
      <c r="C142" s="25">
        <v>1.4035447487761799E-2</v>
      </c>
      <c r="D142" s="25">
        <v>0.40273947015316203</v>
      </c>
      <c r="E142" s="25">
        <v>0.61598910643216698</v>
      </c>
      <c r="F142" s="25">
        <v>-3.3287906989592502</v>
      </c>
      <c r="G142" s="25">
        <v>1.4142237993398501</v>
      </c>
      <c r="H142" s="25">
        <v>0.159967377518801</v>
      </c>
      <c r="I142" s="25">
        <v>-2.7375633958155601</v>
      </c>
      <c r="J142" s="25">
        <v>-14.052998939939</v>
      </c>
    </row>
    <row r="143" spans="1:10">
      <c r="A143" s="24">
        <v>141</v>
      </c>
      <c r="B143" s="25" t="s">
        <v>1110</v>
      </c>
      <c r="C143" s="25">
        <v>0.162858903119664</v>
      </c>
      <c r="D143" s="26">
        <v>7.6267682560880802E-8</v>
      </c>
      <c r="E143" s="25">
        <v>2.4371545594670998</v>
      </c>
      <c r="F143" s="25">
        <v>0.13804877874236099</v>
      </c>
      <c r="G143" s="25">
        <v>3.3485177183666499</v>
      </c>
      <c r="H143" s="25">
        <v>0.51405490357619299</v>
      </c>
      <c r="I143" s="25">
        <v>-5.72437327432605E-2</v>
      </c>
      <c r="J143" s="25">
        <v>6.2383279436630996</v>
      </c>
    </row>
    <row r="144" spans="1:10">
      <c r="A144" s="24">
        <v>142</v>
      </c>
      <c r="B144" s="25" t="s">
        <v>1653</v>
      </c>
      <c r="C144" s="25">
        <v>5.5871639090896201E-2</v>
      </c>
      <c r="D144" s="25">
        <v>7.4783088328046103E-4</v>
      </c>
      <c r="E144" s="25">
        <v>2.2936672580461899E-2</v>
      </c>
      <c r="F144" s="25">
        <v>-27.040587388017101</v>
      </c>
      <c r="G144" s="25">
        <v>0.942371970513184</v>
      </c>
      <c r="H144" s="25">
        <v>0.27317478638523102</v>
      </c>
      <c r="I144" s="25">
        <v>-0.280893017431459</v>
      </c>
      <c r="J144" s="25">
        <v>5.0796244423073302</v>
      </c>
    </row>
    <row r="145" spans="1:10">
      <c r="A145" s="24">
        <v>143</v>
      </c>
      <c r="B145" s="25" t="s">
        <v>1627</v>
      </c>
      <c r="C145" s="25">
        <v>0.12690310337951299</v>
      </c>
      <c r="D145" s="26">
        <v>9.7399239108136296E-7</v>
      </c>
      <c r="E145" s="25">
        <v>1.5961852884073799</v>
      </c>
      <c r="F145" s="25">
        <v>-0.20173432927011301</v>
      </c>
      <c r="G145" s="25">
        <v>2.1879344302797898</v>
      </c>
      <c r="H145" s="25">
        <v>0.42640678058779402</v>
      </c>
      <c r="I145" s="25">
        <v>-0.31277593648094998</v>
      </c>
      <c r="J145" s="25">
        <v>5.36430947092592</v>
      </c>
    </row>
    <row r="146" spans="1:10">
      <c r="A146" s="24">
        <v>144</v>
      </c>
      <c r="B146" s="25" t="s">
        <v>926</v>
      </c>
      <c r="C146" s="25">
        <v>5.2529935323361199E-2</v>
      </c>
      <c r="D146" s="25">
        <v>4.6664561662780202E-3</v>
      </c>
      <c r="E146" s="25">
        <v>1.69490531680406</v>
      </c>
      <c r="F146" s="25">
        <v>-1.1004541982490901</v>
      </c>
      <c r="G146" s="25">
        <v>2.1924973440031899</v>
      </c>
      <c r="H146" s="25">
        <v>0.266259052693603</v>
      </c>
      <c r="I146" s="25">
        <v>-0.80871444910040002</v>
      </c>
      <c r="J146" s="25">
        <v>1.6996679581091001</v>
      </c>
    </row>
    <row r="147" spans="1:10">
      <c r="A147" s="24">
        <v>145</v>
      </c>
      <c r="B147" s="25" t="s">
        <v>722</v>
      </c>
      <c r="C147" s="25">
        <v>0.12506880912197399</v>
      </c>
      <c r="D147" s="26">
        <v>3.0199652539182598E-7</v>
      </c>
      <c r="E147" s="25">
        <v>1.0097693473754801</v>
      </c>
      <c r="F147" s="25">
        <v>-0.73737832889130295</v>
      </c>
      <c r="G147" s="25">
        <v>1.46034582077964</v>
      </c>
      <c r="H147" s="25">
        <v>0.39508947984979798</v>
      </c>
      <c r="I147" s="25">
        <v>-0.441556911225092</v>
      </c>
      <c r="J147" s="25">
        <v>4.6243364492771901</v>
      </c>
    </row>
    <row r="148" spans="1:10">
      <c r="A148" s="24">
        <v>146</v>
      </c>
      <c r="B148" s="25" t="s">
        <v>990</v>
      </c>
      <c r="C148" s="25">
        <v>4.5799698165230003E-2</v>
      </c>
      <c r="D148" s="25">
        <v>1.69423895753796E-3</v>
      </c>
      <c r="E148" s="25">
        <v>6.1941084622355799E-2</v>
      </c>
      <c r="F148" s="25">
        <v>-21.579446107256899</v>
      </c>
      <c r="G148" s="25">
        <v>1.4452078744128301</v>
      </c>
      <c r="H148" s="25">
        <v>0.25802422732222202</v>
      </c>
      <c r="I148" s="25">
        <v>-0.51740637000630696</v>
      </c>
      <c r="J148" s="25">
        <v>3.7015593818862298</v>
      </c>
    </row>
    <row r="149" spans="1:10">
      <c r="A149" s="24">
        <v>147</v>
      </c>
      <c r="B149" s="25" t="s">
        <v>762</v>
      </c>
      <c r="C149" s="25">
        <v>0.116257799261259</v>
      </c>
      <c r="D149" s="26">
        <v>9.4301149189691703E-7</v>
      </c>
      <c r="E149" s="25">
        <v>5.0502840353179899</v>
      </c>
      <c r="F149" s="25">
        <v>0.418569558454573</v>
      </c>
      <c r="G149" s="25">
        <v>2.52400999728961</v>
      </c>
      <c r="H149" s="25">
        <v>0.39346390185442998</v>
      </c>
      <c r="I149" s="25">
        <v>0.18360970821967099</v>
      </c>
      <c r="J149" s="25">
        <v>7.0365920216618001</v>
      </c>
    </row>
    <row r="150" spans="1:10">
      <c r="A150" s="24">
        <v>148</v>
      </c>
      <c r="B150" s="25" t="s">
        <v>772</v>
      </c>
      <c r="C150" s="25">
        <v>9.3575969705857603E-2</v>
      </c>
      <c r="D150" s="25">
        <v>1.9753227613938198E-3</v>
      </c>
      <c r="E150" s="25">
        <v>1.1591377252366299</v>
      </c>
      <c r="F150" s="25">
        <v>-2.4898237066380098</v>
      </c>
      <c r="G150" s="25">
        <v>1.97989890769944</v>
      </c>
      <c r="H150" s="25">
        <v>0.37291534226749001</v>
      </c>
      <c r="I150" s="25">
        <v>-1.6208484037041599</v>
      </c>
      <c r="J150" s="25">
        <v>-0.19553559138396501</v>
      </c>
    </row>
    <row r="151" spans="1:10">
      <c r="A151" s="24">
        <v>149</v>
      </c>
      <c r="B151" s="25" t="s">
        <v>809</v>
      </c>
      <c r="C151" s="25">
        <v>0.164145915858253</v>
      </c>
      <c r="D151" s="26">
        <v>7.56665553179004E-6</v>
      </c>
      <c r="E151" s="25">
        <v>1.5080979180042</v>
      </c>
      <c r="F151" s="25">
        <v>-1.0081845805412399</v>
      </c>
      <c r="G151" s="25">
        <v>2.29992906663754</v>
      </c>
      <c r="H151" s="25">
        <v>0.46989700987882099</v>
      </c>
      <c r="I151" s="25">
        <v>-1.28162256038278</v>
      </c>
      <c r="J151" s="25">
        <v>1.6899217382418701</v>
      </c>
    </row>
    <row r="152" spans="1:10">
      <c r="A152" s="24">
        <v>150</v>
      </c>
      <c r="B152" s="25" t="s">
        <v>873</v>
      </c>
      <c r="C152" s="25">
        <v>0.241442107527507</v>
      </c>
      <c r="D152" s="26">
        <v>4.4021955847406202E-8</v>
      </c>
      <c r="E152" s="25">
        <v>1.70118628063608</v>
      </c>
      <c r="F152" s="25">
        <v>-0.90666211989079004</v>
      </c>
      <c r="G152" s="25">
        <v>3.6855011476027899</v>
      </c>
      <c r="H152" s="25">
        <v>0.63169044640584804</v>
      </c>
      <c r="I152" s="25">
        <v>-1.1001506796442</v>
      </c>
      <c r="J152" s="25">
        <v>2.3040425581181201</v>
      </c>
    </row>
    <row r="153" spans="1:10">
      <c r="A153" s="24">
        <v>151</v>
      </c>
      <c r="B153" s="25" t="s">
        <v>812</v>
      </c>
      <c r="C153" s="25">
        <v>8.0302291586677996E-2</v>
      </c>
      <c r="D153" s="26">
        <v>5.6220792776539898E-5</v>
      </c>
      <c r="E153" s="25">
        <v>1.9376433916051801</v>
      </c>
      <c r="F153" s="25">
        <v>-0.48308458943706101</v>
      </c>
      <c r="G153" s="25">
        <v>2.1310858251744098</v>
      </c>
      <c r="H153" s="25">
        <v>0.348319354076844</v>
      </c>
      <c r="I153" s="25">
        <v>-0.37511650554555598</v>
      </c>
      <c r="J153" s="25">
        <v>4.88168536674947</v>
      </c>
    </row>
    <row r="154" spans="1:10">
      <c r="A154" s="24">
        <v>152</v>
      </c>
      <c r="B154" s="25" t="s">
        <v>831</v>
      </c>
      <c r="C154" s="25">
        <v>8.6587890724852498E-2</v>
      </c>
      <c r="D154" s="26">
        <v>2.5465413814812801E-5</v>
      </c>
      <c r="E154" s="25">
        <v>2.8211845300813598</v>
      </c>
      <c r="F154" s="25">
        <v>0.27193223337660999</v>
      </c>
      <c r="G154" s="25">
        <v>1.5508669900855001</v>
      </c>
      <c r="H154" s="25">
        <v>0.33545487577699301</v>
      </c>
      <c r="I154" s="25">
        <v>-0.363177168679858</v>
      </c>
      <c r="J154" s="25">
        <v>4.8346124034074798</v>
      </c>
    </row>
    <row r="155" spans="1:10">
      <c r="A155" s="24">
        <v>153</v>
      </c>
      <c r="B155" s="25" t="s">
        <v>1149</v>
      </c>
      <c r="C155" s="25">
        <v>0.28439876078152598</v>
      </c>
      <c r="D155" s="26">
        <v>2.3236848245754802E-13</v>
      </c>
      <c r="E155" s="25">
        <v>1.9463053618008399</v>
      </c>
      <c r="F155" s="25">
        <v>-0.59065087477659295</v>
      </c>
      <c r="G155" s="25">
        <v>3.6590737511758098</v>
      </c>
      <c r="H155" s="25">
        <v>0.72936643309107096</v>
      </c>
      <c r="I155" s="25">
        <v>-0.72652912290323202</v>
      </c>
      <c r="J155" s="25">
        <v>4.2526374906088202</v>
      </c>
    </row>
    <row r="156" spans="1:10">
      <c r="A156" s="24">
        <v>154</v>
      </c>
      <c r="B156" s="25" t="s">
        <v>1161</v>
      </c>
      <c r="C156" s="25">
        <v>0.25830209169007001</v>
      </c>
      <c r="D156" s="26">
        <v>5.9602229769363603E-11</v>
      </c>
      <c r="E156" s="25">
        <v>1.70212665749502</v>
      </c>
      <c r="F156" s="25">
        <v>-0.56935492011674005</v>
      </c>
      <c r="G156" s="25">
        <v>2.2661991798106702</v>
      </c>
      <c r="H156" s="25">
        <v>0.63768223178757799</v>
      </c>
      <c r="I156" s="25">
        <v>-0.57753568526764398</v>
      </c>
      <c r="J156" s="25">
        <v>4.6705845203396201</v>
      </c>
    </row>
    <row r="157" spans="1:10">
      <c r="A157" s="24">
        <v>155</v>
      </c>
      <c r="B157" s="25" t="s">
        <v>1528</v>
      </c>
      <c r="C157" s="25">
        <v>0.12596032082212799</v>
      </c>
      <c r="D157" s="26">
        <v>1.72893059233467E-6</v>
      </c>
      <c r="E157" s="25">
        <v>3.97555841146053</v>
      </c>
      <c r="F157" s="25">
        <v>-0.13142163395099499</v>
      </c>
      <c r="G157" s="25">
        <v>2.3758419375361601</v>
      </c>
      <c r="H157" s="25">
        <v>0.46069646384341401</v>
      </c>
      <c r="I157" s="25">
        <v>-0.41753462526754498</v>
      </c>
      <c r="J157" s="25">
        <v>4.7049502520366104</v>
      </c>
    </row>
    <row r="158" spans="1:10">
      <c r="A158" s="24">
        <v>156</v>
      </c>
      <c r="B158" s="25" t="s">
        <v>854</v>
      </c>
      <c r="C158" s="26">
        <v>3.5216400345872099E-6</v>
      </c>
      <c r="D158" s="25">
        <v>0.980295869978831</v>
      </c>
      <c r="E158" s="25">
        <v>3.5250689070571703E-2</v>
      </c>
      <c r="F158" s="25">
        <v>89.946053159969694</v>
      </c>
      <c r="G158" s="25">
        <v>0.43080213077486701</v>
      </c>
      <c r="H158" s="25">
        <v>-2.0589111507109698E-3</v>
      </c>
      <c r="I158" s="25">
        <v>-1.59172797993772</v>
      </c>
      <c r="J158" s="25">
        <v>326.59393902594201</v>
      </c>
    </row>
    <row r="159" spans="1:10">
      <c r="A159" s="24">
        <v>157</v>
      </c>
      <c r="B159" s="25" t="s">
        <v>1175</v>
      </c>
      <c r="C159" s="25">
        <v>9.19869684574115E-2</v>
      </c>
      <c r="D159" s="26">
        <v>6.4987473424378298E-6</v>
      </c>
      <c r="E159" s="25">
        <v>0.82165954450794199</v>
      </c>
      <c r="F159" s="25">
        <v>-1.339410373133</v>
      </c>
      <c r="G159" s="25">
        <v>2.1827002585064399</v>
      </c>
      <c r="H159" s="25">
        <v>0.34587631693901</v>
      </c>
      <c r="I159" s="25">
        <v>-0.34059440809019198</v>
      </c>
      <c r="J159" s="25">
        <v>5.1403218475853496</v>
      </c>
    </row>
    <row r="160" spans="1:10">
      <c r="A160" s="24">
        <v>158</v>
      </c>
      <c r="B160" s="25" t="s">
        <v>1103</v>
      </c>
      <c r="C160" s="25">
        <v>0.22105385549791201</v>
      </c>
      <c r="D160" s="26">
        <v>6.2123073483069598E-9</v>
      </c>
      <c r="E160" s="25">
        <v>1.6934797150651399</v>
      </c>
      <c r="F160" s="25">
        <v>-0.76402569861455605</v>
      </c>
      <c r="G160" s="25">
        <v>2.7688176001150699</v>
      </c>
      <c r="H160" s="25">
        <v>0.57483386865316499</v>
      </c>
      <c r="I160" s="25">
        <v>-0.78767273986420006</v>
      </c>
      <c r="J160" s="25">
        <v>3.7744412656917099</v>
      </c>
    </row>
    <row r="161" spans="1:10">
      <c r="A161" s="24">
        <v>159</v>
      </c>
      <c r="B161" s="25" t="s">
        <v>1362</v>
      </c>
      <c r="C161" s="25">
        <v>0.13814862614378601</v>
      </c>
      <c r="D161" s="26">
        <v>3.5965697587545701E-7</v>
      </c>
      <c r="E161" s="25">
        <v>3.68461503084293</v>
      </c>
      <c r="F161" s="25">
        <v>0.100312885590593</v>
      </c>
      <c r="G161" s="25">
        <v>2.1029057061573799</v>
      </c>
      <c r="H161" s="25">
        <v>0.43145778564771398</v>
      </c>
      <c r="I161" s="25">
        <v>-0.195801043494232</v>
      </c>
      <c r="J161" s="25">
        <v>5.5504276654592202</v>
      </c>
    </row>
    <row r="162" spans="1:10">
      <c r="A162" s="24">
        <v>160</v>
      </c>
      <c r="B162" s="25" t="s">
        <v>1609</v>
      </c>
      <c r="C162" s="25">
        <v>7.5855669660857106E-2</v>
      </c>
      <c r="D162" s="25">
        <v>1.5909275075485299E-3</v>
      </c>
      <c r="E162" s="25">
        <v>0.112380832994496</v>
      </c>
      <c r="F162" s="25">
        <v>60.969639886044199</v>
      </c>
      <c r="G162" s="25">
        <v>2.3525733252119898</v>
      </c>
      <c r="H162" s="25">
        <v>0.41757089168948602</v>
      </c>
      <c r="I162" s="25">
        <v>1.33056091374781</v>
      </c>
      <c r="J162" s="25">
        <v>11.175997871721799</v>
      </c>
    </row>
    <row r="163" spans="1:10">
      <c r="A163" s="24">
        <v>161</v>
      </c>
      <c r="B163" s="25" t="s">
        <v>1640</v>
      </c>
      <c r="C163" s="25">
        <v>0.102422608933057</v>
      </c>
      <c r="D163" s="26">
        <v>1.23890310372243E-5</v>
      </c>
      <c r="E163" s="25">
        <v>2.7919235544120098</v>
      </c>
      <c r="F163" s="25">
        <v>0.83084345828757999</v>
      </c>
      <c r="G163" s="25">
        <v>1.7582546364557301</v>
      </c>
      <c r="H163" s="25">
        <v>0.401752929938194</v>
      </c>
      <c r="I163" s="25">
        <v>0.49927836474914999</v>
      </c>
      <c r="J163" s="25">
        <v>8.1991183814289794</v>
      </c>
    </row>
    <row r="164" spans="1:10">
      <c r="A164" s="24">
        <v>162</v>
      </c>
      <c r="B164" s="25" t="s">
        <v>787</v>
      </c>
      <c r="C164" s="25">
        <v>0.223056927909352</v>
      </c>
      <c r="D164" s="26">
        <v>5.30201916209472E-8</v>
      </c>
      <c r="E164" s="25">
        <v>4.2525187616717002</v>
      </c>
      <c r="F164" s="25">
        <v>-0.58426742981600599</v>
      </c>
      <c r="G164" s="25">
        <v>1.7392763712119801</v>
      </c>
      <c r="H164" s="25">
        <v>0.70000004126293702</v>
      </c>
      <c r="I164" s="25">
        <v>-1.2847358221379801</v>
      </c>
      <c r="J164" s="25">
        <v>2.9407309134936201</v>
      </c>
    </row>
    <row r="165" spans="1:10">
      <c r="A165" s="24">
        <v>163</v>
      </c>
      <c r="B165" s="25" t="s">
        <v>775</v>
      </c>
      <c r="C165" s="25">
        <v>9.9735389866214094E-2</v>
      </c>
      <c r="D165" s="25">
        <v>2.0987483161156699E-4</v>
      </c>
      <c r="E165" s="25">
        <v>2.2485375358263502</v>
      </c>
      <c r="F165" s="25">
        <v>-0.12934923274871099</v>
      </c>
      <c r="G165" s="25">
        <v>1.83019511309956</v>
      </c>
      <c r="H165" s="25">
        <v>0.35805758096993401</v>
      </c>
      <c r="I165" s="25">
        <v>-0.90408309747089899</v>
      </c>
      <c r="J165" s="25">
        <v>2.5378452518060302</v>
      </c>
    </row>
    <row r="166" spans="1:10">
      <c r="A166" s="24">
        <v>164</v>
      </c>
      <c r="B166" s="25" t="s">
        <v>1564</v>
      </c>
      <c r="C166" s="25">
        <v>0.118785391640205</v>
      </c>
      <c r="D166" s="26">
        <v>1.1977775193476099E-6</v>
      </c>
      <c r="E166" s="25">
        <v>5.6188429217212903</v>
      </c>
      <c r="F166" s="25">
        <v>0.20683393347915499</v>
      </c>
      <c r="G166" s="25">
        <v>4.1864412796097801</v>
      </c>
      <c r="H166" s="25">
        <v>0.44440876485666198</v>
      </c>
      <c r="I166" s="25">
        <v>0.107710351510045</v>
      </c>
      <c r="J166" s="25">
        <v>6.7527282863351399</v>
      </c>
    </row>
    <row r="167" spans="1:10">
      <c r="A167" s="24">
        <v>165</v>
      </c>
      <c r="B167" s="25" t="s">
        <v>754</v>
      </c>
      <c r="C167" s="25">
        <v>0.10671314079074699</v>
      </c>
      <c r="D167" s="26">
        <v>7.6416787782113599E-5</v>
      </c>
      <c r="E167" s="25">
        <v>5.2803267615423604</v>
      </c>
      <c r="F167" s="25">
        <v>-0.16417615488742399</v>
      </c>
      <c r="G167" s="25">
        <v>1.8273216286229701</v>
      </c>
      <c r="H167" s="25">
        <v>0.376080946043651</v>
      </c>
      <c r="I167" s="25">
        <v>-0.75853288637028604</v>
      </c>
      <c r="J167" s="25">
        <v>3.2820751246089501</v>
      </c>
    </row>
    <row r="168" spans="1:10">
      <c r="A168" s="24">
        <v>166</v>
      </c>
      <c r="B168" s="25" t="s">
        <v>1285</v>
      </c>
      <c r="C168" s="25">
        <v>2.2474166917702799E-2</v>
      </c>
      <c r="D168" s="25">
        <v>0.21132286968704</v>
      </c>
      <c r="E168" s="25">
        <v>8.6088417081844698E-2</v>
      </c>
      <c r="F168" s="25">
        <v>-59.095502575877902</v>
      </c>
      <c r="G168" s="25">
        <v>1.3921786213704399</v>
      </c>
      <c r="H168" s="25">
        <v>0.21897049681471401</v>
      </c>
      <c r="I168" s="25">
        <v>-2.50592213482033</v>
      </c>
      <c r="J168" s="25">
        <v>-7.5177970867231503</v>
      </c>
    </row>
    <row r="169" spans="1:10">
      <c r="A169" s="24">
        <v>167</v>
      </c>
      <c r="B169" s="25" t="s">
        <v>918</v>
      </c>
      <c r="C169" s="25">
        <v>6.2987007350346999E-2</v>
      </c>
      <c r="D169" s="25">
        <v>1.0296785205729899E-3</v>
      </c>
      <c r="E169" s="25">
        <v>1.1788262504393201</v>
      </c>
      <c r="F169" s="25">
        <v>-0.10661858972146999</v>
      </c>
      <c r="G169" s="25">
        <v>2.0678670930633598</v>
      </c>
      <c r="H169" s="25">
        <v>0.282271336275566</v>
      </c>
      <c r="I169" s="25">
        <v>-0.76863597397077899</v>
      </c>
      <c r="J169" s="25">
        <v>2.6894551862798499</v>
      </c>
    </row>
    <row r="170" spans="1:10">
      <c r="A170" s="24">
        <v>168</v>
      </c>
      <c r="B170" s="25" t="s">
        <v>1115</v>
      </c>
      <c r="C170" s="25">
        <v>0.22718310979978401</v>
      </c>
      <c r="D170" s="26">
        <v>3.9127131312370299E-12</v>
      </c>
      <c r="E170" s="25">
        <v>3.4321464078308099</v>
      </c>
      <c r="F170" s="25">
        <v>0.291698453997211</v>
      </c>
      <c r="G170" s="25">
        <v>3.7503189971344</v>
      </c>
      <c r="H170" s="25">
        <v>0.66051707293983497</v>
      </c>
      <c r="I170" s="25">
        <v>0.18160393451610701</v>
      </c>
      <c r="J170" s="25">
        <v>6.8351567367003998</v>
      </c>
    </row>
    <row r="171" spans="1:10">
      <c r="A171" s="24">
        <v>169</v>
      </c>
      <c r="B171" s="25" t="s">
        <v>880</v>
      </c>
      <c r="C171" s="25">
        <v>0.134514598971646</v>
      </c>
      <c r="D171" s="26">
        <v>2.1505101947776299E-6</v>
      </c>
      <c r="E171" s="25">
        <v>1.5132943446215299</v>
      </c>
      <c r="F171" s="25">
        <v>-0.58037770827715496</v>
      </c>
      <c r="G171" s="25">
        <v>1.5557886704585999</v>
      </c>
      <c r="H171" s="25">
        <v>0.44980582906160099</v>
      </c>
      <c r="I171" s="25">
        <v>-1.1489917713723501</v>
      </c>
      <c r="J171" s="25">
        <v>2.4780709188090202</v>
      </c>
    </row>
    <row r="172" spans="1:10">
      <c r="A172" s="24">
        <v>170</v>
      </c>
      <c r="B172" s="25" t="s">
        <v>1001</v>
      </c>
      <c r="C172" s="25">
        <v>5.6615286715344798E-2</v>
      </c>
      <c r="D172" s="25">
        <v>1.0221967827076801E-3</v>
      </c>
      <c r="E172" s="25">
        <v>1.8759999686620601</v>
      </c>
      <c r="F172" s="25">
        <v>0.19741528614537299</v>
      </c>
      <c r="G172" s="25">
        <v>1.55870281883783</v>
      </c>
      <c r="H172" s="25">
        <v>0.28157909043926299</v>
      </c>
      <c r="I172" s="25">
        <v>-0.50249741653885605</v>
      </c>
      <c r="J172" s="25">
        <v>4.2276034092910599</v>
      </c>
    </row>
    <row r="173" spans="1:10">
      <c r="A173" s="24">
        <v>171</v>
      </c>
      <c r="B173" s="25" t="s">
        <v>572</v>
      </c>
      <c r="C173" s="25">
        <v>7.4729114304268499E-2</v>
      </c>
      <c r="D173" s="25">
        <v>2.0317135018164199E-4</v>
      </c>
      <c r="E173" s="25">
        <v>0.14138087284676301</v>
      </c>
      <c r="F173" s="25">
        <v>-36.0006054755344</v>
      </c>
      <c r="G173" s="25">
        <v>1.3622486019647799</v>
      </c>
      <c r="H173" s="25">
        <v>0.29360511467756001</v>
      </c>
      <c r="I173" s="25">
        <v>-0.288091536994936</v>
      </c>
      <c r="J173" s="25">
        <v>4.97452544536457</v>
      </c>
    </row>
    <row r="174" spans="1:10">
      <c r="A174" s="24">
        <v>172</v>
      </c>
      <c r="B174" s="25" t="s">
        <v>886</v>
      </c>
      <c r="C174" s="25">
        <v>0.19579997481578401</v>
      </c>
      <c r="D174" s="26">
        <v>1.2744557310389701E-7</v>
      </c>
      <c r="E174" s="25">
        <v>1.7942819178236999</v>
      </c>
      <c r="F174" s="25">
        <v>-0.84868045187592001</v>
      </c>
      <c r="G174" s="25">
        <v>2.7816422969069401</v>
      </c>
      <c r="H174" s="25">
        <v>0.52808688712345697</v>
      </c>
      <c r="I174" s="25">
        <v>-0.90238380728245304</v>
      </c>
      <c r="J174" s="25">
        <v>3.1185307145379602</v>
      </c>
    </row>
    <row r="175" spans="1:10">
      <c r="A175" s="24">
        <v>173</v>
      </c>
      <c r="B175" s="25" t="s">
        <v>1484</v>
      </c>
      <c r="C175" s="25">
        <v>0.107699546767308</v>
      </c>
      <c r="D175" s="26">
        <v>2.0721490091405001E-6</v>
      </c>
      <c r="E175" s="25">
        <v>0.14497436037709299</v>
      </c>
      <c r="F175" s="25">
        <v>21.080813259482699</v>
      </c>
      <c r="G175" s="25">
        <v>2.0527712114616601</v>
      </c>
      <c r="H175" s="25">
        <v>0.37187530633907701</v>
      </c>
      <c r="I175" s="25">
        <v>1.92534581554849E-2</v>
      </c>
      <c r="J175" s="25">
        <v>5.9793192109739604</v>
      </c>
    </row>
    <row r="176" spans="1:10">
      <c r="A176" s="24">
        <v>174</v>
      </c>
      <c r="B176" s="25" t="s">
        <v>1142</v>
      </c>
      <c r="C176" s="25">
        <v>0.18568426564183901</v>
      </c>
      <c r="D176" s="26">
        <v>9.1994230742939995E-10</v>
      </c>
      <c r="E176" s="25">
        <v>1.1792716805613599</v>
      </c>
      <c r="F176" s="25">
        <v>0.257642081759898</v>
      </c>
      <c r="G176" s="25">
        <v>1.7099797835344701</v>
      </c>
      <c r="H176" s="25">
        <v>0.53946202002557198</v>
      </c>
      <c r="I176" s="25">
        <v>-0.29619278071218003</v>
      </c>
      <c r="J176" s="25">
        <v>5.3387800505102598</v>
      </c>
    </row>
    <row r="177" spans="1:10">
      <c r="A177" s="24">
        <v>175</v>
      </c>
      <c r="B177" s="25" t="s">
        <v>1008</v>
      </c>
      <c r="C177" s="25">
        <v>8.1312193409856598E-2</v>
      </c>
      <c r="D177" s="26">
        <v>2.0282660026930801E-5</v>
      </c>
      <c r="E177" s="25">
        <v>3.7157825679734202</v>
      </c>
      <c r="F177" s="25">
        <v>0.26473866542141899</v>
      </c>
      <c r="G177" s="25">
        <v>2.07029197081178</v>
      </c>
      <c r="H177" s="25">
        <v>0.34170929485121099</v>
      </c>
      <c r="I177" s="25">
        <v>6.6760314845285204E-2</v>
      </c>
      <c r="J177" s="25">
        <v>6.7014432020658798</v>
      </c>
    </row>
    <row r="178" spans="1:10">
      <c r="A178" s="24">
        <v>176</v>
      </c>
      <c r="B178" s="25" t="s">
        <v>1372</v>
      </c>
      <c r="C178" s="25">
        <v>9.9270265437323202E-2</v>
      </c>
      <c r="D178" s="26">
        <v>5.6457783540054099E-5</v>
      </c>
      <c r="E178" s="25">
        <v>5.8920558457099901</v>
      </c>
      <c r="F178" s="25">
        <v>0.54979329303884705</v>
      </c>
      <c r="G178" s="25">
        <v>5.0568728913698804</v>
      </c>
      <c r="H178" s="25">
        <v>0.42580117864302303</v>
      </c>
      <c r="I178" s="25">
        <v>0.598964445713288</v>
      </c>
      <c r="J178" s="25">
        <v>8.4792283821480297</v>
      </c>
    </row>
    <row r="179" spans="1:10">
      <c r="A179" s="24">
        <v>177</v>
      </c>
      <c r="B179" s="25" t="s">
        <v>1214</v>
      </c>
      <c r="C179" s="25">
        <v>4.9730542884601298E-2</v>
      </c>
      <c r="D179" s="25">
        <v>1.7801885210166899E-3</v>
      </c>
      <c r="E179" s="25">
        <v>7.8421110130623806E-2</v>
      </c>
      <c r="F179" s="25">
        <v>-23.157651802779998</v>
      </c>
      <c r="G179" s="25">
        <v>1.18857857622654</v>
      </c>
      <c r="H179" s="25">
        <v>0.24845741675597399</v>
      </c>
      <c r="I179" s="25">
        <v>-0.57609769316667603</v>
      </c>
      <c r="J179" s="25">
        <v>3.81766544895323</v>
      </c>
    </row>
    <row r="180" spans="1:10">
      <c r="A180" s="24">
        <v>178</v>
      </c>
      <c r="B180" s="25" t="s">
        <v>1661</v>
      </c>
      <c r="C180" s="25">
        <v>5.6135643059976896E-3</v>
      </c>
      <c r="D180" s="25">
        <v>0.31676713122725603</v>
      </c>
      <c r="E180" s="25">
        <v>4.0457401001143402E-2</v>
      </c>
      <c r="F180" s="25">
        <v>54.1014233718602</v>
      </c>
      <c r="G180" s="25">
        <v>0.86072760873851595</v>
      </c>
      <c r="H180" s="25">
        <v>8.9265577672809904E-2</v>
      </c>
      <c r="I180" s="25">
        <v>1.2503038133092499</v>
      </c>
      <c r="J180" s="25">
        <v>16.8090355167379</v>
      </c>
    </row>
    <row r="181" spans="1:10">
      <c r="A181" s="24">
        <v>179</v>
      </c>
      <c r="B181" s="25" t="s">
        <v>747</v>
      </c>
      <c r="C181" s="25">
        <v>3.44513043125384E-2</v>
      </c>
      <c r="D181" s="25">
        <v>8.8044501481393204E-3</v>
      </c>
      <c r="E181" s="25">
        <v>3.4772457648639001</v>
      </c>
      <c r="F181" s="25">
        <v>0.42112962129138198</v>
      </c>
      <c r="G181" s="25">
        <v>1.1652104610537799</v>
      </c>
      <c r="H181" s="25">
        <v>0.218467677257282</v>
      </c>
      <c r="I181" s="25">
        <v>7.6304692138663505E-2</v>
      </c>
      <c r="J181" s="25">
        <v>6.5611161499239401</v>
      </c>
    </row>
    <row r="182" spans="1:10">
      <c r="A182" s="24">
        <v>180</v>
      </c>
      <c r="B182" s="25" t="s">
        <v>1575</v>
      </c>
      <c r="C182" s="25">
        <v>0.1190013025564</v>
      </c>
      <c r="D182" s="26">
        <v>2.6321989119975301E-5</v>
      </c>
      <c r="E182" s="25">
        <v>29.294079009187701</v>
      </c>
      <c r="F182" s="25">
        <v>0.75948850338951601</v>
      </c>
      <c r="G182" s="25">
        <v>2.6427654339833602</v>
      </c>
      <c r="H182" s="25">
        <v>0.42126395630997199</v>
      </c>
      <c r="I182" s="25">
        <v>0.79631167461809005</v>
      </c>
      <c r="J182" s="25">
        <v>8.8126081597470005</v>
      </c>
    </row>
    <row r="183" spans="1:10">
      <c r="A183" s="24">
        <v>181</v>
      </c>
      <c r="B183" s="25" t="s">
        <v>554</v>
      </c>
      <c r="C183" s="25">
        <v>0.127815024555861</v>
      </c>
      <c r="D183" s="26">
        <v>1.08590501003072E-7</v>
      </c>
      <c r="E183" s="25">
        <v>4.3264160154573696</v>
      </c>
      <c r="F183" s="25">
        <v>0.63231494811628097</v>
      </c>
      <c r="G183" s="25">
        <v>2.4111865154220999</v>
      </c>
      <c r="H183" s="25">
        <v>0.42467220732176397</v>
      </c>
      <c r="I183" s="25">
        <v>0.54053419645547296</v>
      </c>
      <c r="J183" s="25">
        <v>7.6611940583095199</v>
      </c>
    </row>
    <row r="184" spans="1:10">
      <c r="A184" s="24">
        <v>182</v>
      </c>
      <c r="B184" s="25" t="s">
        <v>791</v>
      </c>
      <c r="C184" s="25">
        <v>4.9131698447637102E-2</v>
      </c>
      <c r="D184" s="25">
        <v>2.05066694849261E-3</v>
      </c>
      <c r="E184" s="25">
        <v>1.54934459589311</v>
      </c>
      <c r="F184" s="25">
        <v>0.29702769860692901</v>
      </c>
      <c r="G184" s="25">
        <v>1.1089240903599999</v>
      </c>
      <c r="H184" s="25">
        <v>0.25777017271304498</v>
      </c>
      <c r="I184" s="25">
        <v>-0.42001159259195298</v>
      </c>
      <c r="J184" s="25">
        <v>4.8522570846930702</v>
      </c>
    </row>
    <row r="185" spans="1:10">
      <c r="A185" s="24">
        <v>183</v>
      </c>
      <c r="B185" s="25" t="s">
        <v>837</v>
      </c>
      <c r="C185" s="25">
        <v>0.15551195930324399</v>
      </c>
      <c r="D185" s="26">
        <v>1.5223124507193999E-7</v>
      </c>
      <c r="E185" s="25">
        <v>2.7068117829992402</v>
      </c>
      <c r="F185" s="25">
        <v>0.80705571700953005</v>
      </c>
      <c r="G185" s="25">
        <v>2.1540698376736902</v>
      </c>
      <c r="H185" s="25">
        <v>0.52028240416958405</v>
      </c>
      <c r="I185" s="25">
        <v>0.74424425600590605</v>
      </c>
      <c r="J185" s="25">
        <v>8.4900598551946196</v>
      </c>
    </row>
    <row r="186" spans="1:10">
      <c r="A186" s="24">
        <v>184</v>
      </c>
      <c r="B186" s="25" t="s">
        <v>1435</v>
      </c>
      <c r="C186" s="25">
        <v>0.16052306907182101</v>
      </c>
      <c r="D186" s="26">
        <v>3.7007757285496003E-5</v>
      </c>
      <c r="E186" s="25">
        <v>8.9713110274198704E-2</v>
      </c>
      <c r="F186" s="25">
        <v>85.657667631779503</v>
      </c>
      <c r="G186" s="25">
        <v>4.2560097994180399</v>
      </c>
      <c r="H186" s="25">
        <v>0.67874068151331302</v>
      </c>
      <c r="I186" s="25">
        <v>1.1866649714401101</v>
      </c>
      <c r="J186" s="25">
        <v>9.6069668240934991</v>
      </c>
    </row>
    <row r="187" spans="1:10">
      <c r="A187" s="24">
        <v>185</v>
      </c>
      <c r="B187" s="25" t="s">
        <v>922</v>
      </c>
      <c r="C187" s="25">
        <v>0.12080697050123</v>
      </c>
      <c r="D187" s="26">
        <v>2.98312624984324E-6</v>
      </c>
      <c r="E187" s="25">
        <v>2.7234302122151202</v>
      </c>
      <c r="F187" s="25">
        <v>0.33794884599749597</v>
      </c>
      <c r="G187" s="25">
        <v>1.9192623922095</v>
      </c>
      <c r="H187" s="25">
        <v>0.4153717045525</v>
      </c>
      <c r="I187" s="25">
        <v>0.118622651504078</v>
      </c>
      <c r="J187" s="25">
        <v>6.3535528185458601</v>
      </c>
    </row>
    <row r="188" spans="1:10">
      <c r="A188" s="24">
        <v>186</v>
      </c>
      <c r="B188" s="25" t="s">
        <v>1538</v>
      </c>
      <c r="C188" s="25">
        <v>1.50188173233611E-2</v>
      </c>
      <c r="D188" s="25">
        <v>0.108085622986789</v>
      </c>
      <c r="E188" s="25">
        <v>1.3334384063605299E-2</v>
      </c>
      <c r="F188" s="25">
        <v>49.823058746045703</v>
      </c>
      <c r="G188" s="25">
        <v>0.86897009625375699</v>
      </c>
      <c r="H188" s="25">
        <v>0.140114233399839</v>
      </c>
      <c r="I188" s="25">
        <v>1.3806554180102999</v>
      </c>
      <c r="J188" s="25">
        <v>13.609744330015801</v>
      </c>
    </row>
    <row r="189" spans="1:10">
      <c r="A189" s="24">
        <v>187</v>
      </c>
      <c r="B189" s="25" t="s">
        <v>1094</v>
      </c>
      <c r="C189" s="25">
        <v>0.237071563915841</v>
      </c>
      <c r="D189" s="26">
        <v>9.5060134828977393E-12</v>
      </c>
      <c r="E189" s="25">
        <v>4.3825675809090701</v>
      </c>
      <c r="F189" s="25">
        <v>-9.4815591708848804E-2</v>
      </c>
      <c r="G189" s="25">
        <v>2.8816299257956901</v>
      </c>
      <c r="H189" s="25">
        <v>0.642792929015924</v>
      </c>
      <c r="I189" s="25">
        <v>-4.3398012867433E-2</v>
      </c>
      <c r="J189" s="25">
        <v>6.11951394565234</v>
      </c>
    </row>
    <row r="190" spans="1:10">
      <c r="A190" s="24">
        <v>188</v>
      </c>
      <c r="B190" s="25" t="s">
        <v>1350</v>
      </c>
      <c r="C190" s="25">
        <v>4.7070764682681898E-2</v>
      </c>
      <c r="D190" s="25">
        <v>2.4103849838896601E-3</v>
      </c>
      <c r="E190" s="25">
        <v>6.3788169833480998E-2</v>
      </c>
      <c r="F190" s="25">
        <v>44.8323373765312</v>
      </c>
      <c r="G190" s="25">
        <v>0.90935764701302502</v>
      </c>
      <c r="H190" s="25">
        <v>0.25035352582552001</v>
      </c>
      <c r="I190" s="25">
        <v>-0.51527329719206205</v>
      </c>
      <c r="J190" s="25">
        <v>4.4199564684730897</v>
      </c>
    </row>
    <row r="191" spans="1:10">
      <c r="A191" s="24">
        <v>189</v>
      </c>
      <c r="B191" s="25" t="s">
        <v>1480</v>
      </c>
      <c r="C191" s="25">
        <v>8.0631730643047198E-2</v>
      </c>
      <c r="D191" s="26">
        <v>9.1581501334796203E-5</v>
      </c>
      <c r="E191" s="25">
        <v>1.56583201242777</v>
      </c>
      <c r="F191" s="25">
        <v>0.69247197547967099</v>
      </c>
      <c r="G191" s="25">
        <v>1.9728505680683199</v>
      </c>
      <c r="H191" s="25">
        <v>0.33651676920118401</v>
      </c>
      <c r="I191" s="25">
        <v>0.47295645590393598</v>
      </c>
      <c r="J191" s="25">
        <v>7.8242222610272396</v>
      </c>
    </row>
    <row r="192" spans="1:10">
      <c r="A192" s="24">
        <v>190</v>
      </c>
      <c r="B192" s="25" t="s">
        <v>1530</v>
      </c>
      <c r="C192" s="25">
        <v>2.73368226476325E-2</v>
      </c>
      <c r="D192" s="25">
        <v>2.6078133581473401E-2</v>
      </c>
      <c r="E192" s="25">
        <v>2.3006747490772299</v>
      </c>
      <c r="F192" s="25">
        <v>0.85664468133168403</v>
      </c>
      <c r="G192" s="25">
        <v>1.3822122410156199</v>
      </c>
      <c r="H192" s="25">
        <v>0.19286381927762999</v>
      </c>
      <c r="I192" s="25">
        <v>0.76533134987236995</v>
      </c>
      <c r="J192" s="25">
        <v>10.1333183134594</v>
      </c>
    </row>
    <row r="193" spans="1:10">
      <c r="A193" s="24">
        <v>191</v>
      </c>
      <c r="B193" s="25" t="s">
        <v>806</v>
      </c>
      <c r="C193" s="25">
        <v>0.143710968431883</v>
      </c>
      <c r="D193" s="26">
        <v>3.2836681346070298E-8</v>
      </c>
      <c r="E193" s="25">
        <v>3.5972857119492598</v>
      </c>
      <c r="F193" s="25">
        <v>0.52475821359566399</v>
      </c>
      <c r="G193" s="25">
        <v>3.3132707248397901</v>
      </c>
      <c r="H193" s="25">
        <v>0.493674922875598</v>
      </c>
      <c r="I193" s="25">
        <v>0.514988963885046</v>
      </c>
      <c r="J193" s="25">
        <v>8.0911220733459306</v>
      </c>
    </row>
    <row r="194" spans="1:10">
      <c r="A194" s="24">
        <v>192</v>
      </c>
      <c r="B194" s="25" t="s">
        <v>1651</v>
      </c>
      <c r="C194" s="25">
        <v>5.6670070021820097E-2</v>
      </c>
      <c r="D194" s="25">
        <v>8.6154650519949805E-3</v>
      </c>
      <c r="E194" s="25">
        <v>0.71020316109024995</v>
      </c>
      <c r="F194" s="25">
        <v>3.2009809594593901</v>
      </c>
      <c r="G194" s="25">
        <v>1.6739488336275501</v>
      </c>
      <c r="H194" s="25">
        <v>0.28165857198656702</v>
      </c>
      <c r="I194" s="25">
        <v>1.3402451630699701</v>
      </c>
      <c r="J194" s="25">
        <v>12.167918856460799</v>
      </c>
    </row>
    <row r="195" spans="1:10">
      <c r="A195" s="24">
        <v>193</v>
      </c>
      <c r="B195" s="25" t="s">
        <v>917</v>
      </c>
      <c r="C195" s="25">
        <v>8.6074107191331101E-2</v>
      </c>
      <c r="D195" s="26">
        <v>4.3820443482480601E-5</v>
      </c>
      <c r="E195" s="25">
        <v>1.3895303441251901</v>
      </c>
      <c r="F195" s="25">
        <v>-0.90596813851795999</v>
      </c>
      <c r="G195" s="25">
        <v>2.07071224972676</v>
      </c>
      <c r="H195" s="25">
        <v>0.34074770804614501</v>
      </c>
      <c r="I195" s="25">
        <v>-0.92445997378656397</v>
      </c>
      <c r="J195" s="25">
        <v>2.5429729811863999</v>
      </c>
    </row>
    <row r="196" spans="1:10">
      <c r="A196" s="24">
        <v>194</v>
      </c>
      <c r="B196" s="25" t="s">
        <v>1155</v>
      </c>
      <c r="C196" s="25">
        <v>0.19473217352796099</v>
      </c>
      <c r="D196" s="26">
        <v>4.0104474411925203E-9</v>
      </c>
      <c r="E196" s="25">
        <v>1.2207148457066599</v>
      </c>
      <c r="F196" s="25">
        <v>1.31194204767075</v>
      </c>
      <c r="G196" s="25">
        <v>2.0801209483719298</v>
      </c>
      <c r="H196" s="25">
        <v>0.63733458208511595</v>
      </c>
      <c r="I196" s="25">
        <v>0.541429736134863</v>
      </c>
      <c r="J196" s="25">
        <v>7.38915375284801</v>
      </c>
    </row>
    <row r="197" spans="1:10">
      <c r="A197" s="24">
        <v>195</v>
      </c>
      <c r="B197" s="25" t="s">
        <v>84</v>
      </c>
      <c r="C197" s="25">
        <v>0.18311000184071299</v>
      </c>
      <c r="D197" s="25">
        <v>7.2745378445230105E-4</v>
      </c>
      <c r="E197" s="25">
        <v>1.9464418048607698E-2</v>
      </c>
      <c r="F197" s="25">
        <v>-75.536088320588604</v>
      </c>
      <c r="G197" s="25">
        <v>5.1127489073591903</v>
      </c>
      <c r="H197" s="25">
        <v>0.59345240800648402</v>
      </c>
      <c r="I197" s="25">
        <v>-1.6443722715832001</v>
      </c>
      <c r="J197" s="25">
        <v>0.21300196584138301</v>
      </c>
    </row>
    <row r="198" spans="1:10">
      <c r="A198" s="24">
        <v>196</v>
      </c>
      <c r="B198" s="25" t="s">
        <v>1255</v>
      </c>
      <c r="C198" s="25">
        <v>0.404636878218473</v>
      </c>
      <c r="D198" s="26">
        <v>8.1563008135978194E-6</v>
      </c>
      <c r="E198" s="25">
        <v>3.56396253984596</v>
      </c>
      <c r="F198" s="25">
        <v>-1.4757481460098001</v>
      </c>
      <c r="G198" s="25">
        <v>2.4071130264345899</v>
      </c>
      <c r="H198" s="25">
        <v>1.1236279934993301</v>
      </c>
      <c r="I198" s="25">
        <v>-2.0976690457641198</v>
      </c>
      <c r="J198" s="25">
        <v>1.29944524219111</v>
      </c>
    </row>
    <row r="199" spans="1:10">
      <c r="A199" s="24">
        <v>197</v>
      </c>
      <c r="B199" s="25" t="s">
        <v>584</v>
      </c>
      <c r="C199" s="25">
        <v>9.5393745177149603E-2</v>
      </c>
      <c r="D199" s="25">
        <v>7.8443561764524501E-3</v>
      </c>
      <c r="E199" s="25">
        <v>139.39005448585399</v>
      </c>
      <c r="F199" s="25">
        <v>-0.23508594573899999</v>
      </c>
      <c r="G199" s="25">
        <v>1.09004325070576</v>
      </c>
      <c r="H199" s="25">
        <v>0.37866183862497099</v>
      </c>
      <c r="I199" s="25">
        <v>-2.5206133213280801</v>
      </c>
      <c r="J199" s="25">
        <v>-0.81138847311959805</v>
      </c>
    </row>
    <row r="200" spans="1:10">
      <c r="A200" s="24">
        <v>198</v>
      </c>
      <c r="B200" s="25" t="s">
        <v>70</v>
      </c>
      <c r="C200" s="25">
        <v>4.7967877152108604E-3</v>
      </c>
      <c r="D200" s="25">
        <v>0.753052209242276</v>
      </c>
      <c r="E200" s="25">
        <v>0.24554558223828399</v>
      </c>
      <c r="F200" s="25">
        <v>-26.7554527984008</v>
      </c>
      <c r="G200" s="25">
        <v>-0.27524148818394101</v>
      </c>
      <c r="H200" s="25">
        <v>0.10556703825377101</v>
      </c>
      <c r="I200" s="25">
        <v>15.0782504645495</v>
      </c>
      <c r="J200" s="25">
        <v>-33.583059273946702</v>
      </c>
    </row>
    <row r="201" spans="1:10">
      <c r="A201" s="24">
        <v>199</v>
      </c>
      <c r="B201" s="25" t="s">
        <v>127</v>
      </c>
      <c r="C201" s="25">
        <v>0.54075759977418802</v>
      </c>
      <c r="D201" s="25">
        <v>1.16299593376739E-2</v>
      </c>
      <c r="E201" s="25">
        <v>8.4696280491774103E-3</v>
      </c>
      <c r="F201" s="25">
        <v>-124.08224311590899</v>
      </c>
      <c r="G201" s="25">
        <v>83.191109785783993</v>
      </c>
      <c r="H201" s="25">
        <v>23.850185945206199</v>
      </c>
      <c r="I201" s="25">
        <v>-2.2379669341262698</v>
      </c>
      <c r="J201" s="25">
        <v>1.9325188526282999</v>
      </c>
    </row>
    <row r="202" spans="1:10">
      <c r="A202" s="24">
        <v>200</v>
      </c>
      <c r="B202" s="25" t="s">
        <v>599</v>
      </c>
      <c r="C202" s="25">
        <v>1.05959227233177E-2</v>
      </c>
      <c r="D202" s="25">
        <v>0.72169327642635805</v>
      </c>
      <c r="E202" s="25">
        <v>7.0872148832392706E-2</v>
      </c>
      <c r="F202" s="25">
        <v>-82.078962850570704</v>
      </c>
      <c r="G202" s="25">
        <v>0.26209801017126599</v>
      </c>
      <c r="H202" s="25">
        <v>0.148994173275765</v>
      </c>
      <c r="I202" s="25">
        <v>-19.262264118086499</v>
      </c>
      <c r="J202" s="25">
        <v>-28.019471074670399</v>
      </c>
    </row>
    <row r="203" spans="1:10">
      <c r="A203" s="24">
        <v>201</v>
      </c>
      <c r="B203" s="25" t="s">
        <v>435</v>
      </c>
      <c r="C203" s="25">
        <v>0.21269657618527699</v>
      </c>
      <c r="D203" s="25">
        <v>0.11331925721651701</v>
      </c>
      <c r="E203" s="25">
        <v>1.36280812264565E-2</v>
      </c>
      <c r="F203" s="25">
        <v>-40.832844103181898</v>
      </c>
      <c r="G203" s="25">
        <v>59.419712883358201</v>
      </c>
      <c r="H203" s="25">
        <v>0.96539165075975597</v>
      </c>
      <c r="I203" s="25">
        <v>-2.00074081900634</v>
      </c>
      <c r="J203" s="25">
        <v>-0.750708987608385</v>
      </c>
    </row>
    <row r="204" spans="1:10">
      <c r="A204" s="24">
        <v>202</v>
      </c>
      <c r="B204" s="25" t="s">
        <v>1246</v>
      </c>
      <c r="C204" s="25">
        <v>0.99999999998227296</v>
      </c>
      <c r="D204" s="25">
        <v>4.99147419502336E-4</v>
      </c>
      <c r="E204" s="25">
        <v>1.02172415265724E-2</v>
      </c>
      <c r="F204" s="25">
        <v>-19.788863260480099</v>
      </c>
      <c r="G204" s="25">
        <v>93.424312808923801</v>
      </c>
      <c r="H204" s="25">
        <v>27.640392009673601</v>
      </c>
      <c r="I204" s="25">
        <v>-2.10169339929476</v>
      </c>
      <c r="J204" s="25">
        <v>0.83048652820343405</v>
      </c>
    </row>
    <row r="205" spans="1:10">
      <c r="A205" s="24">
        <v>203</v>
      </c>
      <c r="B205" s="25" t="s">
        <v>835</v>
      </c>
      <c r="C205" s="25">
        <v>2.5768336483236202E-3</v>
      </c>
      <c r="D205" s="25">
        <v>0.73525802891901704</v>
      </c>
      <c r="E205" s="25">
        <v>1.87097094706384</v>
      </c>
      <c r="F205" s="25">
        <v>0.13386445489629101</v>
      </c>
      <c r="G205" s="25">
        <v>0.32024787589640602</v>
      </c>
      <c r="H205" s="25">
        <v>7.1643243197358195E-2</v>
      </c>
      <c r="I205" s="25">
        <v>-10.837499658944299</v>
      </c>
      <c r="J205" s="25">
        <v>-41.9855912923395</v>
      </c>
    </row>
    <row r="206" spans="1:10">
      <c r="A206" s="24">
        <v>204</v>
      </c>
      <c r="B206" s="25" t="s">
        <v>687</v>
      </c>
      <c r="C206" s="25">
        <v>0.31942826515476802</v>
      </c>
      <c r="D206" s="25">
        <v>5.1497135448437396E-4</v>
      </c>
      <c r="E206" s="25">
        <v>2.7289903356236E-2</v>
      </c>
      <c r="F206" s="25">
        <v>-133.644516733296</v>
      </c>
      <c r="G206" s="25">
        <v>4.2667343709262102</v>
      </c>
      <c r="H206" s="25">
        <v>1.22442317561019</v>
      </c>
      <c r="I206" s="25">
        <v>-1.89918493118834</v>
      </c>
      <c r="J206" s="25">
        <v>1.00964330435217</v>
      </c>
    </row>
    <row r="207" spans="1:10">
      <c r="A207" s="24">
        <v>205</v>
      </c>
      <c r="B207" s="25" t="s">
        <v>945</v>
      </c>
      <c r="C207" s="25">
        <v>1.08736109976082E-4</v>
      </c>
      <c r="D207" s="25">
        <v>0.97105763829052905</v>
      </c>
      <c r="E207" s="25">
        <v>1002.77138584007</v>
      </c>
      <c r="F207" s="25">
        <v>-0.75118046874992095</v>
      </c>
      <c r="G207" s="25">
        <v>0.100737451080542</v>
      </c>
      <c r="H207" s="25">
        <v>1.7172632291865001E-2</v>
      </c>
      <c r="I207" s="25">
        <v>-50.015531816673303</v>
      </c>
      <c r="J207" s="25">
        <v>-288.02560364426802</v>
      </c>
    </row>
    <row r="208" spans="1:10">
      <c r="A208" s="24">
        <v>206</v>
      </c>
      <c r="B208" s="25" t="s">
        <v>685</v>
      </c>
      <c r="C208" s="25">
        <v>4.4945997347697296E-3</v>
      </c>
      <c r="D208" s="25">
        <v>0.71419682321984401</v>
      </c>
      <c r="E208" s="25">
        <v>1.39387317761666</v>
      </c>
      <c r="F208" s="25">
        <v>-0.62943355901199805</v>
      </c>
      <c r="G208" s="25">
        <v>2.0106832462440498</v>
      </c>
      <c r="H208" s="25">
        <v>8.8811429597348002E-2</v>
      </c>
      <c r="I208" s="25">
        <v>-2.7428242482591298</v>
      </c>
      <c r="J208" s="25">
        <v>-38.710304766253202</v>
      </c>
    </row>
    <row r="209" spans="1:10">
      <c r="A209" s="24">
        <v>207</v>
      </c>
      <c r="B209" s="25" t="s">
        <v>160</v>
      </c>
      <c r="C209" s="25">
        <v>9.1659823505964494E-2</v>
      </c>
      <c r="D209" s="25">
        <v>0.29797606510013103</v>
      </c>
      <c r="E209" s="25">
        <v>13.3008546696223</v>
      </c>
      <c r="F209" s="25">
        <v>-1.1193539774610199</v>
      </c>
      <c r="G209" s="25">
        <v>3.5253839232189601</v>
      </c>
      <c r="H209" s="25">
        <v>0.52268035349369102</v>
      </c>
      <c r="I209" s="25">
        <v>-2.37913301556926</v>
      </c>
      <c r="J209" s="25">
        <v>-4.3383580339264096</v>
      </c>
    </row>
    <row r="210" spans="1:10">
      <c r="A210" s="24">
        <v>208</v>
      </c>
      <c r="B210" s="25" t="s">
        <v>31</v>
      </c>
      <c r="C210" s="25">
        <v>0.260593564206341</v>
      </c>
      <c r="D210" s="25">
        <v>1.8059698661923199E-2</v>
      </c>
      <c r="E210" s="25">
        <v>2276.10430206002</v>
      </c>
      <c r="F210" s="25">
        <v>-1.2158007989748101</v>
      </c>
      <c r="G210" s="25">
        <v>1.7856344346777999</v>
      </c>
      <c r="H210" s="25">
        <v>0.93866763031487499</v>
      </c>
      <c r="I210" s="25">
        <v>-3.1133489202464499</v>
      </c>
      <c r="J210" s="25">
        <v>-0.61137501135071204</v>
      </c>
    </row>
    <row r="211" spans="1:10">
      <c r="A211" s="24">
        <v>209</v>
      </c>
      <c r="B211" s="25" t="s">
        <v>559</v>
      </c>
      <c r="C211" s="25">
        <v>2.0373557574065601E-2</v>
      </c>
      <c r="D211" s="25">
        <v>0.28219515382490901</v>
      </c>
      <c r="E211" s="25">
        <v>388.30740610917798</v>
      </c>
      <c r="F211" s="25">
        <v>-2.42886617098062E-2</v>
      </c>
      <c r="G211" s="25">
        <v>0.91807945577430505</v>
      </c>
      <c r="H211" s="25">
        <v>0.18816142011874601</v>
      </c>
      <c r="I211" s="25">
        <v>-3.5805659501161</v>
      </c>
      <c r="J211" s="25">
        <v>-10.5027797060823</v>
      </c>
    </row>
    <row r="212" spans="1:10">
      <c r="A212" s="24">
        <v>210</v>
      </c>
      <c r="B212" s="25" t="s">
        <v>96</v>
      </c>
      <c r="C212" s="26">
        <v>8.7273183127845004E-5</v>
      </c>
      <c r="D212" s="25">
        <v>0.96563399251803905</v>
      </c>
      <c r="E212" s="25">
        <v>3.7937755366791199</v>
      </c>
      <c r="F212" s="25">
        <v>-0.45056872879953402</v>
      </c>
      <c r="G212" s="25">
        <v>1.29800274186269</v>
      </c>
      <c r="H212" s="25">
        <v>-1.4037436421241299E-2</v>
      </c>
      <c r="I212" s="25">
        <v>-3.92656965488103</v>
      </c>
      <c r="J212" s="25">
        <v>313.05954507131298</v>
      </c>
    </row>
    <row r="213" spans="1:10">
      <c r="A213" s="24">
        <v>211</v>
      </c>
      <c r="B213" s="25" t="s">
        <v>570</v>
      </c>
      <c r="C213" s="25">
        <v>0.39241619820808099</v>
      </c>
      <c r="D213" s="25">
        <v>3.1279616594108502E-2</v>
      </c>
      <c r="E213" s="25">
        <v>2.5239632718153802</v>
      </c>
      <c r="F213" s="25">
        <v>-0.60871509983677097</v>
      </c>
      <c r="G213" s="25">
        <v>1.62643435794978</v>
      </c>
      <c r="H213" s="25">
        <v>1.7860766109389099</v>
      </c>
      <c r="I213" s="25">
        <v>-3.5410123687949402</v>
      </c>
      <c r="J213" s="25">
        <v>0.59813345435728504</v>
      </c>
    </row>
    <row r="214" spans="1:10">
      <c r="A214" s="24">
        <v>212</v>
      </c>
      <c r="B214" s="25" t="s">
        <v>204</v>
      </c>
      <c r="C214" s="25">
        <v>0.36171168662626901</v>
      </c>
      <c r="D214" s="25">
        <v>3.7205894688416598E-2</v>
      </c>
      <c r="E214" s="25">
        <v>-1.0982307508665299E-2</v>
      </c>
      <c r="F214" s="25">
        <v>-70.273900208720704</v>
      </c>
      <c r="G214" s="25">
        <v>70.961965461282404</v>
      </c>
      <c r="H214" s="25">
        <v>1.69749376344145</v>
      </c>
      <c r="I214" s="25">
        <v>-2.2826263318844799</v>
      </c>
      <c r="J214" s="25">
        <v>0.36599682443603099</v>
      </c>
    </row>
    <row r="215" spans="1:10">
      <c r="A215" s="24">
        <v>213</v>
      </c>
      <c r="B215" s="25" t="s">
        <v>527</v>
      </c>
      <c r="C215" s="25">
        <v>3.6745863883044502E-2</v>
      </c>
      <c r="D215" s="25">
        <v>0.38042571026725502</v>
      </c>
      <c r="E215" s="25">
        <v>2.0291815598080298E-2</v>
      </c>
      <c r="F215" s="25">
        <v>-85.682412519533798</v>
      </c>
      <c r="G215" s="25">
        <v>0.43750252343236101</v>
      </c>
      <c r="H215" s="25">
        <v>0.27730304620031898</v>
      </c>
      <c r="I215" s="25">
        <v>-9.9531218945584996</v>
      </c>
      <c r="J215" s="25">
        <v>-10.0371674172615</v>
      </c>
    </row>
    <row r="216" spans="1:10">
      <c r="A216" s="24">
        <v>214</v>
      </c>
      <c r="B216" s="25" t="s">
        <v>1003</v>
      </c>
      <c r="C216" s="25">
        <v>2.6027393368491001E-2</v>
      </c>
      <c r="D216" s="25">
        <v>0.58087079045748402</v>
      </c>
      <c r="E216" s="25">
        <v>2837.5516260817399</v>
      </c>
      <c r="F216" s="25">
        <v>-0.22196450859401501</v>
      </c>
      <c r="G216" s="25">
        <v>0.96187064051893301</v>
      </c>
      <c r="H216" s="25">
        <v>0.27548442142018598</v>
      </c>
      <c r="I216" s="25">
        <v>-5.3813772216178899</v>
      </c>
      <c r="J216" s="25">
        <v>-12.054638091748201</v>
      </c>
    </row>
    <row r="217" spans="1:10">
      <c r="A217" s="24">
        <v>215</v>
      </c>
      <c r="B217" s="25" t="s">
        <v>60</v>
      </c>
      <c r="C217" s="25">
        <v>0.31456024261426901</v>
      </c>
      <c r="D217" s="25">
        <v>5.2021110566065398E-2</v>
      </c>
      <c r="E217" s="25">
        <v>5.1294755172700004</v>
      </c>
      <c r="F217" s="25">
        <v>-1.10470272724119</v>
      </c>
      <c r="G217" s="25">
        <v>2.3804256878110199</v>
      </c>
      <c r="H217" s="25">
        <v>1.35218746136692</v>
      </c>
      <c r="I217" s="25">
        <v>-3.0442375356881799</v>
      </c>
      <c r="J217" s="25">
        <v>-0.27444573263440503</v>
      </c>
    </row>
    <row r="218" spans="1:10">
      <c r="A218" s="24">
        <v>216</v>
      </c>
      <c r="B218" s="25" t="s">
        <v>614</v>
      </c>
      <c r="C218" s="25">
        <v>0.19820963576490899</v>
      </c>
      <c r="D218" s="26">
        <v>9.6127053381887503E-6</v>
      </c>
      <c r="E218" s="25">
        <v>1.16817168691705</v>
      </c>
      <c r="F218" s="25">
        <v>-1.07002983098196</v>
      </c>
      <c r="G218" s="25">
        <v>1.73837618996816</v>
      </c>
      <c r="H218" s="25">
        <v>0.53248276630984503</v>
      </c>
      <c r="I218" s="25">
        <v>-1.5575946996949801</v>
      </c>
      <c r="J218" s="25">
        <v>1.7981251700315199</v>
      </c>
    </row>
    <row r="219" spans="1:10">
      <c r="A219" s="24">
        <v>217</v>
      </c>
      <c r="B219" s="25" t="s">
        <v>589</v>
      </c>
      <c r="C219" s="25">
        <v>0.30614728887021597</v>
      </c>
      <c r="D219" s="26">
        <v>6.9627161965873303E-6</v>
      </c>
      <c r="E219" s="25">
        <v>2.13419137340968</v>
      </c>
      <c r="F219" s="25">
        <v>-1.09472638994162</v>
      </c>
      <c r="G219" s="25">
        <v>3.3486280355179998</v>
      </c>
      <c r="H219" s="25">
        <v>0.89275742286543402</v>
      </c>
      <c r="I219" s="25">
        <v>-1.696845952756</v>
      </c>
      <c r="J219" s="25">
        <v>1.4549381269761501</v>
      </c>
    </row>
    <row r="220" spans="1:10">
      <c r="A220" s="24">
        <v>218</v>
      </c>
      <c r="B220" s="25" t="s">
        <v>154</v>
      </c>
      <c r="C220" s="25">
        <v>1.4271179966201799E-2</v>
      </c>
      <c r="D220" s="25">
        <v>0.58238571700393205</v>
      </c>
      <c r="E220" s="25">
        <v>2.92971681517111E-2</v>
      </c>
      <c r="F220" s="25">
        <v>-134.19121697554101</v>
      </c>
      <c r="G220" s="25">
        <v>4.6929631377529996E-3</v>
      </c>
      <c r="H220" s="25">
        <v>0.182946617745738</v>
      </c>
      <c r="I220" s="25">
        <v>-914.39042716834103</v>
      </c>
      <c r="J220" s="25">
        <v>-18.032769264423901</v>
      </c>
    </row>
    <row r="221" spans="1:10">
      <c r="A221" s="24">
        <v>219</v>
      </c>
      <c r="B221" s="25" t="s">
        <v>178</v>
      </c>
      <c r="C221" s="25">
        <v>5.4469816389942298E-2</v>
      </c>
      <c r="D221" s="25">
        <v>7.0090661027009296E-2</v>
      </c>
      <c r="E221" s="25">
        <v>5.73583069838852E-2</v>
      </c>
      <c r="F221" s="25">
        <v>-70.372936019990505</v>
      </c>
      <c r="G221" s="25">
        <v>3.0656155003814098</v>
      </c>
      <c r="H221" s="25">
        <v>0.32002859575397502</v>
      </c>
      <c r="I221" s="25">
        <v>-1.67372124891771</v>
      </c>
      <c r="J221" s="25">
        <v>-3.1007884802479202</v>
      </c>
    </row>
    <row r="222" spans="1:10">
      <c r="A222" s="24">
        <v>220</v>
      </c>
      <c r="B222" s="25" t="s">
        <v>365</v>
      </c>
      <c r="C222" s="25">
        <v>0.28559902662860598</v>
      </c>
      <c r="D222" s="25">
        <v>6.3822288794169901E-2</v>
      </c>
      <c r="E222" s="25">
        <v>1.57105443073673</v>
      </c>
      <c r="F222" s="25">
        <v>-1.3056799328339399</v>
      </c>
      <c r="G222" s="25">
        <v>2.7967640842303201</v>
      </c>
      <c r="H222" s="25">
        <v>1.4579054900974899</v>
      </c>
      <c r="I222" s="25">
        <v>-2.8718148880976999</v>
      </c>
      <c r="J222" s="25">
        <v>-0.239101232626935</v>
      </c>
    </row>
    <row r="223" spans="1:10">
      <c r="A223" s="24">
        <v>221</v>
      </c>
      <c r="B223" s="25" t="s">
        <v>512</v>
      </c>
      <c r="C223" s="25">
        <v>0.17976752707424801</v>
      </c>
      <c r="D223" s="26">
        <v>1.63708869613177E-6</v>
      </c>
      <c r="E223" s="25">
        <v>1.0435488222060401</v>
      </c>
      <c r="F223" s="25">
        <v>-1.2323020927744801</v>
      </c>
      <c r="G223" s="25">
        <v>2.2086901034450102</v>
      </c>
      <c r="H223" s="25">
        <v>0.50382463911977304</v>
      </c>
      <c r="I223" s="25">
        <v>-1.45225305114447</v>
      </c>
      <c r="J223" s="25">
        <v>1.2088131887965201</v>
      </c>
    </row>
    <row r="224" spans="1:10">
      <c r="A224" s="24">
        <v>222</v>
      </c>
      <c r="B224" s="25" t="s">
        <v>833</v>
      </c>
      <c r="C224" s="25">
        <v>9.66665599267502E-3</v>
      </c>
      <c r="D224" s="25">
        <v>0.73617949405074401</v>
      </c>
      <c r="E224" s="25">
        <v>16.9442990564648</v>
      </c>
      <c r="F224" s="25">
        <v>-0.42970149730234097</v>
      </c>
      <c r="G224" s="25">
        <v>0.74439159519499198</v>
      </c>
      <c r="H224" s="25">
        <v>0.15184820004727401</v>
      </c>
      <c r="I224" s="25">
        <v>-6.8960120259249704</v>
      </c>
      <c r="J224" s="25">
        <v>-26.6785190004151</v>
      </c>
    </row>
    <row r="225" spans="1:10">
      <c r="A225" s="24">
        <v>223</v>
      </c>
      <c r="B225" s="25" t="s">
        <v>184</v>
      </c>
      <c r="C225" s="25">
        <v>7.2147714849035705E-4</v>
      </c>
      <c r="D225" s="25">
        <v>0.83975856195346099</v>
      </c>
      <c r="E225" s="25">
        <v>8.4519319153038097</v>
      </c>
      <c r="F225" s="25">
        <v>-0.123584384606026</v>
      </c>
      <c r="G225" s="25">
        <v>0.55360050156205798</v>
      </c>
      <c r="H225" s="25">
        <v>3.5094690668186997E-2</v>
      </c>
      <c r="I225" s="25">
        <v>-5.7380976312294303</v>
      </c>
      <c r="J225" s="25">
        <v>-80.076804793329202</v>
      </c>
    </row>
    <row r="226" spans="1:10">
      <c r="A226" s="24">
        <v>224</v>
      </c>
      <c r="B226" s="25" t="s">
        <v>125</v>
      </c>
      <c r="C226" s="25">
        <v>3.5638300440688803E-2</v>
      </c>
      <c r="D226" s="25">
        <v>0.38485251365719497</v>
      </c>
      <c r="E226" s="25">
        <v>2.1340000571879698</v>
      </c>
      <c r="F226" s="25">
        <v>0.91587002554521002</v>
      </c>
      <c r="G226" s="25">
        <v>1.1951550702029099</v>
      </c>
      <c r="H226" s="25">
        <v>0.26696902667844602</v>
      </c>
      <c r="I226" s="25">
        <v>-4.1063942048604396</v>
      </c>
      <c r="J226" s="25">
        <v>-10.8528894943659</v>
      </c>
    </row>
    <row r="227" spans="1:10">
      <c r="A227" s="24">
        <v>225</v>
      </c>
      <c r="B227" s="25" t="s">
        <v>510</v>
      </c>
      <c r="C227" s="25">
        <v>5.6215488240268802E-3</v>
      </c>
      <c r="D227" s="25">
        <v>0.73067226330829604</v>
      </c>
      <c r="E227" s="25">
        <v>31.520129828128699</v>
      </c>
      <c r="F227" s="25">
        <v>-0.56548581848742197</v>
      </c>
      <c r="G227" s="25">
        <v>1.1897957409306701</v>
      </c>
      <c r="H227" s="25">
        <v>0.105340988102493</v>
      </c>
      <c r="I227" s="25">
        <v>-4.1310281153977302</v>
      </c>
      <c r="J227" s="25">
        <v>-34.680180112947902</v>
      </c>
    </row>
    <row r="228" spans="1:10">
      <c r="A228" s="24">
        <v>226</v>
      </c>
      <c r="B228" s="25" t="s">
        <v>947</v>
      </c>
      <c r="C228" s="25">
        <v>0.114120579032918</v>
      </c>
      <c r="D228" s="25">
        <v>0.121658278191157</v>
      </c>
      <c r="E228" s="25">
        <v>1.7722323160690501E-2</v>
      </c>
      <c r="F228" s="25">
        <v>-14.666373068819</v>
      </c>
      <c r="G228" s="25">
        <v>1.14253699113757</v>
      </c>
      <c r="H228" s="25">
        <v>0.52936582354382899</v>
      </c>
      <c r="I228" s="25">
        <v>-4.2459174785495204</v>
      </c>
      <c r="J228" s="25">
        <v>-3.3602099217651902</v>
      </c>
    </row>
    <row r="229" spans="1:10">
      <c r="A229" s="24">
        <v>227</v>
      </c>
      <c r="B229" s="25" t="s">
        <v>1234</v>
      </c>
      <c r="C229" s="25">
        <v>1.67274425236228E-2</v>
      </c>
      <c r="D229" s="25">
        <v>0.55161065710148605</v>
      </c>
      <c r="E229" s="25">
        <v>1.0188603370808E-2</v>
      </c>
      <c r="F229" s="25">
        <v>-15.880076802026</v>
      </c>
      <c r="G229" s="25">
        <v>1.2246525028367601</v>
      </c>
      <c r="H229" s="25">
        <v>0.18516291670715301</v>
      </c>
      <c r="I229" s="25">
        <v>-4.05683734958341</v>
      </c>
      <c r="J229" s="25">
        <v>-17.685640639074698</v>
      </c>
    </row>
    <row r="230" spans="1:10">
      <c r="A230" s="24">
        <v>228</v>
      </c>
      <c r="B230" s="25" t="s">
        <v>879</v>
      </c>
      <c r="C230" s="25">
        <v>1.66221341210646E-2</v>
      </c>
      <c r="D230" s="25">
        <v>0.65624758154960094</v>
      </c>
      <c r="E230" s="25">
        <v>10.342736189931401</v>
      </c>
      <c r="F230" s="25">
        <v>-0.18893588509914599</v>
      </c>
      <c r="G230" s="25">
        <v>0.67193353761206098</v>
      </c>
      <c r="H230" s="25">
        <v>0.201115939004018</v>
      </c>
      <c r="I230" s="25">
        <v>-7.7470076428610701</v>
      </c>
      <c r="J230" s="25">
        <v>-19.145310487146499</v>
      </c>
    </row>
    <row r="231" spans="1:10">
      <c r="A231" s="24">
        <v>229</v>
      </c>
      <c r="B231" s="25" t="s">
        <v>548</v>
      </c>
      <c r="C231" s="25">
        <v>0.37976385266541202</v>
      </c>
      <c r="D231" s="25">
        <v>9.1400175956235302E-4</v>
      </c>
      <c r="E231" s="25">
        <v>8.1515180342860497E-3</v>
      </c>
      <c r="F231" s="25">
        <v>-75.897560591649594</v>
      </c>
      <c r="G231" s="25">
        <v>3.4513143193121301</v>
      </c>
      <c r="H231" s="25">
        <v>1.3442937523818099</v>
      </c>
      <c r="I231" s="25">
        <v>-2.2157896565797999</v>
      </c>
      <c r="J231" s="25">
        <v>0.93937388625023499</v>
      </c>
    </row>
    <row r="232" spans="1:10">
      <c r="A232" s="24">
        <v>230</v>
      </c>
      <c r="B232" s="25" t="s">
        <v>745</v>
      </c>
      <c r="C232" s="25">
        <v>0.51769645877239701</v>
      </c>
      <c r="D232" s="25">
        <v>1.30452226087022E-2</v>
      </c>
      <c r="E232" s="25">
        <v>8.5155274464653909E-3</v>
      </c>
      <c r="F232" s="25">
        <v>-30.657195631450499</v>
      </c>
      <c r="G232" s="25">
        <v>80.556072264976294</v>
      </c>
      <c r="H232" s="25">
        <v>22.917721309848801</v>
      </c>
      <c r="I232" s="25">
        <v>-2.2823538488559598</v>
      </c>
      <c r="J232" s="25">
        <v>1.9218177302394499</v>
      </c>
    </row>
    <row r="233" spans="1:10">
      <c r="A233" s="24">
        <v>231</v>
      </c>
      <c r="B233" s="25" t="s">
        <v>1368</v>
      </c>
      <c r="C233" s="25">
        <v>0.20536663290327001</v>
      </c>
      <c r="D233" s="25">
        <v>3.8806463556483498E-2</v>
      </c>
      <c r="E233" s="25">
        <v>720.69515623423104</v>
      </c>
      <c r="F233" s="25">
        <v>-1.2253247018935001</v>
      </c>
      <c r="G233" s="25">
        <v>2.6750602729008199</v>
      </c>
      <c r="H233" s="25">
        <v>0.79886548130878399</v>
      </c>
      <c r="I233" s="25">
        <v>-2.5462896391543399</v>
      </c>
      <c r="J233" s="25">
        <v>-0.87478846624294704</v>
      </c>
    </row>
    <row r="234" spans="1:10">
      <c r="A234" s="24">
        <v>232</v>
      </c>
      <c r="B234" s="25" t="s">
        <v>1158</v>
      </c>
      <c r="C234" s="25">
        <v>0.62027610639225395</v>
      </c>
      <c r="D234" s="25">
        <v>6.71164176151614E-3</v>
      </c>
      <c r="E234" s="25">
        <v>8.2083531246278599E-3</v>
      </c>
      <c r="F234" s="25">
        <v>-28.312235624423899</v>
      </c>
      <c r="G234" s="25">
        <v>93.688829094415496</v>
      </c>
      <c r="H234" s="25">
        <v>17.453116256554601</v>
      </c>
      <c r="I234" s="25">
        <v>-1.9011808619722099</v>
      </c>
      <c r="J234" s="25">
        <v>1.9370535257099399</v>
      </c>
    </row>
    <row r="235" spans="1:10">
      <c r="A235" s="24">
        <v>233</v>
      </c>
      <c r="B235" s="25" t="s">
        <v>1099</v>
      </c>
      <c r="C235" s="25">
        <v>0.33231739035089503</v>
      </c>
      <c r="D235" s="26">
        <v>2.8270707558036499E-6</v>
      </c>
      <c r="E235" s="25">
        <v>2.3814420132234599</v>
      </c>
      <c r="F235" s="25">
        <v>-1.31448514550604</v>
      </c>
      <c r="G235" s="25">
        <v>3.3775975529917801</v>
      </c>
      <c r="H235" s="25">
        <v>0.88338660965233695</v>
      </c>
      <c r="I235" s="25">
        <v>-1.72759295858174</v>
      </c>
      <c r="J235" s="25">
        <v>1.2038085332049999</v>
      </c>
    </row>
    <row r="236" spans="1:10">
      <c r="A236" s="24">
        <v>234</v>
      </c>
      <c r="B236" s="25" t="s">
        <v>1232</v>
      </c>
      <c r="C236" s="25">
        <v>8.9764459090852705E-2</v>
      </c>
      <c r="D236" s="25">
        <v>0.296447461904639</v>
      </c>
      <c r="E236" s="25">
        <v>0.49984143945590997</v>
      </c>
      <c r="F236" s="25">
        <v>-19.824736089986601</v>
      </c>
      <c r="G236" s="25">
        <v>-4.4086293340173797E-2</v>
      </c>
      <c r="H236" s="25">
        <v>-0.71661879419487895</v>
      </c>
      <c r="I236" s="25">
        <v>114.99458181396101</v>
      </c>
      <c r="J236" s="25">
        <v>14.3076850222432</v>
      </c>
    </row>
    <row r="237" spans="1:10">
      <c r="A237" s="24">
        <v>235</v>
      </c>
      <c r="B237" s="25" t="s">
        <v>254</v>
      </c>
      <c r="C237" s="25">
        <v>0.41695494445351999</v>
      </c>
      <c r="D237" s="25">
        <v>2.4734824555558602E-2</v>
      </c>
      <c r="E237" s="25">
        <v>12.5769237542696</v>
      </c>
      <c r="F237" s="25">
        <v>-4.6714117069785198E-2</v>
      </c>
      <c r="G237" s="25">
        <v>-1.1675920447121799</v>
      </c>
      <c r="H237" s="25">
        <v>-13.6226779748042</v>
      </c>
      <c r="I237" s="25">
        <v>4.9455246841216196</v>
      </c>
      <c r="J237" s="25">
        <v>9.1824094556132998</v>
      </c>
    </row>
    <row r="238" spans="1:10">
      <c r="A238" s="24">
        <v>236</v>
      </c>
      <c r="B238" s="25" t="s">
        <v>81</v>
      </c>
      <c r="C238" s="25">
        <v>0.130214684358371</v>
      </c>
      <c r="D238" s="25">
        <v>5.0190494097613898E-2</v>
      </c>
      <c r="E238" s="25">
        <v>1.5868689131609499</v>
      </c>
      <c r="F238" s="25">
        <v>-0.944678823239814</v>
      </c>
      <c r="G238" s="25">
        <v>2.0612165870852599</v>
      </c>
      <c r="H238" s="25">
        <v>0.55373245707018004</v>
      </c>
      <c r="I238" s="25">
        <v>-2.8317166769405802</v>
      </c>
      <c r="J238" s="25">
        <v>-2.5185425020869801</v>
      </c>
    </row>
    <row r="239" spans="1:10">
      <c r="A239" s="24">
        <v>237</v>
      </c>
      <c r="B239" s="25" t="s">
        <v>1598</v>
      </c>
      <c r="C239" s="25">
        <v>1.16661771231446E-2</v>
      </c>
      <c r="D239" s="25">
        <v>0.35069578121022899</v>
      </c>
      <c r="E239" s="25">
        <v>2.4029999087988699E-2</v>
      </c>
      <c r="F239" s="25">
        <v>43.109656094275898</v>
      </c>
      <c r="G239" s="25">
        <v>0.38540911081513601</v>
      </c>
      <c r="H239" s="25">
        <v>0.12626097988464999</v>
      </c>
      <c r="I239" s="25">
        <v>-6.1648608010590298</v>
      </c>
      <c r="J239" s="25">
        <v>-12.7884342707878</v>
      </c>
    </row>
    <row r="240" spans="1:10">
      <c r="A240" s="24">
        <v>238</v>
      </c>
      <c r="B240" s="25" t="s">
        <v>40</v>
      </c>
      <c r="C240" s="25">
        <v>8.96862109304997E-3</v>
      </c>
      <c r="D240" s="25">
        <v>0.74385438476888899</v>
      </c>
      <c r="E240" s="25">
        <v>30.248858844462401</v>
      </c>
      <c r="F240" s="25">
        <v>-0.58624121562898801</v>
      </c>
      <c r="G240" s="25">
        <v>0.64899857235603697</v>
      </c>
      <c r="H240" s="25">
        <v>0.13669630941782099</v>
      </c>
      <c r="I240" s="25">
        <v>-8.0419047951163396</v>
      </c>
      <c r="J240" s="25">
        <v>-30.809138771347001</v>
      </c>
    </row>
    <row r="241" spans="1:10">
      <c r="A241" s="24">
        <v>239</v>
      </c>
      <c r="B241" s="25" t="s">
        <v>135</v>
      </c>
      <c r="C241" s="25">
        <v>0.25407397290929801</v>
      </c>
      <c r="D241" s="25">
        <v>8.0440352893882905E-2</v>
      </c>
      <c r="E241" s="25">
        <v>1.3192881777850701E-2</v>
      </c>
      <c r="F241" s="25">
        <v>-66.332567674760199</v>
      </c>
      <c r="G241" s="25">
        <v>95.242630855839394</v>
      </c>
      <c r="H241" s="25">
        <v>0.965961718143304</v>
      </c>
      <c r="I241" s="25">
        <v>-1.9134708305279999</v>
      </c>
      <c r="J241" s="25">
        <v>-1.5777037788699899</v>
      </c>
    </row>
    <row r="242" spans="1:10">
      <c r="A242" s="24">
        <v>240</v>
      </c>
      <c r="B242" s="25" t="s">
        <v>964</v>
      </c>
      <c r="C242" s="25">
        <v>4.5173651158209004E-3</v>
      </c>
      <c r="D242" s="25">
        <v>0.75599803367779805</v>
      </c>
      <c r="E242" s="25">
        <v>1.9954430208579299</v>
      </c>
      <c r="F242" s="25">
        <v>-1.87419356350086</v>
      </c>
      <c r="G242" s="25">
        <v>2.1135789678969399</v>
      </c>
      <c r="H242" s="25">
        <v>9.67085355851071E-2</v>
      </c>
      <c r="I242" s="25">
        <v>-2.7764140425421502</v>
      </c>
      <c r="J242" s="25">
        <v>-39.096084300314402</v>
      </c>
    </row>
    <row r="243" spans="1:10">
      <c r="A243" s="24">
        <v>241</v>
      </c>
      <c r="B243" s="25" t="s">
        <v>1280</v>
      </c>
      <c r="C243" s="25">
        <v>1.9965262650723E-4</v>
      </c>
      <c r="D243" s="25">
        <v>0.93207742166223595</v>
      </c>
      <c r="E243" s="25">
        <v>1093.90482677258</v>
      </c>
      <c r="F243" s="25">
        <v>-1.15147440338079</v>
      </c>
      <c r="G243" s="25">
        <v>0.17952601488699199</v>
      </c>
      <c r="H243" s="25">
        <v>1.96497828309227E-2</v>
      </c>
      <c r="I243" s="25">
        <v>-19.668242099834501</v>
      </c>
      <c r="J243" s="25">
        <v>-173.78579617481401</v>
      </c>
    </row>
    <row r="244" spans="1:10">
      <c r="A244" s="24">
        <v>242</v>
      </c>
      <c r="B244" s="25" t="s">
        <v>1579</v>
      </c>
      <c r="C244" s="25">
        <v>1.06827510812443E-2</v>
      </c>
      <c r="D244" s="25">
        <v>0.63316940203456495</v>
      </c>
      <c r="E244" s="25">
        <v>3376.5705804060899</v>
      </c>
      <c r="F244" s="25">
        <v>-0.66479464734139304</v>
      </c>
      <c r="G244" s="25">
        <v>1.17123552020252</v>
      </c>
      <c r="H244" s="25">
        <v>0.15662009922584799</v>
      </c>
      <c r="I244" s="25">
        <v>-4.2008016529193997</v>
      </c>
      <c r="J244" s="25">
        <v>-22.2405411959008</v>
      </c>
    </row>
    <row r="245" spans="1:10">
      <c r="A245" s="24">
        <v>243</v>
      </c>
      <c r="B245" s="25" t="s">
        <v>224</v>
      </c>
      <c r="C245" s="25">
        <v>3.0087111606735801E-4</v>
      </c>
      <c r="D245" s="25">
        <v>0.95227692341265602</v>
      </c>
      <c r="E245" s="25">
        <v>0.24667103318434699</v>
      </c>
      <c r="F245" s="25">
        <v>23.376509008942801</v>
      </c>
      <c r="G245" s="25">
        <v>-0.95596805492036696</v>
      </c>
      <c r="H245" s="25">
        <v>-2.8353041415195099E-2</v>
      </c>
      <c r="I245" s="25">
        <v>5.66403473943853</v>
      </c>
      <c r="J245" s="25">
        <v>180.477098090814</v>
      </c>
    </row>
    <row r="246" spans="1:10">
      <c r="A246" s="24">
        <v>244</v>
      </c>
      <c r="B246" s="25" t="s">
        <v>1269</v>
      </c>
      <c r="C246" s="25">
        <v>8.5153932692928605E-2</v>
      </c>
      <c r="D246" s="25">
        <v>0.314012547615658</v>
      </c>
      <c r="E246" s="25">
        <v>696.75315262033905</v>
      </c>
      <c r="F246" s="25">
        <v>-0.44110530056198299</v>
      </c>
      <c r="G246" s="25">
        <v>0.54605873489198897</v>
      </c>
      <c r="H246" s="25">
        <v>-0.63755834112319598</v>
      </c>
      <c r="I246" s="25">
        <v>-9.2594251730335699</v>
      </c>
      <c r="J246" s="25">
        <v>14.961546252988599</v>
      </c>
    </row>
    <row r="247" spans="1:10">
      <c r="A247" s="24">
        <v>245</v>
      </c>
      <c r="B247" s="25" t="s">
        <v>174</v>
      </c>
      <c r="C247" s="25">
        <v>0.11460186957815501</v>
      </c>
      <c r="D247" s="25">
        <v>6.45887037391744E-2</v>
      </c>
      <c r="E247" s="25">
        <v>2.0899141347018499</v>
      </c>
      <c r="F247" s="25">
        <v>-2.31536139314909</v>
      </c>
      <c r="G247" s="25">
        <v>6.1079258241538499</v>
      </c>
      <c r="H247" s="25">
        <v>0.52263421205514504</v>
      </c>
      <c r="I247" s="25">
        <v>-1.9836549795905301</v>
      </c>
      <c r="J247" s="25">
        <v>-2.79089335374342</v>
      </c>
    </row>
    <row r="248" spans="1:10">
      <c r="A248" s="24">
        <v>246</v>
      </c>
      <c r="B248" s="25" t="s">
        <v>289</v>
      </c>
      <c r="C248" s="25">
        <v>0.37351129086614498</v>
      </c>
      <c r="D248" s="25">
        <v>3.5081526176791597E-2</v>
      </c>
      <c r="E248" s="25">
        <v>1353.3059515976399</v>
      </c>
      <c r="F248" s="25">
        <v>-1.32372573126714</v>
      </c>
      <c r="G248" s="25">
        <v>1.7284644210397699</v>
      </c>
      <c r="H248" s="25">
        <v>1.88208059637729</v>
      </c>
      <c r="I248" s="25">
        <v>-3.7582029898495799</v>
      </c>
      <c r="J248" s="25">
        <v>0.59484094502959595</v>
      </c>
    </row>
    <row r="249" spans="1:10">
      <c r="A249" s="24">
        <v>247</v>
      </c>
      <c r="B249" s="25" t="s">
        <v>1211</v>
      </c>
      <c r="C249" s="25">
        <v>1.7126843666496101E-2</v>
      </c>
      <c r="D249" s="25">
        <v>0.42671061787035403</v>
      </c>
      <c r="E249" s="25">
        <v>744.07197004014404</v>
      </c>
      <c r="F249" s="25">
        <v>-0.52506578913361601</v>
      </c>
      <c r="G249" s="25">
        <v>0.24477880699858501</v>
      </c>
      <c r="H249" s="25">
        <v>0.184639359712961</v>
      </c>
      <c r="I249" s="25">
        <v>-14.918728028653801</v>
      </c>
      <c r="J249" s="25">
        <v>-14.0428795213319</v>
      </c>
    </row>
    <row r="250" spans="1:10">
      <c r="A250" s="24">
        <v>248</v>
      </c>
      <c r="B250" s="25" t="s">
        <v>1409</v>
      </c>
      <c r="C250" s="25">
        <v>1.9616380144670299E-3</v>
      </c>
      <c r="D250" s="25">
        <v>0.75304107315908797</v>
      </c>
      <c r="E250" s="25">
        <v>549.50846814338695</v>
      </c>
      <c r="F250" s="25">
        <v>-6.9123667446818304E-2</v>
      </c>
      <c r="G250" s="25">
        <v>-5.1173608770191899E-2</v>
      </c>
      <c r="H250" s="25">
        <v>-6.1104705304128898E-2</v>
      </c>
      <c r="I250" s="25">
        <v>62.189419963375201</v>
      </c>
      <c r="J250" s="25">
        <v>58.316093938961501</v>
      </c>
    </row>
    <row r="251" spans="1:10">
      <c r="A251" s="24">
        <v>249</v>
      </c>
      <c r="B251" s="25" t="s">
        <v>645</v>
      </c>
      <c r="C251" s="25">
        <v>0.21884539308328599</v>
      </c>
      <c r="D251" s="25">
        <v>4.2978505412042999E-3</v>
      </c>
      <c r="E251" s="25">
        <v>2.32425938476431E-2</v>
      </c>
      <c r="F251" s="25">
        <v>-45.617121323927698</v>
      </c>
      <c r="G251" s="25">
        <v>1.3622625808072399</v>
      </c>
      <c r="H251" s="25">
        <v>0.78854915460217001</v>
      </c>
      <c r="I251" s="25">
        <v>-3.3677503421041899</v>
      </c>
      <c r="J251" s="25">
        <v>-0.25396232894473297</v>
      </c>
    </row>
    <row r="252" spans="1:10">
      <c r="A252" s="24">
        <v>250</v>
      </c>
      <c r="B252" s="25" t="s">
        <v>461</v>
      </c>
      <c r="C252" s="25">
        <v>0.171511657313382</v>
      </c>
      <c r="D252" s="25">
        <v>1.26991935850931E-2</v>
      </c>
      <c r="E252" s="25">
        <v>2.3850294702203401E-2</v>
      </c>
      <c r="F252" s="25">
        <v>-95.560742191237296</v>
      </c>
      <c r="G252" s="25">
        <v>3.0536833757123301</v>
      </c>
      <c r="H252" s="25">
        <v>0.59186930526077297</v>
      </c>
      <c r="I252" s="25">
        <v>-2.2462632627600101</v>
      </c>
      <c r="J252" s="25">
        <v>-1.0530821389648199</v>
      </c>
    </row>
    <row r="253" spans="1:10">
      <c r="A253" s="24">
        <v>251</v>
      </c>
      <c r="B253" s="25" t="s">
        <v>1683</v>
      </c>
      <c r="C253" s="25">
        <v>6.4012972279274702E-2</v>
      </c>
      <c r="D253" s="25">
        <v>9.28833605995628E-2</v>
      </c>
      <c r="E253" s="25">
        <v>2.4592017098320502</v>
      </c>
      <c r="F253" s="25">
        <v>-1.5704873692848</v>
      </c>
      <c r="G253" s="25">
        <v>0.48415323734764198</v>
      </c>
      <c r="H253" s="25">
        <v>0.337373871733958</v>
      </c>
      <c r="I253" s="25">
        <v>-7.27973499393664</v>
      </c>
      <c r="J253" s="25">
        <v>-4.9907293193460003</v>
      </c>
    </row>
    <row r="254" spans="1:10">
      <c r="A254" s="24">
        <v>252</v>
      </c>
      <c r="B254" s="25" t="s">
        <v>412</v>
      </c>
      <c r="C254" s="25">
        <v>0.99999169296127499</v>
      </c>
      <c r="D254" s="25">
        <v>5.0957825105753501E-4</v>
      </c>
      <c r="E254" s="25">
        <v>1.2899006198359E-2</v>
      </c>
      <c r="F254" s="25">
        <v>14.9163749749522</v>
      </c>
      <c r="G254" s="25">
        <v>91.973987806918601</v>
      </c>
      <c r="H254" s="25">
        <v>34.566853793162402</v>
      </c>
      <c r="I254" s="25">
        <v>-2.1069023132727498</v>
      </c>
      <c r="J254" s="25">
        <v>0.71360000354531194</v>
      </c>
    </row>
    <row r="255" spans="1:10">
      <c r="A255" s="24">
        <v>253</v>
      </c>
      <c r="B255" s="25" t="s">
        <v>457</v>
      </c>
      <c r="C255" s="25">
        <v>2.62658133785614E-2</v>
      </c>
      <c r="D255" s="25">
        <v>0.32496223942499802</v>
      </c>
      <c r="E255" s="25">
        <v>2.2597226969238101E-2</v>
      </c>
      <c r="F255" s="25">
        <v>-47.539197555701499</v>
      </c>
      <c r="G255" s="25">
        <v>0.72754134550153804</v>
      </c>
      <c r="H255" s="25">
        <v>0.213983634405467</v>
      </c>
      <c r="I255" s="25">
        <v>-5.3333764423536598</v>
      </c>
      <c r="J255" s="25">
        <v>-11.4780455484038</v>
      </c>
    </row>
    <row r="256" spans="1:10">
      <c r="A256" s="24">
        <v>254</v>
      </c>
      <c r="B256" s="25" t="s">
        <v>1332</v>
      </c>
      <c r="C256" s="25">
        <v>1.14701402120165E-3</v>
      </c>
      <c r="D256" s="25">
        <v>0.855086564283418</v>
      </c>
      <c r="E256" s="25">
        <v>1490.8430395354101</v>
      </c>
      <c r="F256" s="25">
        <v>-0.99586331165266695</v>
      </c>
      <c r="G256" s="25">
        <v>0.122133374069425</v>
      </c>
      <c r="H256" s="25">
        <v>4.8923555912812902E-2</v>
      </c>
      <c r="I256" s="25">
        <v>-31.3691568605967</v>
      </c>
      <c r="J256" s="25">
        <v>-72.289074907076397</v>
      </c>
    </row>
    <row r="257" spans="1:10">
      <c r="A257" s="24">
        <v>255</v>
      </c>
      <c r="B257" s="25" t="s">
        <v>1070</v>
      </c>
      <c r="C257" s="25">
        <v>3.56112764685279E-3</v>
      </c>
      <c r="D257" s="25">
        <v>0.78510650926830905</v>
      </c>
      <c r="E257" s="25">
        <v>3386.9217294379901</v>
      </c>
      <c r="F257" s="25">
        <v>-1.2448672513032999</v>
      </c>
      <c r="G257" s="25">
        <v>0.75177637219508298</v>
      </c>
      <c r="H257" s="25">
        <v>8.6279504824893397E-2</v>
      </c>
      <c r="I257" s="25">
        <v>-6.0226741177241703</v>
      </c>
      <c r="J257" s="25">
        <v>-43.100838438327102</v>
      </c>
    </row>
    <row r="258" spans="1:10">
      <c r="A258" s="24">
        <v>256</v>
      </c>
      <c r="B258" s="25" t="s">
        <v>105</v>
      </c>
      <c r="C258" s="25">
        <v>1.9682024440844399E-2</v>
      </c>
      <c r="D258" s="25">
        <v>0.52330798259604805</v>
      </c>
      <c r="E258" s="25">
        <v>9.4078681534725799E-3</v>
      </c>
      <c r="F258" s="25">
        <v>-50.536339260625397</v>
      </c>
      <c r="G258" s="25">
        <v>1.0876232815910301</v>
      </c>
      <c r="H258" s="25">
        <v>0.195860519223296</v>
      </c>
      <c r="I258" s="25">
        <v>-4.3765979418992202</v>
      </c>
      <c r="J258" s="25">
        <v>-15.7449472094703</v>
      </c>
    </row>
    <row r="259" spans="1:10">
      <c r="A259" s="24">
        <v>257</v>
      </c>
      <c r="B259" s="25" t="s">
        <v>321</v>
      </c>
      <c r="C259" s="25">
        <v>0.361614943831149</v>
      </c>
      <c r="D259" s="25">
        <v>3.7777097020641998E-2</v>
      </c>
      <c r="E259" s="25">
        <v>11.3898039239963</v>
      </c>
      <c r="F259" s="25">
        <v>-1.6018863467653699</v>
      </c>
      <c r="G259" s="25">
        <v>3.9950156268558801</v>
      </c>
      <c r="H259" s="25">
        <v>1.7835703523864801</v>
      </c>
      <c r="I259" s="25">
        <v>-2.5023966555996502</v>
      </c>
      <c r="J259" s="25">
        <v>0.46078417550185302</v>
      </c>
    </row>
    <row r="260" spans="1:10">
      <c r="A260" s="24">
        <v>258</v>
      </c>
      <c r="B260" s="25" t="s">
        <v>735</v>
      </c>
      <c r="C260" s="25">
        <v>2.8379412934152901E-2</v>
      </c>
      <c r="D260" s="25">
        <v>2.4893824501156001E-2</v>
      </c>
      <c r="E260" s="25">
        <v>2.84483387367789</v>
      </c>
      <c r="F260" s="25">
        <v>0.19109889166560201</v>
      </c>
      <c r="G260" s="25">
        <v>0.78749303270244997</v>
      </c>
      <c r="H260" s="25">
        <v>0.17790331177765001</v>
      </c>
      <c r="I260" s="25">
        <v>-1.09794023001341</v>
      </c>
      <c r="J260" s="25">
        <v>1.6457085014292001</v>
      </c>
    </row>
    <row r="261" spans="1:10">
      <c r="A261" s="24">
        <v>259</v>
      </c>
      <c r="B261" s="25" t="s">
        <v>456</v>
      </c>
      <c r="C261" s="25">
        <v>7.9741758373660196E-2</v>
      </c>
      <c r="D261" s="25">
        <v>3.3169143618436099E-4</v>
      </c>
      <c r="E261" s="25">
        <v>2.5616960469249599</v>
      </c>
      <c r="F261" s="25">
        <v>7.1375788002946305E-2</v>
      </c>
      <c r="G261" s="25">
        <v>2.4280790470944602</v>
      </c>
      <c r="H261" s="25">
        <v>0.33235014973592703</v>
      </c>
      <c r="I261" s="25">
        <v>-0.38839415869437199</v>
      </c>
      <c r="J261" s="25">
        <v>4.4676039794909199</v>
      </c>
    </row>
    <row r="262" spans="1:10">
      <c r="A262" s="24">
        <v>260</v>
      </c>
      <c r="B262" s="25" t="s">
        <v>1600</v>
      </c>
      <c r="C262" s="25">
        <v>7.3263466368445496E-2</v>
      </c>
      <c r="D262" s="25">
        <v>2.0813744487249802E-2</v>
      </c>
      <c r="E262" s="25">
        <v>4.2640854377302202E-2</v>
      </c>
      <c r="F262" s="25">
        <v>-116.490418056837</v>
      </c>
      <c r="G262" s="25">
        <v>2.2474574349070902</v>
      </c>
      <c r="H262" s="25">
        <v>0.35300884319645598</v>
      </c>
      <c r="I262" s="25">
        <v>-1.9482912426261001</v>
      </c>
      <c r="J262" s="25">
        <v>-2.2690946183109602</v>
      </c>
    </row>
    <row r="263" spans="1:10">
      <c r="A263" s="24">
        <v>261</v>
      </c>
      <c r="B263" s="25" t="s">
        <v>1020</v>
      </c>
      <c r="C263" s="25">
        <v>0.18853334128176899</v>
      </c>
      <c r="D263" s="26">
        <v>1.46245272952097E-8</v>
      </c>
      <c r="E263" s="25">
        <v>4.1152835779307901</v>
      </c>
      <c r="F263" s="25">
        <v>-0.38601683145611299</v>
      </c>
      <c r="G263" s="25">
        <v>5.5474695151431996</v>
      </c>
      <c r="H263" s="25">
        <v>0.50455953916687901</v>
      </c>
      <c r="I263" s="25">
        <v>-0.48787897738924701</v>
      </c>
      <c r="J263" s="25">
        <v>4.6546205514077901</v>
      </c>
    </row>
    <row r="264" spans="1:10">
      <c r="A264" s="24">
        <v>262</v>
      </c>
      <c r="B264" s="25" t="s">
        <v>720</v>
      </c>
      <c r="C264" s="25">
        <v>0.14469627059939999</v>
      </c>
      <c r="D264" s="26">
        <v>4.97296160396099E-8</v>
      </c>
      <c r="E264" s="25">
        <v>8.0404135082151598</v>
      </c>
      <c r="F264" s="25">
        <v>-4.7614011231547598E-2</v>
      </c>
      <c r="G264" s="25">
        <v>1.91340338582633</v>
      </c>
      <c r="H264" s="25">
        <v>0.44876768712284898</v>
      </c>
      <c r="I264" s="25">
        <v>-0.55940445807164096</v>
      </c>
      <c r="J264" s="25">
        <v>4.5069889353061798</v>
      </c>
    </row>
    <row r="265" spans="1:10">
      <c r="A265" s="24">
        <v>263</v>
      </c>
      <c r="B265" s="25" t="s">
        <v>315</v>
      </c>
      <c r="C265" s="25">
        <v>0.18467338596187699</v>
      </c>
      <c r="D265" s="26">
        <v>1.5872068973892E-9</v>
      </c>
      <c r="E265" s="25">
        <v>2.3853803661290001</v>
      </c>
      <c r="F265" s="25">
        <v>-0.514927015759992</v>
      </c>
      <c r="G265" s="25">
        <v>2.60589407922643</v>
      </c>
      <c r="H265" s="25">
        <v>0.48143783892172998</v>
      </c>
      <c r="I265" s="25">
        <v>-0.87450621177299004</v>
      </c>
      <c r="J265" s="25">
        <v>3.3059141714373101</v>
      </c>
    </row>
    <row r="266" spans="1:10">
      <c r="A266" s="24">
        <v>264</v>
      </c>
      <c r="B266" s="25" t="s">
        <v>72</v>
      </c>
      <c r="C266" s="25">
        <v>0.12205669942735201</v>
      </c>
      <c r="D266" s="25">
        <v>1.7314530742641499E-3</v>
      </c>
      <c r="E266" s="25">
        <v>1.08693086294315</v>
      </c>
      <c r="F266" s="25">
        <v>-2.1359604689934302</v>
      </c>
      <c r="G266" s="25">
        <v>2.6174847600378</v>
      </c>
      <c r="H266" s="25">
        <v>0.40795925332932897</v>
      </c>
      <c r="I266" s="25">
        <v>-1.8264188928565099</v>
      </c>
      <c r="J266" s="25">
        <v>-1.39599391589377</v>
      </c>
    </row>
    <row r="267" spans="1:10">
      <c r="A267" s="24">
        <v>265</v>
      </c>
      <c r="B267" s="25" t="s">
        <v>1518</v>
      </c>
      <c r="C267" s="25">
        <v>0.29919675594227402</v>
      </c>
      <c r="D267" s="26">
        <v>8.4795815788851704E-9</v>
      </c>
      <c r="E267" s="25">
        <v>2.56240764545359</v>
      </c>
      <c r="F267" s="25">
        <v>-1.2173863706113801</v>
      </c>
      <c r="G267" s="25">
        <v>3.92836913054993</v>
      </c>
      <c r="H267" s="25">
        <v>0.727010534396485</v>
      </c>
      <c r="I267" s="25">
        <v>-1.3537009887245299</v>
      </c>
      <c r="J267" s="25">
        <v>1.7499666334484101</v>
      </c>
    </row>
    <row r="268" spans="1:10">
      <c r="A268" s="24">
        <v>266</v>
      </c>
      <c r="B268" s="25" t="s">
        <v>301</v>
      </c>
      <c r="C268" s="25">
        <v>0.114521810497681</v>
      </c>
      <c r="D268" s="26">
        <v>1.0940512424596401E-5</v>
      </c>
      <c r="E268" s="25">
        <v>1.50101271306916</v>
      </c>
      <c r="F268" s="25">
        <v>-0.18456850170189501</v>
      </c>
      <c r="G268" s="25">
        <v>1.85803897707454</v>
      </c>
      <c r="H268" s="25">
        <v>0.39450245438830001</v>
      </c>
      <c r="I268" s="25">
        <v>-0.77095376606588495</v>
      </c>
      <c r="J268" s="25">
        <v>3.6239496515045699</v>
      </c>
    </row>
    <row r="269" spans="1:10">
      <c r="A269" s="24">
        <v>267</v>
      </c>
      <c r="B269" s="25" t="s">
        <v>799</v>
      </c>
      <c r="C269" s="25">
        <v>0.29991936695589499</v>
      </c>
      <c r="D269" s="26">
        <v>1.1885475937925401E-10</v>
      </c>
      <c r="E269" s="25">
        <v>3.98441824945888</v>
      </c>
      <c r="F269" s="25">
        <v>-0.58285835877993697</v>
      </c>
      <c r="G269" s="25">
        <v>6.9726943525170402</v>
      </c>
      <c r="H269" s="25">
        <v>0.73248786338516503</v>
      </c>
      <c r="I269" s="25">
        <v>-0.62768059259790598</v>
      </c>
      <c r="J269" s="25">
        <v>4.0420066974206197</v>
      </c>
    </row>
    <row r="270" spans="1:10">
      <c r="A270" s="24">
        <v>268</v>
      </c>
      <c r="B270" s="25" t="s">
        <v>721</v>
      </c>
      <c r="C270" s="25">
        <v>0.18347121106726599</v>
      </c>
      <c r="D270" s="25">
        <v>1.5983069476048499E-3</v>
      </c>
      <c r="E270" s="25">
        <v>4.8217559595150403</v>
      </c>
      <c r="F270" s="25">
        <v>-1.0034993736170701</v>
      </c>
      <c r="G270" s="25">
        <v>23.795804927825799</v>
      </c>
      <c r="H270" s="25">
        <v>0.66468522322686097</v>
      </c>
      <c r="I270" s="25">
        <v>-1.1941191099637101</v>
      </c>
      <c r="J270" s="25">
        <v>0.72722221948865196</v>
      </c>
    </row>
    <row r="271" spans="1:10">
      <c r="A271" s="24">
        <v>269</v>
      </c>
      <c r="B271" s="25" t="s">
        <v>941</v>
      </c>
      <c r="C271" s="25">
        <v>0.26932745199339297</v>
      </c>
      <c r="D271" s="26">
        <v>1.2731519964338799E-10</v>
      </c>
      <c r="E271" s="25">
        <v>2.1688069727313399</v>
      </c>
      <c r="F271" s="25">
        <v>-0.72840994647965995</v>
      </c>
      <c r="G271" s="25">
        <v>3.1641957601064998</v>
      </c>
      <c r="H271" s="25">
        <v>0.65520977183804796</v>
      </c>
      <c r="I271" s="25">
        <v>-0.89907394644055305</v>
      </c>
      <c r="J271" s="25">
        <v>3.50674916616348</v>
      </c>
    </row>
    <row r="272" spans="1:10">
      <c r="A272" s="24">
        <v>270</v>
      </c>
      <c r="B272" s="25" t="s">
        <v>1466</v>
      </c>
      <c r="C272" s="25">
        <v>0.21928451803004201</v>
      </c>
      <c r="D272" s="25">
        <v>2.7068650699446102E-4</v>
      </c>
      <c r="E272" s="25">
        <v>1.8788229455559202E-2</v>
      </c>
      <c r="F272" s="25">
        <v>-66.449493544555494</v>
      </c>
      <c r="G272" s="25">
        <v>1.97085446104169</v>
      </c>
      <c r="H272" s="25">
        <v>0.61880405855737097</v>
      </c>
      <c r="I272" s="25">
        <v>-2.0924941535637198</v>
      </c>
      <c r="J272" s="25">
        <v>0.42611158161231699</v>
      </c>
    </row>
    <row r="273" spans="1:10">
      <c r="A273" s="24">
        <v>271</v>
      </c>
      <c r="B273" s="25" t="s">
        <v>343</v>
      </c>
      <c r="C273" s="25">
        <v>0.174427089791999</v>
      </c>
      <c r="D273" s="25">
        <v>7.7065778559333204E-4</v>
      </c>
      <c r="E273" s="25">
        <v>0.19461837249282299</v>
      </c>
      <c r="F273" s="25">
        <v>-31.154055961561799</v>
      </c>
      <c r="G273" s="25">
        <v>1.32352726309182</v>
      </c>
      <c r="H273" s="25">
        <v>0.52537926998361795</v>
      </c>
      <c r="I273" s="25">
        <v>-2.4354319895393499</v>
      </c>
      <c r="J273" s="25">
        <v>0.24001978012026801</v>
      </c>
    </row>
    <row r="274" spans="1:10">
      <c r="A274" s="24">
        <v>272</v>
      </c>
      <c r="B274" s="25" t="s">
        <v>491</v>
      </c>
      <c r="C274" s="25">
        <v>0.206285154481295</v>
      </c>
      <c r="D274" s="26">
        <v>5.0220671380079099E-5</v>
      </c>
      <c r="E274" s="25">
        <v>1.2825277756779201</v>
      </c>
      <c r="F274" s="25">
        <v>-1.8409648496180999</v>
      </c>
      <c r="G274" s="25">
        <v>1.9582945754877299</v>
      </c>
      <c r="H274" s="25">
        <v>0.67597465368968102</v>
      </c>
      <c r="I274" s="25">
        <v>-1.93769692546483</v>
      </c>
      <c r="J274" s="25">
        <v>1.03398710426017</v>
      </c>
    </row>
    <row r="275" spans="1:10">
      <c r="A275" s="24">
        <v>273</v>
      </c>
      <c r="B275" s="25" t="s">
        <v>1319</v>
      </c>
      <c r="C275" s="25">
        <v>0.25546469563142798</v>
      </c>
      <c r="D275" s="26">
        <v>8.7790392981557595E-8</v>
      </c>
      <c r="E275" s="25">
        <v>8.4590294966493701E-2</v>
      </c>
      <c r="F275" s="25">
        <v>-53.244508447546202</v>
      </c>
      <c r="G275" s="25">
        <v>1.9995871962394001</v>
      </c>
      <c r="H275" s="25">
        <v>0.76112870269204902</v>
      </c>
      <c r="I275" s="25">
        <v>-1.5806691867910601</v>
      </c>
      <c r="J275" s="25">
        <v>2.4175452320103901</v>
      </c>
    </row>
    <row r="276" spans="1:10">
      <c r="A276" s="24">
        <v>274</v>
      </c>
      <c r="B276" s="25" t="s">
        <v>928</v>
      </c>
      <c r="C276" s="25">
        <v>3.75812917959472E-2</v>
      </c>
      <c r="D276" s="25">
        <v>1.19460365253009E-2</v>
      </c>
      <c r="E276" s="25">
        <v>4.1089833981991601</v>
      </c>
      <c r="F276" s="25">
        <v>0.90042527918439996</v>
      </c>
      <c r="G276" s="25">
        <v>1.73138724445366</v>
      </c>
      <c r="H276" s="25">
        <v>0.24255712800662799</v>
      </c>
      <c r="I276" s="25">
        <v>0.78517628972063702</v>
      </c>
      <c r="J276" s="25">
        <v>9.92999673192611</v>
      </c>
    </row>
    <row r="277" spans="1:10">
      <c r="A277" s="24">
        <v>275</v>
      </c>
      <c r="B277" s="25" t="s">
        <v>1517</v>
      </c>
      <c r="C277" s="25">
        <v>0.20627428950025001</v>
      </c>
      <c r="D277" s="26">
        <v>1.896797426696E-10</v>
      </c>
      <c r="E277" s="25">
        <v>1.9348935202994999</v>
      </c>
      <c r="F277" s="25">
        <v>0.109887029834887</v>
      </c>
      <c r="G277" s="25">
        <v>2.5079004576803801</v>
      </c>
      <c r="H277" s="25">
        <v>0.55549854820757005</v>
      </c>
      <c r="I277" s="25">
        <v>-0.27593419742998898</v>
      </c>
      <c r="J277" s="25">
        <v>5.0261722153098596</v>
      </c>
    </row>
    <row r="278" spans="1:10">
      <c r="A278" s="24">
        <v>276</v>
      </c>
      <c r="B278" s="25" t="s">
        <v>659</v>
      </c>
      <c r="C278" s="25">
        <v>0.210274350851891</v>
      </c>
      <c r="D278" s="26">
        <v>3.4354419999122199E-6</v>
      </c>
      <c r="E278" s="25">
        <v>1.23000678183946</v>
      </c>
      <c r="F278" s="25">
        <v>-1.8248097841947599</v>
      </c>
      <c r="G278" s="25">
        <v>2.9954220632132502</v>
      </c>
      <c r="H278" s="25">
        <v>0.58408655978481105</v>
      </c>
      <c r="I278" s="25">
        <v>-1.4918394892428199</v>
      </c>
      <c r="J278" s="25">
        <v>1.2513406024262399</v>
      </c>
    </row>
    <row r="279" spans="1:10">
      <c r="A279" s="24">
        <v>277</v>
      </c>
      <c r="B279" s="25" t="s">
        <v>379</v>
      </c>
      <c r="C279" s="25">
        <v>0.18105111667964499</v>
      </c>
      <c r="D279" s="26">
        <v>2.3066755196372301E-5</v>
      </c>
      <c r="E279" s="25">
        <v>1.5571813136870301</v>
      </c>
      <c r="F279" s="25">
        <v>-1.52366050308262</v>
      </c>
      <c r="G279" s="25">
        <v>3.1156205523724299</v>
      </c>
      <c r="H279" s="25">
        <v>0.50342859586281297</v>
      </c>
      <c r="I279" s="25">
        <v>-1.46526104910052</v>
      </c>
      <c r="J279" s="25">
        <v>0.57799961167644298</v>
      </c>
    </row>
    <row r="280" spans="1:10">
      <c r="A280" s="24">
        <v>278</v>
      </c>
      <c r="B280" s="25" t="s">
        <v>1619</v>
      </c>
      <c r="C280" s="25">
        <v>6.7895814640707597E-2</v>
      </c>
      <c r="D280" s="25">
        <v>3.7661412542660099E-3</v>
      </c>
      <c r="E280" s="25">
        <v>2.5660596265706901</v>
      </c>
      <c r="F280" s="25">
        <v>-1.22410799352535</v>
      </c>
      <c r="G280" s="25">
        <v>2.0667906963424301</v>
      </c>
      <c r="H280" s="25">
        <v>0.31015884260347298</v>
      </c>
      <c r="I280" s="25">
        <v>-1.4327358477002901</v>
      </c>
      <c r="J280" s="25">
        <v>-0.10688001510883401</v>
      </c>
    </row>
    <row r="281" spans="1:10">
      <c r="A281" s="24">
        <v>279</v>
      </c>
      <c r="B281" s="25" t="s">
        <v>1523</v>
      </c>
      <c r="C281" s="25">
        <v>0.40701188555846801</v>
      </c>
      <c r="D281" s="26">
        <v>3.55013846880308E-10</v>
      </c>
      <c r="E281" s="25">
        <v>3.44904184770607</v>
      </c>
      <c r="F281" s="25">
        <v>-1.1731908435574601</v>
      </c>
      <c r="G281" s="25">
        <v>3.3156658753206099</v>
      </c>
      <c r="H281" s="25">
        <v>1.0583726879628399</v>
      </c>
      <c r="I281" s="25">
        <v>-1.484015583328</v>
      </c>
      <c r="J281" s="25">
        <v>2.2278736930254799</v>
      </c>
    </row>
    <row r="282" spans="1:10">
      <c r="A282" s="24">
        <v>280</v>
      </c>
      <c r="B282" s="25" t="s">
        <v>1138</v>
      </c>
      <c r="C282" s="25">
        <v>0.344128220150339</v>
      </c>
      <c r="D282" s="26">
        <v>2.5868365150071399E-14</v>
      </c>
      <c r="E282" s="25">
        <v>3.3488733963814798</v>
      </c>
      <c r="F282" s="25">
        <v>-0.39030075196672098</v>
      </c>
      <c r="G282" s="25">
        <v>4.1344164762613902</v>
      </c>
      <c r="H282" s="25">
        <v>0.79651602552876799</v>
      </c>
      <c r="I282" s="25">
        <v>-0.61441390496077397</v>
      </c>
      <c r="J282" s="25">
        <v>4.76497392356469</v>
      </c>
    </row>
    <row r="283" spans="1:10">
      <c r="A283" s="24">
        <v>281</v>
      </c>
      <c r="B283" s="25" t="s">
        <v>288</v>
      </c>
      <c r="C283" s="25">
        <v>0.20040199413856699</v>
      </c>
      <c r="D283" s="26">
        <v>8.6142835317706802E-9</v>
      </c>
      <c r="E283" s="25">
        <v>2.60157542637769</v>
      </c>
      <c r="F283" s="25">
        <v>-0.60765792584850897</v>
      </c>
      <c r="G283" s="25">
        <v>5.1296463135817199</v>
      </c>
      <c r="H283" s="25">
        <v>0.56140285069534601</v>
      </c>
      <c r="I283" s="25">
        <v>-0.70032091831056897</v>
      </c>
      <c r="J283" s="25">
        <v>3.3327283061186002</v>
      </c>
    </row>
    <row r="284" spans="1:10">
      <c r="A284" s="24">
        <v>282</v>
      </c>
      <c r="B284" s="25" t="s">
        <v>1376</v>
      </c>
      <c r="C284" s="25">
        <v>0.195938380239562</v>
      </c>
      <c r="D284" s="26">
        <v>4.9838969759800004E-7</v>
      </c>
      <c r="E284" s="25">
        <v>1.60032029915531</v>
      </c>
      <c r="F284" s="25">
        <v>-0.35400903233596598</v>
      </c>
      <c r="G284" s="25">
        <v>2.3005423866661299</v>
      </c>
      <c r="H284" s="25">
        <v>0.56671960072526395</v>
      </c>
      <c r="I284" s="25">
        <v>-0.97383104259751596</v>
      </c>
      <c r="J284" s="25">
        <v>3.1449248282712801</v>
      </c>
    </row>
    <row r="285" spans="1:10">
      <c r="A285" s="24">
        <v>283</v>
      </c>
      <c r="B285" s="25" t="s">
        <v>172</v>
      </c>
      <c r="C285" s="25">
        <v>0.109399011254301</v>
      </c>
      <c r="D285" s="25">
        <v>3.9355025035116298E-4</v>
      </c>
      <c r="E285" s="25">
        <v>2.7622345335884799</v>
      </c>
      <c r="F285" s="25">
        <v>-0.57122310668734</v>
      </c>
      <c r="G285" s="25">
        <v>3.1355327545562601</v>
      </c>
      <c r="H285" s="25">
        <v>0.42284921675328202</v>
      </c>
      <c r="I285" s="25">
        <v>-1.2675649435323999</v>
      </c>
      <c r="J285" s="25">
        <v>0.84953405315174801</v>
      </c>
    </row>
    <row r="286" spans="1:10">
      <c r="A286" s="24">
        <v>284</v>
      </c>
      <c r="B286" s="25" t="s">
        <v>1025</v>
      </c>
      <c r="C286" s="25">
        <v>0.15960014098598699</v>
      </c>
      <c r="D286" s="26">
        <v>7.5522096827237501E-7</v>
      </c>
      <c r="E286" s="25">
        <v>1.5279788052751899</v>
      </c>
      <c r="F286" s="25">
        <v>-0.98891566707451795</v>
      </c>
      <c r="G286" s="25">
        <v>2.4386522376772901</v>
      </c>
      <c r="H286" s="25">
        <v>0.47698595767600899</v>
      </c>
      <c r="I286" s="25">
        <v>-1.04136198075374</v>
      </c>
      <c r="J286" s="25">
        <v>2.5047343641798698</v>
      </c>
    </row>
    <row r="287" spans="1:10">
      <c r="A287" s="24">
        <v>285</v>
      </c>
      <c r="B287" s="25" t="s">
        <v>1478</v>
      </c>
      <c r="C287" s="25">
        <v>0.24089127500641999</v>
      </c>
      <c r="D287" s="26">
        <v>1.60245312626949E-6</v>
      </c>
      <c r="E287" s="25">
        <v>2.9720800678120999E-2</v>
      </c>
      <c r="F287" s="25">
        <v>-90.060468095077397</v>
      </c>
      <c r="G287" s="25">
        <v>2.34410565298997</v>
      </c>
      <c r="H287" s="25">
        <v>0.68896742597488603</v>
      </c>
      <c r="I287" s="25">
        <v>-1.6151920777776401</v>
      </c>
      <c r="J287" s="25">
        <v>1.5392928606525</v>
      </c>
    </row>
    <row r="288" spans="1:10">
      <c r="A288" s="24">
        <v>286</v>
      </c>
      <c r="B288" s="25" t="s">
        <v>1623</v>
      </c>
      <c r="C288" s="25">
        <v>0.21952767029686401</v>
      </c>
      <c r="D288" s="26">
        <v>2.6435271004206999E-8</v>
      </c>
      <c r="E288" s="25">
        <v>3.08008713753597</v>
      </c>
      <c r="F288" s="25">
        <v>-0.61623588350118097</v>
      </c>
      <c r="G288" s="25">
        <v>4.1902996767032299</v>
      </c>
      <c r="H288" s="25">
        <v>0.69834953878897799</v>
      </c>
      <c r="I288" s="25">
        <v>-0.83843517689935598</v>
      </c>
      <c r="J288" s="25">
        <v>3.1531574088911598</v>
      </c>
    </row>
    <row r="289" spans="1:10">
      <c r="A289" s="24">
        <v>287</v>
      </c>
      <c r="B289" s="25" t="s">
        <v>1454</v>
      </c>
      <c r="C289" s="25">
        <v>0.157026920647971</v>
      </c>
      <c r="D289" s="26">
        <v>9.5327195997302306E-8</v>
      </c>
      <c r="E289" s="25">
        <v>3.0234579158630202</v>
      </c>
      <c r="F289" s="25">
        <v>1.2495560860394999E-2</v>
      </c>
      <c r="G289" s="25">
        <v>2.6000472809047102</v>
      </c>
      <c r="H289" s="25">
        <v>0.45953771519775899</v>
      </c>
      <c r="I289" s="25">
        <v>-0.43356017936450902</v>
      </c>
      <c r="J289" s="25">
        <v>4.5495872186393296</v>
      </c>
    </row>
    <row r="290" spans="1:10">
      <c r="A290" s="24">
        <v>288</v>
      </c>
      <c r="B290" s="25" t="s">
        <v>494</v>
      </c>
      <c r="C290" s="25">
        <v>0.20613759761067901</v>
      </c>
      <c r="D290" s="26">
        <v>1.6468430889895101E-8</v>
      </c>
      <c r="E290" s="25">
        <v>2.2741861928424498</v>
      </c>
      <c r="F290" s="25">
        <v>-0.43778326466205603</v>
      </c>
      <c r="G290" s="25">
        <v>3.43671180516127</v>
      </c>
      <c r="H290" s="25">
        <v>0.62077349406624704</v>
      </c>
      <c r="I290" s="25">
        <v>-0.65248942125947695</v>
      </c>
      <c r="J290" s="25">
        <v>4.4016550857662997</v>
      </c>
    </row>
    <row r="291" spans="1:10">
      <c r="A291" s="24">
        <v>289</v>
      </c>
      <c r="B291" s="25" t="s">
        <v>929</v>
      </c>
      <c r="C291" s="25">
        <v>0.20877836856786799</v>
      </c>
      <c r="D291" s="26">
        <v>1.6974485029895299E-8</v>
      </c>
      <c r="E291" s="25">
        <v>2.1306193038890302</v>
      </c>
      <c r="F291" s="25">
        <v>-0.460110368358916</v>
      </c>
      <c r="G291" s="25">
        <v>2.7035485581051302</v>
      </c>
      <c r="H291" s="25">
        <v>0.51885317114635299</v>
      </c>
      <c r="I291" s="25">
        <v>-0.78011703744115601</v>
      </c>
      <c r="J291" s="25">
        <v>3.3320719418254101</v>
      </c>
    </row>
    <row r="292" spans="1:10">
      <c r="A292" s="24">
        <v>290</v>
      </c>
      <c r="B292" s="25" t="s">
        <v>1199</v>
      </c>
      <c r="C292" s="25">
        <v>0.217509811190022</v>
      </c>
      <c r="D292" s="26">
        <v>4.84307337900068E-5</v>
      </c>
      <c r="E292" s="25">
        <v>2.7175986907548699</v>
      </c>
      <c r="F292" s="25">
        <v>-1.08032765701858</v>
      </c>
      <c r="G292" s="25">
        <v>3.6436902670148501</v>
      </c>
      <c r="H292" s="25">
        <v>0.62482198720316395</v>
      </c>
      <c r="I292" s="25">
        <v>-1.45427093127273</v>
      </c>
      <c r="J292" s="25">
        <v>0.89565798280398001</v>
      </c>
    </row>
    <row r="293" spans="1:10">
      <c r="A293" s="24">
        <v>291</v>
      </c>
      <c r="B293" s="25" t="s">
        <v>1293</v>
      </c>
      <c r="C293" s="25">
        <v>0.12916487161565701</v>
      </c>
      <c r="D293" s="25">
        <v>1.03822293892046E-4</v>
      </c>
      <c r="E293" s="25">
        <v>4.0594992955247301E-2</v>
      </c>
      <c r="F293" s="25">
        <v>-60.485474380237797</v>
      </c>
      <c r="G293" s="25">
        <v>1.5310787758454401</v>
      </c>
      <c r="H293" s="25">
        <v>0.452923946380906</v>
      </c>
      <c r="I293" s="25">
        <v>-1.7156408342463401</v>
      </c>
      <c r="J293" s="25">
        <v>1.1817509042346199</v>
      </c>
    </row>
    <row r="294" spans="1:10">
      <c r="A294" s="24">
        <v>292</v>
      </c>
      <c r="B294" s="25" t="s">
        <v>882</v>
      </c>
      <c r="C294" s="25">
        <v>0.39556564499038899</v>
      </c>
      <c r="D294" s="26">
        <v>1.9036587543663599E-11</v>
      </c>
      <c r="E294" s="25">
        <v>2.9040097041835899</v>
      </c>
      <c r="F294" s="25">
        <v>-0.79132552131015899</v>
      </c>
      <c r="G294" s="25">
        <v>4.66756405976703</v>
      </c>
      <c r="H294" s="25">
        <v>0.87310236873971403</v>
      </c>
      <c r="I294" s="25">
        <v>-0.97574527473589401</v>
      </c>
      <c r="J294" s="25">
        <v>3.46322070054496</v>
      </c>
    </row>
    <row r="295" spans="1:10">
      <c r="A295" s="24">
        <v>293</v>
      </c>
      <c r="B295" s="25" t="s">
        <v>1588</v>
      </c>
      <c r="C295" s="25">
        <v>0.22243279565006599</v>
      </c>
      <c r="D295" s="26">
        <v>1.41798677792335E-6</v>
      </c>
      <c r="E295" s="25">
        <v>3.2631791116543497E-2</v>
      </c>
      <c r="F295" s="25">
        <v>-83.104832024144898</v>
      </c>
      <c r="G295" s="25">
        <v>1.88908694950165</v>
      </c>
      <c r="H295" s="25">
        <v>0.68957289516418996</v>
      </c>
      <c r="I295" s="25">
        <v>-1.63593183184868</v>
      </c>
      <c r="J295" s="25">
        <v>1.9147552187827299</v>
      </c>
    </row>
    <row r="296" spans="1:10">
      <c r="A296" s="24">
        <v>294</v>
      </c>
      <c r="B296" s="25" t="s">
        <v>200</v>
      </c>
      <c r="C296" s="25">
        <v>6.9281017015688395E-2</v>
      </c>
      <c r="D296" s="25">
        <v>4.1890381834984204E-3</v>
      </c>
      <c r="E296" s="25">
        <v>2.1746024970577702</v>
      </c>
      <c r="F296" s="25">
        <v>-0.62226248404608497</v>
      </c>
      <c r="G296" s="25">
        <v>1.9931240613065899</v>
      </c>
      <c r="H296" s="25">
        <v>0.29637827934915201</v>
      </c>
      <c r="I296" s="25">
        <v>-1.44686749103348</v>
      </c>
      <c r="J296" s="25">
        <v>-0.38407880735049699</v>
      </c>
    </row>
    <row r="297" spans="1:10">
      <c r="A297" s="24">
        <v>295</v>
      </c>
      <c r="B297" s="25" t="s">
        <v>54</v>
      </c>
      <c r="C297" s="25">
        <v>0.24570909015678499</v>
      </c>
      <c r="D297" s="25">
        <v>2.3715054431707801E-2</v>
      </c>
      <c r="E297" s="25">
        <v>3.1469628162554399</v>
      </c>
      <c r="F297" s="25">
        <v>-0.18844161363598999</v>
      </c>
      <c r="G297" s="25">
        <v>3.0042250184480399</v>
      </c>
      <c r="H297" s="25">
        <v>0.91975157983008404</v>
      </c>
      <c r="I297" s="25">
        <v>-2.1034981469009901</v>
      </c>
      <c r="J297" s="25">
        <v>-0.13757635217530001</v>
      </c>
    </row>
    <row r="298" spans="1:10">
      <c r="A298" s="24">
        <v>296</v>
      </c>
      <c r="B298" s="25" t="s">
        <v>1221</v>
      </c>
      <c r="C298" s="25">
        <v>0.18613293112422599</v>
      </c>
      <c r="D298" s="26">
        <v>3.0148316584674698E-7</v>
      </c>
      <c r="E298" s="25">
        <v>1.71845135605518</v>
      </c>
      <c r="F298" s="25">
        <v>-0.679228770500509</v>
      </c>
      <c r="G298" s="25">
        <v>2.99758226310664</v>
      </c>
      <c r="H298" s="25">
        <v>0.53069919986446901</v>
      </c>
      <c r="I298" s="25">
        <v>-0.86491085821880398</v>
      </c>
      <c r="J298" s="25">
        <v>3.1335844912000401</v>
      </c>
    </row>
    <row r="299" spans="1:10">
      <c r="A299" s="24">
        <v>297</v>
      </c>
      <c r="B299" s="25" t="s">
        <v>1123</v>
      </c>
      <c r="C299" s="25">
        <v>7.7875973254414796E-2</v>
      </c>
      <c r="D299" s="25">
        <v>3.2551285247707398E-4</v>
      </c>
      <c r="E299" s="25">
        <v>1.5024573463128199</v>
      </c>
      <c r="F299" s="25">
        <v>-0.28427649650782399</v>
      </c>
      <c r="G299" s="25">
        <v>1.8893616360835701</v>
      </c>
      <c r="H299" s="25">
        <v>0.33483270602734799</v>
      </c>
      <c r="I299" s="25">
        <v>-0.87931366266377697</v>
      </c>
      <c r="J299" s="25">
        <v>2.5833035814111001</v>
      </c>
    </row>
    <row r="300" spans="1:10">
      <c r="A300" s="24">
        <v>298</v>
      </c>
      <c r="B300" s="25" t="s">
        <v>1566</v>
      </c>
      <c r="C300" s="25">
        <v>3.4473423928483002E-2</v>
      </c>
      <c r="D300" s="25">
        <v>5.68985557326701E-3</v>
      </c>
      <c r="E300" s="25">
        <v>8.1935635013098307E-2</v>
      </c>
      <c r="F300" s="25">
        <v>37.694812292653303</v>
      </c>
      <c r="G300" s="25">
        <v>1.47377089808805</v>
      </c>
      <c r="H300" s="25">
        <v>0.22745419723170701</v>
      </c>
      <c r="I300" s="25">
        <v>0.105144045244602</v>
      </c>
      <c r="J300" s="25">
        <v>7.04811435661082</v>
      </c>
    </row>
    <row r="301" spans="1:10">
      <c r="A301" s="24">
        <v>299</v>
      </c>
      <c r="B301" s="25" t="s">
        <v>1042</v>
      </c>
      <c r="C301" s="25">
        <v>0.18810735959945499</v>
      </c>
      <c r="D301" s="26">
        <v>6.6620400861560494E-8</v>
      </c>
      <c r="E301" s="25">
        <v>4.0436781710733696</v>
      </c>
      <c r="F301" s="25">
        <v>-0.60443584198109701</v>
      </c>
      <c r="G301" s="25">
        <v>5.1967738116515498</v>
      </c>
      <c r="H301" s="25">
        <v>0.551087367293845</v>
      </c>
      <c r="I301" s="25">
        <v>-0.77843402356097502</v>
      </c>
      <c r="J301" s="25">
        <v>3.1249760296134301</v>
      </c>
    </row>
    <row r="302" spans="1:10">
      <c r="A302" s="24">
        <v>300</v>
      </c>
      <c r="B302" s="25" t="s">
        <v>1500</v>
      </c>
      <c r="C302" s="25">
        <v>6.0290120341388698E-2</v>
      </c>
      <c r="D302" s="25">
        <v>3.9152674100152902E-4</v>
      </c>
      <c r="E302" s="25">
        <v>1.20379869647868</v>
      </c>
      <c r="F302" s="25">
        <v>-0.29652341649587699</v>
      </c>
      <c r="G302" s="25">
        <v>1.5388731435785901</v>
      </c>
      <c r="H302" s="25">
        <v>0.30334426717067098</v>
      </c>
      <c r="I302" s="25">
        <v>-0.27648501028239297</v>
      </c>
      <c r="J302" s="25">
        <v>5.5773070044267898</v>
      </c>
    </row>
    <row r="303" spans="1:10">
      <c r="A303" s="24">
        <v>301</v>
      </c>
      <c r="B303" s="25" t="s">
        <v>665</v>
      </c>
      <c r="C303" s="25">
        <v>0.194147977027257</v>
      </c>
      <c r="D303" s="26">
        <v>2.0427619056277299E-8</v>
      </c>
      <c r="E303" s="25">
        <v>1.83833064679224</v>
      </c>
      <c r="F303" s="25">
        <v>-0.42064697030283799</v>
      </c>
      <c r="G303" s="25">
        <v>2.7076441019691502</v>
      </c>
      <c r="H303" s="25">
        <v>0.51925985746249503</v>
      </c>
      <c r="I303" s="25">
        <v>-0.63583987589364599</v>
      </c>
      <c r="J303" s="25">
        <v>4.0541353379309397</v>
      </c>
    </row>
    <row r="304" spans="1:10">
      <c r="A304" s="24">
        <v>302</v>
      </c>
      <c r="B304" s="25" t="s">
        <v>500</v>
      </c>
      <c r="C304" s="25">
        <v>0.102765060488378</v>
      </c>
      <c r="D304" s="25">
        <v>1.8521610614370099E-4</v>
      </c>
      <c r="E304" s="25">
        <v>1.33046082855377</v>
      </c>
      <c r="F304" s="25">
        <v>-1.1469728672531201</v>
      </c>
      <c r="G304" s="25">
        <v>2.4320905616341801</v>
      </c>
      <c r="H304" s="25">
        <v>0.38595106697799603</v>
      </c>
      <c r="I304" s="25">
        <v>-1.0861301613469401</v>
      </c>
      <c r="J304" s="25">
        <v>1.5581684241210101</v>
      </c>
    </row>
    <row r="305" spans="1:10">
      <c r="A305" s="24">
        <v>303</v>
      </c>
      <c r="B305" s="25" t="s">
        <v>1185</v>
      </c>
      <c r="C305" s="25">
        <v>0.26517780460656898</v>
      </c>
      <c r="D305" s="26">
        <v>7.0712849186812901E-10</v>
      </c>
      <c r="E305" s="25">
        <v>3.8485684874552999</v>
      </c>
      <c r="F305" s="25">
        <v>-0.84615026450925201</v>
      </c>
      <c r="G305" s="25">
        <v>4.3041071802039603</v>
      </c>
      <c r="H305" s="25">
        <v>0.75828516421111802</v>
      </c>
      <c r="I305" s="25">
        <v>-0.97450407157843</v>
      </c>
      <c r="J305" s="25">
        <v>2.9617635979553598</v>
      </c>
    </row>
    <row r="306" spans="1:10">
      <c r="A306" s="24">
        <v>304</v>
      </c>
      <c r="B306" s="25" t="s">
        <v>801</v>
      </c>
      <c r="C306" s="25">
        <v>0.37244308318529901</v>
      </c>
      <c r="D306" s="26">
        <v>3.1557402246912499E-13</v>
      </c>
      <c r="E306" s="25">
        <v>2.39858918318606</v>
      </c>
      <c r="F306" s="25">
        <v>-1.0032578251868201</v>
      </c>
      <c r="G306" s="25">
        <v>3.1545201970140999</v>
      </c>
      <c r="H306" s="25">
        <v>0.93879897749775998</v>
      </c>
      <c r="I306" s="25">
        <v>-1.1391533236129301</v>
      </c>
      <c r="J306" s="25">
        <v>3.1728110482676302</v>
      </c>
    </row>
    <row r="307" spans="1:10">
      <c r="A307" s="24">
        <v>305</v>
      </c>
      <c r="B307" s="25" t="s">
        <v>986</v>
      </c>
      <c r="C307" s="25">
        <v>0.126358980989455</v>
      </c>
      <c r="D307" s="25">
        <v>2.3362625981473401E-4</v>
      </c>
      <c r="E307" s="25">
        <v>3.74955440045823</v>
      </c>
      <c r="F307" s="25">
        <v>-0.77883939078120501</v>
      </c>
      <c r="G307" s="25">
        <v>2.1665522795642298</v>
      </c>
      <c r="H307" s="25">
        <v>0.457310220796459</v>
      </c>
      <c r="I307" s="25">
        <v>-1.3926928884360901</v>
      </c>
      <c r="J307" s="25">
        <v>1.13947372896267</v>
      </c>
    </row>
    <row r="308" spans="1:10">
      <c r="A308" s="24">
        <v>306</v>
      </c>
      <c r="B308" s="25" t="s">
        <v>1359</v>
      </c>
      <c r="C308" s="25">
        <v>0.10864238336111701</v>
      </c>
      <c r="D308" s="26">
        <v>4.5621695370020397E-6</v>
      </c>
      <c r="E308" s="25">
        <v>1.8530362744950599</v>
      </c>
      <c r="F308" s="25">
        <v>-0.19275902741401599</v>
      </c>
      <c r="G308" s="25">
        <v>2.38999499070413</v>
      </c>
      <c r="H308" s="25">
        <v>0.35898353166092001</v>
      </c>
      <c r="I308" s="25">
        <v>-0.241440193544532</v>
      </c>
      <c r="J308" s="25">
        <v>5.08076264352911</v>
      </c>
    </row>
    <row r="309" spans="1:10">
      <c r="A309" s="24">
        <v>307</v>
      </c>
      <c r="B309" s="25" t="s">
        <v>663</v>
      </c>
      <c r="C309" s="25">
        <v>0.287594847560321</v>
      </c>
      <c r="D309" s="26">
        <v>1.06454530631067E-6</v>
      </c>
      <c r="E309" s="25">
        <v>1.34523210033587</v>
      </c>
      <c r="F309" s="25">
        <v>-1.82786523785642</v>
      </c>
      <c r="G309" s="25">
        <v>4.5490046496555303</v>
      </c>
      <c r="H309" s="25">
        <v>0.78971867840134202</v>
      </c>
      <c r="I309" s="25">
        <v>-1.4600267657130199</v>
      </c>
      <c r="J309" s="25">
        <v>1.41148131289437</v>
      </c>
    </row>
    <row r="310" spans="1:10">
      <c r="A310" s="24">
        <v>308</v>
      </c>
      <c r="B310" s="25" t="s">
        <v>818</v>
      </c>
      <c r="C310" s="25">
        <v>0.27992608985881101</v>
      </c>
      <c r="D310" s="26">
        <v>2.0655192266401401E-8</v>
      </c>
      <c r="E310" s="25">
        <v>1.6893070349809101</v>
      </c>
      <c r="F310" s="25">
        <v>-1.09613711635356</v>
      </c>
      <c r="G310" s="25">
        <v>3.6778076593509801</v>
      </c>
      <c r="H310" s="25">
        <v>0.78852947922691097</v>
      </c>
      <c r="I310" s="25">
        <v>-1.0319226808267701</v>
      </c>
      <c r="J310" s="25">
        <v>2.8921789964545002</v>
      </c>
    </row>
    <row r="311" spans="1:10">
      <c r="A311" s="24">
        <v>309</v>
      </c>
      <c r="B311" s="25" t="s">
        <v>1305</v>
      </c>
      <c r="C311" s="25">
        <v>0.17121133722563001</v>
      </c>
      <c r="D311" s="26">
        <v>6.1761427695531197E-9</v>
      </c>
      <c r="E311" s="25">
        <v>6.1560650421224397</v>
      </c>
      <c r="F311" s="25">
        <v>-0.253810402897864</v>
      </c>
      <c r="G311" s="25">
        <v>4.1313003960368002</v>
      </c>
      <c r="H311" s="25">
        <v>0.50023831749047099</v>
      </c>
      <c r="I311" s="25">
        <v>-0.35959842264081598</v>
      </c>
      <c r="J311" s="25">
        <v>4.8865262530674496</v>
      </c>
    </row>
    <row r="312" spans="1:10">
      <c r="A312" s="24">
        <v>310</v>
      </c>
      <c r="B312" s="25" t="s">
        <v>474</v>
      </c>
      <c r="C312" s="25">
        <v>0.13546520935447201</v>
      </c>
      <c r="D312" s="26">
        <v>1.8907019330931599E-6</v>
      </c>
      <c r="E312" s="25">
        <v>7.9942770540000998</v>
      </c>
      <c r="F312" s="25">
        <v>-0.52472007439319202</v>
      </c>
      <c r="G312" s="25">
        <v>2.4505321007448702</v>
      </c>
      <c r="H312" s="25">
        <v>0.44751026413536499</v>
      </c>
      <c r="I312" s="25">
        <v>-0.89227665655493404</v>
      </c>
      <c r="J312" s="25">
        <v>2.9643833814199301</v>
      </c>
    </row>
    <row r="313" spans="1:10">
      <c r="A313" s="24">
        <v>311</v>
      </c>
      <c r="B313" s="25" t="s">
        <v>932</v>
      </c>
      <c r="C313" s="25">
        <v>0.12002942105995899</v>
      </c>
      <c r="D313" s="26">
        <v>5.37312372943335E-7</v>
      </c>
      <c r="E313" s="25">
        <v>2.1463719230486902</v>
      </c>
      <c r="F313" s="25">
        <v>9.6018109621851699E-2</v>
      </c>
      <c r="G313" s="25">
        <v>2.3918682665497499</v>
      </c>
      <c r="H313" s="25">
        <v>0.38722503296551197</v>
      </c>
      <c r="I313" s="25">
        <v>-0.106522264248471</v>
      </c>
      <c r="J313" s="25">
        <v>5.9860026828692998</v>
      </c>
    </row>
    <row r="314" spans="1:10">
      <c r="A314" s="24">
        <v>312</v>
      </c>
      <c r="B314" s="25" t="s">
        <v>483</v>
      </c>
      <c r="C314" s="25">
        <v>0.27072686434037502</v>
      </c>
      <c r="D314" s="26">
        <v>1.83804728845773E-9</v>
      </c>
      <c r="E314" s="25">
        <v>1.8835271636311499</v>
      </c>
      <c r="F314" s="25">
        <v>-0.79221009164914302</v>
      </c>
      <c r="G314" s="25">
        <v>3.2021547796696099</v>
      </c>
      <c r="H314" s="25">
        <v>0.67700410562222202</v>
      </c>
      <c r="I314" s="25">
        <v>-0.87605698936274201</v>
      </c>
      <c r="J314" s="25">
        <v>3.2645352206720801</v>
      </c>
    </row>
    <row r="315" spans="1:10">
      <c r="A315" s="24">
        <v>313</v>
      </c>
      <c r="B315" s="25" t="s">
        <v>1265</v>
      </c>
      <c r="C315" s="25">
        <v>9.4986344824447899E-2</v>
      </c>
      <c r="D315" s="25">
        <v>4.0333277419821401E-4</v>
      </c>
      <c r="E315" s="25">
        <v>1.68255569559232</v>
      </c>
      <c r="F315" s="25">
        <v>-1.2168171898515201</v>
      </c>
      <c r="G315" s="25">
        <v>2.4486136403676602</v>
      </c>
      <c r="H315" s="25">
        <v>0.361984974111001</v>
      </c>
      <c r="I315" s="25">
        <v>-1.1718598895841299</v>
      </c>
      <c r="J315" s="25">
        <v>1.4872438455883801</v>
      </c>
    </row>
    <row r="316" spans="1:10">
      <c r="A316" s="24">
        <v>314</v>
      </c>
      <c r="B316" s="25" t="s">
        <v>647</v>
      </c>
      <c r="C316" s="25">
        <v>0.14876026138572199</v>
      </c>
      <c r="D316" s="26">
        <v>8.9756451140093394E-6</v>
      </c>
      <c r="E316" s="25">
        <v>3.07505914619869</v>
      </c>
      <c r="F316" s="25">
        <v>-0.66319416589215496</v>
      </c>
      <c r="G316" s="25">
        <v>3.5296323339428901</v>
      </c>
      <c r="H316" s="25">
        <v>0.491460898359108</v>
      </c>
      <c r="I316" s="25">
        <v>-1.1371067474319201</v>
      </c>
      <c r="J316" s="25">
        <v>1.8096583233871799</v>
      </c>
    </row>
    <row r="317" spans="1:10">
      <c r="A317" s="24">
        <v>315</v>
      </c>
      <c r="B317" s="25" t="s">
        <v>266</v>
      </c>
      <c r="C317" s="25">
        <v>0.31881450565657099</v>
      </c>
      <c r="D317" s="26">
        <v>5.8433892515867498E-6</v>
      </c>
      <c r="E317" s="25">
        <v>-2.96910858430036E-2</v>
      </c>
      <c r="F317" s="25">
        <v>176.79075192721601</v>
      </c>
      <c r="G317" s="25">
        <v>2.3239088187634702</v>
      </c>
      <c r="H317" s="25">
        <v>0.90109494113902999</v>
      </c>
      <c r="I317" s="25">
        <v>-2.0397970109484498</v>
      </c>
      <c r="J317" s="25">
        <v>1.14701645363421</v>
      </c>
    </row>
    <row r="318" spans="1:10">
      <c r="A318" s="24">
        <v>316</v>
      </c>
      <c r="B318" s="25" t="s">
        <v>934</v>
      </c>
      <c r="C318" s="25">
        <v>9.9364253108386605E-2</v>
      </c>
      <c r="D318" s="25">
        <v>4.3946997839946502E-4</v>
      </c>
      <c r="E318" s="25">
        <v>12996.293927959099</v>
      </c>
      <c r="F318" s="25">
        <v>-3.4465805019821598E-2</v>
      </c>
      <c r="G318" s="25">
        <v>0.97279852664594102</v>
      </c>
      <c r="H318" s="25">
        <v>0.37125481385968401</v>
      </c>
      <c r="I318" s="25">
        <v>-1.8668479787967101</v>
      </c>
      <c r="J318" s="25">
        <v>1.3044776439199399</v>
      </c>
    </row>
    <row r="319" spans="1:10">
      <c r="A319" s="24">
        <v>317</v>
      </c>
      <c r="B319" s="25" t="s">
        <v>350</v>
      </c>
      <c r="C319" s="25">
        <v>0.27823046849802702</v>
      </c>
      <c r="D319" s="26">
        <v>1.6351705364800901E-7</v>
      </c>
      <c r="E319" s="25">
        <v>1.1303434536380501</v>
      </c>
      <c r="F319" s="25">
        <v>-1.66893491173014</v>
      </c>
      <c r="G319" s="25">
        <v>2.91085603968726</v>
      </c>
      <c r="H319" s="25">
        <v>0.82181620198310901</v>
      </c>
      <c r="I319" s="25">
        <v>-1.5295948717713099</v>
      </c>
      <c r="J319" s="25">
        <v>1.90208903767546</v>
      </c>
    </row>
    <row r="320" spans="1:10">
      <c r="A320" s="24">
        <v>318</v>
      </c>
      <c r="B320" s="25" t="s">
        <v>1556</v>
      </c>
      <c r="C320" s="25">
        <v>0.16233951448080899</v>
      </c>
      <c r="D320" s="26">
        <v>7.3367485483216497E-6</v>
      </c>
      <c r="E320" s="25">
        <v>1.7942394417915599</v>
      </c>
      <c r="F320" s="25">
        <v>-0.744801149240369</v>
      </c>
      <c r="G320" s="25">
        <v>1.88996492264298</v>
      </c>
      <c r="H320" s="25">
        <v>0.50345806890418099</v>
      </c>
      <c r="I320" s="25">
        <v>-1.3890668417882099</v>
      </c>
      <c r="J320" s="25">
        <v>1.3887369944512999</v>
      </c>
    </row>
    <row r="321" spans="1:10">
      <c r="A321" s="24">
        <v>319</v>
      </c>
      <c r="B321" s="25" t="s">
        <v>588</v>
      </c>
      <c r="C321" s="25">
        <v>0.24986688785543801</v>
      </c>
      <c r="D321" s="26">
        <v>3.3287706753132402E-8</v>
      </c>
      <c r="E321" s="25">
        <v>2.3667311683221999</v>
      </c>
      <c r="F321" s="25">
        <v>-0.776835479535254</v>
      </c>
      <c r="G321" s="25">
        <v>2.53397747296391</v>
      </c>
      <c r="H321" s="25">
        <v>0.68372686820427098</v>
      </c>
      <c r="I321" s="25">
        <v>-1.2152070837167599</v>
      </c>
      <c r="J321" s="25">
        <v>2.4869388223318798</v>
      </c>
    </row>
    <row r="322" spans="1:10">
      <c r="A322" s="24">
        <v>320</v>
      </c>
      <c r="B322" s="25" t="s">
        <v>1060</v>
      </c>
      <c r="C322" s="25">
        <v>4.0525776131892802E-2</v>
      </c>
      <c r="D322" s="25">
        <v>5.42256527492559E-2</v>
      </c>
      <c r="E322" s="25">
        <v>1.6815913628414301</v>
      </c>
      <c r="F322" s="25">
        <v>-1.1445148438024699</v>
      </c>
      <c r="G322" s="25">
        <v>2.84758047927934</v>
      </c>
      <c r="H322" s="25">
        <v>0.255597613134525</v>
      </c>
      <c r="I322" s="25">
        <v>-1.4559047637604201</v>
      </c>
      <c r="J322" s="25">
        <v>-2.8630697921874102</v>
      </c>
    </row>
    <row r="323" spans="1:10">
      <c r="A323" s="24">
        <v>321</v>
      </c>
      <c r="B323" s="25" t="s">
        <v>985</v>
      </c>
      <c r="C323" s="25">
        <v>0.113849436098755</v>
      </c>
      <c r="D323" s="26">
        <v>3.2864626988274201E-6</v>
      </c>
      <c r="E323" s="25">
        <v>1.9347486749821801</v>
      </c>
      <c r="F323" s="25">
        <v>-0.13683012516909299</v>
      </c>
      <c r="G323" s="25">
        <v>2.7303682568089802</v>
      </c>
      <c r="H323" s="25">
        <v>0.36201117100580599</v>
      </c>
      <c r="I323" s="25">
        <v>-0.325105607990199</v>
      </c>
      <c r="J323" s="25">
        <v>4.9968926873537303</v>
      </c>
    </row>
    <row r="324" spans="1:10">
      <c r="A324" s="24">
        <v>322</v>
      </c>
      <c r="B324" s="25" t="s">
        <v>581</v>
      </c>
      <c r="C324" s="25">
        <v>4.6091780705633301E-2</v>
      </c>
      <c r="D324" s="25">
        <v>0.32334075209276703</v>
      </c>
      <c r="E324" s="25">
        <v>0.35904230226878198</v>
      </c>
      <c r="F324" s="25">
        <v>-18.303776054255799</v>
      </c>
      <c r="G324" s="25">
        <v>2.2312281590888898</v>
      </c>
      <c r="H324" s="25">
        <v>0.31441559123719898</v>
      </c>
      <c r="I324" s="25">
        <v>-2.72248890418728</v>
      </c>
      <c r="J324" s="25">
        <v>-8.3352697205529402</v>
      </c>
    </row>
    <row r="325" spans="1:10">
      <c r="A325" s="24">
        <v>323</v>
      </c>
      <c r="B325" s="25" t="s">
        <v>1631</v>
      </c>
      <c r="C325" s="25">
        <v>0.15718547502091801</v>
      </c>
      <c r="D325" s="26">
        <v>5.0070510067381697E-8</v>
      </c>
      <c r="E325" s="25">
        <v>1.9525650517852</v>
      </c>
      <c r="F325" s="25">
        <v>0.14633156046951301</v>
      </c>
      <c r="G325" s="25">
        <v>1.8981908319874701</v>
      </c>
      <c r="H325" s="25">
        <v>0.48534852201294598</v>
      </c>
      <c r="I325" s="25">
        <v>8.0057660309852702E-2</v>
      </c>
      <c r="J325" s="25">
        <v>6.7861839583844796</v>
      </c>
    </row>
    <row r="326" spans="1:10">
      <c r="A326" s="24">
        <v>324</v>
      </c>
      <c r="B326" s="25" t="s">
        <v>1629</v>
      </c>
      <c r="C326" s="25">
        <v>3.8507423459847402E-2</v>
      </c>
      <c r="D326" s="25">
        <v>1.2231804017363899E-2</v>
      </c>
      <c r="E326" s="25">
        <v>3.1736938866850699</v>
      </c>
      <c r="F326" s="25">
        <v>0.855012287537956</v>
      </c>
      <c r="G326" s="25">
        <v>1.35515529609361</v>
      </c>
      <c r="H326" s="25">
        <v>0.20821738891994901</v>
      </c>
      <c r="I326" s="25">
        <v>0.41436577179699102</v>
      </c>
      <c r="J326" s="25">
        <v>7.7295946086392098</v>
      </c>
    </row>
    <row r="327" spans="1:10">
      <c r="A327" s="24">
        <v>325</v>
      </c>
      <c r="B327" s="25" t="s">
        <v>1038</v>
      </c>
      <c r="C327" s="25">
        <v>7.4272835408036003E-2</v>
      </c>
      <c r="D327" s="25">
        <v>3.6315425964993701E-3</v>
      </c>
      <c r="E327" s="25">
        <v>0.51757825323492002</v>
      </c>
      <c r="F327" s="25">
        <v>-7.2154262207941704</v>
      </c>
      <c r="G327" s="25">
        <v>2.66753244072759</v>
      </c>
      <c r="H327" s="25">
        <v>0.31257220423506399</v>
      </c>
      <c r="I327" s="25">
        <v>-1.4031843464539799</v>
      </c>
      <c r="J327" s="25">
        <v>-0.19066969292463301</v>
      </c>
    </row>
    <row r="328" spans="1:10">
      <c r="A328" s="24">
        <v>326</v>
      </c>
      <c r="B328" s="25" t="s">
        <v>1048</v>
      </c>
      <c r="C328" s="25">
        <v>0.13456561031199801</v>
      </c>
      <c r="D328" s="26">
        <v>1.056374646619E-5</v>
      </c>
      <c r="E328" s="25">
        <v>2.5820988790627601</v>
      </c>
      <c r="F328" s="25">
        <v>-0.91423165232947001</v>
      </c>
      <c r="G328" s="25">
        <v>3.2562274237009898</v>
      </c>
      <c r="H328" s="25">
        <v>0.44390085789066402</v>
      </c>
      <c r="I328" s="25">
        <v>-0.98515121941847295</v>
      </c>
      <c r="J328" s="25">
        <v>2.4011353601317098</v>
      </c>
    </row>
    <row r="329" spans="1:10">
      <c r="A329" s="24">
        <v>327</v>
      </c>
      <c r="B329" s="25" t="s">
        <v>1056</v>
      </c>
      <c r="C329" s="25">
        <v>0.102411395360821</v>
      </c>
      <c r="D329" s="25">
        <v>3.8123936846121397E-4</v>
      </c>
      <c r="E329" s="25">
        <v>2.6867045761817301</v>
      </c>
      <c r="F329" s="25">
        <v>-0.65012485090529704</v>
      </c>
      <c r="G329" s="25">
        <v>1.86118652469871</v>
      </c>
      <c r="H329" s="25">
        <v>0.37970653207261201</v>
      </c>
      <c r="I329" s="25">
        <v>-1.1921781850501001</v>
      </c>
      <c r="J329" s="25">
        <v>1.52349246663927</v>
      </c>
    </row>
    <row r="330" spans="1:10">
      <c r="A330" s="24">
        <v>328</v>
      </c>
      <c r="B330" s="25" t="s">
        <v>376</v>
      </c>
      <c r="C330" s="25">
        <v>4.2128340446855803E-2</v>
      </c>
      <c r="D330" s="25">
        <v>4.6756559335412598E-3</v>
      </c>
      <c r="E330" s="25">
        <v>1.3129502637179</v>
      </c>
      <c r="F330" s="25">
        <v>1.2472852819703899</v>
      </c>
      <c r="G330" s="25">
        <v>1.1373806913023901</v>
      </c>
      <c r="H330" s="25">
        <v>0.24395395690426999</v>
      </c>
      <c r="I330" s="25">
        <v>-3.5338162613030299E-2</v>
      </c>
      <c r="J330" s="25">
        <v>5.88970860907708</v>
      </c>
    </row>
    <row r="331" spans="1:10">
      <c r="A331" s="24">
        <v>329</v>
      </c>
      <c r="B331" s="25" t="s">
        <v>863</v>
      </c>
      <c r="C331" s="25">
        <v>0.156229787539685</v>
      </c>
      <c r="D331" s="26">
        <v>1.0647105815531899E-6</v>
      </c>
      <c r="E331" s="25">
        <v>1.47330478879877</v>
      </c>
      <c r="F331" s="25">
        <v>-0.79795367538070205</v>
      </c>
      <c r="G331" s="25">
        <v>2.4692692088655002</v>
      </c>
      <c r="H331" s="25">
        <v>0.46537403589424398</v>
      </c>
      <c r="I331" s="25">
        <v>-1.0084169805793499</v>
      </c>
      <c r="J331" s="25">
        <v>2.4142528881079701</v>
      </c>
    </row>
    <row r="332" spans="1:10">
      <c r="A332" s="24">
        <v>330</v>
      </c>
      <c r="B332" s="25" t="s">
        <v>171</v>
      </c>
      <c r="C332" s="25">
        <v>9.6533860212990694E-2</v>
      </c>
      <c r="D332" s="25">
        <v>3.9947889039165601E-4</v>
      </c>
      <c r="E332" s="25">
        <v>0.72285729851900005</v>
      </c>
      <c r="F332" s="25">
        <v>-2.2648106675034199</v>
      </c>
      <c r="G332" s="25">
        <v>2.1751508305938598</v>
      </c>
      <c r="H332" s="25">
        <v>0.37616682709496702</v>
      </c>
      <c r="I332" s="25">
        <v>-1.1942030041015499</v>
      </c>
      <c r="J332" s="25">
        <v>0.992590783251591</v>
      </c>
    </row>
    <row r="333" spans="1:10">
      <c r="A333" s="24">
        <v>331</v>
      </c>
      <c r="B333" s="25" t="s">
        <v>1227</v>
      </c>
      <c r="C333" s="25">
        <v>5.6521748636562501E-2</v>
      </c>
      <c r="D333" s="25">
        <v>1.43634529066931E-2</v>
      </c>
      <c r="E333" s="25">
        <v>0.73321963819926195</v>
      </c>
      <c r="F333" s="25">
        <v>-2.2434251870758701</v>
      </c>
      <c r="G333" s="25">
        <v>1.45885628683158</v>
      </c>
      <c r="H333" s="25">
        <v>0.299470698507878</v>
      </c>
      <c r="I333" s="25">
        <v>-1.78380870081534</v>
      </c>
      <c r="J333" s="25">
        <v>-0.95417339661406497</v>
      </c>
    </row>
    <row r="334" spans="1:10">
      <c r="A334" s="24">
        <v>332</v>
      </c>
      <c r="B334" s="25" t="s">
        <v>637</v>
      </c>
      <c r="C334" s="25">
        <v>0.117213322980619</v>
      </c>
      <c r="D334" s="25">
        <v>5.4156021243827103E-4</v>
      </c>
      <c r="E334" s="25">
        <v>0.78953726882609898</v>
      </c>
      <c r="F334" s="25">
        <v>-2.2412960820182399</v>
      </c>
      <c r="G334" s="25">
        <v>1.8224273691122299</v>
      </c>
      <c r="H334" s="25">
        <v>0.43459277277769598</v>
      </c>
      <c r="I334" s="25">
        <v>-1.45061527401222</v>
      </c>
      <c r="J334" s="25">
        <v>1.3901545605585299</v>
      </c>
    </row>
    <row r="335" spans="1:10">
      <c r="A335" s="24">
        <v>333</v>
      </c>
      <c r="B335" s="25" t="s">
        <v>731</v>
      </c>
      <c r="C335" s="25">
        <v>0.19915442231682101</v>
      </c>
      <c r="D335" s="26">
        <v>2.7941534003075E-9</v>
      </c>
      <c r="E335" s="25">
        <v>1.8582593796509601</v>
      </c>
      <c r="F335" s="25">
        <v>-0.25590134811527998</v>
      </c>
      <c r="G335" s="25">
        <v>2.4852431440854801</v>
      </c>
      <c r="H335" s="25">
        <v>0.51768058217145696</v>
      </c>
      <c r="I335" s="25">
        <v>-0.618079600022998</v>
      </c>
      <c r="J335" s="25">
        <v>4.1351773589082299</v>
      </c>
    </row>
    <row r="336" spans="1:10">
      <c r="A336" s="24">
        <v>334</v>
      </c>
      <c r="B336" s="25" t="s">
        <v>1581</v>
      </c>
      <c r="C336" s="25">
        <v>0.42483812032100299</v>
      </c>
      <c r="D336" s="26">
        <v>9.1897042603872603E-16</v>
      </c>
      <c r="E336" s="25">
        <v>3.12562847122771</v>
      </c>
      <c r="F336" s="25">
        <v>-0.71748571439172504</v>
      </c>
      <c r="G336" s="25">
        <v>3.7521038203705999</v>
      </c>
      <c r="H336" s="25">
        <v>0.94097713476376899</v>
      </c>
      <c r="I336" s="25">
        <v>-0.90691181119210795</v>
      </c>
      <c r="J336" s="25">
        <v>3.58540326585381</v>
      </c>
    </row>
    <row r="337" spans="1:10">
      <c r="A337" s="24">
        <v>335</v>
      </c>
      <c r="B337" s="25" t="s">
        <v>1447</v>
      </c>
      <c r="C337" s="25">
        <v>1.02180333195544E-2</v>
      </c>
      <c r="D337" s="25">
        <v>0.59336371483155803</v>
      </c>
      <c r="E337" s="25">
        <v>1857.21495259573</v>
      </c>
      <c r="F337" s="25">
        <v>-0.20421869340219301</v>
      </c>
      <c r="G337" s="25">
        <v>0.77133589421659599</v>
      </c>
      <c r="H337" s="25">
        <v>-0.147821025569806</v>
      </c>
      <c r="I337" s="25">
        <v>-5.078755272075</v>
      </c>
      <c r="J337" s="25">
        <v>30.945114527634701</v>
      </c>
    </row>
    <row r="338" spans="1:10">
      <c r="A338" s="24">
        <v>336</v>
      </c>
      <c r="B338" s="25" t="s">
        <v>121</v>
      </c>
      <c r="C338" s="25">
        <v>9.4794172083192005E-2</v>
      </c>
      <c r="D338" s="25">
        <v>4.6690012036551903E-2</v>
      </c>
      <c r="E338" s="25">
        <v>0.71581153334431602</v>
      </c>
      <c r="F338" s="25">
        <v>-11.269781465042101</v>
      </c>
      <c r="G338" s="25">
        <v>2.62887167766256</v>
      </c>
      <c r="H338" s="25">
        <v>0.438005951471094</v>
      </c>
      <c r="I338" s="25">
        <v>-2.0057203628779798</v>
      </c>
      <c r="J338" s="25">
        <v>-1.8433853210575699</v>
      </c>
    </row>
    <row r="339" spans="1:10">
      <c r="A339" s="24">
        <v>337</v>
      </c>
      <c r="B339" s="25" t="s">
        <v>1591</v>
      </c>
      <c r="C339" s="25">
        <v>1.79983311990484E-3</v>
      </c>
      <c r="D339" s="25">
        <v>0.63457931308165405</v>
      </c>
      <c r="E339" s="25">
        <v>5.6274993053171997E-2</v>
      </c>
      <c r="F339" s="25">
        <v>-44.250145510099799</v>
      </c>
      <c r="G339" s="25">
        <v>0.62269312222662998</v>
      </c>
      <c r="H339" s="25">
        <v>4.7939015101154399E-2</v>
      </c>
      <c r="I339" s="25">
        <v>-3.5049198325657001</v>
      </c>
      <c r="J339" s="25">
        <v>-34.458460800750302</v>
      </c>
    </row>
    <row r="340" spans="1:10">
      <c r="A340" s="24">
        <v>338</v>
      </c>
      <c r="B340" s="25" t="s">
        <v>281</v>
      </c>
      <c r="C340" s="25">
        <v>0.343788829008352</v>
      </c>
      <c r="D340" s="26">
        <v>9.1782333767000306E-9</v>
      </c>
      <c r="E340" s="25">
        <v>0.980399736748922</v>
      </c>
      <c r="F340" s="25">
        <v>-1.2174056811831899</v>
      </c>
      <c r="G340" s="25">
        <v>3.0919523590392402</v>
      </c>
      <c r="H340" s="25">
        <v>0.85391564638983097</v>
      </c>
      <c r="I340" s="25">
        <v>-1.3351122826648001</v>
      </c>
      <c r="J340" s="25">
        <v>1.87483473124364</v>
      </c>
    </row>
    <row r="341" spans="1:10">
      <c r="A341" s="24">
        <v>339</v>
      </c>
      <c r="B341" s="25" t="s">
        <v>746</v>
      </c>
      <c r="C341" s="25">
        <v>0.15403512723979901</v>
      </c>
      <c r="D341" s="26">
        <v>1.1159089438391E-6</v>
      </c>
      <c r="E341" s="25">
        <v>2.7869073555892898</v>
      </c>
      <c r="F341" s="25">
        <v>-0.26327469440405599</v>
      </c>
      <c r="G341" s="25">
        <v>2.1620228979640301</v>
      </c>
      <c r="H341" s="25">
        <v>0.46795877539047898</v>
      </c>
      <c r="I341" s="25">
        <v>-0.92316108951943399</v>
      </c>
      <c r="J341" s="25">
        <v>2.8839718824983098</v>
      </c>
    </row>
    <row r="342" spans="1:10">
      <c r="A342" s="24">
        <v>340</v>
      </c>
      <c r="B342" s="25" t="s">
        <v>1634</v>
      </c>
      <c r="C342" s="25">
        <v>0.265421847235638</v>
      </c>
      <c r="D342" s="26">
        <v>3.4415121712151899E-9</v>
      </c>
      <c r="E342" s="25">
        <v>3.7966344478253502</v>
      </c>
      <c r="F342" s="25">
        <v>-0.94089948106248</v>
      </c>
      <c r="G342" s="25">
        <v>3.3388051336881501</v>
      </c>
      <c r="H342" s="25">
        <v>0.61477768766031504</v>
      </c>
      <c r="I342" s="25">
        <v>-1.32639547160546</v>
      </c>
      <c r="J342" s="25">
        <v>1.9424624655271701</v>
      </c>
    </row>
    <row r="343" spans="1:10">
      <c r="A343" s="24">
        <v>341</v>
      </c>
      <c r="B343" s="25" t="s">
        <v>1347</v>
      </c>
      <c r="C343" s="25">
        <v>0.206385871571553</v>
      </c>
      <c r="D343" s="26">
        <v>7.2568584556989901E-7</v>
      </c>
      <c r="E343" s="25">
        <v>0.97875492627623495</v>
      </c>
      <c r="F343" s="25">
        <v>-1.5112999640985401</v>
      </c>
      <c r="G343" s="25">
        <v>2.1507458796780399</v>
      </c>
      <c r="H343" s="25">
        <v>0.57035952019702396</v>
      </c>
      <c r="I343" s="25">
        <v>-1.46373742092721</v>
      </c>
      <c r="J343" s="25">
        <v>1.8240987635703501</v>
      </c>
    </row>
    <row r="344" spans="1:10">
      <c r="A344" s="24">
        <v>342</v>
      </c>
      <c r="B344" s="25" t="s">
        <v>896</v>
      </c>
      <c r="C344" s="25">
        <v>0.209192189736747</v>
      </c>
      <c r="D344" s="26">
        <v>5.3579788466406896E-10</v>
      </c>
      <c r="E344" s="25">
        <v>3.08860013109613</v>
      </c>
      <c r="F344" s="25">
        <v>-0.12850719280915199</v>
      </c>
      <c r="G344" s="25">
        <v>3.1099396834005599</v>
      </c>
      <c r="H344" s="25">
        <v>0.53588551938345397</v>
      </c>
      <c r="I344" s="25">
        <v>-0.329115897267585</v>
      </c>
      <c r="J344" s="25">
        <v>4.8327293271668097</v>
      </c>
    </row>
    <row r="345" spans="1:10">
      <c r="A345" s="24">
        <v>343</v>
      </c>
      <c r="B345" s="25" t="s">
        <v>1201</v>
      </c>
      <c r="C345" s="25">
        <v>0.14101747420528499</v>
      </c>
      <c r="D345" s="26">
        <v>4.23866566790411E-7</v>
      </c>
      <c r="E345" s="25">
        <v>1.6892168540866499</v>
      </c>
      <c r="F345" s="25">
        <v>0.154868760216816</v>
      </c>
      <c r="G345" s="25">
        <v>2.55115233657473</v>
      </c>
      <c r="H345" s="25">
        <v>0.43750271862506201</v>
      </c>
      <c r="I345" s="25">
        <v>-0.21253965136404901</v>
      </c>
      <c r="J345" s="25">
        <v>5.4820395379373998</v>
      </c>
    </row>
    <row r="346" spans="1:10">
      <c r="A346" s="24">
        <v>344</v>
      </c>
      <c r="B346" s="25" t="s">
        <v>537</v>
      </c>
      <c r="C346" s="25">
        <v>0.13469986957014099</v>
      </c>
      <c r="D346" s="25">
        <v>2.42129533382761E-2</v>
      </c>
      <c r="E346" s="25">
        <v>1.01750925650854</v>
      </c>
      <c r="F346" s="25">
        <v>-13.4454553772606</v>
      </c>
      <c r="G346" s="25">
        <v>5.9611448043079402</v>
      </c>
      <c r="H346" s="25">
        <v>0.49297217377741798</v>
      </c>
      <c r="I346" s="25">
        <v>-2.0939262025259202</v>
      </c>
      <c r="J346" s="25">
        <v>-2.92325142517439</v>
      </c>
    </row>
    <row r="347" spans="1:10">
      <c r="A347" s="24">
        <v>345</v>
      </c>
      <c r="B347" s="25" t="s">
        <v>655</v>
      </c>
      <c r="C347" s="25">
        <v>0.111899986057845</v>
      </c>
      <c r="D347" s="26">
        <v>3.9351213247344502E-5</v>
      </c>
      <c r="E347" s="25">
        <v>9.8090079407286798E-2</v>
      </c>
      <c r="F347" s="25">
        <v>-46.084598117028499</v>
      </c>
      <c r="G347" s="25">
        <v>1.82524955985449</v>
      </c>
      <c r="H347" s="25">
        <v>0.41711312603536399</v>
      </c>
      <c r="I347" s="25">
        <v>-1.19360333891973</v>
      </c>
      <c r="J347" s="25">
        <v>2.0184361526491301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7C36-2148-4588-B36C-29EFC4DFEE16}">
  <dimension ref="A1:H430"/>
  <sheetViews>
    <sheetView workbookViewId="0">
      <selection activeCell="J1" sqref="J1"/>
    </sheetView>
  </sheetViews>
  <sheetFormatPr defaultRowHeight="15"/>
  <cols>
    <col min="1" max="1" width="29.7109375" customWidth="1"/>
    <col min="2" max="2" width="15.28515625" customWidth="1"/>
    <col min="3" max="3" width="16.28515625" customWidth="1"/>
    <col min="4" max="4" width="27.140625" customWidth="1"/>
    <col min="5" max="5" width="14.7109375" bestFit="1" customWidth="1"/>
    <col min="7" max="7" width="18.42578125" bestFit="1" customWidth="1"/>
    <col min="8" max="8" width="9.28515625" bestFit="1" customWidth="1"/>
  </cols>
  <sheetData>
    <row r="1" spans="1:8">
      <c r="A1" s="1" t="s">
        <v>1694</v>
      </c>
      <c r="B1" s="1" t="s">
        <v>1695</v>
      </c>
      <c r="C1" s="1" t="s">
        <v>1696</v>
      </c>
      <c r="D1" s="1" t="s">
        <v>1697</v>
      </c>
      <c r="E1" s="1" t="s">
        <v>1698</v>
      </c>
      <c r="F1" s="1" t="s">
        <v>1699</v>
      </c>
      <c r="G1" s="1" t="s">
        <v>1700</v>
      </c>
      <c r="H1" s="1" t="s">
        <v>1701</v>
      </c>
    </row>
    <row r="2" spans="1:8">
      <c r="A2" s="2" t="s">
        <v>113</v>
      </c>
      <c r="B2" s="4">
        <v>6.9679487179487181</v>
      </c>
      <c r="C2" s="3">
        <v>6.166666666666667</v>
      </c>
      <c r="D2">
        <v>6.6025641025641022</v>
      </c>
      <c r="E2">
        <v>4</v>
      </c>
      <c r="F2">
        <v>156</v>
      </c>
      <c r="G2" t="s">
        <v>1702</v>
      </c>
      <c r="H2">
        <v>2.0425595801336591</v>
      </c>
    </row>
    <row r="3" spans="1:8">
      <c r="A3" s="2" t="s">
        <v>29</v>
      </c>
      <c r="B3">
        <v>7.3561643835616426</v>
      </c>
      <c r="C3">
        <v>5.6438356164383574</v>
      </c>
      <c r="D3">
        <v>6.1849315068493151</v>
      </c>
      <c r="E3">
        <v>3</v>
      </c>
      <c r="F3">
        <v>146</v>
      </c>
      <c r="G3" t="s">
        <v>1703</v>
      </c>
      <c r="H3">
        <v>1.4129524419155219</v>
      </c>
    </row>
    <row r="4" spans="1:8">
      <c r="A4" s="2" t="s">
        <v>280</v>
      </c>
      <c r="B4">
        <v>6.4407894736842106</v>
      </c>
      <c r="C4">
        <v>5.625</v>
      </c>
      <c r="D4">
        <v>6.2894736842105274</v>
      </c>
      <c r="E4">
        <v>3</v>
      </c>
      <c r="F4">
        <v>152</v>
      </c>
      <c r="G4" t="s">
        <v>1703</v>
      </c>
      <c r="H4">
        <v>2.4217586928108621</v>
      </c>
    </row>
    <row r="5" spans="1:8">
      <c r="A5" s="2" t="s">
        <v>244</v>
      </c>
      <c r="B5">
        <v>7.26</v>
      </c>
      <c r="C5">
        <v>5.9466666666666663</v>
      </c>
      <c r="D5">
        <v>6.2733333333333334</v>
      </c>
      <c r="E5">
        <v>3</v>
      </c>
      <c r="F5">
        <v>150</v>
      </c>
      <c r="G5" t="s">
        <v>1703</v>
      </c>
      <c r="H5">
        <v>1.69481562419043</v>
      </c>
    </row>
    <row r="6" spans="1:8">
      <c r="A6" s="2" t="s">
        <v>414</v>
      </c>
      <c r="B6">
        <v>7.1867469879518069</v>
      </c>
      <c r="C6">
        <v>6.0481927710843371</v>
      </c>
      <c r="D6">
        <v>6.5481927710843371</v>
      </c>
      <c r="E6">
        <v>3</v>
      </c>
      <c r="F6">
        <v>166</v>
      </c>
      <c r="G6" t="s">
        <v>1703</v>
      </c>
      <c r="H6">
        <v>1.9375970140865051</v>
      </c>
    </row>
    <row r="7" spans="1:8">
      <c r="A7" s="2" t="s">
        <v>1114</v>
      </c>
      <c r="B7">
        <v>7.5931034482758619</v>
      </c>
      <c r="C7">
        <v>6.0551724137931036</v>
      </c>
      <c r="D7">
        <v>6.3724137931034486</v>
      </c>
      <c r="E7">
        <v>1</v>
      </c>
      <c r="F7">
        <v>145</v>
      </c>
      <c r="G7" t="s">
        <v>1704</v>
      </c>
      <c r="H7">
        <v>0.84279135327821553</v>
      </c>
    </row>
    <row r="8" spans="1:8">
      <c r="A8" s="2" t="s">
        <v>849</v>
      </c>
      <c r="B8">
        <v>7.7483443708609272</v>
      </c>
      <c r="C8">
        <v>6.0596026490066226</v>
      </c>
      <c r="D8">
        <v>6.3245033112582778</v>
      </c>
      <c r="E8">
        <v>1</v>
      </c>
      <c r="F8">
        <v>151</v>
      </c>
      <c r="G8" t="s">
        <v>1704</v>
      </c>
      <c r="H8">
        <v>0.85520256727724087</v>
      </c>
    </row>
    <row r="9" spans="1:8">
      <c r="A9" s="2" t="s">
        <v>456</v>
      </c>
      <c r="B9">
        <v>4.5934959349593498</v>
      </c>
      <c r="C9">
        <v>6.2845528455284549</v>
      </c>
      <c r="D9">
        <v>6.7235772357723578</v>
      </c>
      <c r="E9">
        <v>5</v>
      </c>
      <c r="F9">
        <v>123</v>
      </c>
      <c r="G9" t="s">
        <v>1705</v>
      </c>
      <c r="H9">
        <v>2.8164366530627318</v>
      </c>
    </row>
    <row r="10" spans="1:8">
      <c r="A10" s="2" t="s">
        <v>564</v>
      </c>
      <c r="B10">
        <v>7.9178082191780819</v>
      </c>
      <c r="C10">
        <v>6.4520547945205484</v>
      </c>
      <c r="D10">
        <v>6.493150684931507</v>
      </c>
      <c r="E10">
        <v>0</v>
      </c>
      <c r="F10">
        <v>146</v>
      </c>
      <c r="G10" t="s">
        <v>1706</v>
      </c>
      <c r="H10">
        <v>0.36087506499505417</v>
      </c>
    </row>
    <row r="11" spans="1:8">
      <c r="A11" s="2" t="s">
        <v>1600</v>
      </c>
      <c r="B11">
        <v>6.7465753424657544</v>
      </c>
      <c r="C11">
        <v>5.8287671232876717</v>
      </c>
      <c r="D11">
        <v>6.4246575342465757</v>
      </c>
      <c r="E11">
        <v>5</v>
      </c>
      <c r="F11">
        <v>146</v>
      </c>
      <c r="G11" t="s">
        <v>1705</v>
      </c>
      <c r="H11">
        <v>1.9821520193681299</v>
      </c>
    </row>
    <row r="12" spans="1:8">
      <c r="A12" s="2" t="s">
        <v>1020</v>
      </c>
      <c r="B12">
        <v>4.4803149606299213</v>
      </c>
      <c r="C12">
        <v>5.7401574803149602</v>
      </c>
      <c r="D12">
        <v>6.3543307086614176</v>
      </c>
      <c r="E12">
        <v>5</v>
      </c>
      <c r="F12">
        <v>127</v>
      </c>
      <c r="G12" t="s">
        <v>1705</v>
      </c>
      <c r="H12">
        <v>3.116757839223133</v>
      </c>
    </row>
    <row r="13" spans="1:8">
      <c r="A13" s="2" t="s">
        <v>720</v>
      </c>
      <c r="B13">
        <v>4.4303797468354427</v>
      </c>
      <c r="C13">
        <v>6.0886075949367076</v>
      </c>
      <c r="D13">
        <v>6.4177215189873413</v>
      </c>
      <c r="E13">
        <v>5</v>
      </c>
      <c r="F13">
        <v>158</v>
      </c>
      <c r="G13" t="s">
        <v>1705</v>
      </c>
      <c r="H13">
        <v>2.8359515818821168</v>
      </c>
    </row>
    <row r="14" spans="1:8">
      <c r="A14" s="2" t="s">
        <v>1582</v>
      </c>
      <c r="B14">
        <v>5.4917127071823204</v>
      </c>
      <c r="C14">
        <v>5.8895027624309391</v>
      </c>
      <c r="D14">
        <v>6.4143646408839778</v>
      </c>
      <c r="E14">
        <v>4</v>
      </c>
      <c r="F14">
        <v>181</v>
      </c>
      <c r="G14" t="s">
        <v>1702</v>
      </c>
      <c r="H14">
        <v>2.8257278620935882</v>
      </c>
    </row>
    <row r="15" spans="1:8">
      <c r="A15" s="2" t="s">
        <v>372</v>
      </c>
      <c r="B15">
        <v>7.775193798449612</v>
      </c>
      <c r="C15">
        <v>6.3178294573643408</v>
      </c>
      <c r="D15">
        <v>6.6434108527131794</v>
      </c>
      <c r="E15">
        <v>1</v>
      </c>
      <c r="F15">
        <v>129</v>
      </c>
      <c r="G15" t="s">
        <v>1704</v>
      </c>
      <c r="H15">
        <v>0.61304058665945904</v>
      </c>
    </row>
    <row r="16" spans="1:8">
      <c r="A16" s="2" t="s">
        <v>68</v>
      </c>
      <c r="B16">
        <v>7.3916083916083917</v>
      </c>
      <c r="C16">
        <v>6.0839160839160842</v>
      </c>
      <c r="D16">
        <v>6.4265734265734267</v>
      </c>
      <c r="E16">
        <v>1</v>
      </c>
      <c r="F16">
        <v>143</v>
      </c>
      <c r="G16" t="s">
        <v>1704</v>
      </c>
      <c r="H16">
        <v>0.9897019755911477</v>
      </c>
    </row>
    <row r="17" spans="1:8">
      <c r="A17" s="2" t="s">
        <v>552</v>
      </c>
      <c r="B17">
        <v>7.1079136690647484</v>
      </c>
      <c r="C17">
        <v>5.8201438848920866</v>
      </c>
      <c r="D17">
        <v>6.2517985611510793</v>
      </c>
      <c r="E17">
        <v>1</v>
      </c>
      <c r="F17">
        <v>139</v>
      </c>
      <c r="G17" t="s">
        <v>1704</v>
      </c>
      <c r="H17">
        <v>1.3660353149738109</v>
      </c>
    </row>
    <row r="18" spans="1:8">
      <c r="A18" s="2" t="s">
        <v>216</v>
      </c>
      <c r="B18">
        <v>7.0719424460431659</v>
      </c>
      <c r="C18">
        <v>6.2733812949640289</v>
      </c>
      <c r="D18">
        <v>6.5323741007194247</v>
      </c>
      <c r="E18">
        <v>5</v>
      </c>
      <c r="F18">
        <v>139</v>
      </c>
      <c r="G18" t="s">
        <v>1705</v>
      </c>
      <c r="H18">
        <v>1.103560540791096</v>
      </c>
    </row>
    <row r="19" spans="1:8">
      <c r="A19" s="2" t="s">
        <v>187</v>
      </c>
      <c r="B19">
        <v>7.6312499999999996</v>
      </c>
      <c r="C19">
        <v>5.9</v>
      </c>
      <c r="D19">
        <v>6.2</v>
      </c>
      <c r="E19">
        <v>0</v>
      </c>
      <c r="F19">
        <v>160</v>
      </c>
      <c r="G19" t="s">
        <v>1706</v>
      </c>
      <c r="H19">
        <v>0.81870228868618722</v>
      </c>
    </row>
    <row r="20" spans="1:8">
      <c r="A20" s="2" t="s">
        <v>315</v>
      </c>
      <c r="B20">
        <v>5.2678571428571432</v>
      </c>
      <c r="C20">
        <v>5.8511904761904763</v>
      </c>
      <c r="D20">
        <v>6.3452380952380949</v>
      </c>
      <c r="E20">
        <v>5</v>
      </c>
      <c r="F20">
        <v>168</v>
      </c>
      <c r="G20" t="s">
        <v>1705</v>
      </c>
      <c r="H20">
        <v>2.904170265665011</v>
      </c>
    </row>
    <row r="21" spans="1:8">
      <c r="A21" s="2" t="s">
        <v>72</v>
      </c>
      <c r="B21">
        <v>6.9197530864197532</v>
      </c>
      <c r="C21">
        <v>6.0246913580246906</v>
      </c>
      <c r="D21">
        <v>6.4629629629629628</v>
      </c>
      <c r="E21">
        <v>5</v>
      </c>
      <c r="F21">
        <v>162</v>
      </c>
      <c r="G21" t="s">
        <v>1705</v>
      </c>
      <c r="H21">
        <v>1.818893962735503</v>
      </c>
    </row>
    <row r="22" spans="1:8">
      <c r="A22" s="2" t="s">
        <v>211</v>
      </c>
      <c r="B22">
        <v>6.6268656716417906</v>
      </c>
      <c r="C22">
        <v>6.5074626865671643</v>
      </c>
      <c r="D22">
        <v>6.7462686567164178</v>
      </c>
      <c r="E22">
        <v>3</v>
      </c>
      <c r="F22">
        <v>134</v>
      </c>
      <c r="G22" t="s">
        <v>1703</v>
      </c>
      <c r="H22">
        <v>1.8715132427468379</v>
      </c>
    </row>
    <row r="23" spans="1:8">
      <c r="A23" s="2" t="s">
        <v>386</v>
      </c>
      <c r="B23">
        <v>6.793333333333333</v>
      </c>
      <c r="C23">
        <v>6.14</v>
      </c>
      <c r="D23">
        <v>6.6066666666666656</v>
      </c>
      <c r="E23">
        <v>1</v>
      </c>
      <c r="F23">
        <v>150</v>
      </c>
      <c r="G23" t="s">
        <v>1704</v>
      </c>
      <c r="H23">
        <v>1.7099577642607311</v>
      </c>
    </row>
    <row r="24" spans="1:8">
      <c r="A24" s="2" t="s">
        <v>249</v>
      </c>
      <c r="B24">
        <v>7.1217948717948714</v>
      </c>
      <c r="C24">
        <v>5.916666666666667</v>
      </c>
      <c r="D24">
        <v>6.1923076923076934</v>
      </c>
      <c r="E24">
        <v>1</v>
      </c>
      <c r="F24">
        <v>156</v>
      </c>
      <c r="G24" t="s">
        <v>1704</v>
      </c>
      <c r="H24">
        <v>1.38833486649013</v>
      </c>
    </row>
    <row r="25" spans="1:8">
      <c r="A25" s="2" t="s">
        <v>202</v>
      </c>
      <c r="B25">
        <v>7.5826771653543306</v>
      </c>
      <c r="C25">
        <v>5.9606299212598426</v>
      </c>
      <c r="D25">
        <v>6.4803149606299213</v>
      </c>
      <c r="E25">
        <v>1</v>
      </c>
      <c r="F25">
        <v>127</v>
      </c>
      <c r="G25" t="s">
        <v>1704</v>
      </c>
      <c r="H25">
        <v>0.87341257473146694</v>
      </c>
    </row>
    <row r="26" spans="1:8">
      <c r="A26" s="2" t="s">
        <v>1518</v>
      </c>
      <c r="B26">
        <v>6.5424836601307188</v>
      </c>
      <c r="C26">
        <v>5.9542483660130721</v>
      </c>
      <c r="D26">
        <v>6.3856209150326801</v>
      </c>
      <c r="E26">
        <v>5</v>
      </c>
      <c r="F26">
        <v>153</v>
      </c>
      <c r="G26" t="s">
        <v>1705</v>
      </c>
      <c r="H26">
        <v>2.35143379457213</v>
      </c>
    </row>
    <row r="27" spans="1:8">
      <c r="A27" s="2" t="s">
        <v>1296</v>
      </c>
      <c r="B27">
        <v>7.0696202531645573</v>
      </c>
      <c r="C27">
        <v>6.0822784810126587</v>
      </c>
      <c r="D27">
        <v>6.4367088607594933</v>
      </c>
      <c r="E27">
        <v>4</v>
      </c>
      <c r="F27">
        <v>158</v>
      </c>
      <c r="G27" t="s">
        <v>1702</v>
      </c>
      <c r="H27">
        <v>1.8930823054706341</v>
      </c>
    </row>
    <row r="28" spans="1:8">
      <c r="A28" s="2" t="s">
        <v>1326</v>
      </c>
      <c r="B28">
        <v>3.2328767123287672</v>
      </c>
      <c r="C28">
        <v>5.9109589041095889</v>
      </c>
      <c r="D28">
        <v>6.4109589041095889</v>
      </c>
      <c r="E28">
        <v>6</v>
      </c>
      <c r="F28">
        <v>146</v>
      </c>
      <c r="G28" t="s">
        <v>1707</v>
      </c>
      <c r="H28">
        <v>2.7870569145738879</v>
      </c>
    </row>
    <row r="29" spans="1:8">
      <c r="A29" s="2" t="s">
        <v>1659</v>
      </c>
      <c r="B29">
        <v>3.4140127388535029</v>
      </c>
      <c r="C29">
        <v>5.8471337579617826</v>
      </c>
      <c r="D29">
        <v>6.3821656050955413</v>
      </c>
      <c r="E29">
        <v>6</v>
      </c>
      <c r="F29">
        <v>157</v>
      </c>
      <c r="G29" t="s">
        <v>1707</v>
      </c>
      <c r="H29">
        <v>2.706549230790237</v>
      </c>
    </row>
    <row r="30" spans="1:8">
      <c r="A30" s="2" t="s">
        <v>301</v>
      </c>
      <c r="B30">
        <v>4.4598540145985401</v>
      </c>
      <c r="C30">
        <v>6</v>
      </c>
      <c r="D30">
        <v>6.4087591240875916</v>
      </c>
      <c r="E30">
        <v>5</v>
      </c>
      <c r="F30">
        <v>137</v>
      </c>
      <c r="G30" t="s">
        <v>1705</v>
      </c>
      <c r="H30">
        <v>2.560265150901726</v>
      </c>
    </row>
    <row r="31" spans="1:8">
      <c r="A31" s="2" t="s">
        <v>799</v>
      </c>
      <c r="B31">
        <v>5.3253968253968251</v>
      </c>
      <c r="C31">
        <v>6.2857142857142856</v>
      </c>
      <c r="D31">
        <v>6.5396825396825404</v>
      </c>
      <c r="E31">
        <v>5</v>
      </c>
      <c r="F31">
        <v>126</v>
      </c>
      <c r="G31" t="s">
        <v>1705</v>
      </c>
      <c r="H31">
        <v>2.9054665638483459</v>
      </c>
    </row>
    <row r="32" spans="1:8">
      <c r="A32" s="2" t="s">
        <v>306</v>
      </c>
      <c r="B32">
        <v>7.6038961038961039</v>
      </c>
      <c r="C32">
        <v>6.0584415584415581</v>
      </c>
      <c r="D32">
        <v>6.5</v>
      </c>
      <c r="E32">
        <v>1</v>
      </c>
      <c r="F32">
        <v>154</v>
      </c>
      <c r="G32" t="s">
        <v>1704</v>
      </c>
      <c r="H32">
        <v>0.8171762528161467</v>
      </c>
    </row>
    <row r="33" spans="1:8">
      <c r="A33" s="2" t="s">
        <v>1513</v>
      </c>
      <c r="B33">
        <v>5.1357142857142861</v>
      </c>
      <c r="C33">
        <v>6.0642857142857141</v>
      </c>
      <c r="D33">
        <v>6.2571428571428571</v>
      </c>
      <c r="E33">
        <v>6</v>
      </c>
      <c r="F33">
        <v>140</v>
      </c>
      <c r="G33" t="s">
        <v>1707</v>
      </c>
      <c r="H33">
        <v>2.4501041210694772</v>
      </c>
    </row>
    <row r="34" spans="1:8">
      <c r="A34" s="2" t="s">
        <v>1225</v>
      </c>
      <c r="B34">
        <v>6.2925170068027212</v>
      </c>
      <c r="C34">
        <v>5.7346938775510203</v>
      </c>
      <c r="D34">
        <v>6.2653061224489797</v>
      </c>
      <c r="E34">
        <v>1</v>
      </c>
      <c r="F34">
        <v>147</v>
      </c>
      <c r="G34" t="s">
        <v>1704</v>
      </c>
      <c r="H34">
        <v>2.393900651936796</v>
      </c>
    </row>
    <row r="35" spans="1:8">
      <c r="A35" s="2" t="s">
        <v>84</v>
      </c>
      <c r="B35">
        <v>7.1006711409395971</v>
      </c>
      <c r="C35">
        <v>6.3087248322147653</v>
      </c>
      <c r="D35">
        <v>6.7516778523489931</v>
      </c>
      <c r="E35">
        <v>0</v>
      </c>
      <c r="F35">
        <v>149</v>
      </c>
      <c r="G35" t="s">
        <v>1706</v>
      </c>
      <c r="H35">
        <v>1.661829534554863</v>
      </c>
    </row>
    <row r="36" spans="1:8">
      <c r="A36" s="2" t="s">
        <v>721</v>
      </c>
      <c r="B36">
        <v>6.953125</v>
      </c>
      <c r="C36">
        <v>6.1953125</v>
      </c>
      <c r="D36">
        <v>6.6015625</v>
      </c>
      <c r="E36">
        <v>5</v>
      </c>
      <c r="F36">
        <v>128</v>
      </c>
      <c r="G36" t="s">
        <v>1705</v>
      </c>
      <c r="H36">
        <v>1.726898298793244</v>
      </c>
    </row>
    <row r="37" spans="1:8">
      <c r="A37" s="2" t="s">
        <v>941</v>
      </c>
      <c r="B37">
        <v>5.4817518248175183</v>
      </c>
      <c r="C37">
        <v>5.9197080291970803</v>
      </c>
      <c r="D37">
        <v>6.2700729927007286</v>
      </c>
      <c r="E37">
        <v>5</v>
      </c>
      <c r="F37">
        <v>137</v>
      </c>
      <c r="G37" t="s">
        <v>1705</v>
      </c>
      <c r="H37">
        <v>2.7181525224845959</v>
      </c>
    </row>
    <row r="38" spans="1:8">
      <c r="A38" s="2" t="s">
        <v>417</v>
      </c>
      <c r="B38">
        <v>7.1689189189189193</v>
      </c>
      <c r="C38">
        <v>5.9121621621621623</v>
      </c>
      <c r="D38">
        <v>6.4864864864864868</v>
      </c>
      <c r="E38">
        <v>3</v>
      </c>
      <c r="F38">
        <v>148</v>
      </c>
      <c r="G38" t="s">
        <v>1703</v>
      </c>
      <c r="H38">
        <v>1.367521497995519</v>
      </c>
    </row>
    <row r="39" spans="1:8">
      <c r="A39" s="2" t="s">
        <v>1466</v>
      </c>
      <c r="B39">
        <v>6.7593984962406024</v>
      </c>
      <c r="C39">
        <v>6.2030075187969924</v>
      </c>
      <c r="D39">
        <v>6.4736842105263159</v>
      </c>
      <c r="E39">
        <v>5</v>
      </c>
      <c r="F39">
        <v>133</v>
      </c>
      <c r="G39" t="s">
        <v>1705</v>
      </c>
      <c r="H39">
        <v>1.7903264537858901</v>
      </c>
    </row>
    <row r="40" spans="1:8">
      <c r="A40" s="2" t="s">
        <v>1255</v>
      </c>
      <c r="B40">
        <v>7.3897058823529411</v>
      </c>
      <c r="C40">
        <v>6.1102941176470589</v>
      </c>
      <c r="D40">
        <v>6.3602941176470589</v>
      </c>
      <c r="E40">
        <v>0</v>
      </c>
      <c r="F40">
        <v>136</v>
      </c>
      <c r="G40" t="s">
        <v>1706</v>
      </c>
      <c r="H40">
        <v>1.5490642057367421</v>
      </c>
    </row>
    <row r="41" spans="1:8">
      <c r="A41" s="2" t="s">
        <v>903</v>
      </c>
      <c r="B41">
        <v>6.258278145695364</v>
      </c>
      <c r="C41">
        <v>6.1655629139072854</v>
      </c>
      <c r="D41">
        <v>6.4238410596026494</v>
      </c>
      <c r="E41">
        <v>3</v>
      </c>
      <c r="F41">
        <v>151</v>
      </c>
      <c r="G41" t="s">
        <v>1703</v>
      </c>
      <c r="H41">
        <v>2.714844100896292</v>
      </c>
    </row>
    <row r="42" spans="1:8">
      <c r="A42" s="2" t="s">
        <v>531</v>
      </c>
      <c r="B42">
        <v>7.1446540880503147</v>
      </c>
      <c r="C42">
        <v>6.0754716981132084</v>
      </c>
      <c r="D42">
        <v>6.4276729559748427</v>
      </c>
      <c r="E42">
        <v>4</v>
      </c>
      <c r="F42">
        <v>159</v>
      </c>
      <c r="G42" t="s">
        <v>1702</v>
      </c>
      <c r="H42">
        <v>1.4829703236996541</v>
      </c>
    </row>
    <row r="43" spans="1:8">
      <c r="A43" s="2" t="s">
        <v>584</v>
      </c>
      <c r="B43">
        <v>6.6260162601626016</v>
      </c>
      <c r="C43">
        <v>6.0894308943089426</v>
      </c>
      <c r="D43">
        <v>6.5528455284552836</v>
      </c>
      <c r="E43">
        <v>0</v>
      </c>
      <c r="F43">
        <v>123</v>
      </c>
      <c r="G43" t="s">
        <v>1706</v>
      </c>
      <c r="H43">
        <v>2.092955175246058</v>
      </c>
    </row>
    <row r="44" spans="1:8">
      <c r="A44" s="2" t="s">
        <v>70</v>
      </c>
      <c r="B44">
        <v>7.5891472868217056</v>
      </c>
      <c r="C44">
        <v>5.9612403100775193</v>
      </c>
      <c r="D44">
        <v>6.5038759689922481</v>
      </c>
      <c r="E44">
        <v>0</v>
      </c>
      <c r="F44">
        <v>129</v>
      </c>
      <c r="G44" t="s">
        <v>1706</v>
      </c>
      <c r="H44">
        <v>1.046310632435177</v>
      </c>
    </row>
    <row r="45" spans="1:8">
      <c r="A45" s="2" t="s">
        <v>1086</v>
      </c>
      <c r="B45">
        <v>5.1897810218978107</v>
      </c>
      <c r="C45">
        <v>5.5182481751824817</v>
      </c>
      <c r="D45">
        <v>6.2773722627737234</v>
      </c>
      <c r="E45">
        <v>6</v>
      </c>
      <c r="F45">
        <v>137</v>
      </c>
      <c r="G45" t="s">
        <v>1707</v>
      </c>
      <c r="H45">
        <v>2.1360063927134729</v>
      </c>
    </row>
    <row r="46" spans="1:8">
      <c r="A46" s="2" t="s">
        <v>343</v>
      </c>
      <c r="B46">
        <v>5.9444444444444446</v>
      </c>
      <c r="C46">
        <v>6.2222222222222223</v>
      </c>
      <c r="D46">
        <v>6.6031746031746028</v>
      </c>
      <c r="E46">
        <v>5</v>
      </c>
      <c r="F46">
        <v>126</v>
      </c>
      <c r="G46" t="s">
        <v>1705</v>
      </c>
      <c r="H46">
        <v>1.9892790253165531</v>
      </c>
    </row>
    <row r="47" spans="1:8">
      <c r="A47" s="2" t="s">
        <v>491</v>
      </c>
      <c r="B47">
        <v>7</v>
      </c>
      <c r="C47">
        <v>6.063694267515924</v>
      </c>
      <c r="D47">
        <v>6.3885350318471339</v>
      </c>
      <c r="E47">
        <v>5</v>
      </c>
      <c r="F47">
        <v>157</v>
      </c>
      <c r="G47" t="s">
        <v>1705</v>
      </c>
      <c r="H47">
        <v>1.777423885512347</v>
      </c>
    </row>
    <row r="48" spans="1:8">
      <c r="A48" s="2" t="s">
        <v>1319</v>
      </c>
      <c r="B48">
        <v>6.104895104895105</v>
      </c>
      <c r="C48">
        <v>5.9860139860139858</v>
      </c>
      <c r="D48">
        <v>6.3776223776223766</v>
      </c>
      <c r="E48">
        <v>5</v>
      </c>
      <c r="F48">
        <v>143</v>
      </c>
      <c r="G48" t="s">
        <v>1705</v>
      </c>
      <c r="H48">
        <v>2.255415508253666</v>
      </c>
    </row>
    <row r="49" spans="1:8">
      <c r="A49" s="2" t="s">
        <v>127</v>
      </c>
      <c r="B49">
        <v>7.7894736842105274</v>
      </c>
      <c r="C49">
        <v>6.2255639097744364</v>
      </c>
      <c r="D49">
        <v>6.518796992481203</v>
      </c>
      <c r="E49">
        <v>0</v>
      </c>
      <c r="F49">
        <v>133</v>
      </c>
      <c r="G49" t="s">
        <v>1706</v>
      </c>
      <c r="H49">
        <v>0.83217833162325705</v>
      </c>
    </row>
    <row r="50" spans="1:8">
      <c r="A50" s="2" t="s">
        <v>599</v>
      </c>
      <c r="B50">
        <v>7.7346938775510203</v>
      </c>
      <c r="C50">
        <v>5.8435374149659864</v>
      </c>
      <c r="D50">
        <v>6.3469387755102042</v>
      </c>
      <c r="E50">
        <v>0</v>
      </c>
      <c r="F50">
        <v>147</v>
      </c>
      <c r="G50" t="s">
        <v>1706</v>
      </c>
      <c r="H50">
        <v>0.89081885904058933</v>
      </c>
    </row>
    <row r="51" spans="1:8">
      <c r="A51" s="2" t="s">
        <v>190</v>
      </c>
      <c r="B51">
        <v>7.4545454545454541</v>
      </c>
      <c r="C51">
        <v>6.0578512396694224</v>
      </c>
      <c r="D51">
        <v>6.4297520661157028</v>
      </c>
      <c r="E51">
        <v>0</v>
      </c>
      <c r="F51">
        <v>121</v>
      </c>
      <c r="G51" t="s">
        <v>1706</v>
      </c>
      <c r="H51">
        <v>0.85280286542244088</v>
      </c>
    </row>
    <row r="52" spans="1:8">
      <c r="A52" s="2" t="s">
        <v>139</v>
      </c>
      <c r="B52">
        <v>7.8223684210526319</v>
      </c>
      <c r="C52">
        <v>6.1776315789473681</v>
      </c>
      <c r="D52">
        <v>6.6381578947368416</v>
      </c>
      <c r="E52">
        <v>0</v>
      </c>
      <c r="F52">
        <v>152</v>
      </c>
      <c r="G52" t="s">
        <v>1706</v>
      </c>
      <c r="H52">
        <v>0.50133996350058685</v>
      </c>
    </row>
    <row r="53" spans="1:8">
      <c r="A53" s="2" t="s">
        <v>406</v>
      </c>
      <c r="B53">
        <v>4.5419354838709678</v>
      </c>
      <c r="C53">
        <v>6.0516129032258066</v>
      </c>
      <c r="D53">
        <v>6.3741935483870966</v>
      </c>
      <c r="E53">
        <v>4</v>
      </c>
      <c r="F53">
        <v>155</v>
      </c>
      <c r="G53" t="s">
        <v>1702</v>
      </c>
      <c r="H53">
        <v>2.6402314406797358</v>
      </c>
    </row>
    <row r="54" spans="1:8">
      <c r="A54" s="2" t="s">
        <v>256</v>
      </c>
      <c r="B54">
        <v>7.7348484848484844</v>
      </c>
      <c r="C54">
        <v>5.7803030303030303</v>
      </c>
      <c r="D54">
        <v>6.2348484848484844</v>
      </c>
      <c r="E54">
        <v>0</v>
      </c>
      <c r="F54">
        <v>132</v>
      </c>
      <c r="G54" t="s">
        <v>1706</v>
      </c>
      <c r="H54">
        <v>0.69478412261878753</v>
      </c>
    </row>
    <row r="55" spans="1:8">
      <c r="A55" s="2" t="s">
        <v>435</v>
      </c>
      <c r="B55">
        <v>7.7835820895522394</v>
      </c>
      <c r="C55">
        <v>6.1865671641791042</v>
      </c>
      <c r="D55">
        <v>6.5</v>
      </c>
      <c r="E55">
        <v>0</v>
      </c>
      <c r="F55">
        <v>134</v>
      </c>
      <c r="G55" t="s">
        <v>1706</v>
      </c>
      <c r="H55">
        <v>0.79515266813949925</v>
      </c>
    </row>
    <row r="56" spans="1:8">
      <c r="A56" s="2" t="s">
        <v>1246</v>
      </c>
      <c r="B56">
        <v>7.8797468354430382</v>
      </c>
      <c r="C56">
        <v>5.8164556962025324</v>
      </c>
      <c r="D56">
        <v>6.3164556962025324</v>
      </c>
      <c r="E56">
        <v>0</v>
      </c>
      <c r="F56">
        <v>158</v>
      </c>
      <c r="G56" t="s">
        <v>1706</v>
      </c>
      <c r="H56">
        <v>0.59913011769817037</v>
      </c>
    </row>
    <row r="57" spans="1:8">
      <c r="A57" s="2" t="s">
        <v>1353</v>
      </c>
      <c r="B57">
        <v>7.6546762589928061</v>
      </c>
      <c r="C57">
        <v>5.985611510791367</v>
      </c>
      <c r="D57">
        <v>6.4028776978417268</v>
      </c>
      <c r="E57">
        <v>0</v>
      </c>
      <c r="F57">
        <v>139</v>
      </c>
      <c r="G57" t="s">
        <v>1706</v>
      </c>
      <c r="H57">
        <v>0.76536754903759652</v>
      </c>
    </row>
    <row r="58" spans="1:8">
      <c r="A58" s="2" t="s">
        <v>928</v>
      </c>
      <c r="B58">
        <v>2.0955882352941182</v>
      </c>
      <c r="C58">
        <v>6.3970588235294121</v>
      </c>
      <c r="D58">
        <v>6.507352941176471</v>
      </c>
      <c r="E58">
        <v>5</v>
      </c>
      <c r="F58">
        <v>136</v>
      </c>
      <c r="G58" t="s">
        <v>1705</v>
      </c>
      <c r="H58">
        <v>2.8668456647932681</v>
      </c>
    </row>
    <row r="59" spans="1:8">
      <c r="A59" s="2" t="s">
        <v>1517</v>
      </c>
      <c r="B59">
        <v>3.9793103448275859</v>
      </c>
      <c r="C59">
        <v>5.8206896551724139</v>
      </c>
      <c r="D59">
        <v>6.4206896551724144</v>
      </c>
      <c r="E59">
        <v>5</v>
      </c>
      <c r="F59">
        <v>145</v>
      </c>
      <c r="G59" t="s">
        <v>1705</v>
      </c>
      <c r="H59">
        <v>2.9372024351524351</v>
      </c>
    </row>
    <row r="60" spans="1:8">
      <c r="A60" s="2" t="s">
        <v>237</v>
      </c>
      <c r="B60">
        <v>7.625</v>
      </c>
      <c r="C60">
        <v>6</v>
      </c>
      <c r="D60">
        <v>6.375</v>
      </c>
      <c r="E60">
        <v>1</v>
      </c>
      <c r="F60">
        <v>136</v>
      </c>
      <c r="G60" t="s">
        <v>1704</v>
      </c>
      <c r="H60">
        <v>0.77590080475762457</v>
      </c>
    </row>
    <row r="61" spans="1:8">
      <c r="A61" s="2" t="s">
        <v>659</v>
      </c>
      <c r="B61">
        <v>6.4901960784313726</v>
      </c>
      <c r="C61">
        <v>6.0326797385620914</v>
      </c>
      <c r="D61">
        <v>6.0915032679738559</v>
      </c>
      <c r="E61">
        <v>5</v>
      </c>
      <c r="F61">
        <v>153</v>
      </c>
      <c r="G61" t="s">
        <v>1705</v>
      </c>
      <c r="H61">
        <v>2.1239919471642552</v>
      </c>
    </row>
    <row r="62" spans="1:8">
      <c r="A62" s="2" t="s">
        <v>379</v>
      </c>
      <c r="B62">
        <v>6.452229299363057</v>
      </c>
      <c r="C62">
        <v>6.1146496815286628</v>
      </c>
      <c r="D62">
        <v>6.6560509554140124</v>
      </c>
      <c r="E62">
        <v>5</v>
      </c>
      <c r="F62">
        <v>157</v>
      </c>
      <c r="G62" t="s">
        <v>1705</v>
      </c>
      <c r="H62">
        <v>2.026719164468926</v>
      </c>
    </row>
    <row r="63" spans="1:8">
      <c r="A63" s="2" t="s">
        <v>1619</v>
      </c>
      <c r="B63">
        <v>5.9558823529411766</v>
      </c>
      <c r="C63">
        <v>5.507352941176471</v>
      </c>
      <c r="D63">
        <v>6.1544117647058822</v>
      </c>
      <c r="E63">
        <v>5</v>
      </c>
      <c r="F63">
        <v>136</v>
      </c>
      <c r="G63" t="s">
        <v>1705</v>
      </c>
      <c r="H63">
        <v>2.5920343108284869</v>
      </c>
    </row>
    <row r="64" spans="1:8">
      <c r="A64" s="2" t="s">
        <v>1523</v>
      </c>
      <c r="B64">
        <v>6.9383561643835616</v>
      </c>
      <c r="C64">
        <v>6.1095890410958908</v>
      </c>
      <c r="D64">
        <v>6.3493150684931514</v>
      </c>
      <c r="E64">
        <v>5</v>
      </c>
      <c r="F64">
        <v>146</v>
      </c>
      <c r="G64" t="s">
        <v>1705</v>
      </c>
      <c r="H64">
        <v>2.1492993529900311</v>
      </c>
    </row>
    <row r="65" spans="1:8">
      <c r="A65" s="2" t="s">
        <v>1138</v>
      </c>
      <c r="B65">
        <v>4.9784172661870496</v>
      </c>
      <c r="C65">
        <v>6.3525179856115104</v>
      </c>
      <c r="D65">
        <v>6.4460431654676258</v>
      </c>
      <c r="E65">
        <v>5</v>
      </c>
      <c r="F65">
        <v>139</v>
      </c>
      <c r="G65" t="s">
        <v>1705</v>
      </c>
      <c r="H65">
        <v>2.9564406606332838</v>
      </c>
    </row>
    <row r="66" spans="1:8">
      <c r="A66" s="2" t="s">
        <v>288</v>
      </c>
      <c r="B66">
        <v>5.42</v>
      </c>
      <c r="C66">
        <v>6</v>
      </c>
      <c r="D66">
        <v>6.38</v>
      </c>
      <c r="E66">
        <v>5</v>
      </c>
      <c r="F66">
        <v>150</v>
      </c>
      <c r="G66" t="s">
        <v>1705</v>
      </c>
      <c r="H66">
        <v>2.6338058647769258</v>
      </c>
    </row>
    <row r="67" spans="1:8">
      <c r="A67" s="2" t="s">
        <v>835</v>
      </c>
      <c r="B67">
        <v>7.462025316455696</v>
      </c>
      <c r="C67">
        <v>5.9177215189873413</v>
      </c>
      <c r="D67">
        <v>6.4303797468354427</v>
      </c>
      <c r="E67">
        <v>0</v>
      </c>
      <c r="F67">
        <v>158</v>
      </c>
      <c r="G67" t="s">
        <v>1706</v>
      </c>
      <c r="H67">
        <v>1.421516732980618</v>
      </c>
    </row>
    <row r="68" spans="1:8">
      <c r="A68" s="2" t="s">
        <v>148</v>
      </c>
      <c r="B68">
        <v>7.0909090909090908</v>
      </c>
      <c r="C68">
        <v>6.0578512396694224</v>
      </c>
      <c r="D68">
        <v>6.3884297520661164</v>
      </c>
      <c r="E68">
        <v>4</v>
      </c>
      <c r="F68">
        <v>121</v>
      </c>
      <c r="G68" t="s">
        <v>1702</v>
      </c>
      <c r="H68">
        <v>1.6414063713879801</v>
      </c>
    </row>
    <row r="69" spans="1:8">
      <c r="A69" s="2" t="s">
        <v>299</v>
      </c>
      <c r="B69">
        <v>5.6690647482014391</v>
      </c>
      <c r="C69">
        <v>5.8776978417266186</v>
      </c>
      <c r="D69">
        <v>6.2805755395683454</v>
      </c>
      <c r="E69">
        <v>6</v>
      </c>
      <c r="F69">
        <v>139</v>
      </c>
      <c r="G69" t="s">
        <v>1707</v>
      </c>
      <c r="H69">
        <v>2.2421357020927699</v>
      </c>
    </row>
    <row r="70" spans="1:8">
      <c r="A70" s="2" t="s">
        <v>667</v>
      </c>
      <c r="B70">
        <v>6.5106382978723403</v>
      </c>
      <c r="C70">
        <v>5.6382978723404253</v>
      </c>
      <c r="D70">
        <v>6.1560283687943258</v>
      </c>
      <c r="E70">
        <v>3</v>
      </c>
      <c r="F70">
        <v>141</v>
      </c>
      <c r="G70" t="s">
        <v>1703</v>
      </c>
      <c r="H70">
        <v>2.1258857854357229</v>
      </c>
    </row>
    <row r="71" spans="1:8">
      <c r="A71" s="2" t="s">
        <v>1301</v>
      </c>
      <c r="B71">
        <v>4.7302631578947372</v>
      </c>
      <c r="C71">
        <v>5.8947368421052628</v>
      </c>
      <c r="D71">
        <v>6.3881578947368416</v>
      </c>
      <c r="E71">
        <v>6</v>
      </c>
      <c r="F71">
        <v>152</v>
      </c>
      <c r="G71" t="s">
        <v>1707</v>
      </c>
      <c r="H71">
        <v>2.7529180564420672</v>
      </c>
    </row>
    <row r="72" spans="1:8">
      <c r="A72" s="2" t="s">
        <v>691</v>
      </c>
      <c r="B72">
        <v>6.1466666666666674</v>
      </c>
      <c r="C72">
        <v>5.92</v>
      </c>
      <c r="D72">
        <v>6.2133333333333329</v>
      </c>
      <c r="E72">
        <v>4</v>
      </c>
      <c r="F72">
        <v>150</v>
      </c>
      <c r="G72" t="s">
        <v>1702</v>
      </c>
      <c r="H72">
        <v>2.3391926432472849</v>
      </c>
    </row>
    <row r="73" spans="1:8">
      <c r="A73" s="2" t="s">
        <v>1030</v>
      </c>
      <c r="B73">
        <v>5.8116883116883118</v>
      </c>
      <c r="C73">
        <v>6.1103896103896096</v>
      </c>
      <c r="D73">
        <v>6.2142857142857144</v>
      </c>
      <c r="E73">
        <v>4</v>
      </c>
      <c r="F73">
        <v>154</v>
      </c>
      <c r="G73" t="s">
        <v>1702</v>
      </c>
      <c r="H73">
        <v>2.6476391849154499</v>
      </c>
    </row>
    <row r="74" spans="1:8">
      <c r="A74" s="2" t="s">
        <v>710</v>
      </c>
      <c r="B74">
        <v>6.5153846153846153</v>
      </c>
      <c r="C74">
        <v>5.9846153846153847</v>
      </c>
      <c r="D74">
        <v>6.523076923076923</v>
      </c>
      <c r="E74">
        <v>6</v>
      </c>
      <c r="F74">
        <v>130</v>
      </c>
      <c r="G74" t="s">
        <v>1707</v>
      </c>
      <c r="H74">
        <v>1.794155534740574</v>
      </c>
    </row>
    <row r="75" spans="1:8">
      <c r="A75" s="2" t="s">
        <v>1376</v>
      </c>
      <c r="B75">
        <v>5.3524590163934427</v>
      </c>
      <c r="C75">
        <v>6</v>
      </c>
      <c r="D75">
        <v>6.2950819672131146</v>
      </c>
      <c r="E75">
        <v>5</v>
      </c>
      <c r="F75">
        <v>122</v>
      </c>
      <c r="G75" t="s">
        <v>1705</v>
      </c>
      <c r="H75">
        <v>2.6578745703902009</v>
      </c>
    </row>
    <row r="76" spans="1:8">
      <c r="A76" s="2" t="s">
        <v>785</v>
      </c>
      <c r="B76">
        <v>6.8089171974522289</v>
      </c>
      <c r="C76">
        <v>5.9235668789808917</v>
      </c>
      <c r="D76">
        <v>6.484076433121019</v>
      </c>
      <c r="E76">
        <v>4</v>
      </c>
      <c r="F76">
        <v>157</v>
      </c>
      <c r="G76" t="s">
        <v>1702</v>
      </c>
      <c r="H76">
        <v>1.922490946403548</v>
      </c>
    </row>
    <row r="77" spans="1:8">
      <c r="A77" s="2" t="s">
        <v>354</v>
      </c>
      <c r="B77">
        <v>7.2519083969465647</v>
      </c>
      <c r="C77">
        <v>6.3282442748091601</v>
      </c>
      <c r="D77">
        <v>6.3893129770992374</v>
      </c>
      <c r="E77">
        <v>4</v>
      </c>
      <c r="F77">
        <v>131</v>
      </c>
      <c r="G77" t="s">
        <v>1702</v>
      </c>
      <c r="H77">
        <v>1.327015312821914</v>
      </c>
    </row>
    <row r="78" spans="1:8">
      <c r="A78" s="2" t="s">
        <v>1339</v>
      </c>
      <c r="B78">
        <v>6.8368794326241131</v>
      </c>
      <c r="C78">
        <v>6.2836879432624118</v>
      </c>
      <c r="D78">
        <v>6.5673758865248226</v>
      </c>
      <c r="E78">
        <v>4</v>
      </c>
      <c r="F78">
        <v>141</v>
      </c>
      <c r="G78" t="s">
        <v>1702</v>
      </c>
      <c r="H78">
        <v>1.7078214461255861</v>
      </c>
    </row>
    <row r="79" spans="1:8">
      <c r="A79" s="2" t="s">
        <v>1024</v>
      </c>
      <c r="B79">
        <v>4.4736842105263159</v>
      </c>
      <c r="C79">
        <v>6.1710526315789478</v>
      </c>
      <c r="D79">
        <v>6.5197368421052628</v>
      </c>
      <c r="E79">
        <v>6</v>
      </c>
      <c r="F79">
        <v>152</v>
      </c>
      <c r="G79" t="s">
        <v>1707</v>
      </c>
      <c r="H79">
        <v>2.922119293156066</v>
      </c>
    </row>
    <row r="80" spans="1:8">
      <c r="A80" s="2" t="s">
        <v>264</v>
      </c>
      <c r="B80">
        <v>7.7681159420289854</v>
      </c>
      <c r="C80">
        <v>6.2101449275362306</v>
      </c>
      <c r="D80">
        <v>6.4202898550724639</v>
      </c>
      <c r="E80">
        <v>1</v>
      </c>
      <c r="F80">
        <v>138</v>
      </c>
      <c r="G80" t="s">
        <v>1704</v>
      </c>
      <c r="H80">
        <v>0.65152947226055136</v>
      </c>
    </row>
    <row r="81" spans="1:8">
      <c r="A81" s="2" t="s">
        <v>847</v>
      </c>
      <c r="B81">
        <v>5.703448275862069</v>
      </c>
      <c r="C81">
        <v>6.0137931034482746</v>
      </c>
      <c r="D81">
        <v>6.4206896551724144</v>
      </c>
      <c r="E81">
        <v>1</v>
      </c>
      <c r="F81">
        <v>145</v>
      </c>
      <c r="G81" t="s">
        <v>1704</v>
      </c>
      <c r="H81">
        <v>2.706630779836638</v>
      </c>
    </row>
    <row r="82" spans="1:8">
      <c r="A82" s="2" t="s">
        <v>172</v>
      </c>
      <c r="B82">
        <v>6.0142857142857142</v>
      </c>
      <c r="C82">
        <v>5.75</v>
      </c>
      <c r="D82">
        <v>6.3857142857142861</v>
      </c>
      <c r="E82">
        <v>5</v>
      </c>
      <c r="F82">
        <v>140</v>
      </c>
      <c r="G82" t="s">
        <v>1705</v>
      </c>
      <c r="H82">
        <v>2.3421166077037321</v>
      </c>
    </row>
    <row r="83" spans="1:8">
      <c r="A83" s="2" t="s">
        <v>752</v>
      </c>
      <c r="B83">
        <v>6.7430555555555554</v>
      </c>
      <c r="C83">
        <v>5.895833333333333</v>
      </c>
      <c r="D83">
        <v>6.541666666666667</v>
      </c>
      <c r="E83">
        <v>6</v>
      </c>
      <c r="F83">
        <v>144</v>
      </c>
      <c r="G83" t="s">
        <v>1707</v>
      </c>
      <c r="H83">
        <v>1.6361647557702399</v>
      </c>
    </row>
    <row r="84" spans="1:8">
      <c r="A84" s="2" t="s">
        <v>1005</v>
      </c>
      <c r="B84">
        <v>7.375757575757576</v>
      </c>
      <c r="C84">
        <v>5.6303030303030299</v>
      </c>
      <c r="D84">
        <v>6.4</v>
      </c>
      <c r="E84">
        <v>2</v>
      </c>
      <c r="F84">
        <v>165</v>
      </c>
      <c r="G84" t="s">
        <v>1708</v>
      </c>
      <c r="H84">
        <v>1.3089506097657939</v>
      </c>
    </row>
    <row r="85" spans="1:8">
      <c r="A85" s="2" t="s">
        <v>144</v>
      </c>
      <c r="B85">
        <v>7.4357142857142859</v>
      </c>
      <c r="C85">
        <v>5.9857142857142858</v>
      </c>
      <c r="D85">
        <v>6.371428571428571</v>
      </c>
      <c r="E85">
        <v>2</v>
      </c>
      <c r="F85">
        <v>140</v>
      </c>
      <c r="G85" t="s">
        <v>1708</v>
      </c>
      <c r="H85">
        <v>0.86363611951954344</v>
      </c>
    </row>
    <row r="86" spans="1:8">
      <c r="A86" s="2" t="s">
        <v>479</v>
      </c>
      <c r="B86">
        <v>5.5761589403973506</v>
      </c>
      <c r="C86">
        <v>5.9470198675496686</v>
      </c>
      <c r="D86">
        <v>6.5231788079470201</v>
      </c>
      <c r="E86">
        <v>3</v>
      </c>
      <c r="F86">
        <v>151</v>
      </c>
      <c r="G86" t="s">
        <v>1703</v>
      </c>
      <c r="H86">
        <v>1.940973627781835</v>
      </c>
    </row>
    <row r="87" spans="1:8">
      <c r="A87" s="2" t="s">
        <v>1025</v>
      </c>
      <c r="B87">
        <v>5.4238410596026494</v>
      </c>
      <c r="C87">
        <v>5.9735099337748343</v>
      </c>
      <c r="D87">
        <v>6.4039735099337749</v>
      </c>
      <c r="E87">
        <v>5</v>
      </c>
      <c r="F87">
        <v>151</v>
      </c>
      <c r="G87" t="s">
        <v>1705</v>
      </c>
      <c r="H87">
        <v>2.4882161649155838</v>
      </c>
    </row>
    <row r="88" spans="1:8">
      <c r="A88" s="2" t="s">
        <v>1214</v>
      </c>
      <c r="B88">
        <v>4.493243243243243</v>
      </c>
      <c r="C88">
        <v>5.9459459459459456</v>
      </c>
      <c r="D88">
        <v>6.2229729729729728</v>
      </c>
      <c r="E88">
        <v>7</v>
      </c>
      <c r="F88">
        <v>148</v>
      </c>
      <c r="G88" t="s">
        <v>1709</v>
      </c>
      <c r="H88">
        <v>3.1590637973880571</v>
      </c>
    </row>
    <row r="89" spans="1:8">
      <c r="A89" s="2" t="s">
        <v>766</v>
      </c>
      <c r="B89">
        <v>7.5114503816793894</v>
      </c>
      <c r="C89">
        <v>6.1679389312977104</v>
      </c>
      <c r="D89">
        <v>6.5572519083969469</v>
      </c>
      <c r="E89">
        <v>3</v>
      </c>
      <c r="F89">
        <v>131</v>
      </c>
      <c r="G89" t="s">
        <v>1703</v>
      </c>
      <c r="H89">
        <v>1.1213841788368779</v>
      </c>
    </row>
    <row r="90" spans="1:8">
      <c r="A90" s="2" t="s">
        <v>1036</v>
      </c>
      <c r="B90">
        <v>5.9692307692307693</v>
      </c>
      <c r="C90">
        <v>6.3230769230769228</v>
      </c>
      <c r="D90">
        <v>6.3692307692307688</v>
      </c>
      <c r="E90">
        <v>3</v>
      </c>
      <c r="F90">
        <v>130</v>
      </c>
      <c r="G90" t="s">
        <v>1703</v>
      </c>
      <c r="H90">
        <v>1.9451654528736759</v>
      </c>
    </row>
    <row r="91" spans="1:8">
      <c r="A91" s="2" t="s">
        <v>498</v>
      </c>
      <c r="B91">
        <v>7.7755102040816331</v>
      </c>
      <c r="C91">
        <v>5.8299319727891152</v>
      </c>
      <c r="D91">
        <v>6.3741496598639458</v>
      </c>
      <c r="E91">
        <v>0</v>
      </c>
      <c r="F91">
        <v>147</v>
      </c>
      <c r="G91" t="s">
        <v>1706</v>
      </c>
      <c r="H91">
        <v>0.62592427838903009</v>
      </c>
    </row>
    <row r="92" spans="1:8">
      <c r="A92" s="2" t="s">
        <v>687</v>
      </c>
      <c r="B92">
        <v>7.3772455089820363</v>
      </c>
      <c r="C92">
        <v>6.1676646706586826</v>
      </c>
      <c r="D92">
        <v>6.5269461077844309</v>
      </c>
      <c r="E92">
        <v>0</v>
      </c>
      <c r="F92">
        <v>167</v>
      </c>
      <c r="G92" t="s">
        <v>1706</v>
      </c>
      <c r="H92">
        <v>1.302309171912067</v>
      </c>
    </row>
    <row r="93" spans="1:8">
      <c r="A93" s="2" t="s">
        <v>375</v>
      </c>
      <c r="B93">
        <v>5.9591836734693882</v>
      </c>
      <c r="C93">
        <v>5.7891156462585034</v>
      </c>
      <c r="D93">
        <v>6.3877551020408161</v>
      </c>
      <c r="E93">
        <v>4</v>
      </c>
      <c r="F93">
        <v>147</v>
      </c>
      <c r="G93" t="s">
        <v>1702</v>
      </c>
      <c r="H93">
        <v>2.3090403549574181</v>
      </c>
    </row>
    <row r="94" spans="1:8">
      <c r="A94" s="2" t="s">
        <v>1475</v>
      </c>
      <c r="B94">
        <v>3.729166666666667</v>
      </c>
      <c r="C94">
        <v>5.9444444444444446</v>
      </c>
      <c r="D94">
        <v>6.2569444444444446</v>
      </c>
      <c r="E94">
        <v>4</v>
      </c>
      <c r="F94">
        <v>144</v>
      </c>
      <c r="G94" t="s">
        <v>1702</v>
      </c>
      <c r="H94">
        <v>2.7239135193891739</v>
      </c>
    </row>
    <row r="95" spans="1:8">
      <c r="A95" s="2" t="s">
        <v>945</v>
      </c>
      <c r="B95">
        <v>7.6687898089171984</v>
      </c>
      <c r="C95">
        <v>6.0764331210191083</v>
      </c>
      <c r="D95">
        <v>6.5987261146496818</v>
      </c>
      <c r="E95">
        <v>0</v>
      </c>
      <c r="F95">
        <v>157</v>
      </c>
      <c r="G95" t="s">
        <v>1706</v>
      </c>
      <c r="H95">
        <v>0.83237466325178922</v>
      </c>
    </row>
    <row r="96" spans="1:8">
      <c r="A96" s="2" t="s">
        <v>685</v>
      </c>
      <c r="B96">
        <v>7.1863354037267078</v>
      </c>
      <c r="C96">
        <v>6.1614906832298137</v>
      </c>
      <c r="D96">
        <v>6.4161490683229809</v>
      </c>
      <c r="E96">
        <v>0</v>
      </c>
      <c r="F96">
        <v>161</v>
      </c>
      <c r="G96" t="s">
        <v>1706</v>
      </c>
      <c r="H96">
        <v>1.4412079515302549</v>
      </c>
    </row>
    <row r="97" spans="1:8">
      <c r="A97" s="2" t="s">
        <v>238</v>
      </c>
      <c r="B97">
        <v>7.6201550387596901</v>
      </c>
      <c r="C97">
        <v>5.8527131782945734</v>
      </c>
      <c r="D97">
        <v>6.1007751937984498</v>
      </c>
      <c r="E97">
        <v>0</v>
      </c>
      <c r="F97">
        <v>129</v>
      </c>
      <c r="G97" t="s">
        <v>1706</v>
      </c>
      <c r="H97">
        <v>0.7386746821439758</v>
      </c>
    </row>
    <row r="98" spans="1:8">
      <c r="A98" s="2" t="s">
        <v>160</v>
      </c>
      <c r="B98">
        <v>7.5588235294117636</v>
      </c>
      <c r="C98">
        <v>6.125</v>
      </c>
      <c r="D98">
        <v>6.382352941176471</v>
      </c>
      <c r="E98">
        <v>0</v>
      </c>
      <c r="F98">
        <v>136</v>
      </c>
      <c r="G98" t="s">
        <v>1706</v>
      </c>
      <c r="H98">
        <v>0.87249393965831401</v>
      </c>
    </row>
    <row r="99" spans="1:8">
      <c r="A99" s="2" t="s">
        <v>431</v>
      </c>
      <c r="B99">
        <v>6.6893939393939386</v>
      </c>
      <c r="C99">
        <v>6.1818181818181817</v>
      </c>
      <c r="D99">
        <v>6.3560606060606064</v>
      </c>
      <c r="E99">
        <v>4</v>
      </c>
      <c r="F99">
        <v>132</v>
      </c>
      <c r="G99" t="s">
        <v>1702</v>
      </c>
      <c r="H99">
        <v>1.875409352315154</v>
      </c>
    </row>
    <row r="100" spans="1:8">
      <c r="A100" s="2" t="s">
        <v>31</v>
      </c>
      <c r="B100">
        <v>7.7468354430379751</v>
      </c>
      <c r="C100">
        <v>6.0506329113924053</v>
      </c>
      <c r="D100">
        <v>6.6265822784810116</v>
      </c>
      <c r="E100">
        <v>0</v>
      </c>
      <c r="F100">
        <v>158</v>
      </c>
      <c r="G100" t="s">
        <v>1706</v>
      </c>
      <c r="H100">
        <v>0.98685479714217594</v>
      </c>
    </row>
    <row r="101" spans="1:8">
      <c r="A101" s="2" t="s">
        <v>782</v>
      </c>
      <c r="B101">
        <v>7.7132352941176467</v>
      </c>
      <c r="C101">
        <v>6.2352941176470589</v>
      </c>
      <c r="D101">
        <v>6.5735294117647056</v>
      </c>
      <c r="E101">
        <v>0</v>
      </c>
      <c r="F101">
        <v>136</v>
      </c>
      <c r="G101" t="s">
        <v>1706</v>
      </c>
      <c r="H101">
        <v>0.72667745328121092</v>
      </c>
    </row>
    <row r="102" spans="1:8">
      <c r="A102" s="2" t="s">
        <v>559</v>
      </c>
      <c r="B102">
        <v>6.9013157894736841</v>
      </c>
      <c r="C102">
        <v>6.0131578947368416</v>
      </c>
      <c r="D102">
        <v>6.5394736842105274</v>
      </c>
      <c r="E102">
        <v>0</v>
      </c>
      <c r="F102">
        <v>152</v>
      </c>
      <c r="G102" t="s">
        <v>1706</v>
      </c>
      <c r="H102">
        <v>1.6692255863638501</v>
      </c>
    </row>
    <row r="103" spans="1:8">
      <c r="A103" s="2" t="s">
        <v>703</v>
      </c>
      <c r="B103">
        <v>7.8375000000000004</v>
      </c>
      <c r="C103">
        <v>5.9375</v>
      </c>
      <c r="D103">
        <v>6.46875</v>
      </c>
      <c r="E103">
        <v>0</v>
      </c>
      <c r="F103">
        <v>160</v>
      </c>
      <c r="G103" t="s">
        <v>1706</v>
      </c>
      <c r="H103">
        <v>0.48589479313942052</v>
      </c>
    </row>
    <row r="104" spans="1:8">
      <c r="A104" s="2" t="s">
        <v>1478</v>
      </c>
      <c r="B104">
        <v>6.6312056737588652</v>
      </c>
      <c r="C104">
        <v>5.9007092198581557</v>
      </c>
      <c r="D104">
        <v>6.3971631205673756</v>
      </c>
      <c r="E104">
        <v>5</v>
      </c>
      <c r="F104">
        <v>141</v>
      </c>
      <c r="G104" t="s">
        <v>1705</v>
      </c>
      <c r="H104">
        <v>2.2452829909548928</v>
      </c>
    </row>
    <row r="105" spans="1:8">
      <c r="A105" s="2" t="s">
        <v>1110</v>
      </c>
      <c r="B105">
        <v>3.640625</v>
      </c>
      <c r="C105">
        <v>6.1640625</v>
      </c>
      <c r="D105">
        <v>6.234375</v>
      </c>
      <c r="E105">
        <v>6</v>
      </c>
      <c r="F105">
        <v>128</v>
      </c>
      <c r="G105" t="s">
        <v>1707</v>
      </c>
      <c r="H105">
        <v>3.2780862724118469</v>
      </c>
    </row>
    <row r="106" spans="1:8">
      <c r="A106" s="2" t="s">
        <v>359</v>
      </c>
      <c r="B106">
        <v>7.7666666666666666</v>
      </c>
      <c r="C106">
        <v>6.14</v>
      </c>
      <c r="D106">
        <v>6.38</v>
      </c>
      <c r="E106">
        <v>0</v>
      </c>
      <c r="F106">
        <v>150</v>
      </c>
      <c r="G106" t="s">
        <v>1706</v>
      </c>
      <c r="H106">
        <v>0.85958646388184135</v>
      </c>
    </row>
    <row r="107" spans="1:8">
      <c r="A107" s="2" t="s">
        <v>1623</v>
      </c>
      <c r="B107">
        <v>5.640845070422535</v>
      </c>
      <c r="C107">
        <v>5.894366197183099</v>
      </c>
      <c r="D107">
        <v>6.52112676056338</v>
      </c>
      <c r="E107">
        <v>5</v>
      </c>
      <c r="F107">
        <v>142</v>
      </c>
      <c r="G107" t="s">
        <v>1705</v>
      </c>
      <c r="H107">
        <v>2.5683379546384191</v>
      </c>
    </row>
    <row r="108" spans="1:8">
      <c r="A108" s="2" t="s">
        <v>1454</v>
      </c>
      <c r="B108">
        <v>4.5</v>
      </c>
      <c r="C108">
        <v>6.15</v>
      </c>
      <c r="D108">
        <v>6.35</v>
      </c>
      <c r="E108">
        <v>5</v>
      </c>
      <c r="F108">
        <v>140</v>
      </c>
      <c r="G108" t="s">
        <v>1705</v>
      </c>
      <c r="H108">
        <v>2.837252191822222</v>
      </c>
    </row>
    <row r="109" spans="1:8">
      <c r="A109" s="2" t="s">
        <v>96</v>
      </c>
      <c r="B109">
        <v>7.2119205298013247</v>
      </c>
      <c r="C109">
        <v>5.9337748344370862</v>
      </c>
      <c r="D109">
        <v>6.2516556291390728</v>
      </c>
      <c r="E109">
        <v>0</v>
      </c>
      <c r="F109">
        <v>151</v>
      </c>
      <c r="G109" t="s">
        <v>1706</v>
      </c>
      <c r="H109">
        <v>1.3102210092279221</v>
      </c>
    </row>
    <row r="110" spans="1:8">
      <c r="A110" s="2" t="s">
        <v>1379</v>
      </c>
      <c r="B110">
        <v>6.9936305732484074</v>
      </c>
      <c r="C110">
        <v>6.1656050955414017</v>
      </c>
      <c r="D110">
        <v>6.484076433121019</v>
      </c>
      <c r="E110">
        <v>4</v>
      </c>
      <c r="F110">
        <v>157</v>
      </c>
      <c r="G110" t="s">
        <v>1702</v>
      </c>
      <c r="H110">
        <v>1.61006711608583</v>
      </c>
    </row>
    <row r="111" spans="1:8">
      <c r="A111" s="2" t="s">
        <v>1160</v>
      </c>
      <c r="B111">
        <v>6.743243243243243</v>
      </c>
      <c r="C111">
        <v>5.7635135135135132</v>
      </c>
      <c r="D111">
        <v>6.3581081081081079</v>
      </c>
      <c r="E111">
        <v>4</v>
      </c>
      <c r="F111">
        <v>148</v>
      </c>
      <c r="G111" t="s">
        <v>1702</v>
      </c>
      <c r="H111">
        <v>1.823723624826868</v>
      </c>
    </row>
    <row r="112" spans="1:8">
      <c r="A112" s="2" t="s">
        <v>570</v>
      </c>
      <c r="B112">
        <v>7.5</v>
      </c>
      <c r="C112">
        <v>6.0294117647058822</v>
      </c>
      <c r="D112">
        <v>6.6838235294117636</v>
      </c>
      <c r="E112">
        <v>0</v>
      </c>
      <c r="F112">
        <v>136</v>
      </c>
      <c r="G112" t="s">
        <v>1706</v>
      </c>
      <c r="H112">
        <v>1.124591429076774</v>
      </c>
    </row>
    <row r="113" spans="1:8">
      <c r="A113" s="2" t="s">
        <v>204</v>
      </c>
      <c r="B113">
        <v>7.5167785234899327</v>
      </c>
      <c r="C113">
        <v>6.1140939597315436</v>
      </c>
      <c r="D113">
        <v>6.3959731543624159</v>
      </c>
      <c r="E113">
        <v>0</v>
      </c>
      <c r="F113">
        <v>149</v>
      </c>
      <c r="G113" t="s">
        <v>1706</v>
      </c>
      <c r="H113">
        <v>1.04016020220453</v>
      </c>
    </row>
    <row r="114" spans="1:8">
      <c r="A114" s="2" t="s">
        <v>285</v>
      </c>
      <c r="B114">
        <v>6.4318181818181817</v>
      </c>
      <c r="C114">
        <v>6.1515151515151514</v>
      </c>
      <c r="D114">
        <v>6.416666666666667</v>
      </c>
      <c r="E114">
        <v>4</v>
      </c>
      <c r="F114">
        <v>132</v>
      </c>
      <c r="G114" t="s">
        <v>1702</v>
      </c>
      <c r="H114">
        <v>1.7930555511100019</v>
      </c>
    </row>
    <row r="115" spans="1:8">
      <c r="A115" s="2" t="s">
        <v>1655</v>
      </c>
      <c r="B115">
        <v>7.4382716049382713</v>
      </c>
      <c r="C115">
        <v>5.8580246913580254</v>
      </c>
      <c r="D115">
        <v>6.2654320987654319</v>
      </c>
      <c r="E115">
        <v>2</v>
      </c>
      <c r="F115">
        <v>162</v>
      </c>
      <c r="G115" t="s">
        <v>1708</v>
      </c>
      <c r="H115">
        <v>1.1860368596310971</v>
      </c>
    </row>
    <row r="116" spans="1:8">
      <c r="A116" s="2" t="s">
        <v>594</v>
      </c>
      <c r="B116">
        <v>7.7876106194690262</v>
      </c>
      <c r="C116">
        <v>6.2477876106194694</v>
      </c>
      <c r="D116">
        <v>6.5929203539823007</v>
      </c>
      <c r="E116">
        <v>1</v>
      </c>
      <c r="F116">
        <v>113</v>
      </c>
      <c r="G116" t="s">
        <v>1704</v>
      </c>
      <c r="H116">
        <v>0.61617328090368928</v>
      </c>
    </row>
    <row r="117" spans="1:8">
      <c r="A117" s="2" t="s">
        <v>1136</v>
      </c>
      <c r="B117">
        <v>7.4652777777777777</v>
      </c>
      <c r="C117">
        <v>6.0555555555555554</v>
      </c>
      <c r="D117">
        <v>6.3402777777777777</v>
      </c>
      <c r="E117">
        <v>1</v>
      </c>
      <c r="F117">
        <v>144</v>
      </c>
      <c r="G117" t="s">
        <v>1704</v>
      </c>
      <c r="H117">
        <v>0.94951152971500319</v>
      </c>
    </row>
    <row r="118" spans="1:8">
      <c r="A118" s="2" t="s">
        <v>460</v>
      </c>
      <c r="B118">
        <v>7.75</v>
      </c>
      <c r="C118">
        <v>5.7954545454545459</v>
      </c>
      <c r="D118">
        <v>6.2424242424242422</v>
      </c>
      <c r="E118">
        <v>0</v>
      </c>
      <c r="F118">
        <v>132</v>
      </c>
      <c r="G118" t="s">
        <v>1706</v>
      </c>
      <c r="H118">
        <v>0.60771554350549717</v>
      </c>
    </row>
    <row r="119" spans="1:8">
      <c r="A119" s="2" t="s">
        <v>527</v>
      </c>
      <c r="B119">
        <v>7.7625899280575537</v>
      </c>
      <c r="C119">
        <v>5.8705035971223021</v>
      </c>
      <c r="D119">
        <v>6.3093525179856114</v>
      </c>
      <c r="E119">
        <v>0</v>
      </c>
      <c r="F119">
        <v>139</v>
      </c>
      <c r="G119" t="s">
        <v>1706</v>
      </c>
      <c r="H119">
        <v>0.986110255578731</v>
      </c>
    </row>
    <row r="120" spans="1:8">
      <c r="A120" s="2" t="s">
        <v>1653</v>
      </c>
      <c r="B120">
        <v>3.7770270270270272</v>
      </c>
      <c r="C120">
        <v>5.9189189189189193</v>
      </c>
      <c r="D120">
        <v>6.4729729729729728</v>
      </c>
      <c r="E120">
        <v>6</v>
      </c>
      <c r="F120">
        <v>148</v>
      </c>
      <c r="G120" t="s">
        <v>1707</v>
      </c>
      <c r="H120">
        <v>2.789509658417531</v>
      </c>
    </row>
    <row r="121" spans="1:8">
      <c r="A121" s="2" t="s">
        <v>152</v>
      </c>
      <c r="B121">
        <v>6.4458598726114653</v>
      </c>
      <c r="C121">
        <v>6.1273885350318471</v>
      </c>
      <c r="D121">
        <v>6.547770700636943</v>
      </c>
      <c r="E121">
        <v>3</v>
      </c>
      <c r="F121">
        <v>157</v>
      </c>
      <c r="G121" t="s">
        <v>1703</v>
      </c>
      <c r="H121">
        <v>2.1396913416867278</v>
      </c>
    </row>
    <row r="122" spans="1:8">
      <c r="A122" s="2" t="s">
        <v>1003</v>
      </c>
      <c r="B122">
        <v>7.7906976744186043</v>
      </c>
      <c r="C122">
        <v>6.1007751937984498</v>
      </c>
      <c r="D122">
        <v>6.5271317829457356</v>
      </c>
      <c r="E122">
        <v>0</v>
      </c>
      <c r="F122">
        <v>129</v>
      </c>
      <c r="G122" t="s">
        <v>1706</v>
      </c>
      <c r="H122">
        <v>0.8950719394642509</v>
      </c>
    </row>
    <row r="123" spans="1:8">
      <c r="A123" s="2" t="s">
        <v>111</v>
      </c>
      <c r="B123">
        <v>7.7931034482758621</v>
      </c>
      <c r="C123">
        <v>6.2758620689655169</v>
      </c>
      <c r="D123">
        <v>6.317241379310345</v>
      </c>
      <c r="E123">
        <v>0</v>
      </c>
      <c r="F123">
        <v>145</v>
      </c>
      <c r="G123" t="s">
        <v>1706</v>
      </c>
      <c r="H123">
        <v>0.52386562799539138</v>
      </c>
    </row>
    <row r="124" spans="1:8">
      <c r="A124" s="2" t="s">
        <v>494</v>
      </c>
      <c r="B124">
        <v>4.9069767441860463</v>
      </c>
      <c r="C124">
        <v>6.2945736434108523</v>
      </c>
      <c r="D124">
        <v>6.2635658914728678</v>
      </c>
      <c r="E124">
        <v>5</v>
      </c>
      <c r="F124">
        <v>129</v>
      </c>
      <c r="G124" t="s">
        <v>1705</v>
      </c>
      <c r="H124">
        <v>2.7743058646203602</v>
      </c>
    </row>
    <row r="125" spans="1:8">
      <c r="A125" s="2" t="s">
        <v>929</v>
      </c>
      <c r="B125">
        <v>5.2740740740740737</v>
      </c>
      <c r="C125">
        <v>6.0296296296296292</v>
      </c>
      <c r="D125">
        <v>6.2148148148148152</v>
      </c>
      <c r="E125">
        <v>5</v>
      </c>
      <c r="F125">
        <v>135</v>
      </c>
      <c r="G125" t="s">
        <v>1705</v>
      </c>
      <c r="H125">
        <v>2.5398443511062561</v>
      </c>
    </row>
    <row r="126" spans="1:8">
      <c r="A126" s="2" t="s">
        <v>1627</v>
      </c>
      <c r="B126">
        <v>3.7318840579710151</v>
      </c>
      <c r="C126">
        <v>6.0434782608695654</v>
      </c>
      <c r="D126">
        <v>6.2898550724637694</v>
      </c>
      <c r="E126">
        <v>6</v>
      </c>
      <c r="F126">
        <v>138</v>
      </c>
      <c r="G126" t="s">
        <v>1707</v>
      </c>
      <c r="H126">
        <v>2.7885372381566689</v>
      </c>
    </row>
    <row r="127" spans="1:8">
      <c r="A127" s="2" t="s">
        <v>602</v>
      </c>
      <c r="B127">
        <v>7.6739130434782608</v>
      </c>
      <c r="C127">
        <v>5.9202898550724639</v>
      </c>
      <c r="D127">
        <v>6.1739130434782608</v>
      </c>
      <c r="E127">
        <v>0</v>
      </c>
      <c r="F127">
        <v>138</v>
      </c>
      <c r="G127" t="s">
        <v>1706</v>
      </c>
      <c r="H127">
        <v>0.68273791816650353</v>
      </c>
    </row>
    <row r="128" spans="1:8">
      <c r="A128" s="2" t="s">
        <v>1029</v>
      </c>
      <c r="B128">
        <v>7.7522935779816518</v>
      </c>
      <c r="C128">
        <v>5.9724770642201834</v>
      </c>
      <c r="D128">
        <v>6.2752293577981648</v>
      </c>
      <c r="E128">
        <v>0</v>
      </c>
      <c r="F128">
        <v>109</v>
      </c>
      <c r="G128" t="s">
        <v>1706</v>
      </c>
      <c r="H128">
        <v>0.62304318702200479</v>
      </c>
    </row>
    <row r="129" spans="1:8">
      <c r="A129" s="2" t="s">
        <v>576</v>
      </c>
      <c r="B129">
        <v>7.0134228187919474</v>
      </c>
      <c r="C129">
        <v>6.2281879194630871</v>
      </c>
      <c r="D129">
        <v>6.5637583892617446</v>
      </c>
      <c r="E129">
        <v>1</v>
      </c>
      <c r="F129">
        <v>149</v>
      </c>
      <c r="G129" t="s">
        <v>1704</v>
      </c>
      <c r="H129">
        <v>1.7455084341553579</v>
      </c>
    </row>
    <row r="130" spans="1:8">
      <c r="A130" s="2" t="s">
        <v>1140</v>
      </c>
      <c r="B130">
        <v>7.2012195121951219</v>
      </c>
      <c r="C130">
        <v>6.0670731707317076</v>
      </c>
      <c r="D130">
        <v>6.5792682926829267</v>
      </c>
      <c r="E130">
        <v>2</v>
      </c>
      <c r="F130">
        <v>164</v>
      </c>
      <c r="G130" t="s">
        <v>1708</v>
      </c>
      <c r="H130">
        <v>1.3932760045967649</v>
      </c>
    </row>
    <row r="131" spans="1:8">
      <c r="A131" s="2" t="s">
        <v>957</v>
      </c>
      <c r="B131">
        <v>7.7092198581560281</v>
      </c>
      <c r="C131">
        <v>5.9787234042553186</v>
      </c>
      <c r="D131">
        <v>6.4326241134751774</v>
      </c>
      <c r="E131">
        <v>0</v>
      </c>
      <c r="F131">
        <v>141</v>
      </c>
      <c r="G131" t="s">
        <v>1706</v>
      </c>
      <c r="H131">
        <v>0.69993927894895569</v>
      </c>
    </row>
    <row r="132" spans="1:8">
      <c r="A132" s="2" t="s">
        <v>894</v>
      </c>
      <c r="B132">
        <v>7.4054054054054053</v>
      </c>
      <c r="C132">
        <v>6.25</v>
      </c>
      <c r="D132">
        <v>6.6283783783783781</v>
      </c>
      <c r="E132">
        <v>4</v>
      </c>
      <c r="F132">
        <v>148</v>
      </c>
      <c r="G132" t="s">
        <v>1702</v>
      </c>
      <c r="H132">
        <v>1.314358531436524</v>
      </c>
    </row>
    <row r="133" spans="1:8">
      <c r="A133" s="2" t="s">
        <v>312</v>
      </c>
      <c r="B133">
        <v>7.3191489361702127</v>
      </c>
      <c r="C133">
        <v>6.0921985815602833</v>
      </c>
      <c r="D133">
        <v>6.4893617021276597</v>
      </c>
      <c r="E133">
        <v>4</v>
      </c>
      <c r="F133">
        <v>141</v>
      </c>
      <c r="G133" t="s">
        <v>1702</v>
      </c>
      <c r="H133">
        <v>1.3543685500288991</v>
      </c>
    </row>
    <row r="134" spans="1:8">
      <c r="A134" s="2" t="s">
        <v>1199</v>
      </c>
      <c r="B134">
        <v>6.6165413533834583</v>
      </c>
      <c r="C134">
        <v>5.9473684210526319</v>
      </c>
      <c r="D134">
        <v>6.5789473684210522</v>
      </c>
      <c r="E134">
        <v>5</v>
      </c>
      <c r="F134">
        <v>133</v>
      </c>
      <c r="G134" t="s">
        <v>1705</v>
      </c>
      <c r="H134">
        <v>2.0908745679299399</v>
      </c>
    </row>
    <row r="135" spans="1:8">
      <c r="A135" s="2" t="s">
        <v>790</v>
      </c>
      <c r="B135">
        <v>7.0751879699248121</v>
      </c>
      <c r="C135">
        <v>5.7744360902255636</v>
      </c>
      <c r="D135">
        <v>6.6090225563909772</v>
      </c>
      <c r="E135">
        <v>5</v>
      </c>
      <c r="F135">
        <v>133</v>
      </c>
      <c r="G135" t="s">
        <v>1705</v>
      </c>
      <c r="H135">
        <v>1.2662422065187859</v>
      </c>
    </row>
    <row r="136" spans="1:8">
      <c r="A136" s="2" t="s">
        <v>1293</v>
      </c>
      <c r="B136">
        <v>5.5136986301369859</v>
      </c>
      <c r="C136">
        <v>5.9863013698630141</v>
      </c>
      <c r="D136">
        <v>6.397260273972603</v>
      </c>
      <c r="E136">
        <v>5</v>
      </c>
      <c r="F136">
        <v>146</v>
      </c>
      <c r="G136" t="s">
        <v>1705</v>
      </c>
      <c r="H136">
        <v>2.2942342900561279</v>
      </c>
    </row>
    <row r="137" spans="1:8">
      <c r="A137" s="2" t="s">
        <v>1358</v>
      </c>
      <c r="B137">
        <v>7.0793650793650791</v>
      </c>
      <c r="C137">
        <v>5.8174603174603172</v>
      </c>
      <c r="D137">
        <v>6.3492063492063489</v>
      </c>
      <c r="E137">
        <v>1</v>
      </c>
      <c r="F137">
        <v>126</v>
      </c>
      <c r="G137" t="s">
        <v>1704</v>
      </c>
      <c r="H137">
        <v>1.7620477562451291</v>
      </c>
    </row>
    <row r="138" spans="1:8">
      <c r="A138" s="2" t="s">
        <v>882</v>
      </c>
      <c r="B138">
        <v>5.9159663865546221</v>
      </c>
      <c r="C138">
        <v>6.2605042016806722</v>
      </c>
      <c r="D138">
        <v>6.5126050420168067</v>
      </c>
      <c r="E138">
        <v>5</v>
      </c>
      <c r="F138">
        <v>119</v>
      </c>
      <c r="G138" t="s">
        <v>1705</v>
      </c>
      <c r="H138">
        <v>2.6963399778553629</v>
      </c>
    </row>
    <row r="139" spans="1:8">
      <c r="A139" s="2" t="s">
        <v>38</v>
      </c>
      <c r="B139">
        <v>7.4110429447852759</v>
      </c>
      <c r="C139">
        <v>6.2085889570552144</v>
      </c>
      <c r="D139">
        <v>6.4662576687116564</v>
      </c>
      <c r="E139">
        <v>3</v>
      </c>
      <c r="F139">
        <v>163</v>
      </c>
      <c r="G139" t="s">
        <v>1703</v>
      </c>
      <c r="H139">
        <v>1.138991381114846</v>
      </c>
    </row>
    <row r="140" spans="1:8">
      <c r="A140" s="2" t="s">
        <v>60</v>
      </c>
      <c r="B140">
        <v>7.6174496644295306</v>
      </c>
      <c r="C140">
        <v>5.9597315436241614</v>
      </c>
      <c r="D140">
        <v>6.3087248322147653</v>
      </c>
      <c r="E140">
        <v>0</v>
      </c>
      <c r="F140">
        <v>149</v>
      </c>
      <c r="G140" t="s">
        <v>1706</v>
      </c>
      <c r="H140">
        <v>0.84819045787809966</v>
      </c>
    </row>
    <row r="141" spans="1:8">
      <c r="A141" s="2" t="s">
        <v>926</v>
      </c>
      <c r="B141">
        <v>4.7481481481481476</v>
      </c>
      <c r="C141">
        <v>6.0666666666666664</v>
      </c>
      <c r="D141">
        <v>6.4666666666666668</v>
      </c>
      <c r="E141">
        <v>6</v>
      </c>
      <c r="F141">
        <v>135</v>
      </c>
      <c r="G141" t="s">
        <v>1707</v>
      </c>
      <c r="H141">
        <v>2.3244864618632368</v>
      </c>
    </row>
    <row r="142" spans="1:8">
      <c r="A142" s="2" t="s">
        <v>46</v>
      </c>
      <c r="B142">
        <v>6.9746835443037973</v>
      </c>
      <c r="C142">
        <v>5.9746835443037973</v>
      </c>
      <c r="D142">
        <v>6.3797468354430382</v>
      </c>
      <c r="E142">
        <v>1</v>
      </c>
      <c r="F142">
        <v>158</v>
      </c>
      <c r="G142" t="s">
        <v>1704</v>
      </c>
      <c r="H142">
        <v>1.3731114399195981</v>
      </c>
    </row>
    <row r="143" spans="1:8">
      <c r="A143" s="2" t="s">
        <v>604</v>
      </c>
      <c r="B143">
        <v>6.584507042253521</v>
      </c>
      <c r="C143">
        <v>5.908450704225352</v>
      </c>
      <c r="D143">
        <v>6.47887323943662</v>
      </c>
      <c r="E143">
        <v>4</v>
      </c>
      <c r="F143">
        <v>142</v>
      </c>
      <c r="G143" t="s">
        <v>1702</v>
      </c>
      <c r="H143">
        <v>2.1697113384512541</v>
      </c>
    </row>
    <row r="144" spans="1:8">
      <c r="A144" s="2" t="s">
        <v>722</v>
      </c>
      <c r="B144">
        <v>4.2993630573248396</v>
      </c>
      <c r="C144">
        <v>5.9490445859872612</v>
      </c>
      <c r="D144">
        <v>6.4777070063694264</v>
      </c>
      <c r="E144">
        <v>6</v>
      </c>
      <c r="F144">
        <v>157</v>
      </c>
      <c r="G144" t="s">
        <v>1707</v>
      </c>
      <c r="H144">
        <v>2.8227126316140381</v>
      </c>
    </row>
    <row r="145" spans="1:8">
      <c r="A145" s="2" t="s">
        <v>990</v>
      </c>
      <c r="B145">
        <v>4.3878787878787877</v>
      </c>
      <c r="C145">
        <v>6.0969696969696967</v>
      </c>
      <c r="D145">
        <v>6.4303030303030306</v>
      </c>
      <c r="E145">
        <v>6</v>
      </c>
      <c r="F145">
        <v>165</v>
      </c>
      <c r="G145" t="s">
        <v>1707</v>
      </c>
      <c r="H145">
        <v>2.7581018479181378</v>
      </c>
    </row>
    <row r="146" spans="1:8">
      <c r="A146" s="2" t="s">
        <v>1334</v>
      </c>
      <c r="B146">
        <v>5.8721804511278197</v>
      </c>
      <c r="C146">
        <v>6.1654135338345863</v>
      </c>
      <c r="D146">
        <v>6.2481203007518804</v>
      </c>
      <c r="E146">
        <v>4</v>
      </c>
      <c r="F146">
        <v>133</v>
      </c>
      <c r="G146" t="s">
        <v>1702</v>
      </c>
      <c r="H146">
        <v>2.6483461539036091</v>
      </c>
    </row>
    <row r="147" spans="1:8">
      <c r="A147" s="2" t="s">
        <v>258</v>
      </c>
      <c r="B147">
        <v>6.7581699346405228</v>
      </c>
      <c r="C147">
        <v>5.9477124183006538</v>
      </c>
      <c r="D147">
        <v>6.2026143790849666</v>
      </c>
      <c r="E147">
        <v>1</v>
      </c>
      <c r="F147">
        <v>153</v>
      </c>
      <c r="G147" t="s">
        <v>1704</v>
      </c>
      <c r="H147">
        <v>1.7969696488351261</v>
      </c>
    </row>
    <row r="148" spans="1:8">
      <c r="A148" s="2" t="s">
        <v>1661</v>
      </c>
      <c r="B148">
        <v>2.1059602649006619</v>
      </c>
      <c r="C148">
        <v>6.0397350993377481</v>
      </c>
      <c r="D148">
        <v>6.6887417218543046</v>
      </c>
      <c r="E148">
        <v>7</v>
      </c>
      <c r="F148">
        <v>151</v>
      </c>
      <c r="G148" t="s">
        <v>1709</v>
      </c>
      <c r="H148">
        <v>2.4767857772727528</v>
      </c>
    </row>
    <row r="149" spans="1:8">
      <c r="A149" s="2" t="s">
        <v>1588</v>
      </c>
      <c r="B149">
        <v>5.9930555555555554</v>
      </c>
      <c r="C149">
        <v>5.8611111111111107</v>
      </c>
      <c r="D149">
        <v>6.2222222222222223</v>
      </c>
      <c r="E149">
        <v>5</v>
      </c>
      <c r="F149">
        <v>144</v>
      </c>
      <c r="G149" t="s">
        <v>1705</v>
      </c>
      <c r="H149">
        <v>2.0932979288997071</v>
      </c>
    </row>
    <row r="150" spans="1:8">
      <c r="A150" s="2" t="s">
        <v>1533</v>
      </c>
      <c r="B150">
        <v>6.3776223776223766</v>
      </c>
      <c r="C150">
        <v>5.615384615384615</v>
      </c>
      <c r="D150">
        <v>6.3636363636363633</v>
      </c>
      <c r="E150">
        <v>3</v>
      </c>
      <c r="F150">
        <v>143</v>
      </c>
      <c r="G150" t="s">
        <v>1703</v>
      </c>
      <c r="H150">
        <v>2.8328843089245641</v>
      </c>
    </row>
    <row r="151" spans="1:8">
      <c r="A151" s="2" t="s">
        <v>614</v>
      </c>
      <c r="B151">
        <v>5.9837398373983737</v>
      </c>
      <c r="C151">
        <v>6.154471544715447</v>
      </c>
      <c r="D151">
        <v>6.333333333333333</v>
      </c>
      <c r="E151">
        <v>0</v>
      </c>
      <c r="F151">
        <v>123</v>
      </c>
      <c r="G151" t="s">
        <v>1706</v>
      </c>
      <c r="H151">
        <v>2.4092765835189311</v>
      </c>
    </row>
    <row r="152" spans="1:8">
      <c r="A152" s="2" t="s">
        <v>317</v>
      </c>
      <c r="B152">
        <v>7.5919540229885056</v>
      </c>
      <c r="C152">
        <v>6.0977011494252871</v>
      </c>
      <c r="D152">
        <v>6.264367816091954</v>
      </c>
      <c r="E152">
        <v>1</v>
      </c>
      <c r="F152">
        <v>174</v>
      </c>
      <c r="G152" t="s">
        <v>1704</v>
      </c>
      <c r="H152">
        <v>0.88418003976209558</v>
      </c>
    </row>
    <row r="153" spans="1:8">
      <c r="A153" s="2" t="s">
        <v>827</v>
      </c>
      <c r="B153">
        <v>7.0573248407643314</v>
      </c>
      <c r="C153">
        <v>5.968152866242038</v>
      </c>
      <c r="D153">
        <v>6.3375796178343951</v>
      </c>
      <c r="E153">
        <v>4</v>
      </c>
      <c r="F153">
        <v>157</v>
      </c>
      <c r="G153" t="s">
        <v>1702</v>
      </c>
      <c r="H153">
        <v>1.756668960605168</v>
      </c>
    </row>
    <row r="154" spans="1:8">
      <c r="A154" s="2" t="s">
        <v>840</v>
      </c>
      <c r="B154">
        <v>7.4888888888888889</v>
      </c>
      <c r="C154">
        <v>6.0814814814814806</v>
      </c>
      <c r="D154">
        <v>6.2444444444444436</v>
      </c>
      <c r="E154">
        <v>2</v>
      </c>
      <c r="F154">
        <v>135</v>
      </c>
      <c r="G154" t="s">
        <v>1708</v>
      </c>
      <c r="H154">
        <v>1.2988123729957739</v>
      </c>
    </row>
    <row r="155" spans="1:8">
      <c r="A155" s="2" t="s">
        <v>747</v>
      </c>
      <c r="B155">
        <v>3.1805555555555549</v>
      </c>
      <c r="C155">
        <v>6.0138888888888893</v>
      </c>
      <c r="D155">
        <v>6.333333333333333</v>
      </c>
      <c r="E155">
        <v>7</v>
      </c>
      <c r="F155">
        <v>144</v>
      </c>
      <c r="G155" t="s">
        <v>1709</v>
      </c>
      <c r="H155">
        <v>2.3765427088343229</v>
      </c>
    </row>
    <row r="156" spans="1:8">
      <c r="A156" s="2" t="s">
        <v>200</v>
      </c>
      <c r="B156">
        <v>6.0214285714285714</v>
      </c>
      <c r="C156">
        <v>5.9857142857142858</v>
      </c>
      <c r="D156">
        <v>6.3142857142857141</v>
      </c>
      <c r="E156">
        <v>5</v>
      </c>
      <c r="F156">
        <v>140</v>
      </c>
      <c r="G156" t="s">
        <v>1705</v>
      </c>
      <c r="H156">
        <v>2.4769447111392719</v>
      </c>
    </row>
    <row r="157" spans="1:8">
      <c r="A157" s="2" t="s">
        <v>589</v>
      </c>
      <c r="B157">
        <v>6.5298507462686564</v>
      </c>
      <c r="C157">
        <v>6.1492537313432836</v>
      </c>
      <c r="D157">
        <v>6.2238805970149258</v>
      </c>
      <c r="E157">
        <v>0</v>
      </c>
      <c r="F157">
        <v>134</v>
      </c>
      <c r="G157" t="s">
        <v>1706</v>
      </c>
      <c r="H157">
        <v>1.9343335406232389</v>
      </c>
    </row>
    <row r="158" spans="1:8">
      <c r="A158" s="2" t="s">
        <v>1575</v>
      </c>
      <c r="B158">
        <v>1.689393939393939</v>
      </c>
      <c r="C158">
        <v>5.666666666666667</v>
      </c>
      <c r="D158">
        <v>6.3863636363636367</v>
      </c>
      <c r="E158">
        <v>7</v>
      </c>
      <c r="F158">
        <v>132</v>
      </c>
      <c r="G158" t="s">
        <v>1709</v>
      </c>
      <c r="H158">
        <v>2.5528729382308009</v>
      </c>
    </row>
    <row r="159" spans="1:8">
      <c r="A159" s="2" t="s">
        <v>554</v>
      </c>
      <c r="B159">
        <v>2.270588235294118</v>
      </c>
      <c r="C159">
        <v>5.8588235294117643</v>
      </c>
      <c r="D159">
        <v>6.3117647058823527</v>
      </c>
      <c r="E159">
        <v>7</v>
      </c>
      <c r="F159">
        <v>170</v>
      </c>
      <c r="G159" t="s">
        <v>1709</v>
      </c>
      <c r="H159">
        <v>2.5478398476500339</v>
      </c>
    </row>
    <row r="160" spans="1:8">
      <c r="A160" s="2" t="s">
        <v>791</v>
      </c>
      <c r="B160">
        <v>3.887323943661972</v>
      </c>
      <c r="C160">
        <v>6.126760563380282</v>
      </c>
      <c r="D160">
        <v>6.422535211267606</v>
      </c>
      <c r="E160">
        <v>7</v>
      </c>
      <c r="F160">
        <v>142</v>
      </c>
      <c r="G160" t="s">
        <v>1709</v>
      </c>
      <c r="H160">
        <v>2.793600815216593</v>
      </c>
    </row>
    <row r="161" spans="1:8">
      <c r="A161" s="2" t="s">
        <v>762</v>
      </c>
      <c r="B161">
        <v>2.6363636363636358</v>
      </c>
      <c r="C161">
        <v>5.7337662337662341</v>
      </c>
      <c r="D161">
        <v>6.0389610389610393</v>
      </c>
      <c r="E161">
        <v>6</v>
      </c>
      <c r="F161">
        <v>154</v>
      </c>
      <c r="G161" t="s">
        <v>1707</v>
      </c>
      <c r="H161">
        <v>2.725107365496426</v>
      </c>
    </row>
    <row r="162" spans="1:8">
      <c r="A162" s="2" t="s">
        <v>154</v>
      </c>
      <c r="B162">
        <v>7.5675675675675684</v>
      </c>
      <c r="C162">
        <v>5.8243243243243246</v>
      </c>
      <c r="D162">
        <v>6.2297297297297298</v>
      </c>
      <c r="E162">
        <v>0</v>
      </c>
      <c r="F162">
        <v>148</v>
      </c>
      <c r="G162" t="s">
        <v>1706</v>
      </c>
      <c r="H162">
        <v>1.0408037575118749</v>
      </c>
    </row>
    <row r="163" spans="1:8">
      <c r="A163" s="2" t="s">
        <v>837</v>
      </c>
      <c r="B163">
        <v>2.013422818791947</v>
      </c>
      <c r="C163">
        <v>6.1208053691275168</v>
      </c>
      <c r="D163">
        <v>6.523489932885906</v>
      </c>
      <c r="E163">
        <v>7</v>
      </c>
      <c r="F163">
        <v>149</v>
      </c>
      <c r="G163" t="s">
        <v>1709</v>
      </c>
      <c r="H163">
        <v>2.756290126996304</v>
      </c>
    </row>
    <row r="164" spans="1:8">
      <c r="A164" s="2" t="s">
        <v>33</v>
      </c>
      <c r="B164">
        <v>7.5</v>
      </c>
      <c r="C164">
        <v>6.0064102564102564</v>
      </c>
      <c r="D164">
        <v>6.333333333333333</v>
      </c>
      <c r="E164">
        <v>2</v>
      </c>
      <c r="F164">
        <v>156</v>
      </c>
      <c r="G164" t="s">
        <v>1708</v>
      </c>
      <c r="H164">
        <v>0.90935310904129918</v>
      </c>
    </row>
    <row r="165" spans="1:8">
      <c r="A165" s="2" t="s">
        <v>109</v>
      </c>
      <c r="B165">
        <v>7.3566433566433567</v>
      </c>
      <c r="C165">
        <v>5.9440559440559442</v>
      </c>
      <c r="D165">
        <v>6.3636363636363633</v>
      </c>
      <c r="E165">
        <v>1</v>
      </c>
      <c r="F165">
        <v>143</v>
      </c>
      <c r="G165" t="s">
        <v>1704</v>
      </c>
      <c r="H165">
        <v>1.0132382099034341</v>
      </c>
    </row>
    <row r="166" spans="1:8">
      <c r="A166" s="2" t="s">
        <v>771</v>
      </c>
      <c r="B166">
        <v>5.7105263157894726</v>
      </c>
      <c r="C166">
        <v>6.2368421052631584</v>
      </c>
      <c r="D166">
        <v>6.3815789473684212</v>
      </c>
      <c r="E166">
        <v>6</v>
      </c>
      <c r="F166">
        <v>152</v>
      </c>
      <c r="G166" t="s">
        <v>1707</v>
      </c>
      <c r="H166">
        <v>1.928428522164342</v>
      </c>
    </row>
    <row r="167" spans="1:8">
      <c r="A167" s="2" t="s">
        <v>395</v>
      </c>
      <c r="B167">
        <v>7.7241379310344831</v>
      </c>
      <c r="C167">
        <v>5.8689655172413797</v>
      </c>
      <c r="D167">
        <v>6.3448275862068968</v>
      </c>
      <c r="E167">
        <v>0</v>
      </c>
      <c r="F167">
        <v>145</v>
      </c>
      <c r="G167" t="s">
        <v>1706</v>
      </c>
      <c r="H167">
        <v>0.669356444609707</v>
      </c>
    </row>
    <row r="168" spans="1:8">
      <c r="A168" s="2" t="s">
        <v>809</v>
      </c>
      <c r="B168">
        <v>6.0070921985815602</v>
      </c>
      <c r="C168">
        <v>6.1347517730496453</v>
      </c>
      <c r="D168">
        <v>6.4539007092198579</v>
      </c>
      <c r="E168">
        <v>6</v>
      </c>
      <c r="F168">
        <v>141</v>
      </c>
      <c r="G168" t="s">
        <v>1707</v>
      </c>
      <c r="H168">
        <v>2.3170550332179021</v>
      </c>
    </row>
    <row r="169" spans="1:8">
      <c r="A169" s="2" t="s">
        <v>56</v>
      </c>
      <c r="B169">
        <v>7.0397350993377481</v>
      </c>
      <c r="C169">
        <v>6.2317880794701983</v>
      </c>
      <c r="D169">
        <v>6.4105960264900661</v>
      </c>
      <c r="E169">
        <v>4</v>
      </c>
      <c r="F169">
        <v>151</v>
      </c>
      <c r="G169" t="s">
        <v>1702</v>
      </c>
      <c r="H169">
        <v>1.3316364214629719</v>
      </c>
    </row>
    <row r="170" spans="1:8">
      <c r="A170" s="2" t="s">
        <v>54</v>
      </c>
      <c r="B170">
        <v>6.7481481481481476</v>
      </c>
      <c r="C170">
        <v>6.325925925925926</v>
      </c>
      <c r="D170">
        <v>6.7111111111111112</v>
      </c>
      <c r="E170">
        <v>5</v>
      </c>
      <c r="F170">
        <v>135</v>
      </c>
      <c r="G170" t="s">
        <v>1705</v>
      </c>
      <c r="H170">
        <v>1.4438555304693541</v>
      </c>
    </row>
    <row r="171" spans="1:8">
      <c r="A171" s="2" t="s">
        <v>873</v>
      </c>
      <c r="B171">
        <v>5.9455782312925169</v>
      </c>
      <c r="C171">
        <v>6.074829931972789</v>
      </c>
      <c r="D171">
        <v>6.5782312925170068</v>
      </c>
      <c r="E171">
        <v>6</v>
      </c>
      <c r="F171">
        <v>147</v>
      </c>
      <c r="G171" t="s">
        <v>1707</v>
      </c>
      <c r="H171">
        <v>2.3841378108286291</v>
      </c>
    </row>
    <row r="172" spans="1:8">
      <c r="A172" s="2" t="s">
        <v>86</v>
      </c>
      <c r="B172">
        <v>7.3783783783783781</v>
      </c>
      <c r="C172">
        <v>5.9864864864864868</v>
      </c>
      <c r="D172">
        <v>6.4662162162162158</v>
      </c>
      <c r="E172">
        <v>0</v>
      </c>
      <c r="F172">
        <v>148</v>
      </c>
      <c r="G172" t="s">
        <v>1706</v>
      </c>
      <c r="H172">
        <v>0.91093511061365995</v>
      </c>
    </row>
    <row r="173" spans="1:8">
      <c r="A173" s="2" t="s">
        <v>812</v>
      </c>
      <c r="B173">
        <v>4.0794701986754971</v>
      </c>
      <c r="C173">
        <v>6.258278145695364</v>
      </c>
      <c r="D173">
        <v>6.2781456953642376</v>
      </c>
      <c r="E173">
        <v>6</v>
      </c>
      <c r="F173">
        <v>151</v>
      </c>
      <c r="G173" t="s">
        <v>1707</v>
      </c>
      <c r="H173">
        <v>2.724728989033848</v>
      </c>
    </row>
    <row r="174" spans="1:8">
      <c r="A174" s="2" t="s">
        <v>635</v>
      </c>
      <c r="B174">
        <v>7.8282208588957056</v>
      </c>
      <c r="C174">
        <v>6.2760736196319016</v>
      </c>
      <c r="D174">
        <v>6.8282208588957056</v>
      </c>
      <c r="E174">
        <v>1</v>
      </c>
      <c r="F174">
        <v>163</v>
      </c>
      <c r="G174" t="s">
        <v>1704</v>
      </c>
      <c r="H174">
        <v>0.67008919857242322</v>
      </c>
    </row>
    <row r="175" spans="1:8">
      <c r="A175" s="2" t="s">
        <v>1531</v>
      </c>
      <c r="B175">
        <v>6.7446808510638299</v>
      </c>
      <c r="C175">
        <v>6.0070921985815602</v>
      </c>
      <c r="D175">
        <v>6.1418439716312054</v>
      </c>
      <c r="E175">
        <v>3</v>
      </c>
      <c r="F175">
        <v>141</v>
      </c>
      <c r="G175" t="s">
        <v>1703</v>
      </c>
      <c r="H175">
        <v>1.9584487105984341</v>
      </c>
    </row>
    <row r="176" spans="1:8">
      <c r="A176" s="2" t="s">
        <v>1121</v>
      </c>
      <c r="B176">
        <v>7.8308823529411766</v>
      </c>
      <c r="C176">
        <v>5.8602941176470589</v>
      </c>
      <c r="D176">
        <v>6.4779411764705879</v>
      </c>
      <c r="E176">
        <v>0</v>
      </c>
      <c r="F176">
        <v>136</v>
      </c>
      <c r="G176" t="s">
        <v>1706</v>
      </c>
      <c r="H176">
        <v>0.53626084328573009</v>
      </c>
    </row>
    <row r="177" spans="1:8">
      <c r="A177" s="2" t="s">
        <v>1469</v>
      </c>
      <c r="B177">
        <v>7.0714285714285712</v>
      </c>
      <c r="C177">
        <v>5.8642857142857139</v>
      </c>
      <c r="D177">
        <v>6.4071428571428566</v>
      </c>
      <c r="E177">
        <v>2</v>
      </c>
      <c r="F177">
        <v>140</v>
      </c>
      <c r="G177" t="s">
        <v>1708</v>
      </c>
      <c r="H177">
        <v>1.7993763091807149</v>
      </c>
    </row>
    <row r="178" spans="1:8">
      <c r="A178" s="2" t="s">
        <v>1435</v>
      </c>
      <c r="B178">
        <v>0.97777777777777775</v>
      </c>
      <c r="C178">
        <v>6.0296296296296292</v>
      </c>
      <c r="D178">
        <v>6.4074074074074074</v>
      </c>
      <c r="E178">
        <v>7</v>
      </c>
      <c r="F178">
        <v>135</v>
      </c>
      <c r="G178" t="s">
        <v>1709</v>
      </c>
      <c r="H178">
        <v>1.8637543418899349</v>
      </c>
    </row>
    <row r="179" spans="1:8">
      <c r="A179" s="2" t="s">
        <v>1389</v>
      </c>
      <c r="B179">
        <v>3.708333333333333</v>
      </c>
      <c r="C179">
        <v>5.833333333333333</v>
      </c>
      <c r="D179">
        <v>6.3263888888888893</v>
      </c>
      <c r="E179">
        <v>3</v>
      </c>
      <c r="F179">
        <v>144</v>
      </c>
      <c r="G179" t="s">
        <v>1703</v>
      </c>
      <c r="H179">
        <v>2.83792520064297</v>
      </c>
    </row>
    <row r="180" spans="1:8">
      <c r="A180" s="2" t="s">
        <v>831</v>
      </c>
      <c r="B180">
        <v>3.7960526315789469</v>
      </c>
      <c r="C180">
        <v>6.1315789473684212</v>
      </c>
      <c r="D180">
        <v>6.2763157894736841</v>
      </c>
      <c r="E180">
        <v>6</v>
      </c>
      <c r="F180">
        <v>152</v>
      </c>
      <c r="G180" t="s">
        <v>1707</v>
      </c>
      <c r="H180">
        <v>2.4261156299446029</v>
      </c>
    </row>
    <row r="181" spans="1:8">
      <c r="A181" s="2" t="s">
        <v>1221</v>
      </c>
      <c r="B181">
        <v>5.3893129770992374</v>
      </c>
      <c r="C181">
        <v>6.0458015267175584</v>
      </c>
      <c r="D181">
        <v>6.4427480916030531</v>
      </c>
      <c r="E181">
        <v>5</v>
      </c>
      <c r="F181">
        <v>131</v>
      </c>
      <c r="G181" t="s">
        <v>1705</v>
      </c>
      <c r="H181">
        <v>2.7058673006284359</v>
      </c>
    </row>
    <row r="182" spans="1:8">
      <c r="A182" s="2" t="s">
        <v>1054</v>
      </c>
      <c r="B182">
        <v>6.8043478260869561</v>
      </c>
      <c r="C182">
        <v>6.1884057971014492</v>
      </c>
      <c r="D182">
        <v>6.4782608695652177</v>
      </c>
      <c r="E182">
        <v>2</v>
      </c>
      <c r="F182">
        <v>138</v>
      </c>
      <c r="G182" t="s">
        <v>1708</v>
      </c>
      <c r="H182">
        <v>2.1463102671969381</v>
      </c>
    </row>
    <row r="183" spans="1:8">
      <c r="A183" s="2" t="s">
        <v>922</v>
      </c>
      <c r="B183">
        <v>3.229007633587786</v>
      </c>
      <c r="C183">
        <v>5.8091603053435117</v>
      </c>
      <c r="D183">
        <v>6.0305343511450378</v>
      </c>
      <c r="E183">
        <v>7</v>
      </c>
      <c r="F183">
        <v>131</v>
      </c>
      <c r="G183" t="s">
        <v>1709</v>
      </c>
      <c r="H183">
        <v>2.8541248722158721</v>
      </c>
    </row>
    <row r="184" spans="1:8">
      <c r="A184" s="2" t="s">
        <v>1149</v>
      </c>
      <c r="B184">
        <v>5.1118012422360248</v>
      </c>
      <c r="C184">
        <v>6.1614906832298137</v>
      </c>
      <c r="D184">
        <v>6.4347826086956523</v>
      </c>
      <c r="E184">
        <v>6</v>
      </c>
      <c r="F184">
        <v>161</v>
      </c>
      <c r="G184" t="s">
        <v>1707</v>
      </c>
      <c r="H184">
        <v>2.9425002864317</v>
      </c>
    </row>
    <row r="185" spans="1:8">
      <c r="A185" s="2" t="s">
        <v>697</v>
      </c>
      <c r="B185">
        <v>7.919354838709677</v>
      </c>
      <c r="C185">
        <v>6.346774193548387</v>
      </c>
      <c r="D185">
        <v>6.508064516129032</v>
      </c>
      <c r="E185">
        <v>0</v>
      </c>
      <c r="F185">
        <v>124</v>
      </c>
      <c r="G185" t="s">
        <v>1706</v>
      </c>
      <c r="H185">
        <v>0.43248669928361172</v>
      </c>
    </row>
    <row r="186" spans="1:8">
      <c r="A186" s="2" t="s">
        <v>1022</v>
      </c>
      <c r="B186">
        <v>7.0065789473684212</v>
      </c>
      <c r="C186">
        <v>5.8618421052631584</v>
      </c>
      <c r="D186">
        <v>6.3947368421052628</v>
      </c>
      <c r="E186">
        <v>3</v>
      </c>
      <c r="F186">
        <v>152</v>
      </c>
      <c r="G186" t="s">
        <v>1703</v>
      </c>
      <c r="H186">
        <v>1.5195944339748411</v>
      </c>
    </row>
    <row r="187" spans="1:8">
      <c r="A187" s="2" t="s">
        <v>1123</v>
      </c>
      <c r="B187">
        <v>5.129251700680272</v>
      </c>
      <c r="C187">
        <v>6.1700680272108848</v>
      </c>
      <c r="D187">
        <v>6.4897959183673466</v>
      </c>
      <c r="E187">
        <v>5</v>
      </c>
      <c r="F187">
        <v>147</v>
      </c>
      <c r="G187" t="s">
        <v>1705</v>
      </c>
      <c r="H187">
        <v>2.8073569743701499</v>
      </c>
    </row>
    <row r="188" spans="1:8">
      <c r="A188" s="2" t="s">
        <v>1538</v>
      </c>
      <c r="B188">
        <v>1.926666666666667</v>
      </c>
      <c r="C188">
        <v>5.98</v>
      </c>
      <c r="D188">
        <v>6.246666666666667</v>
      </c>
      <c r="E188">
        <v>7</v>
      </c>
      <c r="F188">
        <v>150</v>
      </c>
      <c r="G188" t="s">
        <v>1709</v>
      </c>
      <c r="H188">
        <v>2.129465243252922</v>
      </c>
    </row>
    <row r="189" spans="1:8">
      <c r="A189" s="2" t="s">
        <v>1566</v>
      </c>
      <c r="B189">
        <v>2.8074534161490678</v>
      </c>
      <c r="C189">
        <v>6.1739130434782608</v>
      </c>
      <c r="D189">
        <v>6.4037267080745339</v>
      </c>
      <c r="E189">
        <v>5</v>
      </c>
      <c r="F189">
        <v>161</v>
      </c>
      <c r="G189" t="s">
        <v>1705</v>
      </c>
      <c r="H189">
        <v>2.52322264596723</v>
      </c>
    </row>
    <row r="190" spans="1:8">
      <c r="A190" s="2" t="s">
        <v>1042</v>
      </c>
      <c r="B190">
        <v>5.5277777777777777</v>
      </c>
      <c r="C190">
        <v>5.916666666666667</v>
      </c>
      <c r="D190">
        <v>6.458333333333333</v>
      </c>
      <c r="E190">
        <v>5</v>
      </c>
      <c r="F190">
        <v>144</v>
      </c>
      <c r="G190" t="s">
        <v>1705</v>
      </c>
      <c r="H190">
        <v>2.806105556649952</v>
      </c>
    </row>
    <row r="191" spans="1:8">
      <c r="A191" s="2" t="s">
        <v>1500</v>
      </c>
      <c r="B191">
        <v>3.6026490066225172</v>
      </c>
      <c r="C191">
        <v>6.0794701986754971</v>
      </c>
      <c r="D191">
        <v>6.1655629139072854</v>
      </c>
      <c r="E191">
        <v>5</v>
      </c>
      <c r="F191">
        <v>151</v>
      </c>
      <c r="G191" t="s">
        <v>1705</v>
      </c>
      <c r="H191">
        <v>2.8309534822256439</v>
      </c>
    </row>
    <row r="192" spans="1:8">
      <c r="A192" s="2" t="s">
        <v>1536</v>
      </c>
      <c r="B192">
        <v>7.7483870967741932</v>
      </c>
      <c r="C192">
        <v>5.9161290322580644</v>
      </c>
      <c r="D192">
        <v>6.4903225806451612</v>
      </c>
      <c r="E192">
        <v>2</v>
      </c>
      <c r="F192">
        <v>155</v>
      </c>
      <c r="G192" t="s">
        <v>1708</v>
      </c>
      <c r="H192">
        <v>0.77537544193928198</v>
      </c>
    </row>
    <row r="193" spans="1:8">
      <c r="A193" s="2" t="s">
        <v>665</v>
      </c>
      <c r="B193">
        <v>4.796875</v>
      </c>
      <c r="C193">
        <v>5.8203125</v>
      </c>
      <c r="D193">
        <v>6.28125</v>
      </c>
      <c r="E193">
        <v>5</v>
      </c>
      <c r="F193">
        <v>128</v>
      </c>
      <c r="G193" t="s">
        <v>1705</v>
      </c>
      <c r="H193">
        <v>2.8128038030362159</v>
      </c>
    </row>
    <row r="194" spans="1:8">
      <c r="A194" s="2" t="s">
        <v>230</v>
      </c>
      <c r="B194">
        <v>7.2469879518072293</v>
      </c>
      <c r="C194">
        <v>5.7289156626506026</v>
      </c>
      <c r="D194">
        <v>6.4096385542168672</v>
      </c>
      <c r="E194">
        <v>2</v>
      </c>
      <c r="F194">
        <v>166</v>
      </c>
      <c r="G194" t="s">
        <v>1708</v>
      </c>
      <c r="H194">
        <v>1.4662333801806751</v>
      </c>
    </row>
    <row r="195" spans="1:8">
      <c r="A195" s="2" t="s">
        <v>1161</v>
      </c>
      <c r="B195">
        <v>4.4732824427480917</v>
      </c>
      <c r="C195">
        <v>6.114503816793893</v>
      </c>
      <c r="D195">
        <v>6.2671755725190836</v>
      </c>
      <c r="E195">
        <v>6</v>
      </c>
      <c r="F195">
        <v>131</v>
      </c>
      <c r="G195" t="s">
        <v>1707</v>
      </c>
      <c r="H195">
        <v>2.5957341525000408</v>
      </c>
    </row>
    <row r="196" spans="1:8">
      <c r="A196" s="2" t="s">
        <v>1385</v>
      </c>
      <c r="B196">
        <v>7.7898550724637694</v>
      </c>
      <c r="C196">
        <v>5.9637681159420293</v>
      </c>
      <c r="D196">
        <v>6.3043478260869561</v>
      </c>
      <c r="E196">
        <v>2</v>
      </c>
      <c r="F196">
        <v>138</v>
      </c>
      <c r="G196" t="s">
        <v>1708</v>
      </c>
      <c r="H196">
        <v>0.60735705124058814</v>
      </c>
    </row>
    <row r="197" spans="1:8">
      <c r="A197" s="2" t="s">
        <v>319</v>
      </c>
      <c r="B197">
        <v>6.6842105263157894</v>
      </c>
      <c r="C197">
        <v>5.8947368421052628</v>
      </c>
      <c r="D197">
        <v>6.1578947368421053</v>
      </c>
      <c r="E197">
        <v>4</v>
      </c>
      <c r="F197">
        <v>133</v>
      </c>
      <c r="G197" t="s">
        <v>1702</v>
      </c>
      <c r="H197">
        <v>1.978715391938725</v>
      </c>
    </row>
    <row r="198" spans="1:8">
      <c r="A198" s="2" t="s">
        <v>500</v>
      </c>
      <c r="B198">
        <v>5.4744525547445253</v>
      </c>
      <c r="C198">
        <v>5.7226277372262766</v>
      </c>
      <c r="D198">
        <v>6.4817518248175183</v>
      </c>
      <c r="E198">
        <v>5</v>
      </c>
      <c r="F198">
        <v>137</v>
      </c>
      <c r="G198" t="s">
        <v>1705</v>
      </c>
      <c r="H198">
        <v>2.4969478945094021</v>
      </c>
    </row>
    <row r="199" spans="1:8">
      <c r="A199" s="2" t="s">
        <v>1528</v>
      </c>
      <c r="B199">
        <v>4.3956834532374103</v>
      </c>
      <c r="C199">
        <v>6.1510791366906474</v>
      </c>
      <c r="D199">
        <v>6.5251798561151082</v>
      </c>
      <c r="E199">
        <v>6</v>
      </c>
      <c r="F199">
        <v>139</v>
      </c>
      <c r="G199" t="s">
        <v>1707</v>
      </c>
      <c r="H199">
        <v>2.885385415039615</v>
      </c>
    </row>
    <row r="200" spans="1:8">
      <c r="A200" s="2" t="s">
        <v>959</v>
      </c>
      <c r="B200">
        <v>6.3809523809523814</v>
      </c>
      <c r="C200">
        <v>5.6462585034013602</v>
      </c>
      <c r="D200">
        <v>6.4625850340136051</v>
      </c>
      <c r="E200">
        <v>4</v>
      </c>
      <c r="F200">
        <v>147</v>
      </c>
      <c r="G200" t="s">
        <v>1702</v>
      </c>
      <c r="H200">
        <v>2.2985749306946972</v>
      </c>
    </row>
    <row r="201" spans="1:8">
      <c r="A201" s="2" t="s">
        <v>180</v>
      </c>
      <c r="B201">
        <v>7.3502824858757059</v>
      </c>
      <c r="C201">
        <v>5.8531073446327682</v>
      </c>
      <c r="D201">
        <v>6.1864406779661021</v>
      </c>
      <c r="E201">
        <v>3</v>
      </c>
      <c r="F201">
        <v>177</v>
      </c>
      <c r="G201" t="s">
        <v>1703</v>
      </c>
      <c r="H201">
        <v>1.0530624854052271</v>
      </c>
    </row>
    <row r="202" spans="1:8">
      <c r="A202" s="2" t="s">
        <v>678</v>
      </c>
      <c r="B202">
        <v>7.169014084507042</v>
      </c>
      <c r="C202">
        <v>5.6619718309859151</v>
      </c>
      <c r="D202">
        <v>6.408450704225352</v>
      </c>
      <c r="E202">
        <v>0</v>
      </c>
      <c r="F202">
        <v>142</v>
      </c>
      <c r="G202" t="s">
        <v>1706</v>
      </c>
      <c r="H202">
        <v>1.1194303819725979</v>
      </c>
    </row>
    <row r="203" spans="1:8">
      <c r="A203" s="2" t="s">
        <v>178</v>
      </c>
      <c r="B203">
        <v>6.8091603053435117</v>
      </c>
      <c r="C203">
        <v>6.0381679389312977</v>
      </c>
      <c r="D203">
        <v>6.2900763358778624</v>
      </c>
      <c r="E203">
        <v>0</v>
      </c>
      <c r="F203">
        <v>131</v>
      </c>
      <c r="G203" t="s">
        <v>1706</v>
      </c>
      <c r="H203">
        <v>1.681123324087423</v>
      </c>
    </row>
    <row r="204" spans="1:8">
      <c r="A204" s="2" t="s">
        <v>1185</v>
      </c>
      <c r="B204">
        <v>5.9078014184397167</v>
      </c>
      <c r="C204">
        <v>5.6453900709219864</v>
      </c>
      <c r="D204">
        <v>6.4113475177304968</v>
      </c>
      <c r="E204">
        <v>5</v>
      </c>
      <c r="F204">
        <v>141</v>
      </c>
      <c r="G204" t="s">
        <v>1705</v>
      </c>
      <c r="H204">
        <v>2.7622087708749872</v>
      </c>
    </row>
    <row r="205" spans="1:8">
      <c r="A205" s="2" t="s">
        <v>854</v>
      </c>
      <c r="B205">
        <v>4.3925925925925924</v>
      </c>
      <c r="C205">
        <v>6.0370370370370372</v>
      </c>
      <c r="D205">
        <v>6.2518518518518524</v>
      </c>
      <c r="E205">
        <v>6</v>
      </c>
      <c r="F205">
        <v>135</v>
      </c>
      <c r="G205" t="s">
        <v>1707</v>
      </c>
      <c r="H205">
        <v>2.4588353048224731</v>
      </c>
    </row>
    <row r="206" spans="1:8">
      <c r="A206" s="2" t="s">
        <v>801</v>
      </c>
      <c r="B206">
        <v>5.9542483660130721</v>
      </c>
      <c r="C206">
        <v>5.9477124183006538</v>
      </c>
      <c r="D206">
        <v>6.2679738562091503</v>
      </c>
      <c r="E206">
        <v>5</v>
      </c>
      <c r="F206">
        <v>153</v>
      </c>
      <c r="G206" t="s">
        <v>1705</v>
      </c>
      <c r="H206">
        <v>2.597987831941412</v>
      </c>
    </row>
    <row r="207" spans="1:8">
      <c r="A207" s="2" t="s">
        <v>365</v>
      </c>
      <c r="B207">
        <v>7.6622516556291389</v>
      </c>
      <c r="C207">
        <v>5.7615894039735096</v>
      </c>
      <c r="D207">
        <v>6.3576158940397347</v>
      </c>
      <c r="E207">
        <v>0</v>
      </c>
      <c r="F207">
        <v>151</v>
      </c>
      <c r="G207" t="s">
        <v>1706</v>
      </c>
      <c r="H207">
        <v>0.85263453983740811</v>
      </c>
    </row>
    <row r="208" spans="1:8">
      <c r="A208" s="2" t="s">
        <v>286</v>
      </c>
      <c r="B208">
        <v>7.4362416107382554</v>
      </c>
      <c r="C208">
        <v>5.9664429530201346</v>
      </c>
      <c r="D208">
        <v>6.3422818791946307</v>
      </c>
      <c r="E208">
        <v>3</v>
      </c>
      <c r="F208">
        <v>149</v>
      </c>
      <c r="G208" t="s">
        <v>1703</v>
      </c>
      <c r="H208">
        <v>1.1429512467128711</v>
      </c>
    </row>
    <row r="209" spans="1:8">
      <c r="A209" s="2" t="s">
        <v>751</v>
      </c>
      <c r="B209">
        <v>7.1973684210526319</v>
      </c>
      <c r="C209">
        <v>6.0921052631578947</v>
      </c>
      <c r="D209">
        <v>6.7828947368421053</v>
      </c>
      <c r="E209">
        <v>4</v>
      </c>
      <c r="F209">
        <v>152</v>
      </c>
      <c r="G209" t="s">
        <v>1702</v>
      </c>
      <c r="H209">
        <v>1.46915422179696</v>
      </c>
    </row>
    <row r="210" spans="1:8">
      <c r="A210" s="2" t="s">
        <v>653</v>
      </c>
      <c r="B210">
        <v>7.0638297872340434</v>
      </c>
      <c r="C210">
        <v>6.0992907801418443</v>
      </c>
      <c r="D210">
        <v>6.4539007092198579</v>
      </c>
      <c r="E210">
        <v>4</v>
      </c>
      <c r="F210">
        <v>141</v>
      </c>
      <c r="G210" t="s">
        <v>1702</v>
      </c>
      <c r="H210">
        <v>1.607662352775346</v>
      </c>
    </row>
    <row r="211" spans="1:8">
      <c r="A211" s="2" t="s">
        <v>512</v>
      </c>
      <c r="B211">
        <v>6.1698113207547172</v>
      </c>
      <c r="C211">
        <v>5.8364779874213832</v>
      </c>
      <c r="D211">
        <v>6.4654088050314469</v>
      </c>
      <c r="E211">
        <v>0</v>
      </c>
      <c r="F211">
        <v>159</v>
      </c>
      <c r="G211" t="s">
        <v>1706</v>
      </c>
      <c r="H211">
        <v>2.3717614057189671</v>
      </c>
    </row>
    <row r="212" spans="1:8">
      <c r="A212" s="2" t="s">
        <v>591</v>
      </c>
      <c r="B212">
        <v>6.2481203007518804</v>
      </c>
      <c r="C212">
        <v>6.1954887218045114</v>
      </c>
      <c r="D212">
        <v>6.488721804511278</v>
      </c>
      <c r="E212">
        <v>4</v>
      </c>
      <c r="F212">
        <v>133</v>
      </c>
      <c r="G212" t="s">
        <v>1702</v>
      </c>
      <c r="H212">
        <v>1.982654160301871</v>
      </c>
    </row>
    <row r="213" spans="1:8">
      <c r="A213" s="2" t="s">
        <v>383</v>
      </c>
      <c r="B213">
        <v>7.5658914728682172</v>
      </c>
      <c r="C213">
        <v>6.0310077519379854</v>
      </c>
      <c r="D213">
        <v>6.5271317829457356</v>
      </c>
      <c r="E213">
        <v>1</v>
      </c>
      <c r="F213">
        <v>129</v>
      </c>
      <c r="G213" t="s">
        <v>1704</v>
      </c>
      <c r="H213">
        <v>0.96323873283777084</v>
      </c>
    </row>
    <row r="214" spans="1:8">
      <c r="A214" s="2" t="s">
        <v>986</v>
      </c>
      <c r="B214">
        <v>6.3669064748201443</v>
      </c>
      <c r="C214">
        <v>6.043165467625899</v>
      </c>
      <c r="D214">
        <v>6.3597122302158278</v>
      </c>
      <c r="E214">
        <v>5</v>
      </c>
      <c r="F214">
        <v>139</v>
      </c>
      <c r="G214" t="s">
        <v>1705</v>
      </c>
      <c r="H214">
        <v>2.4762000502977881</v>
      </c>
    </row>
    <row r="215" spans="1:8">
      <c r="A215" s="2" t="s">
        <v>1359</v>
      </c>
      <c r="B215">
        <v>4.0992907801418443</v>
      </c>
      <c r="C215">
        <v>5.8297872340425529</v>
      </c>
      <c r="D215">
        <v>6.1702127659574471</v>
      </c>
      <c r="E215">
        <v>5</v>
      </c>
      <c r="F215">
        <v>141</v>
      </c>
      <c r="G215" t="s">
        <v>1705</v>
      </c>
      <c r="H215">
        <v>3.0949626529650272</v>
      </c>
    </row>
    <row r="216" spans="1:8">
      <c r="A216" s="2" t="s">
        <v>404</v>
      </c>
      <c r="B216">
        <v>7.7428571428571429</v>
      </c>
      <c r="C216">
        <v>6.2071428571428573</v>
      </c>
      <c r="D216">
        <v>6.628571428571429</v>
      </c>
      <c r="E216">
        <v>1</v>
      </c>
      <c r="F216">
        <v>140</v>
      </c>
      <c r="G216" t="s">
        <v>1704</v>
      </c>
      <c r="H216">
        <v>0.74996598562324002</v>
      </c>
    </row>
    <row r="217" spans="1:8">
      <c r="A217" s="2" t="s">
        <v>1317</v>
      </c>
      <c r="B217">
        <v>6.9940119760479043</v>
      </c>
      <c r="C217">
        <v>5.9221556886227544</v>
      </c>
      <c r="D217">
        <v>6.2215568862275452</v>
      </c>
      <c r="E217">
        <v>2</v>
      </c>
      <c r="F217">
        <v>167</v>
      </c>
      <c r="G217" t="s">
        <v>1708</v>
      </c>
      <c r="H217">
        <v>2.0604545919784512</v>
      </c>
    </row>
    <row r="218" spans="1:8">
      <c r="A218" s="2" t="s">
        <v>1307</v>
      </c>
      <c r="B218">
        <v>6.8270676691729326</v>
      </c>
      <c r="C218">
        <v>5.8571428571428568</v>
      </c>
      <c r="D218">
        <v>6.496240601503759</v>
      </c>
      <c r="E218">
        <v>2</v>
      </c>
      <c r="F218">
        <v>133</v>
      </c>
      <c r="G218" t="s">
        <v>1708</v>
      </c>
      <c r="H218">
        <v>2.0428171547526488</v>
      </c>
    </row>
    <row r="219" spans="1:8">
      <c r="A219" s="2" t="s">
        <v>663</v>
      </c>
      <c r="B219">
        <v>6.317241379310345</v>
      </c>
      <c r="C219">
        <v>5.9655172413793096</v>
      </c>
      <c r="D219">
        <v>6.2344827586206897</v>
      </c>
      <c r="E219">
        <v>5</v>
      </c>
      <c r="F219">
        <v>145</v>
      </c>
      <c r="G219" t="s">
        <v>1705</v>
      </c>
      <c r="H219">
        <v>2.1357497214726511</v>
      </c>
    </row>
    <row r="220" spans="1:8">
      <c r="A220" s="2" t="s">
        <v>818</v>
      </c>
      <c r="B220">
        <v>6.2651515151515156</v>
      </c>
      <c r="C220">
        <v>6.0530303030303028</v>
      </c>
      <c r="D220">
        <v>6.6060606060606064</v>
      </c>
      <c r="E220">
        <v>5</v>
      </c>
      <c r="F220">
        <v>132</v>
      </c>
      <c r="G220" t="s">
        <v>1705</v>
      </c>
      <c r="H220">
        <v>2.2625403009464371</v>
      </c>
    </row>
    <row r="221" spans="1:8">
      <c r="A221" s="2" t="s">
        <v>1305</v>
      </c>
      <c r="B221">
        <v>4.1283783783783781</v>
      </c>
      <c r="C221">
        <v>6</v>
      </c>
      <c r="D221">
        <v>6.3716216216216219</v>
      </c>
      <c r="E221">
        <v>5</v>
      </c>
      <c r="F221">
        <v>148</v>
      </c>
      <c r="G221" t="s">
        <v>1705</v>
      </c>
      <c r="H221">
        <v>2.895197340530276</v>
      </c>
    </row>
    <row r="222" spans="1:8">
      <c r="A222" s="2" t="s">
        <v>1094</v>
      </c>
      <c r="B222">
        <v>3.316901408450704</v>
      </c>
      <c r="C222">
        <v>5.697183098591549</v>
      </c>
      <c r="D222">
        <v>6.169014084507042</v>
      </c>
      <c r="E222">
        <v>7</v>
      </c>
      <c r="F222">
        <v>142</v>
      </c>
      <c r="G222" t="s">
        <v>1709</v>
      </c>
      <c r="H222">
        <v>3.0497511288671069</v>
      </c>
    </row>
    <row r="223" spans="1:8">
      <c r="A223" s="2" t="s">
        <v>1175</v>
      </c>
      <c r="B223">
        <v>4.0121951219512191</v>
      </c>
      <c r="C223">
        <v>6.3780487804878048</v>
      </c>
      <c r="D223">
        <v>6.4878048780487809</v>
      </c>
      <c r="E223">
        <v>6</v>
      </c>
      <c r="F223">
        <v>164</v>
      </c>
      <c r="G223" t="s">
        <v>1707</v>
      </c>
      <c r="H223">
        <v>2.6868873206970449</v>
      </c>
    </row>
    <row r="224" spans="1:8">
      <c r="A224" s="2" t="s">
        <v>1103</v>
      </c>
      <c r="B224">
        <v>4.8837209302325579</v>
      </c>
      <c r="C224">
        <v>5.945736434108527</v>
      </c>
      <c r="D224">
        <v>6.4961240310077519</v>
      </c>
      <c r="E224">
        <v>6</v>
      </c>
      <c r="F224">
        <v>129</v>
      </c>
      <c r="G224" t="s">
        <v>1707</v>
      </c>
      <c r="H224">
        <v>2.6549001265226519</v>
      </c>
    </row>
    <row r="225" spans="1:8">
      <c r="A225" s="2" t="s">
        <v>833</v>
      </c>
      <c r="B225">
        <v>7.6183206106870216</v>
      </c>
      <c r="C225">
        <v>5.7480916030534353</v>
      </c>
      <c r="D225">
        <v>6.106870229007634</v>
      </c>
      <c r="E225">
        <v>0</v>
      </c>
      <c r="F225">
        <v>131</v>
      </c>
      <c r="G225" t="s">
        <v>1706</v>
      </c>
      <c r="H225">
        <v>0.98428891112699424</v>
      </c>
    </row>
    <row r="226" spans="1:8">
      <c r="A226" s="2" t="s">
        <v>184</v>
      </c>
      <c r="B226">
        <v>7.1589403973509933</v>
      </c>
      <c r="C226">
        <v>6.1655629139072854</v>
      </c>
      <c r="D226">
        <v>6.4238410596026494</v>
      </c>
      <c r="E226">
        <v>0</v>
      </c>
      <c r="F226">
        <v>151</v>
      </c>
      <c r="G226" t="s">
        <v>1706</v>
      </c>
      <c r="H226">
        <v>1.6320170562663261</v>
      </c>
    </row>
    <row r="227" spans="1:8">
      <c r="A227" s="2" t="s">
        <v>196</v>
      </c>
      <c r="B227">
        <v>7.382352941176471</v>
      </c>
      <c r="C227">
        <v>6.1102941176470589</v>
      </c>
      <c r="D227">
        <v>6.3235294117647056</v>
      </c>
      <c r="E227">
        <v>4</v>
      </c>
      <c r="F227">
        <v>136</v>
      </c>
      <c r="G227" t="s">
        <v>1702</v>
      </c>
      <c r="H227">
        <v>1.091806540780623</v>
      </c>
    </row>
    <row r="228" spans="1:8">
      <c r="A228" s="2" t="s">
        <v>1239</v>
      </c>
      <c r="B228">
        <v>6.9940476190476186</v>
      </c>
      <c r="C228">
        <v>5.8214285714285712</v>
      </c>
      <c r="D228">
        <v>6.3392857142857144</v>
      </c>
      <c r="E228">
        <v>1</v>
      </c>
      <c r="F228">
        <v>168</v>
      </c>
      <c r="G228" t="s">
        <v>1704</v>
      </c>
      <c r="H228">
        <v>1.7911722146388731</v>
      </c>
    </row>
    <row r="229" spans="1:8">
      <c r="A229" s="2" t="s">
        <v>597</v>
      </c>
      <c r="B229">
        <v>7.3093525179856114</v>
      </c>
      <c r="C229">
        <v>6.057553956834532</v>
      </c>
      <c r="D229">
        <v>6.5035971223021587</v>
      </c>
      <c r="E229">
        <v>4</v>
      </c>
      <c r="F229">
        <v>139</v>
      </c>
      <c r="G229" t="s">
        <v>1702</v>
      </c>
      <c r="H229">
        <v>1.433659707289916</v>
      </c>
    </row>
    <row r="230" spans="1:8">
      <c r="A230" s="2" t="s">
        <v>101</v>
      </c>
      <c r="B230">
        <v>7.0414201183431953</v>
      </c>
      <c r="C230">
        <v>6.1124260355029589</v>
      </c>
      <c r="D230">
        <v>6.3491124260355027</v>
      </c>
      <c r="E230">
        <v>1</v>
      </c>
      <c r="F230">
        <v>169</v>
      </c>
      <c r="G230" t="s">
        <v>1704</v>
      </c>
      <c r="H230">
        <v>1.1633202308888351</v>
      </c>
    </row>
    <row r="231" spans="1:8">
      <c r="A231" s="2" t="s">
        <v>90</v>
      </c>
      <c r="B231">
        <v>6.8175182481751824</v>
      </c>
      <c r="C231">
        <v>6.1532846715328464</v>
      </c>
      <c r="D231">
        <v>6.3795620437956204</v>
      </c>
      <c r="E231">
        <v>4</v>
      </c>
      <c r="F231">
        <v>137</v>
      </c>
      <c r="G231" t="s">
        <v>1702</v>
      </c>
      <c r="H231">
        <v>1.5004572446749891</v>
      </c>
    </row>
    <row r="232" spans="1:8">
      <c r="A232" s="2" t="s">
        <v>176</v>
      </c>
      <c r="B232">
        <v>7.8260869565217392</v>
      </c>
      <c r="C232">
        <v>6.1231884057971024</v>
      </c>
      <c r="D232">
        <v>6.4927536231884062</v>
      </c>
      <c r="E232">
        <v>0</v>
      </c>
      <c r="F232">
        <v>138</v>
      </c>
      <c r="G232" t="s">
        <v>1706</v>
      </c>
      <c r="H232">
        <v>0.48023308770379419</v>
      </c>
    </row>
    <row r="233" spans="1:8">
      <c r="A233" s="2" t="s">
        <v>1315</v>
      </c>
      <c r="B233">
        <v>7.7880794701986753</v>
      </c>
      <c r="C233">
        <v>6.1059602649006619</v>
      </c>
      <c r="D233">
        <v>6.7086092715231791</v>
      </c>
      <c r="E233">
        <v>0</v>
      </c>
      <c r="F233">
        <v>151</v>
      </c>
      <c r="G233" t="s">
        <v>1706</v>
      </c>
      <c r="H233">
        <v>0.66720005561622131</v>
      </c>
    </row>
    <row r="234" spans="1:8">
      <c r="A234" s="2" t="s">
        <v>1350</v>
      </c>
      <c r="B234">
        <v>3.7569444444444451</v>
      </c>
      <c r="C234">
        <v>5.8402777777777777</v>
      </c>
      <c r="D234">
        <v>6.2569444444444446</v>
      </c>
      <c r="E234">
        <v>7</v>
      </c>
      <c r="F234">
        <v>144</v>
      </c>
      <c r="G234" t="s">
        <v>1709</v>
      </c>
      <c r="H234">
        <v>2.5419986880891421</v>
      </c>
    </row>
    <row r="235" spans="1:8">
      <c r="A235" s="2" t="s">
        <v>1213</v>
      </c>
      <c r="B235">
        <v>6.7625899280575537</v>
      </c>
      <c r="C235">
        <v>6</v>
      </c>
      <c r="D235">
        <v>6.4244604316546763</v>
      </c>
      <c r="E235">
        <v>4</v>
      </c>
      <c r="F235">
        <v>139</v>
      </c>
      <c r="G235" t="s">
        <v>1702</v>
      </c>
      <c r="H235">
        <v>1.9621700430605331</v>
      </c>
    </row>
    <row r="236" spans="1:8">
      <c r="A236" s="2" t="s">
        <v>1362</v>
      </c>
      <c r="B236">
        <v>3.6470588235294121</v>
      </c>
      <c r="C236">
        <v>5.9852941176470589</v>
      </c>
      <c r="D236">
        <v>6.4264705882352944</v>
      </c>
      <c r="E236">
        <v>6</v>
      </c>
      <c r="F236">
        <v>136</v>
      </c>
      <c r="G236" t="s">
        <v>1707</v>
      </c>
      <c r="H236">
        <v>2.9041790673722789</v>
      </c>
    </row>
    <row r="237" spans="1:8">
      <c r="A237" s="2" t="s">
        <v>150</v>
      </c>
      <c r="B237">
        <v>6.7635135135135132</v>
      </c>
      <c r="C237">
        <v>5.6283783783783781</v>
      </c>
      <c r="D237">
        <v>6.0202702702702702</v>
      </c>
      <c r="E237">
        <v>4</v>
      </c>
      <c r="F237">
        <v>148</v>
      </c>
      <c r="G237" t="s">
        <v>1702</v>
      </c>
      <c r="H237">
        <v>1.8283114587941309</v>
      </c>
    </row>
    <row r="238" spans="1:8">
      <c r="A238" s="2" t="s">
        <v>1609</v>
      </c>
      <c r="B238">
        <v>0.96226415094339623</v>
      </c>
      <c r="C238">
        <v>6.3459119496855347</v>
      </c>
      <c r="D238">
        <v>6.4276729559748427</v>
      </c>
      <c r="E238">
        <v>6</v>
      </c>
      <c r="F238">
        <v>159</v>
      </c>
      <c r="G238" t="s">
        <v>1707</v>
      </c>
      <c r="H238">
        <v>1.77999644001068</v>
      </c>
    </row>
    <row r="239" spans="1:8">
      <c r="A239" s="2" t="s">
        <v>125</v>
      </c>
      <c r="B239">
        <v>7.1013513513513518</v>
      </c>
      <c r="C239">
        <v>5.9121621621621623</v>
      </c>
      <c r="D239">
        <v>6.3783783783783781</v>
      </c>
      <c r="E239">
        <v>0</v>
      </c>
      <c r="F239">
        <v>148</v>
      </c>
      <c r="G239" t="s">
        <v>1706</v>
      </c>
      <c r="H239">
        <v>1.2613799011125111</v>
      </c>
    </row>
    <row r="240" spans="1:8">
      <c r="A240" s="2" t="s">
        <v>510</v>
      </c>
      <c r="B240">
        <v>7.4722222222222223</v>
      </c>
      <c r="C240">
        <v>6.0555555555555554</v>
      </c>
      <c r="D240">
        <v>6.395833333333333</v>
      </c>
      <c r="E240">
        <v>0</v>
      </c>
      <c r="F240">
        <v>144</v>
      </c>
      <c r="G240" t="s">
        <v>1706</v>
      </c>
      <c r="H240">
        <v>1.312040630957727</v>
      </c>
    </row>
    <row r="241" spans="1:8">
      <c r="A241" s="2" t="s">
        <v>947</v>
      </c>
      <c r="B241">
        <v>7.75177304964539</v>
      </c>
      <c r="C241">
        <v>5.9645390070921982</v>
      </c>
      <c r="D241">
        <v>6.4609929078014181</v>
      </c>
      <c r="E241">
        <v>0</v>
      </c>
      <c r="F241">
        <v>141</v>
      </c>
      <c r="G241" t="s">
        <v>1706</v>
      </c>
      <c r="H241">
        <v>0.91601997848071337</v>
      </c>
    </row>
    <row r="242" spans="1:8">
      <c r="A242" s="2" t="s">
        <v>1234</v>
      </c>
      <c r="B242">
        <v>7.75</v>
      </c>
      <c r="C242">
        <v>5.9459459459459456</v>
      </c>
      <c r="D242">
        <v>6.4594594594594597</v>
      </c>
      <c r="E242">
        <v>0</v>
      </c>
      <c r="F242">
        <v>148</v>
      </c>
      <c r="G242" t="s">
        <v>1706</v>
      </c>
      <c r="H242">
        <v>0.98553730714965015</v>
      </c>
    </row>
    <row r="243" spans="1:8">
      <c r="A243" s="2" t="s">
        <v>879</v>
      </c>
      <c r="B243">
        <v>7.825174825174825</v>
      </c>
      <c r="C243">
        <v>5.9720279720279716</v>
      </c>
      <c r="D243">
        <v>6.3916083916083917</v>
      </c>
      <c r="E243">
        <v>0</v>
      </c>
      <c r="F243">
        <v>143</v>
      </c>
      <c r="G243" t="s">
        <v>1706</v>
      </c>
      <c r="H243">
        <v>0.83049134765334376</v>
      </c>
    </row>
    <row r="244" spans="1:8">
      <c r="A244" s="2" t="s">
        <v>548</v>
      </c>
      <c r="B244">
        <v>7.5395683453237412</v>
      </c>
      <c r="C244">
        <v>6.2302158273381298</v>
      </c>
      <c r="D244">
        <v>6.4748201438848918</v>
      </c>
      <c r="E244">
        <v>0</v>
      </c>
      <c r="F244">
        <v>139</v>
      </c>
      <c r="G244" t="s">
        <v>1706</v>
      </c>
      <c r="H244">
        <v>1.218952180354417</v>
      </c>
    </row>
    <row r="245" spans="1:8">
      <c r="A245" s="2" t="s">
        <v>448</v>
      </c>
      <c r="B245">
        <v>5.9477611940298507</v>
      </c>
      <c r="C245">
        <v>6.2985074626865671</v>
      </c>
      <c r="D245">
        <v>6.5746268656716422</v>
      </c>
      <c r="E245">
        <v>4</v>
      </c>
      <c r="F245">
        <v>134</v>
      </c>
      <c r="G245" t="s">
        <v>1702</v>
      </c>
      <c r="H245">
        <v>2.2866163628236582</v>
      </c>
    </row>
    <row r="246" spans="1:8">
      <c r="A246" s="2" t="s">
        <v>626</v>
      </c>
      <c r="B246">
        <v>6.9007092198581557</v>
      </c>
      <c r="C246">
        <v>6.1347517730496453</v>
      </c>
      <c r="D246">
        <v>6.3829787234042552</v>
      </c>
      <c r="E246">
        <v>4</v>
      </c>
      <c r="F246">
        <v>141</v>
      </c>
      <c r="G246" t="s">
        <v>1702</v>
      </c>
      <c r="H246">
        <v>2.2794330654450179</v>
      </c>
    </row>
    <row r="247" spans="1:8">
      <c r="A247" s="2" t="s">
        <v>166</v>
      </c>
      <c r="B247">
        <v>7.8287671232876717</v>
      </c>
      <c r="C247">
        <v>6.1986301369863011</v>
      </c>
      <c r="D247">
        <v>6.595890410958904</v>
      </c>
      <c r="E247">
        <v>0</v>
      </c>
      <c r="F247">
        <v>146</v>
      </c>
      <c r="G247" t="s">
        <v>1706</v>
      </c>
      <c r="H247">
        <v>0.51497558182697067</v>
      </c>
    </row>
    <row r="248" spans="1:8">
      <c r="A248" s="2" t="s">
        <v>745</v>
      </c>
      <c r="B248">
        <v>7.774647887323944</v>
      </c>
      <c r="C248">
        <v>6.21830985915493</v>
      </c>
      <c r="D248">
        <v>6.471830985915493</v>
      </c>
      <c r="E248">
        <v>0</v>
      </c>
      <c r="F248">
        <v>142</v>
      </c>
      <c r="G248" t="s">
        <v>1706</v>
      </c>
      <c r="H248">
        <v>0.72572805791482986</v>
      </c>
    </row>
    <row r="249" spans="1:8">
      <c r="A249" s="2" t="s">
        <v>474</v>
      </c>
      <c r="B249">
        <v>5.3</v>
      </c>
      <c r="C249">
        <v>5.92</v>
      </c>
      <c r="D249">
        <v>6.36</v>
      </c>
      <c r="E249">
        <v>5</v>
      </c>
      <c r="F249">
        <v>150</v>
      </c>
      <c r="G249" t="s">
        <v>1705</v>
      </c>
      <c r="H249">
        <v>2.727025241296213</v>
      </c>
    </row>
    <row r="250" spans="1:8">
      <c r="A250" s="2" t="s">
        <v>1507</v>
      </c>
      <c r="B250">
        <v>6.4680851063829783</v>
      </c>
      <c r="C250">
        <v>5.8794326241134751</v>
      </c>
      <c r="D250">
        <v>6.3262411347517729</v>
      </c>
      <c r="E250">
        <v>3</v>
      </c>
      <c r="F250">
        <v>141</v>
      </c>
      <c r="G250" t="s">
        <v>1703</v>
      </c>
      <c r="H250">
        <v>2.4481957214710688</v>
      </c>
    </row>
    <row r="251" spans="1:8">
      <c r="A251" s="2" t="s">
        <v>932</v>
      </c>
      <c r="B251">
        <v>3.503311258278146</v>
      </c>
      <c r="C251">
        <v>5.9602649006622519</v>
      </c>
      <c r="D251">
        <v>6.4238410596026494</v>
      </c>
      <c r="E251">
        <v>5</v>
      </c>
      <c r="F251">
        <v>151</v>
      </c>
      <c r="G251" t="s">
        <v>1705</v>
      </c>
      <c r="H251">
        <v>3.172468844920695</v>
      </c>
    </row>
    <row r="252" spans="1:8">
      <c r="A252" s="2" t="s">
        <v>1401</v>
      </c>
      <c r="B252">
        <v>5.9545454545454541</v>
      </c>
      <c r="C252">
        <v>5.8484848484848486</v>
      </c>
      <c r="D252">
        <v>6.3560606060606064</v>
      </c>
      <c r="E252">
        <v>3</v>
      </c>
      <c r="F252">
        <v>132</v>
      </c>
      <c r="G252" t="s">
        <v>1703</v>
      </c>
      <c r="H252">
        <v>2.7712365590320309</v>
      </c>
    </row>
    <row r="253" spans="1:8">
      <c r="A253" s="2" t="s">
        <v>483</v>
      </c>
      <c r="B253">
        <v>5.6507936507936511</v>
      </c>
      <c r="C253">
        <v>5.912698412698413</v>
      </c>
      <c r="D253">
        <v>6.5555555555555554</v>
      </c>
      <c r="E253">
        <v>5</v>
      </c>
      <c r="F253">
        <v>126</v>
      </c>
      <c r="G253" t="s">
        <v>1705</v>
      </c>
      <c r="H253">
        <v>2.6346815726318882</v>
      </c>
    </row>
    <row r="254" spans="1:8">
      <c r="A254" s="2" t="s">
        <v>303</v>
      </c>
      <c r="B254">
        <v>7.7785234899328861</v>
      </c>
      <c r="C254">
        <v>6.1812080536912752</v>
      </c>
      <c r="D254">
        <v>6.5704697986577179</v>
      </c>
      <c r="E254">
        <v>1</v>
      </c>
      <c r="F254">
        <v>149</v>
      </c>
      <c r="G254" t="s">
        <v>1704</v>
      </c>
      <c r="H254">
        <v>0.56575230646194963</v>
      </c>
    </row>
    <row r="255" spans="1:8">
      <c r="A255" s="2" t="s">
        <v>495</v>
      </c>
      <c r="B255">
        <v>7.7230769230769232</v>
      </c>
      <c r="C255">
        <v>6.5153846153846153</v>
      </c>
      <c r="D255">
        <v>6.4230769230769234</v>
      </c>
      <c r="E255">
        <v>1</v>
      </c>
      <c r="F255">
        <v>130</v>
      </c>
      <c r="G255" t="s">
        <v>1704</v>
      </c>
      <c r="H255">
        <v>0.90311754593471816</v>
      </c>
    </row>
    <row r="256" spans="1:8">
      <c r="A256" s="2" t="s">
        <v>421</v>
      </c>
      <c r="B256">
        <v>7.8896551724137929</v>
      </c>
      <c r="C256">
        <v>6.1862068965517238</v>
      </c>
      <c r="D256">
        <v>6.5586206896551724</v>
      </c>
      <c r="E256">
        <v>0</v>
      </c>
      <c r="F256">
        <v>145</v>
      </c>
      <c r="G256" t="s">
        <v>1706</v>
      </c>
      <c r="H256">
        <v>0.39158812597457671</v>
      </c>
    </row>
    <row r="257" spans="1:8">
      <c r="A257" s="2" t="s">
        <v>1346</v>
      </c>
      <c r="B257">
        <v>7.6357142857142861</v>
      </c>
      <c r="C257">
        <v>6.2785714285714276</v>
      </c>
      <c r="D257">
        <v>6.45</v>
      </c>
      <c r="E257">
        <v>0</v>
      </c>
      <c r="F257">
        <v>140</v>
      </c>
      <c r="G257" t="s">
        <v>1706</v>
      </c>
      <c r="H257">
        <v>0.83845703770773672</v>
      </c>
    </row>
    <row r="258" spans="1:8">
      <c r="A258" s="2" t="s">
        <v>1368</v>
      </c>
      <c r="B258">
        <v>7.4701492537313436</v>
      </c>
      <c r="C258">
        <v>6.1044776119402986</v>
      </c>
      <c r="D258">
        <v>6.3880597014925371</v>
      </c>
      <c r="E258">
        <v>0</v>
      </c>
      <c r="F258">
        <v>134</v>
      </c>
      <c r="G258" t="s">
        <v>1706</v>
      </c>
      <c r="H258">
        <v>1.1374906823135691</v>
      </c>
    </row>
    <row r="259" spans="1:8">
      <c r="A259" s="2" t="s">
        <v>1640</v>
      </c>
      <c r="B259">
        <v>2.2770270270270272</v>
      </c>
      <c r="C259">
        <v>6.0270270270270272</v>
      </c>
      <c r="D259">
        <v>6.3243243243243246</v>
      </c>
      <c r="E259">
        <v>6</v>
      </c>
      <c r="F259">
        <v>148</v>
      </c>
      <c r="G259" t="s">
        <v>1707</v>
      </c>
      <c r="H259">
        <v>2.527740540979786</v>
      </c>
    </row>
    <row r="260" spans="1:8">
      <c r="A260" s="2" t="s">
        <v>208</v>
      </c>
      <c r="B260">
        <v>7.1884057971014492</v>
      </c>
      <c r="C260">
        <v>6.1231884057971024</v>
      </c>
      <c r="D260">
        <v>6.1304347826086953</v>
      </c>
      <c r="E260">
        <v>3</v>
      </c>
      <c r="F260">
        <v>138</v>
      </c>
      <c r="G260" t="s">
        <v>1703</v>
      </c>
      <c r="H260">
        <v>1.6220881364109769</v>
      </c>
    </row>
    <row r="261" spans="1:8">
      <c r="A261" s="2" t="s">
        <v>728</v>
      </c>
      <c r="B261">
        <v>7.4012738853503182</v>
      </c>
      <c r="C261">
        <v>5.9044585987261149</v>
      </c>
      <c r="D261">
        <v>6.3566878980891719</v>
      </c>
      <c r="E261">
        <v>0</v>
      </c>
      <c r="F261">
        <v>157</v>
      </c>
      <c r="G261" t="s">
        <v>1706</v>
      </c>
      <c r="H261">
        <v>1.7480102340918919</v>
      </c>
    </row>
    <row r="262" spans="1:8">
      <c r="A262" s="2" t="s">
        <v>25</v>
      </c>
      <c r="B262">
        <v>7.612403100775194</v>
      </c>
      <c r="C262">
        <v>6.0620155038759691</v>
      </c>
      <c r="D262">
        <v>6.4186046511627914</v>
      </c>
      <c r="E262">
        <v>0</v>
      </c>
      <c r="F262">
        <v>129</v>
      </c>
      <c r="G262" t="s">
        <v>1706</v>
      </c>
      <c r="H262">
        <v>0.87435537733913382</v>
      </c>
    </row>
    <row r="263" spans="1:8">
      <c r="A263" s="2" t="s">
        <v>1265</v>
      </c>
      <c r="B263">
        <v>5.666666666666667</v>
      </c>
      <c r="C263">
        <v>6.2269503546099294</v>
      </c>
      <c r="D263">
        <v>6.5248226950354606</v>
      </c>
      <c r="E263">
        <v>5</v>
      </c>
      <c r="F263">
        <v>141</v>
      </c>
      <c r="G263" t="s">
        <v>1705</v>
      </c>
      <c r="H263">
        <v>2.483039394284702</v>
      </c>
    </row>
    <row r="264" spans="1:8">
      <c r="A264" s="2" t="s">
        <v>397</v>
      </c>
      <c r="B264">
        <v>6.743243243243243</v>
      </c>
      <c r="C264">
        <v>5.7364864864864868</v>
      </c>
      <c r="D264">
        <v>6.256756756756757</v>
      </c>
      <c r="E264">
        <v>5</v>
      </c>
      <c r="F264">
        <v>148</v>
      </c>
      <c r="G264" t="s">
        <v>1705</v>
      </c>
      <c r="H264">
        <v>2.0004108416591122</v>
      </c>
    </row>
    <row r="265" spans="1:8">
      <c r="A265" s="2" t="s">
        <v>647</v>
      </c>
      <c r="B265">
        <v>5.8461538461538458</v>
      </c>
      <c r="C265">
        <v>5.6783216783216783</v>
      </c>
      <c r="D265">
        <v>6.1118881118881117</v>
      </c>
      <c r="E265">
        <v>5</v>
      </c>
      <c r="F265">
        <v>143</v>
      </c>
      <c r="G265" t="s">
        <v>1705</v>
      </c>
      <c r="H265">
        <v>2.4417914216739991</v>
      </c>
    </row>
    <row r="266" spans="1:8">
      <c r="A266" s="2" t="s">
        <v>1158</v>
      </c>
      <c r="B266">
        <v>7.6884057971014492</v>
      </c>
      <c r="C266">
        <v>6.5289855072463769</v>
      </c>
      <c r="D266">
        <v>6.4927536231884062</v>
      </c>
      <c r="E266">
        <v>0</v>
      </c>
      <c r="F266">
        <v>138</v>
      </c>
      <c r="G266" t="s">
        <v>1706</v>
      </c>
      <c r="H266">
        <v>0.91525497071344408</v>
      </c>
    </row>
    <row r="267" spans="1:8">
      <c r="A267" s="2" t="s">
        <v>1099</v>
      </c>
      <c r="B267">
        <v>6.7388059701492544</v>
      </c>
      <c r="C267">
        <v>5.7835820895522394</v>
      </c>
      <c r="D267">
        <v>6.2835820895522394</v>
      </c>
      <c r="E267">
        <v>0</v>
      </c>
      <c r="F267">
        <v>134</v>
      </c>
      <c r="G267" t="s">
        <v>1706</v>
      </c>
      <c r="H267">
        <v>2.0585790798567949</v>
      </c>
    </row>
    <row r="268" spans="1:8">
      <c r="A268" s="2" t="s">
        <v>1480</v>
      </c>
      <c r="B268">
        <v>2.2517006802721089</v>
      </c>
      <c r="C268">
        <v>5.6870748299319729</v>
      </c>
      <c r="D268">
        <v>6.2448979591836737</v>
      </c>
      <c r="E268">
        <v>7</v>
      </c>
      <c r="F268">
        <v>147</v>
      </c>
      <c r="G268" t="s">
        <v>1709</v>
      </c>
      <c r="H268">
        <v>2.6025720857313681</v>
      </c>
    </row>
    <row r="269" spans="1:8">
      <c r="A269" s="2" t="s">
        <v>1232</v>
      </c>
      <c r="B269">
        <v>7.8375000000000004</v>
      </c>
      <c r="C269">
        <v>6.0812499999999998</v>
      </c>
      <c r="D269">
        <v>6.4625000000000004</v>
      </c>
      <c r="E269">
        <v>0</v>
      </c>
      <c r="F269">
        <v>160</v>
      </c>
      <c r="G269" t="s">
        <v>1706</v>
      </c>
      <c r="H269">
        <v>0.72359778192031465</v>
      </c>
    </row>
    <row r="270" spans="1:8">
      <c r="A270" s="2" t="s">
        <v>1172</v>
      </c>
      <c r="B270">
        <v>7.685314685314685</v>
      </c>
      <c r="C270">
        <v>6.0769230769230766</v>
      </c>
      <c r="D270">
        <v>6.5594405594405591</v>
      </c>
      <c r="E270">
        <v>1</v>
      </c>
      <c r="F270">
        <v>143</v>
      </c>
      <c r="G270" t="s">
        <v>1704</v>
      </c>
      <c r="H270">
        <v>0.80574493543127645</v>
      </c>
    </row>
    <row r="271" spans="1:8">
      <c r="A271" s="2" t="s">
        <v>266</v>
      </c>
      <c r="B271">
        <v>6.8224852071005921</v>
      </c>
      <c r="C271">
        <v>6.2071005917159763</v>
      </c>
      <c r="D271">
        <v>6.5088757396449708</v>
      </c>
      <c r="E271">
        <v>5</v>
      </c>
      <c r="F271">
        <v>169</v>
      </c>
      <c r="G271" t="s">
        <v>1705</v>
      </c>
      <c r="H271">
        <v>1.607443035907183</v>
      </c>
    </row>
    <row r="272" spans="1:8">
      <c r="A272" s="2" t="s">
        <v>254</v>
      </c>
      <c r="B272">
        <v>7.5769230769230766</v>
      </c>
      <c r="C272">
        <v>6.0064102564102564</v>
      </c>
      <c r="D272">
        <v>6.3205128205128203</v>
      </c>
      <c r="E272">
        <v>0</v>
      </c>
      <c r="F272">
        <v>156</v>
      </c>
      <c r="G272" t="s">
        <v>1706</v>
      </c>
      <c r="H272">
        <v>0.90609376841459488</v>
      </c>
    </row>
    <row r="273" spans="1:8">
      <c r="A273" s="2" t="s">
        <v>934</v>
      </c>
      <c r="B273">
        <v>5.666666666666667</v>
      </c>
      <c r="C273">
        <v>6.2101449275362306</v>
      </c>
      <c r="D273">
        <v>6.4927536231884062</v>
      </c>
      <c r="E273">
        <v>5</v>
      </c>
      <c r="F273">
        <v>138</v>
      </c>
      <c r="G273" t="s">
        <v>1705</v>
      </c>
      <c r="H273">
        <v>2.2788674193502021</v>
      </c>
    </row>
    <row r="274" spans="1:8">
      <c r="A274" s="2" t="s">
        <v>1520</v>
      </c>
      <c r="B274">
        <v>7.6749999999999998</v>
      </c>
      <c r="C274">
        <v>6.05</v>
      </c>
      <c r="D274">
        <v>6.4437499999999996</v>
      </c>
      <c r="E274">
        <v>1</v>
      </c>
      <c r="F274">
        <v>160</v>
      </c>
      <c r="G274" t="s">
        <v>1704</v>
      </c>
      <c r="H274">
        <v>0.78700381193486113</v>
      </c>
    </row>
    <row r="275" spans="1:8">
      <c r="A275" s="2" t="s">
        <v>81</v>
      </c>
      <c r="B275">
        <v>6.9735099337748343</v>
      </c>
      <c r="C275">
        <v>5.8211920529801322</v>
      </c>
      <c r="D275">
        <v>6.185430463576159</v>
      </c>
      <c r="E275">
        <v>0</v>
      </c>
      <c r="F275">
        <v>151</v>
      </c>
      <c r="G275" t="s">
        <v>1706</v>
      </c>
      <c r="H275">
        <v>1.4825564991190481</v>
      </c>
    </row>
    <row r="276" spans="1:8">
      <c r="A276" s="2" t="s">
        <v>283</v>
      </c>
      <c r="B276">
        <v>7.2459016393442619</v>
      </c>
      <c r="C276">
        <v>5.5163934426229506</v>
      </c>
      <c r="D276">
        <v>6.0327868852459012</v>
      </c>
      <c r="E276">
        <v>1</v>
      </c>
      <c r="F276">
        <v>122</v>
      </c>
      <c r="G276" t="s">
        <v>1704</v>
      </c>
      <c r="H276">
        <v>1.5112229083923301</v>
      </c>
    </row>
    <row r="277" spans="1:8">
      <c r="A277" s="2" t="s">
        <v>1515</v>
      </c>
      <c r="B277">
        <v>5.8071428571428569</v>
      </c>
      <c r="C277">
        <v>5.7714285714285714</v>
      </c>
      <c r="D277">
        <v>6.2142857142857144</v>
      </c>
      <c r="E277">
        <v>1</v>
      </c>
      <c r="F277">
        <v>140</v>
      </c>
      <c r="G277" t="s">
        <v>1704</v>
      </c>
      <c r="H277">
        <v>2.5936637863714509</v>
      </c>
    </row>
    <row r="278" spans="1:8">
      <c r="A278" s="2" t="s">
        <v>1289</v>
      </c>
      <c r="B278">
        <v>7.2295081967213113</v>
      </c>
      <c r="C278">
        <v>6.139344262295082</v>
      </c>
      <c r="D278">
        <v>6.7377049180327866</v>
      </c>
      <c r="E278">
        <v>4</v>
      </c>
      <c r="F278">
        <v>122</v>
      </c>
      <c r="G278" t="s">
        <v>1702</v>
      </c>
      <c r="H278">
        <v>1.464256568745089</v>
      </c>
    </row>
    <row r="279" spans="1:8">
      <c r="A279" s="2" t="s">
        <v>350</v>
      </c>
      <c r="B279">
        <v>6.4387096774193546</v>
      </c>
      <c r="C279">
        <v>5.9419354838709681</v>
      </c>
      <c r="D279">
        <v>6.5870967741935482</v>
      </c>
      <c r="E279">
        <v>5</v>
      </c>
      <c r="F279">
        <v>155</v>
      </c>
      <c r="G279" t="s">
        <v>1705</v>
      </c>
      <c r="H279">
        <v>2.1314355936566169</v>
      </c>
    </row>
    <row r="280" spans="1:8">
      <c r="A280" s="2" t="s">
        <v>1598</v>
      </c>
      <c r="B280">
        <v>6.4603174603174596</v>
      </c>
      <c r="C280">
        <v>6.0714285714285712</v>
      </c>
      <c r="D280">
        <v>6.5396825396825404</v>
      </c>
      <c r="E280">
        <v>0</v>
      </c>
      <c r="F280">
        <v>126</v>
      </c>
      <c r="G280" t="s">
        <v>1706</v>
      </c>
      <c r="H280">
        <v>1.9463062029718969</v>
      </c>
    </row>
    <row r="281" spans="1:8">
      <c r="A281" s="2" t="s">
        <v>966</v>
      </c>
      <c r="B281">
        <v>7.1642857142857146</v>
      </c>
      <c r="C281">
        <v>5.8642857142857139</v>
      </c>
      <c r="D281">
        <v>6.3285714285714283</v>
      </c>
      <c r="E281">
        <v>3</v>
      </c>
      <c r="F281">
        <v>140</v>
      </c>
      <c r="G281" t="s">
        <v>1703</v>
      </c>
      <c r="H281">
        <v>1.4619493556096079</v>
      </c>
    </row>
    <row r="282" spans="1:8">
      <c r="A282" s="2" t="s">
        <v>1112</v>
      </c>
      <c r="B282">
        <v>7.5734265734265733</v>
      </c>
      <c r="C282">
        <v>5.8671328671328684</v>
      </c>
      <c r="D282">
        <v>6.2027972027972016</v>
      </c>
      <c r="E282">
        <v>0</v>
      </c>
      <c r="F282">
        <v>143</v>
      </c>
      <c r="G282" t="s">
        <v>1706</v>
      </c>
      <c r="H282">
        <v>1.0410424474898561</v>
      </c>
    </row>
    <row r="283" spans="1:8">
      <c r="A283" s="2" t="s">
        <v>262</v>
      </c>
      <c r="B283">
        <v>7.2602739726027394</v>
      </c>
      <c r="C283">
        <v>6.2808219178082192</v>
      </c>
      <c r="D283">
        <v>6.602739726027397</v>
      </c>
      <c r="E283">
        <v>4</v>
      </c>
      <c r="F283">
        <v>146</v>
      </c>
      <c r="G283" t="s">
        <v>1702</v>
      </c>
      <c r="H283">
        <v>1.222252549517501</v>
      </c>
    </row>
    <row r="284" spans="1:8">
      <c r="A284" s="2" t="s">
        <v>1556</v>
      </c>
      <c r="B284">
        <v>5.9873417721518987</v>
      </c>
      <c r="C284">
        <v>5.9493670886075947</v>
      </c>
      <c r="D284">
        <v>6.5063291139240507</v>
      </c>
      <c r="E284">
        <v>5</v>
      </c>
      <c r="F284">
        <v>158</v>
      </c>
      <c r="G284" t="s">
        <v>1705</v>
      </c>
      <c r="H284">
        <v>2.2919433514443091</v>
      </c>
    </row>
    <row r="285" spans="1:8">
      <c r="A285" s="2" t="s">
        <v>141</v>
      </c>
      <c r="B285">
        <v>6.8359375</v>
      </c>
      <c r="C285">
        <v>6.0703125</v>
      </c>
      <c r="D285">
        <v>6.3984375</v>
      </c>
      <c r="E285">
        <v>3</v>
      </c>
      <c r="F285">
        <v>128</v>
      </c>
      <c r="G285" t="s">
        <v>1703</v>
      </c>
      <c r="H285">
        <v>1.8573222650078121</v>
      </c>
    </row>
    <row r="286" spans="1:8">
      <c r="A286" s="2" t="s">
        <v>588</v>
      </c>
      <c r="B286">
        <v>6.3092105263157894</v>
      </c>
      <c r="C286">
        <v>6.1381578947368416</v>
      </c>
      <c r="D286">
        <v>6.3157894736842106</v>
      </c>
      <c r="E286">
        <v>5</v>
      </c>
      <c r="F286">
        <v>152</v>
      </c>
      <c r="G286" t="s">
        <v>1705</v>
      </c>
      <c r="H286">
        <v>2.3034115220448981</v>
      </c>
    </row>
    <row r="287" spans="1:8">
      <c r="A287" s="2" t="s">
        <v>787</v>
      </c>
      <c r="B287">
        <v>5.5588235294117636</v>
      </c>
      <c r="C287">
        <v>5.75</v>
      </c>
      <c r="D287">
        <v>6.2205882352941178</v>
      </c>
      <c r="E287">
        <v>6</v>
      </c>
      <c r="F287">
        <v>136</v>
      </c>
      <c r="G287" t="s">
        <v>1707</v>
      </c>
      <c r="H287">
        <v>2.5974102087247499</v>
      </c>
    </row>
    <row r="288" spans="1:8">
      <c r="A288" s="2" t="s">
        <v>1052</v>
      </c>
      <c r="B288">
        <v>7.7142857142857144</v>
      </c>
      <c r="C288">
        <v>5.8775510204081636</v>
      </c>
      <c r="D288">
        <v>6.4693877551020407</v>
      </c>
      <c r="E288">
        <v>0</v>
      </c>
      <c r="F288">
        <v>147</v>
      </c>
      <c r="G288" t="s">
        <v>1706</v>
      </c>
      <c r="H288">
        <v>0.63887656499994061</v>
      </c>
    </row>
    <row r="289" spans="1:8">
      <c r="A289" s="2" t="s">
        <v>1530</v>
      </c>
      <c r="B289">
        <v>2.3566433566433571</v>
      </c>
      <c r="C289">
        <v>6.2657342657342658</v>
      </c>
      <c r="D289">
        <v>6.384615384615385</v>
      </c>
      <c r="E289">
        <v>7</v>
      </c>
      <c r="F289">
        <v>143</v>
      </c>
      <c r="G289" t="s">
        <v>1709</v>
      </c>
      <c r="H289">
        <v>2.5182011406346438</v>
      </c>
    </row>
    <row r="290" spans="1:8">
      <c r="A290" s="2" t="s">
        <v>569</v>
      </c>
      <c r="B290">
        <v>7.057553956834532</v>
      </c>
      <c r="C290">
        <v>6.2877697841726619</v>
      </c>
      <c r="D290">
        <v>6.5611510791366907</v>
      </c>
      <c r="E290">
        <v>5</v>
      </c>
      <c r="F290">
        <v>139</v>
      </c>
      <c r="G290" t="s">
        <v>1705</v>
      </c>
      <c r="H290">
        <v>1.5066747615250999</v>
      </c>
    </row>
    <row r="291" spans="1:8">
      <c r="A291" s="2" t="s">
        <v>1164</v>
      </c>
      <c r="B291">
        <v>6.8209876543209873</v>
      </c>
      <c r="C291">
        <v>5.8888888888888893</v>
      </c>
      <c r="D291">
        <v>6.2592592592592604</v>
      </c>
      <c r="E291">
        <v>2</v>
      </c>
      <c r="F291">
        <v>162</v>
      </c>
      <c r="G291" t="s">
        <v>1708</v>
      </c>
      <c r="H291">
        <v>2.3383657926198151</v>
      </c>
    </row>
    <row r="292" spans="1:8">
      <c r="A292" s="2" t="s">
        <v>1124</v>
      </c>
      <c r="B292">
        <v>5.1925925925925922</v>
      </c>
      <c r="C292">
        <v>5.9037037037037026</v>
      </c>
      <c r="D292">
        <v>6.1333333333333337</v>
      </c>
      <c r="E292">
        <v>4</v>
      </c>
      <c r="F292">
        <v>135</v>
      </c>
      <c r="G292" t="s">
        <v>1702</v>
      </c>
      <c r="H292">
        <v>2.597709236705227</v>
      </c>
    </row>
    <row r="293" spans="1:8">
      <c r="A293" s="2" t="s">
        <v>107</v>
      </c>
      <c r="B293">
        <v>7.4890510948905114</v>
      </c>
      <c r="C293">
        <v>6.2846715328467164</v>
      </c>
      <c r="D293">
        <v>6.4744525547445253</v>
      </c>
      <c r="E293">
        <v>1</v>
      </c>
      <c r="F293">
        <v>137</v>
      </c>
      <c r="G293" t="s">
        <v>1704</v>
      </c>
      <c r="H293">
        <v>1.1341853780762059</v>
      </c>
    </row>
    <row r="294" spans="1:8">
      <c r="A294" s="2" t="s">
        <v>40</v>
      </c>
      <c r="B294">
        <v>7.549295774647887</v>
      </c>
      <c r="C294">
        <v>5.774647887323944</v>
      </c>
      <c r="D294">
        <v>6.232394366197183</v>
      </c>
      <c r="E294">
        <v>0</v>
      </c>
      <c r="F294">
        <v>142</v>
      </c>
      <c r="G294" t="s">
        <v>1706</v>
      </c>
      <c r="H294">
        <v>0.91603450938079289</v>
      </c>
    </row>
    <row r="295" spans="1:8">
      <c r="A295" s="2" t="s">
        <v>458</v>
      </c>
      <c r="B295">
        <v>7.6089743589743586</v>
      </c>
      <c r="C295">
        <v>5.8461538461538458</v>
      </c>
      <c r="D295">
        <v>6.3717948717948714</v>
      </c>
      <c r="E295">
        <v>0</v>
      </c>
      <c r="F295">
        <v>156</v>
      </c>
      <c r="G295" t="s">
        <v>1706</v>
      </c>
      <c r="H295">
        <v>0.73879421815444279</v>
      </c>
    </row>
    <row r="296" spans="1:8">
      <c r="A296" s="2" t="s">
        <v>188</v>
      </c>
      <c r="B296">
        <v>7.1142857142857139</v>
      </c>
      <c r="C296">
        <v>5.9357142857142859</v>
      </c>
      <c r="D296">
        <v>6.3571428571428568</v>
      </c>
      <c r="E296">
        <v>4</v>
      </c>
      <c r="F296">
        <v>140</v>
      </c>
      <c r="G296" t="s">
        <v>1702</v>
      </c>
      <c r="H296">
        <v>1.6864405215284239</v>
      </c>
    </row>
    <row r="297" spans="1:8">
      <c r="A297" s="2" t="s">
        <v>806</v>
      </c>
      <c r="B297">
        <v>2.2616279069767442</v>
      </c>
      <c r="C297">
        <v>6.0058139534883717</v>
      </c>
      <c r="D297">
        <v>6.3546511627906979</v>
      </c>
      <c r="E297">
        <v>7</v>
      </c>
      <c r="F297">
        <v>172</v>
      </c>
      <c r="G297" t="s">
        <v>1709</v>
      </c>
      <c r="H297">
        <v>2.7100445634648489</v>
      </c>
    </row>
    <row r="298" spans="1:8">
      <c r="A298" s="2" t="s">
        <v>415</v>
      </c>
      <c r="B298">
        <v>6.626760563380282</v>
      </c>
      <c r="C298">
        <v>5.8380281690140849</v>
      </c>
      <c r="D298">
        <v>6.457746478873239</v>
      </c>
      <c r="E298">
        <v>2</v>
      </c>
      <c r="F298">
        <v>142</v>
      </c>
      <c r="G298" t="s">
        <v>1708</v>
      </c>
      <c r="H298">
        <v>2.1117016532284052</v>
      </c>
    </row>
    <row r="299" spans="1:8">
      <c r="A299" s="2" t="s">
        <v>366</v>
      </c>
      <c r="B299">
        <v>7.7828947368421053</v>
      </c>
      <c r="C299">
        <v>5.7368421052631584</v>
      </c>
      <c r="D299">
        <v>6.2565789473684212</v>
      </c>
      <c r="E299">
        <v>0</v>
      </c>
      <c r="F299">
        <v>152</v>
      </c>
      <c r="G299" t="s">
        <v>1706</v>
      </c>
      <c r="H299">
        <v>0.62741914092044659</v>
      </c>
    </row>
    <row r="300" spans="1:8">
      <c r="A300" s="2" t="s">
        <v>35</v>
      </c>
      <c r="B300">
        <v>7.4666666666666668</v>
      </c>
      <c r="C300">
        <v>6.0303030303030303</v>
      </c>
      <c r="D300">
        <v>6.4484848484848483</v>
      </c>
      <c r="E300">
        <v>1</v>
      </c>
      <c r="F300">
        <v>165</v>
      </c>
      <c r="G300" t="s">
        <v>1704</v>
      </c>
      <c r="H300">
        <v>1.1310136688793451</v>
      </c>
    </row>
    <row r="301" spans="1:8">
      <c r="A301" s="2" t="s">
        <v>1177</v>
      </c>
      <c r="B301">
        <v>5.3082706766917296</v>
      </c>
      <c r="C301">
        <v>5.7969924812030076</v>
      </c>
      <c r="D301">
        <v>6.3082706766917296</v>
      </c>
      <c r="E301">
        <v>1</v>
      </c>
      <c r="F301">
        <v>133</v>
      </c>
      <c r="G301" t="s">
        <v>1704</v>
      </c>
      <c r="H301">
        <v>3.1911071242773752</v>
      </c>
    </row>
    <row r="302" spans="1:8">
      <c r="A302" s="2" t="s">
        <v>1193</v>
      </c>
      <c r="B302">
        <v>6.2374100719424463</v>
      </c>
      <c r="C302">
        <v>5.7338129496402876</v>
      </c>
      <c r="D302">
        <v>6.3165467625899279</v>
      </c>
      <c r="E302">
        <v>1</v>
      </c>
      <c r="F302">
        <v>139</v>
      </c>
      <c r="G302" t="s">
        <v>1704</v>
      </c>
      <c r="H302">
        <v>2.2427588798156779</v>
      </c>
    </row>
    <row r="303" spans="1:8">
      <c r="A303" s="2" t="s">
        <v>119</v>
      </c>
      <c r="B303">
        <v>7.3777777777777782</v>
      </c>
      <c r="C303">
        <v>6.1111111111111107</v>
      </c>
      <c r="D303">
        <v>6.3777777777777782</v>
      </c>
      <c r="E303">
        <v>1</v>
      </c>
      <c r="F303">
        <v>135</v>
      </c>
      <c r="G303" t="s">
        <v>1704</v>
      </c>
      <c r="H303">
        <v>0.92589629582220578</v>
      </c>
    </row>
    <row r="304" spans="1:8">
      <c r="A304" s="2" t="s">
        <v>135</v>
      </c>
      <c r="B304">
        <v>7.7350993377483448</v>
      </c>
      <c r="C304">
        <v>5.9403973509933774</v>
      </c>
      <c r="D304">
        <v>6.5960264900662251</v>
      </c>
      <c r="E304">
        <v>0</v>
      </c>
      <c r="F304">
        <v>151</v>
      </c>
      <c r="G304" t="s">
        <v>1706</v>
      </c>
      <c r="H304">
        <v>0.76081158091553147</v>
      </c>
    </row>
    <row r="305" spans="1:8">
      <c r="A305" s="2" t="s">
        <v>1013</v>
      </c>
      <c r="B305">
        <v>5.6987179487179489</v>
      </c>
      <c r="C305">
        <v>6.384615384615385</v>
      </c>
      <c r="D305">
        <v>6.4743589743589736</v>
      </c>
      <c r="E305">
        <v>1</v>
      </c>
      <c r="F305">
        <v>156</v>
      </c>
      <c r="G305" t="s">
        <v>1704</v>
      </c>
      <c r="H305">
        <v>2.632196781170824</v>
      </c>
    </row>
    <row r="306" spans="1:8">
      <c r="A306" s="2" t="s">
        <v>1405</v>
      </c>
      <c r="B306">
        <v>7.8206896551724139</v>
      </c>
      <c r="C306">
        <v>5.9448275862068964</v>
      </c>
      <c r="D306">
        <v>6.2896551724137932</v>
      </c>
      <c r="E306">
        <v>1</v>
      </c>
      <c r="F306">
        <v>145</v>
      </c>
      <c r="G306" t="s">
        <v>1704</v>
      </c>
      <c r="H306">
        <v>0.50744750728681765</v>
      </c>
    </row>
    <row r="307" spans="1:8">
      <c r="A307" s="2" t="s">
        <v>775</v>
      </c>
      <c r="B307">
        <v>5.1120000000000001</v>
      </c>
      <c r="C307">
        <v>6.1680000000000001</v>
      </c>
      <c r="D307">
        <v>6.5119999999999996</v>
      </c>
      <c r="E307">
        <v>6</v>
      </c>
      <c r="F307">
        <v>125</v>
      </c>
      <c r="G307" t="s">
        <v>1707</v>
      </c>
      <c r="H307">
        <v>2.7076661537198419</v>
      </c>
    </row>
    <row r="308" spans="1:8">
      <c r="A308" s="2" t="s">
        <v>1651</v>
      </c>
      <c r="B308">
        <v>1.278571428571428</v>
      </c>
      <c r="C308">
        <v>5.6857142857142859</v>
      </c>
      <c r="D308">
        <v>6.378571428571429</v>
      </c>
      <c r="E308">
        <v>7</v>
      </c>
      <c r="F308">
        <v>140</v>
      </c>
      <c r="G308" t="s">
        <v>1709</v>
      </c>
      <c r="H308">
        <v>1.7891253135974321</v>
      </c>
    </row>
    <row r="309" spans="1:8">
      <c r="A309" s="2" t="s">
        <v>1564</v>
      </c>
      <c r="B309">
        <v>2.896551724137931</v>
      </c>
      <c r="C309">
        <v>5.9931034482758623</v>
      </c>
      <c r="D309">
        <v>6.5655172413793101</v>
      </c>
      <c r="E309">
        <v>6</v>
      </c>
      <c r="F309">
        <v>145</v>
      </c>
      <c r="G309" t="s">
        <v>1707</v>
      </c>
      <c r="H309">
        <v>2.8496197881436371</v>
      </c>
    </row>
    <row r="310" spans="1:8">
      <c r="A310" s="2" t="s">
        <v>328</v>
      </c>
      <c r="B310">
        <v>7.6527777777777777</v>
      </c>
      <c r="C310">
        <v>5.9930555555555554</v>
      </c>
      <c r="D310">
        <v>6.5277777777777777</v>
      </c>
      <c r="E310">
        <v>1</v>
      </c>
      <c r="F310">
        <v>144</v>
      </c>
      <c r="G310" t="s">
        <v>1704</v>
      </c>
      <c r="H310">
        <v>0.95974131674203134</v>
      </c>
    </row>
    <row r="311" spans="1:8">
      <c r="A311" s="2" t="s">
        <v>964</v>
      </c>
      <c r="B311">
        <v>7.7483870967741932</v>
      </c>
      <c r="C311">
        <v>5.9935483870967738</v>
      </c>
      <c r="D311">
        <v>6.4129032258064518</v>
      </c>
      <c r="E311">
        <v>0</v>
      </c>
      <c r="F311">
        <v>155</v>
      </c>
      <c r="G311" t="s">
        <v>1706</v>
      </c>
      <c r="H311">
        <v>0.92696903513093176</v>
      </c>
    </row>
    <row r="312" spans="1:8">
      <c r="A312" s="2" t="s">
        <v>1505</v>
      </c>
      <c r="B312">
        <v>7.0827586206896553</v>
      </c>
      <c r="C312">
        <v>5.7448275862068963</v>
      </c>
      <c r="D312">
        <v>6.2344827586206897</v>
      </c>
      <c r="E312">
        <v>4</v>
      </c>
      <c r="F312">
        <v>145</v>
      </c>
      <c r="G312" t="s">
        <v>1702</v>
      </c>
      <c r="H312">
        <v>1.6671406381146341</v>
      </c>
    </row>
    <row r="313" spans="1:8">
      <c r="A313" s="2" t="s">
        <v>754</v>
      </c>
      <c r="B313">
        <v>5.0250000000000004</v>
      </c>
      <c r="C313">
        <v>5.8666666666666663</v>
      </c>
      <c r="D313">
        <v>6.3250000000000002</v>
      </c>
      <c r="E313">
        <v>6</v>
      </c>
      <c r="F313">
        <v>120</v>
      </c>
      <c r="G313" t="s">
        <v>1707</v>
      </c>
      <c r="H313">
        <v>2.7822727520260599</v>
      </c>
    </row>
    <row r="314" spans="1:8">
      <c r="A314" s="2" t="s">
        <v>917</v>
      </c>
      <c r="B314">
        <v>4.9578313253012052</v>
      </c>
      <c r="C314">
        <v>5.7891566265060241</v>
      </c>
      <c r="D314">
        <v>6.0662650602409638</v>
      </c>
      <c r="E314">
        <v>7</v>
      </c>
      <c r="F314">
        <v>166</v>
      </c>
      <c r="G314" t="s">
        <v>1709</v>
      </c>
      <c r="H314">
        <v>2.4748187462863891</v>
      </c>
    </row>
    <row r="315" spans="1:8">
      <c r="A315" s="2" t="s">
        <v>953</v>
      </c>
      <c r="B315">
        <v>7.7214285714285724</v>
      </c>
      <c r="C315">
        <v>6.128571428571429</v>
      </c>
      <c r="D315">
        <v>6.4857142857142858</v>
      </c>
      <c r="E315">
        <v>0</v>
      </c>
      <c r="F315">
        <v>140</v>
      </c>
      <c r="G315" t="s">
        <v>1706</v>
      </c>
      <c r="H315">
        <v>0.86245378462399258</v>
      </c>
    </row>
    <row r="316" spans="1:8">
      <c r="A316" s="2" t="s">
        <v>1060</v>
      </c>
      <c r="B316">
        <v>6.4859154929577461</v>
      </c>
      <c r="C316">
        <v>6.246478873239437</v>
      </c>
      <c r="D316">
        <v>6.6338028169014081</v>
      </c>
      <c r="E316">
        <v>5</v>
      </c>
      <c r="F316">
        <v>142</v>
      </c>
      <c r="G316" t="s">
        <v>1705</v>
      </c>
      <c r="H316">
        <v>2.197104097532423</v>
      </c>
    </row>
    <row r="317" spans="1:8">
      <c r="A317" s="2" t="s">
        <v>1098</v>
      </c>
      <c r="B317">
        <v>5.9666666666666668</v>
      </c>
      <c r="C317">
        <v>5.833333333333333</v>
      </c>
      <c r="D317">
        <v>6.1333333333333337</v>
      </c>
      <c r="E317">
        <v>4</v>
      </c>
      <c r="F317">
        <v>150</v>
      </c>
      <c r="G317" t="s">
        <v>1702</v>
      </c>
      <c r="H317">
        <v>2.204288748982056</v>
      </c>
    </row>
    <row r="318" spans="1:8">
      <c r="A318" s="2" t="s">
        <v>1280</v>
      </c>
      <c r="B318">
        <v>7.6950354609929077</v>
      </c>
      <c r="C318">
        <v>6.0921985815602833</v>
      </c>
      <c r="D318">
        <v>6.2765957446808507</v>
      </c>
      <c r="E318">
        <v>0</v>
      </c>
      <c r="F318">
        <v>141</v>
      </c>
      <c r="G318" t="s">
        <v>1706</v>
      </c>
      <c r="H318">
        <v>1.2657140636577819</v>
      </c>
    </row>
    <row r="319" spans="1:8">
      <c r="A319" s="2" t="s">
        <v>1522</v>
      </c>
      <c r="B319">
        <v>7.0144927536231876</v>
      </c>
      <c r="C319">
        <v>6.1304347826086953</v>
      </c>
      <c r="D319">
        <v>6.5869565217391308</v>
      </c>
      <c r="E319">
        <v>3</v>
      </c>
      <c r="F319">
        <v>138</v>
      </c>
      <c r="G319" t="s">
        <v>1703</v>
      </c>
      <c r="H319">
        <v>1.777416735025158</v>
      </c>
    </row>
    <row r="320" spans="1:8">
      <c r="A320" s="2" t="s">
        <v>985</v>
      </c>
      <c r="B320">
        <v>3.5755395683453242</v>
      </c>
      <c r="C320">
        <v>5.8561151079136691</v>
      </c>
      <c r="D320">
        <v>6.2230215827338133</v>
      </c>
      <c r="E320">
        <v>5</v>
      </c>
      <c r="F320">
        <v>139</v>
      </c>
      <c r="G320" t="s">
        <v>1705</v>
      </c>
      <c r="H320">
        <v>2.7008616191586761</v>
      </c>
    </row>
    <row r="321" spans="1:8">
      <c r="A321" s="2" t="s">
        <v>1579</v>
      </c>
      <c r="B321">
        <v>7.784313725490196</v>
      </c>
      <c r="C321">
        <v>5.7320261437908497</v>
      </c>
      <c r="D321">
        <v>6.2091503267973858</v>
      </c>
      <c r="E321">
        <v>0</v>
      </c>
      <c r="F321">
        <v>153</v>
      </c>
      <c r="G321" t="s">
        <v>1706</v>
      </c>
      <c r="H321">
        <v>1.015830105646168</v>
      </c>
    </row>
    <row r="322" spans="1:8">
      <c r="A322" s="2" t="s">
        <v>224</v>
      </c>
      <c r="B322">
        <v>7.774647887323944</v>
      </c>
      <c r="C322">
        <v>5.873239436619718</v>
      </c>
      <c r="D322">
        <v>6.302816901408451</v>
      </c>
      <c r="E322">
        <v>0</v>
      </c>
      <c r="F322">
        <v>142</v>
      </c>
      <c r="G322" t="s">
        <v>1706</v>
      </c>
      <c r="H322">
        <v>0.8083574564665772</v>
      </c>
    </row>
    <row r="323" spans="1:8">
      <c r="A323" s="2" t="s">
        <v>1269</v>
      </c>
      <c r="B323">
        <v>7.816901408450704</v>
      </c>
      <c r="C323">
        <v>5.901408450704225</v>
      </c>
      <c r="D323">
        <v>6.5</v>
      </c>
      <c r="E323">
        <v>0</v>
      </c>
      <c r="F323">
        <v>142</v>
      </c>
      <c r="G323" t="s">
        <v>1706</v>
      </c>
      <c r="H323">
        <v>0.70829808229183899</v>
      </c>
    </row>
    <row r="324" spans="1:8">
      <c r="A324" s="2" t="s">
        <v>525</v>
      </c>
      <c r="B324">
        <v>7.6950354609929077</v>
      </c>
      <c r="C324">
        <v>6.0283687943262407</v>
      </c>
      <c r="D324">
        <v>6.3475177304964543</v>
      </c>
      <c r="E324">
        <v>0</v>
      </c>
      <c r="F324">
        <v>141</v>
      </c>
      <c r="G324" t="s">
        <v>1706</v>
      </c>
      <c r="H324">
        <v>0.79843164005999889</v>
      </c>
    </row>
    <row r="325" spans="1:8">
      <c r="A325" s="2" t="s">
        <v>235</v>
      </c>
      <c r="B325">
        <v>7.556338028169014</v>
      </c>
      <c r="C325">
        <v>5.901408450704225</v>
      </c>
      <c r="D325">
        <v>6.1619718309859151</v>
      </c>
      <c r="E325">
        <v>4</v>
      </c>
      <c r="F325">
        <v>142</v>
      </c>
      <c r="G325" t="s">
        <v>1702</v>
      </c>
      <c r="H325">
        <v>0.97521863122825103</v>
      </c>
    </row>
    <row r="326" spans="1:8">
      <c r="A326" s="2" t="s">
        <v>1486</v>
      </c>
      <c r="B326">
        <v>6.8742138364779866</v>
      </c>
      <c r="C326">
        <v>5.9685534591194971</v>
      </c>
      <c r="D326">
        <v>6.2893081761006293</v>
      </c>
      <c r="E326">
        <v>3</v>
      </c>
      <c r="F326">
        <v>159</v>
      </c>
      <c r="G326" t="s">
        <v>1703</v>
      </c>
      <c r="H326">
        <v>1.964278920506048</v>
      </c>
    </row>
    <row r="327" spans="1:8">
      <c r="A327" s="2" t="s">
        <v>581</v>
      </c>
      <c r="B327">
        <v>6.8027210884353737</v>
      </c>
      <c r="C327">
        <v>6.0340136054421771</v>
      </c>
      <c r="D327">
        <v>6.5306122448979593</v>
      </c>
      <c r="E327">
        <v>5</v>
      </c>
      <c r="F327">
        <v>147</v>
      </c>
      <c r="G327" t="s">
        <v>1705</v>
      </c>
      <c r="H327">
        <v>1.4551782076728239</v>
      </c>
    </row>
    <row r="328" spans="1:8">
      <c r="A328" s="2" t="s">
        <v>174</v>
      </c>
      <c r="B328">
        <v>7.3125</v>
      </c>
      <c r="C328">
        <v>6.0125000000000002</v>
      </c>
      <c r="D328">
        <v>6.375</v>
      </c>
      <c r="E328">
        <v>0</v>
      </c>
      <c r="F328">
        <v>160</v>
      </c>
      <c r="G328" t="s">
        <v>1706</v>
      </c>
      <c r="H328">
        <v>1.3655928199869829</v>
      </c>
    </row>
    <row r="329" spans="1:8">
      <c r="A329" s="2" t="s">
        <v>1605</v>
      </c>
      <c r="B329">
        <v>6.772413793103448</v>
      </c>
      <c r="C329">
        <v>5.8482758620689657</v>
      </c>
      <c r="D329">
        <v>6.2896551724137932</v>
      </c>
      <c r="E329">
        <v>2</v>
      </c>
      <c r="F329">
        <v>145</v>
      </c>
      <c r="G329" t="s">
        <v>1708</v>
      </c>
      <c r="H329">
        <v>1.7170336392832961</v>
      </c>
    </row>
    <row r="330" spans="1:8">
      <c r="A330" s="2" t="s">
        <v>276</v>
      </c>
      <c r="B330">
        <v>7.3071895424836599</v>
      </c>
      <c r="C330">
        <v>5.9019607843137258</v>
      </c>
      <c r="D330">
        <v>6.2745098039215694</v>
      </c>
      <c r="E330">
        <v>3</v>
      </c>
      <c r="F330">
        <v>153</v>
      </c>
      <c r="G330" t="s">
        <v>1703</v>
      </c>
      <c r="H330">
        <v>1.456475492240938</v>
      </c>
    </row>
    <row r="331" spans="1:8">
      <c r="A331" s="2" t="s">
        <v>341</v>
      </c>
      <c r="B331">
        <v>7.7285714285714286</v>
      </c>
      <c r="C331">
        <v>5.8071428571428569</v>
      </c>
      <c r="D331">
        <v>6.2857142857142856</v>
      </c>
      <c r="E331">
        <v>1</v>
      </c>
      <c r="F331">
        <v>140</v>
      </c>
      <c r="G331" t="s">
        <v>1704</v>
      </c>
      <c r="H331">
        <v>0.63067828727554653</v>
      </c>
    </row>
    <row r="332" spans="1:8">
      <c r="A332" s="2" t="s">
        <v>542</v>
      </c>
      <c r="B332">
        <v>7.8278145695364234</v>
      </c>
      <c r="C332">
        <v>6.0794701986754971</v>
      </c>
      <c r="D332">
        <v>6.5298013245033113</v>
      </c>
      <c r="E332">
        <v>0</v>
      </c>
      <c r="F332">
        <v>151</v>
      </c>
      <c r="G332" t="s">
        <v>1706</v>
      </c>
      <c r="H332">
        <v>0.52439292436633611</v>
      </c>
    </row>
    <row r="333" spans="1:8">
      <c r="A333" s="2" t="s">
        <v>482</v>
      </c>
      <c r="B333">
        <v>7.0866666666666669</v>
      </c>
      <c r="C333">
        <v>5.9266666666666667</v>
      </c>
      <c r="D333">
        <v>6.4533333333333331</v>
      </c>
      <c r="E333">
        <v>1</v>
      </c>
      <c r="F333">
        <v>150</v>
      </c>
      <c r="G333" t="s">
        <v>1704</v>
      </c>
      <c r="H333">
        <v>1.544610702482091</v>
      </c>
    </row>
    <row r="334" spans="1:8">
      <c r="A334" s="2" t="s">
        <v>143</v>
      </c>
      <c r="B334">
        <v>6.7659574468085104</v>
      </c>
      <c r="C334">
        <v>6.0992907801418443</v>
      </c>
      <c r="D334">
        <v>6.4680851063829783</v>
      </c>
      <c r="E334">
        <v>3</v>
      </c>
      <c r="F334">
        <v>141</v>
      </c>
      <c r="G334" t="s">
        <v>1703</v>
      </c>
      <c r="H334">
        <v>1.8008599122977731</v>
      </c>
    </row>
    <row r="335" spans="1:8">
      <c r="A335" s="2" t="s">
        <v>1631</v>
      </c>
      <c r="B335">
        <v>3.2408759124087592</v>
      </c>
      <c r="C335">
        <v>6.2481751824817522</v>
      </c>
      <c r="D335">
        <v>6.2992700729927007</v>
      </c>
      <c r="E335">
        <v>5</v>
      </c>
      <c r="F335">
        <v>137</v>
      </c>
      <c r="G335" t="s">
        <v>1705</v>
      </c>
      <c r="H335">
        <v>3.0073524196281261</v>
      </c>
    </row>
    <row r="336" spans="1:8">
      <c r="A336" s="2" t="s">
        <v>198</v>
      </c>
      <c r="B336">
        <v>6.2905405405405403</v>
      </c>
      <c r="C336">
        <v>5.8175675675675684</v>
      </c>
      <c r="D336">
        <v>6.3918918918918921</v>
      </c>
      <c r="E336">
        <v>2</v>
      </c>
      <c r="F336">
        <v>148</v>
      </c>
      <c r="G336" t="s">
        <v>1708</v>
      </c>
      <c r="H336">
        <v>1.7905660375543131</v>
      </c>
    </row>
    <row r="337" spans="1:8">
      <c r="A337" s="2" t="s">
        <v>289</v>
      </c>
      <c r="B337">
        <v>7.5886524822695032</v>
      </c>
      <c r="C337">
        <v>5.7092198581560281</v>
      </c>
      <c r="D337">
        <v>6.0070921985815602</v>
      </c>
      <c r="E337">
        <v>0</v>
      </c>
      <c r="F337">
        <v>141</v>
      </c>
      <c r="G337" t="s">
        <v>1706</v>
      </c>
      <c r="H337">
        <v>0.93831690261226897</v>
      </c>
    </row>
    <row r="338" spans="1:8">
      <c r="A338" s="2" t="s">
        <v>1211</v>
      </c>
      <c r="B338">
        <v>7.4866666666666664</v>
      </c>
      <c r="C338">
        <v>5.8533333333333326</v>
      </c>
      <c r="D338">
        <v>6.18</v>
      </c>
      <c r="E338">
        <v>0</v>
      </c>
      <c r="F338">
        <v>150</v>
      </c>
      <c r="G338" t="s">
        <v>1706</v>
      </c>
      <c r="H338">
        <v>1.3353484771982009</v>
      </c>
    </row>
    <row r="339" spans="1:8">
      <c r="A339" s="2" t="s">
        <v>1155</v>
      </c>
      <c r="B339">
        <v>2.5882352941176472</v>
      </c>
      <c r="C339">
        <v>6.0588235294117636</v>
      </c>
      <c r="D339">
        <v>6.4632352941176467</v>
      </c>
      <c r="E339">
        <v>7</v>
      </c>
      <c r="F339">
        <v>136</v>
      </c>
      <c r="G339" t="s">
        <v>1709</v>
      </c>
      <c r="H339">
        <v>2.6387123314537511</v>
      </c>
    </row>
    <row r="340" spans="1:8">
      <c r="A340" s="2" t="s">
        <v>1629</v>
      </c>
      <c r="B340">
        <v>2.8583333333333329</v>
      </c>
      <c r="C340">
        <v>6</v>
      </c>
      <c r="D340">
        <v>6.4666666666666668</v>
      </c>
      <c r="E340">
        <v>5</v>
      </c>
      <c r="F340">
        <v>120</v>
      </c>
      <c r="G340" t="s">
        <v>1705</v>
      </c>
      <c r="H340">
        <v>2.500985916704761</v>
      </c>
    </row>
    <row r="341" spans="1:8">
      <c r="A341" s="2" t="s">
        <v>358</v>
      </c>
      <c r="B341">
        <v>7.4794520547945202</v>
      </c>
      <c r="C341">
        <v>6.3835616438356162</v>
      </c>
      <c r="D341">
        <v>6.3424657534246576</v>
      </c>
      <c r="E341">
        <v>1</v>
      </c>
      <c r="F341">
        <v>146</v>
      </c>
      <c r="G341" t="s">
        <v>1704</v>
      </c>
      <c r="H341">
        <v>1.074098399118502</v>
      </c>
    </row>
    <row r="342" spans="1:8">
      <c r="A342" s="2" t="s">
        <v>218</v>
      </c>
      <c r="B342">
        <v>6.7021276595744679</v>
      </c>
      <c r="C342">
        <v>5.581560283687943</v>
      </c>
      <c r="D342">
        <v>6.1702127659574471</v>
      </c>
      <c r="E342">
        <v>1</v>
      </c>
      <c r="F342">
        <v>141</v>
      </c>
      <c r="G342" t="s">
        <v>1704</v>
      </c>
      <c r="H342">
        <v>1.813052286513577</v>
      </c>
    </row>
    <row r="343" spans="1:8">
      <c r="A343" s="2" t="s">
        <v>1285</v>
      </c>
      <c r="B343">
        <v>6.7592592592592604</v>
      </c>
      <c r="C343">
        <v>5.7962962962962967</v>
      </c>
      <c r="D343">
        <v>6.4320987654320989</v>
      </c>
      <c r="E343">
        <v>6</v>
      </c>
      <c r="F343">
        <v>162</v>
      </c>
      <c r="G343" t="s">
        <v>1707</v>
      </c>
      <c r="H343">
        <v>1.7242123109636081</v>
      </c>
    </row>
    <row r="344" spans="1:8">
      <c r="A344" s="2" t="s">
        <v>546</v>
      </c>
      <c r="B344">
        <v>7.333333333333333</v>
      </c>
      <c r="C344">
        <v>5.9266666666666667</v>
      </c>
      <c r="D344">
        <v>6.5133333333333336</v>
      </c>
      <c r="E344">
        <v>2</v>
      </c>
      <c r="F344">
        <v>150</v>
      </c>
      <c r="G344" t="s">
        <v>1708</v>
      </c>
      <c r="H344">
        <v>1.374368541872556</v>
      </c>
    </row>
    <row r="345" spans="1:8">
      <c r="A345" s="2" t="s">
        <v>499</v>
      </c>
      <c r="B345">
        <v>7.2129032258064516</v>
      </c>
      <c r="C345">
        <v>6.1225806451612907</v>
      </c>
      <c r="D345">
        <v>6.4709677419354836</v>
      </c>
      <c r="E345">
        <v>4</v>
      </c>
      <c r="F345">
        <v>155</v>
      </c>
      <c r="G345" t="s">
        <v>1702</v>
      </c>
      <c r="H345">
        <v>1.528174524631112</v>
      </c>
    </row>
    <row r="346" spans="1:8">
      <c r="A346" s="2" t="s">
        <v>1543</v>
      </c>
      <c r="B346">
        <v>5.6689655172413804</v>
      </c>
      <c r="C346">
        <v>5.8413793103448279</v>
      </c>
      <c r="D346">
        <v>6.455172413793103</v>
      </c>
      <c r="E346">
        <v>4</v>
      </c>
      <c r="F346">
        <v>145</v>
      </c>
      <c r="G346" t="s">
        <v>1702</v>
      </c>
      <c r="H346">
        <v>2.597227095388047</v>
      </c>
    </row>
    <row r="347" spans="1:8">
      <c r="A347" s="2" t="s">
        <v>94</v>
      </c>
      <c r="B347">
        <v>7.5058823529411756</v>
      </c>
      <c r="C347">
        <v>6.0882352941176467</v>
      </c>
      <c r="D347">
        <v>6.4235294117647062</v>
      </c>
      <c r="E347">
        <v>3</v>
      </c>
      <c r="F347">
        <v>170</v>
      </c>
      <c r="G347" t="s">
        <v>1703</v>
      </c>
      <c r="H347">
        <v>0.96556633076156095</v>
      </c>
    </row>
    <row r="348" spans="1:8">
      <c r="A348" s="2" t="s">
        <v>676</v>
      </c>
      <c r="B348">
        <v>5.4047619047619051</v>
      </c>
      <c r="C348">
        <v>5.5158730158730158</v>
      </c>
      <c r="D348">
        <v>6.253968253968254</v>
      </c>
      <c r="E348">
        <v>4</v>
      </c>
      <c r="F348">
        <v>126</v>
      </c>
      <c r="G348" t="s">
        <v>1702</v>
      </c>
      <c r="H348">
        <v>2.3943669721408432</v>
      </c>
    </row>
    <row r="349" spans="1:8">
      <c r="A349" s="2" t="s">
        <v>918</v>
      </c>
      <c r="B349">
        <v>4.7357142857142858</v>
      </c>
      <c r="C349">
        <v>5.95</v>
      </c>
      <c r="D349">
        <v>6.3</v>
      </c>
      <c r="E349">
        <v>6</v>
      </c>
      <c r="F349">
        <v>140</v>
      </c>
      <c r="G349" t="s">
        <v>1707</v>
      </c>
      <c r="H349">
        <v>2.714013144208919</v>
      </c>
    </row>
    <row r="350" spans="1:8">
      <c r="A350" s="2" t="s">
        <v>428</v>
      </c>
      <c r="B350">
        <v>6.6438356164383574</v>
      </c>
      <c r="C350">
        <v>5.9520547945205484</v>
      </c>
      <c r="D350">
        <v>6.1232876712328768</v>
      </c>
      <c r="E350">
        <v>4</v>
      </c>
      <c r="F350">
        <v>146</v>
      </c>
      <c r="G350" t="s">
        <v>1702</v>
      </c>
      <c r="H350">
        <v>2.0498570816449182</v>
      </c>
    </row>
    <row r="351" spans="1:8">
      <c r="A351" s="2" t="s">
        <v>374</v>
      </c>
      <c r="B351">
        <v>5.8181818181818183</v>
      </c>
      <c r="C351">
        <v>5.8701298701298699</v>
      </c>
      <c r="D351">
        <v>6.3766233766233764</v>
      </c>
      <c r="E351">
        <v>1</v>
      </c>
      <c r="F351">
        <v>154</v>
      </c>
      <c r="G351" t="s">
        <v>1704</v>
      </c>
      <c r="H351">
        <v>2.4849012770234018</v>
      </c>
    </row>
    <row r="352" spans="1:8">
      <c r="A352" s="2" t="s">
        <v>396</v>
      </c>
      <c r="B352">
        <v>7.7123287671232879</v>
      </c>
      <c r="C352">
        <v>6.0479452054794516</v>
      </c>
      <c r="D352">
        <v>6.5753424657534243</v>
      </c>
      <c r="E352">
        <v>0</v>
      </c>
      <c r="F352">
        <v>146</v>
      </c>
      <c r="G352" t="s">
        <v>1706</v>
      </c>
      <c r="H352">
        <v>0.8517420031073869</v>
      </c>
    </row>
    <row r="353" spans="1:8">
      <c r="A353" s="2" t="s">
        <v>1409</v>
      </c>
      <c r="B353">
        <v>7.5960264900662251</v>
      </c>
      <c r="C353">
        <v>6.0596026490066226</v>
      </c>
      <c r="D353">
        <v>6.5629139072847682</v>
      </c>
      <c r="E353">
        <v>0</v>
      </c>
      <c r="F353">
        <v>151</v>
      </c>
      <c r="G353" t="s">
        <v>1706</v>
      </c>
      <c r="H353">
        <v>1.452008464878813</v>
      </c>
    </row>
    <row r="354" spans="1:8">
      <c r="A354" s="2" t="s">
        <v>645</v>
      </c>
      <c r="B354">
        <v>7.7133757961783438</v>
      </c>
      <c r="C354">
        <v>5.9490445859872612</v>
      </c>
      <c r="D354">
        <v>6.4203821656050959</v>
      </c>
      <c r="E354">
        <v>0</v>
      </c>
      <c r="F354">
        <v>157</v>
      </c>
      <c r="G354" t="s">
        <v>1706</v>
      </c>
      <c r="H354">
        <v>1.145753474523348</v>
      </c>
    </row>
    <row r="355" spans="1:8">
      <c r="A355" s="2" t="s">
        <v>1554</v>
      </c>
      <c r="B355">
        <v>4.615384615384615</v>
      </c>
      <c r="C355">
        <v>5.9935897435897436</v>
      </c>
      <c r="D355">
        <v>6.1602564102564106</v>
      </c>
      <c r="E355">
        <v>3</v>
      </c>
      <c r="F355">
        <v>156</v>
      </c>
      <c r="G355" t="s">
        <v>1703</v>
      </c>
      <c r="H355">
        <v>3.2531277621216161</v>
      </c>
    </row>
    <row r="356" spans="1:8">
      <c r="A356" s="2" t="s">
        <v>461</v>
      </c>
      <c r="B356">
        <v>7.5434782608695654</v>
      </c>
      <c r="C356">
        <v>6.2536231884057969</v>
      </c>
      <c r="D356">
        <v>6.5144927536231876</v>
      </c>
      <c r="E356">
        <v>0</v>
      </c>
      <c r="F356">
        <v>138</v>
      </c>
      <c r="G356" t="s">
        <v>1706</v>
      </c>
      <c r="H356">
        <v>1.3139141944575281</v>
      </c>
    </row>
    <row r="357" spans="1:8">
      <c r="A357" s="2" t="s">
        <v>1038</v>
      </c>
      <c r="B357">
        <v>5.992700729927007</v>
      </c>
      <c r="C357">
        <v>6.0218978102189782</v>
      </c>
      <c r="D357">
        <v>6.2992700729927007</v>
      </c>
      <c r="E357">
        <v>5</v>
      </c>
      <c r="F357">
        <v>137</v>
      </c>
      <c r="G357" t="s">
        <v>1705</v>
      </c>
      <c r="H357">
        <v>2.166420406474864</v>
      </c>
    </row>
    <row r="358" spans="1:8">
      <c r="A358" s="2" t="s">
        <v>1115</v>
      </c>
      <c r="B358">
        <v>3.225806451612903</v>
      </c>
      <c r="C358">
        <v>6.1225806451612907</v>
      </c>
      <c r="D358">
        <v>6.3161290322580648</v>
      </c>
      <c r="E358">
        <v>6</v>
      </c>
      <c r="F358">
        <v>155</v>
      </c>
      <c r="G358" t="s">
        <v>1707</v>
      </c>
      <c r="H358">
        <v>2.9914898372566778</v>
      </c>
    </row>
    <row r="359" spans="1:8">
      <c r="A359" s="2" t="s">
        <v>1048</v>
      </c>
      <c r="B359">
        <v>6.0419580419580416</v>
      </c>
      <c r="C359">
        <v>6.0559440559440558</v>
      </c>
      <c r="D359">
        <v>6.1538461538461542</v>
      </c>
      <c r="E359">
        <v>5</v>
      </c>
      <c r="F359">
        <v>143</v>
      </c>
      <c r="G359" t="s">
        <v>1705</v>
      </c>
      <c r="H359">
        <v>2.8916908351951132</v>
      </c>
    </row>
    <row r="360" spans="1:8">
      <c r="A360" s="2" t="s">
        <v>880</v>
      </c>
      <c r="B360">
        <v>5.0736196319018401</v>
      </c>
      <c r="C360">
        <v>6.0061349693251538</v>
      </c>
      <c r="D360">
        <v>6.4539877300613497</v>
      </c>
      <c r="E360">
        <v>6</v>
      </c>
      <c r="F360">
        <v>163</v>
      </c>
      <c r="G360" t="s">
        <v>1707</v>
      </c>
      <c r="H360">
        <v>2.211399030313395</v>
      </c>
    </row>
    <row r="361" spans="1:8">
      <c r="A361" s="2" t="s">
        <v>892</v>
      </c>
      <c r="B361">
        <v>7.4466666666666663</v>
      </c>
      <c r="C361">
        <v>5.9133333333333331</v>
      </c>
      <c r="D361">
        <v>6.2666666666666666</v>
      </c>
      <c r="E361">
        <v>2</v>
      </c>
      <c r="F361">
        <v>150</v>
      </c>
      <c r="G361" t="s">
        <v>1708</v>
      </c>
      <c r="H361">
        <v>1.251860837136282</v>
      </c>
    </row>
    <row r="362" spans="1:8">
      <c r="A362" s="2" t="s">
        <v>534</v>
      </c>
      <c r="B362">
        <v>7.964788732394366</v>
      </c>
      <c r="C362">
        <v>6.21830985915493</v>
      </c>
      <c r="D362">
        <v>6.619718309859155</v>
      </c>
      <c r="E362">
        <v>0</v>
      </c>
      <c r="F362">
        <v>142</v>
      </c>
      <c r="G362" t="s">
        <v>1706</v>
      </c>
      <c r="H362">
        <v>0.276088673012855</v>
      </c>
    </row>
    <row r="363" spans="1:8">
      <c r="A363" s="2" t="s">
        <v>1683</v>
      </c>
      <c r="B363">
        <v>7.5844155844155843</v>
      </c>
      <c r="C363">
        <v>5.8961038961038961</v>
      </c>
      <c r="D363">
        <v>6.3116883116883118</v>
      </c>
      <c r="E363">
        <v>0</v>
      </c>
      <c r="F363">
        <v>154</v>
      </c>
      <c r="G363" t="s">
        <v>1706</v>
      </c>
      <c r="H363">
        <v>1.4580778073287659</v>
      </c>
    </row>
    <row r="364" spans="1:8">
      <c r="A364" s="2" t="s">
        <v>429</v>
      </c>
      <c r="B364">
        <v>6.922535211267606</v>
      </c>
      <c r="C364">
        <v>6.225352112676056</v>
      </c>
      <c r="D364">
        <v>6.359154929577465</v>
      </c>
      <c r="E364">
        <v>1</v>
      </c>
      <c r="F364">
        <v>142</v>
      </c>
      <c r="G364" t="s">
        <v>1704</v>
      </c>
      <c r="H364">
        <v>1.7525592701073049</v>
      </c>
    </row>
    <row r="365" spans="1:8">
      <c r="A365" s="2" t="s">
        <v>1056</v>
      </c>
      <c r="B365">
        <v>6.177777777777778</v>
      </c>
      <c r="C365">
        <v>6.2518518518518524</v>
      </c>
      <c r="D365">
        <v>6.4814814814814818</v>
      </c>
      <c r="E365">
        <v>5</v>
      </c>
      <c r="F365">
        <v>135</v>
      </c>
      <c r="G365" t="s">
        <v>1705</v>
      </c>
      <c r="H365">
        <v>2.5527520854709991</v>
      </c>
    </row>
    <row r="366" spans="1:8">
      <c r="A366" s="2" t="s">
        <v>123</v>
      </c>
      <c r="B366">
        <v>7.8571428571428568</v>
      </c>
      <c r="C366">
        <v>6.2532467532467528</v>
      </c>
      <c r="D366">
        <v>6.5909090909090908</v>
      </c>
      <c r="E366">
        <v>0</v>
      </c>
      <c r="F366">
        <v>154</v>
      </c>
      <c r="G366" t="s">
        <v>1706</v>
      </c>
      <c r="H366">
        <v>0.52753496133999789</v>
      </c>
    </row>
    <row r="367" spans="1:8">
      <c r="A367" s="2" t="s">
        <v>99</v>
      </c>
      <c r="B367">
        <v>7.5945945945945947</v>
      </c>
      <c r="C367">
        <v>6.0608108108108114</v>
      </c>
      <c r="D367">
        <v>6.4391891891891886</v>
      </c>
      <c r="E367">
        <v>1</v>
      </c>
      <c r="F367">
        <v>148</v>
      </c>
      <c r="G367" t="s">
        <v>1704</v>
      </c>
      <c r="H367">
        <v>0.96449004757056678</v>
      </c>
    </row>
    <row r="368" spans="1:8">
      <c r="A368" s="2" t="s">
        <v>376</v>
      </c>
      <c r="B368">
        <v>3.5839416058394158</v>
      </c>
      <c r="C368">
        <v>5.9343065693430654</v>
      </c>
      <c r="D368">
        <v>6.3430656934306571</v>
      </c>
      <c r="E368">
        <v>5</v>
      </c>
      <c r="F368">
        <v>137</v>
      </c>
      <c r="G368" t="s">
        <v>1705</v>
      </c>
      <c r="H368">
        <v>2.7911286359255389</v>
      </c>
    </row>
    <row r="369" spans="1:8">
      <c r="A369" s="2" t="s">
        <v>1026</v>
      </c>
      <c r="B369">
        <v>7.8614457831325302</v>
      </c>
      <c r="C369">
        <v>5.7650602409638552</v>
      </c>
      <c r="D369">
        <v>6.2349397590361448</v>
      </c>
      <c r="E369">
        <v>0</v>
      </c>
      <c r="F369">
        <v>166</v>
      </c>
      <c r="G369" t="s">
        <v>1706</v>
      </c>
      <c r="H369">
        <v>0.61022044709144385</v>
      </c>
    </row>
    <row r="370" spans="1:8">
      <c r="A370" s="2" t="s">
        <v>863</v>
      </c>
      <c r="B370">
        <v>5.550335570469799</v>
      </c>
      <c r="C370">
        <v>5.9261744966442951</v>
      </c>
      <c r="D370">
        <v>6.2684563758389258</v>
      </c>
      <c r="E370">
        <v>5</v>
      </c>
      <c r="F370">
        <v>149</v>
      </c>
      <c r="G370" t="s">
        <v>1705</v>
      </c>
      <c r="H370">
        <v>2.560506036423317</v>
      </c>
    </row>
    <row r="371" spans="1:8">
      <c r="A371" s="2" t="s">
        <v>323</v>
      </c>
      <c r="B371">
        <v>7.6762589928057556</v>
      </c>
      <c r="C371">
        <v>6.4460431654676258</v>
      </c>
      <c r="D371">
        <v>6.6978417266187051</v>
      </c>
      <c r="E371">
        <v>1</v>
      </c>
      <c r="F371">
        <v>139</v>
      </c>
      <c r="G371" t="s">
        <v>1704</v>
      </c>
      <c r="H371">
        <v>0.71183042336483626</v>
      </c>
    </row>
    <row r="372" spans="1:8">
      <c r="A372" s="2" t="s">
        <v>97</v>
      </c>
      <c r="B372">
        <v>6.9556962025316453</v>
      </c>
      <c r="C372">
        <v>5.9303797468354427</v>
      </c>
      <c r="D372">
        <v>6.3544303797468364</v>
      </c>
      <c r="E372">
        <v>2</v>
      </c>
      <c r="F372">
        <v>158</v>
      </c>
      <c r="G372" t="s">
        <v>1708</v>
      </c>
      <c r="H372">
        <v>1.249531237212735</v>
      </c>
    </row>
    <row r="373" spans="1:8">
      <c r="A373" s="2" t="s">
        <v>171</v>
      </c>
      <c r="B373">
        <v>5.6753246753246751</v>
      </c>
      <c r="C373">
        <v>6.2077922077922079</v>
      </c>
      <c r="D373">
        <v>6.6103896103896096</v>
      </c>
      <c r="E373">
        <v>5</v>
      </c>
      <c r="F373">
        <v>154</v>
      </c>
      <c r="G373" t="s">
        <v>1705</v>
      </c>
      <c r="H373">
        <v>2.2182335223147711</v>
      </c>
    </row>
    <row r="374" spans="1:8">
      <c r="A374" s="2" t="s">
        <v>1227</v>
      </c>
      <c r="B374">
        <v>5.9466666666666663</v>
      </c>
      <c r="C374">
        <v>6.4</v>
      </c>
      <c r="D374">
        <v>6.4733333333333336</v>
      </c>
      <c r="E374">
        <v>5</v>
      </c>
      <c r="F374">
        <v>150</v>
      </c>
      <c r="G374" t="s">
        <v>1705</v>
      </c>
      <c r="H374">
        <v>2.2084282998448379</v>
      </c>
    </row>
    <row r="375" spans="1:8">
      <c r="A375" s="2" t="s">
        <v>66</v>
      </c>
      <c r="B375">
        <v>7.3680555555555554</v>
      </c>
      <c r="C375">
        <v>5.9375</v>
      </c>
      <c r="D375">
        <v>6.3194444444444446</v>
      </c>
      <c r="E375">
        <v>4</v>
      </c>
      <c r="F375">
        <v>144</v>
      </c>
      <c r="G375" t="s">
        <v>1702</v>
      </c>
      <c r="H375">
        <v>1.1226613208612941</v>
      </c>
    </row>
    <row r="376" spans="1:8">
      <c r="A376" s="2" t="s">
        <v>637</v>
      </c>
      <c r="B376">
        <v>6.2295081967213113</v>
      </c>
      <c r="C376">
        <v>6.081967213114754</v>
      </c>
      <c r="D376">
        <v>6.6311475409836067</v>
      </c>
      <c r="E376">
        <v>5</v>
      </c>
      <c r="F376">
        <v>122</v>
      </c>
      <c r="G376" t="s">
        <v>1705</v>
      </c>
      <c r="H376">
        <v>2.346210356472338</v>
      </c>
    </row>
    <row r="377" spans="1:8">
      <c r="A377" s="2" t="s">
        <v>731</v>
      </c>
      <c r="B377">
        <v>4.640845070422535</v>
      </c>
      <c r="C377">
        <v>6.0140845070422539</v>
      </c>
      <c r="D377">
        <v>6.3380281690140849</v>
      </c>
      <c r="E377">
        <v>5</v>
      </c>
      <c r="F377">
        <v>142</v>
      </c>
      <c r="G377" t="s">
        <v>1705</v>
      </c>
      <c r="H377">
        <v>2.9772412537513788</v>
      </c>
    </row>
    <row r="378" spans="1:8">
      <c r="A378" s="2" t="s">
        <v>205</v>
      </c>
      <c r="B378">
        <v>7.373239436619718</v>
      </c>
      <c r="C378">
        <v>5.9859154929577461</v>
      </c>
      <c r="D378">
        <v>6.415492957746479</v>
      </c>
      <c r="E378">
        <v>1</v>
      </c>
      <c r="F378">
        <v>142</v>
      </c>
      <c r="G378" t="s">
        <v>1704</v>
      </c>
      <c r="H378">
        <v>1.004280661416646</v>
      </c>
    </row>
    <row r="379" spans="1:8">
      <c r="A379" s="2" t="s">
        <v>1581</v>
      </c>
      <c r="B379">
        <v>5.8741258741258742</v>
      </c>
      <c r="C379">
        <v>5.9930069930069934</v>
      </c>
      <c r="D379">
        <v>6.65034965034965</v>
      </c>
      <c r="E379">
        <v>5</v>
      </c>
      <c r="F379">
        <v>143</v>
      </c>
      <c r="G379" t="s">
        <v>1705</v>
      </c>
      <c r="H379">
        <v>2.99619136529068</v>
      </c>
    </row>
    <row r="380" spans="1:8">
      <c r="A380" s="2" t="s">
        <v>402</v>
      </c>
      <c r="B380">
        <v>7.674074074074074</v>
      </c>
      <c r="C380">
        <v>6.1037037037037036</v>
      </c>
      <c r="D380">
        <v>6.333333333333333</v>
      </c>
      <c r="E380">
        <v>0</v>
      </c>
      <c r="F380">
        <v>135</v>
      </c>
      <c r="G380" t="s">
        <v>1706</v>
      </c>
      <c r="H380">
        <v>0.68669503317491964</v>
      </c>
    </row>
    <row r="381" spans="1:8">
      <c r="A381" s="2" t="s">
        <v>412</v>
      </c>
      <c r="B381">
        <v>7.6967741935483867</v>
      </c>
      <c r="C381">
        <v>5.9806451612903224</v>
      </c>
      <c r="D381">
        <v>6.4322580645161294</v>
      </c>
      <c r="E381">
        <v>0</v>
      </c>
      <c r="F381">
        <v>155</v>
      </c>
      <c r="G381" t="s">
        <v>1706</v>
      </c>
      <c r="H381">
        <v>0.77354811805532397</v>
      </c>
    </row>
    <row r="382" spans="1:8">
      <c r="A382" s="2" t="s">
        <v>1447</v>
      </c>
      <c r="B382">
        <v>7.1880341880341883</v>
      </c>
      <c r="C382">
        <v>6</v>
      </c>
      <c r="D382">
        <v>6.4273504273504276</v>
      </c>
      <c r="E382">
        <v>5</v>
      </c>
      <c r="F382">
        <v>117</v>
      </c>
      <c r="G382" t="s">
        <v>1705</v>
      </c>
      <c r="H382">
        <v>1.47880538488083</v>
      </c>
    </row>
    <row r="383" spans="1:8">
      <c r="A383" s="2" t="s">
        <v>1001</v>
      </c>
      <c r="B383">
        <v>4.2361111111111107</v>
      </c>
      <c r="C383">
        <v>6.166666666666667</v>
      </c>
      <c r="D383">
        <v>6.541666666666667</v>
      </c>
      <c r="E383">
        <v>6</v>
      </c>
      <c r="F383">
        <v>144</v>
      </c>
      <c r="G383" t="s">
        <v>1707</v>
      </c>
      <c r="H383">
        <v>2.7207691700221841</v>
      </c>
    </row>
    <row r="384" spans="1:8">
      <c r="A384" s="2" t="s">
        <v>121</v>
      </c>
      <c r="B384">
        <v>6.9262295081967213</v>
      </c>
      <c r="C384">
        <v>6.221311475409836</v>
      </c>
      <c r="D384">
        <v>6.6721311475409832</v>
      </c>
      <c r="E384">
        <v>5</v>
      </c>
      <c r="F384">
        <v>122</v>
      </c>
      <c r="G384" t="s">
        <v>1705</v>
      </c>
      <c r="H384">
        <v>1.6355078059708421</v>
      </c>
    </row>
    <row r="385" spans="1:8">
      <c r="A385" s="2" t="s">
        <v>1591</v>
      </c>
      <c r="B385">
        <v>6.1402439024390247</v>
      </c>
      <c r="C385">
        <v>5.6524390243902438</v>
      </c>
      <c r="D385">
        <v>6.2804878048780486</v>
      </c>
      <c r="E385">
        <v>5</v>
      </c>
      <c r="F385">
        <v>164</v>
      </c>
      <c r="G385" t="s">
        <v>1705</v>
      </c>
      <c r="H385">
        <v>2.3318766521836891</v>
      </c>
    </row>
    <row r="386" spans="1:8">
      <c r="A386" s="2" t="s">
        <v>716</v>
      </c>
      <c r="B386">
        <v>7.4090909090909092</v>
      </c>
      <c r="C386">
        <v>5.9772727272727284</v>
      </c>
      <c r="D386">
        <v>6.2954545454545459</v>
      </c>
      <c r="E386">
        <v>1</v>
      </c>
      <c r="F386">
        <v>132</v>
      </c>
      <c r="G386" t="s">
        <v>1704</v>
      </c>
      <c r="H386">
        <v>1.1211097414355109</v>
      </c>
    </row>
    <row r="387" spans="1:8">
      <c r="A387" s="2" t="s">
        <v>572</v>
      </c>
      <c r="B387">
        <v>3.7686567164179099</v>
      </c>
      <c r="C387">
        <v>5.6343283582089549</v>
      </c>
      <c r="D387">
        <v>6.2611940298507456</v>
      </c>
      <c r="E387">
        <v>6</v>
      </c>
      <c r="F387">
        <v>134</v>
      </c>
      <c r="G387" t="s">
        <v>1707</v>
      </c>
      <c r="H387">
        <v>2.673569303843625</v>
      </c>
    </row>
    <row r="388" spans="1:8">
      <c r="A388" s="2" t="s">
        <v>103</v>
      </c>
      <c r="B388">
        <v>7.0827067669172932</v>
      </c>
      <c r="C388">
        <v>6.1804511278195493</v>
      </c>
      <c r="D388">
        <v>6.3308270676691727</v>
      </c>
      <c r="E388">
        <v>1</v>
      </c>
      <c r="F388">
        <v>133</v>
      </c>
      <c r="G388" t="s">
        <v>1704</v>
      </c>
      <c r="H388">
        <v>1.6224232909653971</v>
      </c>
    </row>
    <row r="389" spans="1:8">
      <c r="A389" s="2" t="s">
        <v>1387</v>
      </c>
      <c r="B389">
        <v>4.1917808219178081</v>
      </c>
      <c r="C389">
        <v>5.9246575342465757</v>
      </c>
      <c r="D389">
        <v>6.397260273972603</v>
      </c>
      <c r="E389">
        <v>3</v>
      </c>
      <c r="F389">
        <v>146</v>
      </c>
      <c r="G389" t="s">
        <v>1703</v>
      </c>
      <c r="H389">
        <v>2.9778061900307811</v>
      </c>
    </row>
    <row r="390" spans="1:8">
      <c r="A390" s="2" t="s">
        <v>281</v>
      </c>
      <c r="B390">
        <v>5.8881118881118883</v>
      </c>
      <c r="C390">
        <v>5.8881118881118883</v>
      </c>
      <c r="D390">
        <v>6.4125874125874116</v>
      </c>
      <c r="E390">
        <v>5</v>
      </c>
      <c r="F390">
        <v>143</v>
      </c>
      <c r="G390" t="s">
        <v>1705</v>
      </c>
      <c r="H390">
        <v>2.119192665595703</v>
      </c>
    </row>
    <row r="391" spans="1:8">
      <c r="A391" s="2" t="s">
        <v>886</v>
      </c>
      <c r="B391">
        <v>5.4402985074626864</v>
      </c>
      <c r="C391">
        <v>6.1343283582089549</v>
      </c>
      <c r="D391">
        <v>6.4328358208955221</v>
      </c>
      <c r="E391">
        <v>6</v>
      </c>
      <c r="F391">
        <v>134</v>
      </c>
      <c r="G391" t="s">
        <v>1707</v>
      </c>
      <c r="H391">
        <v>2.7657586312647902</v>
      </c>
    </row>
    <row r="392" spans="1:8">
      <c r="A392" s="2" t="s">
        <v>1484</v>
      </c>
      <c r="B392">
        <v>3.2251655629139071</v>
      </c>
      <c r="C392">
        <v>5.741721854304636</v>
      </c>
      <c r="D392">
        <v>6.2847682119205297</v>
      </c>
      <c r="E392">
        <v>6</v>
      </c>
      <c r="F392">
        <v>151</v>
      </c>
      <c r="G392" t="s">
        <v>1707</v>
      </c>
      <c r="H392">
        <v>2.7768489107711951</v>
      </c>
    </row>
    <row r="393" spans="1:8">
      <c r="A393" s="2" t="s">
        <v>1142</v>
      </c>
      <c r="B393">
        <v>3.736486486486486</v>
      </c>
      <c r="C393">
        <v>5.9729729729729728</v>
      </c>
      <c r="D393">
        <v>6.4729729729729728</v>
      </c>
      <c r="E393">
        <v>6</v>
      </c>
      <c r="F393">
        <v>148</v>
      </c>
      <c r="G393" t="s">
        <v>1707</v>
      </c>
      <c r="H393">
        <v>2.3634648365484892</v>
      </c>
    </row>
    <row r="394" spans="1:8">
      <c r="A394" s="2" t="s">
        <v>457</v>
      </c>
      <c r="B394">
        <v>7.333333333333333</v>
      </c>
      <c r="C394">
        <v>5.8733333333333331</v>
      </c>
      <c r="D394">
        <v>6.3733333333333331</v>
      </c>
      <c r="E394">
        <v>0</v>
      </c>
      <c r="F394">
        <v>150</v>
      </c>
      <c r="G394" t="s">
        <v>1706</v>
      </c>
      <c r="H394">
        <v>1.379210724371815</v>
      </c>
    </row>
    <row r="395" spans="1:8">
      <c r="A395" s="2" t="s">
        <v>746</v>
      </c>
      <c r="B395">
        <v>5.647887323943662</v>
      </c>
      <c r="C395">
        <v>5.97887323943662</v>
      </c>
      <c r="D395">
        <v>6.598591549295775</v>
      </c>
      <c r="E395">
        <v>5</v>
      </c>
      <c r="F395">
        <v>142</v>
      </c>
      <c r="G395" t="s">
        <v>1705</v>
      </c>
      <c r="H395">
        <v>2.581617527389882</v>
      </c>
    </row>
    <row r="396" spans="1:8">
      <c r="A396" s="2" t="s">
        <v>1634</v>
      </c>
      <c r="B396">
        <v>6.3288590604026842</v>
      </c>
      <c r="C396">
        <v>5.8389261744966454</v>
      </c>
      <c r="D396">
        <v>6.3691275167785237</v>
      </c>
      <c r="E396">
        <v>5</v>
      </c>
      <c r="F396">
        <v>149</v>
      </c>
      <c r="G396" t="s">
        <v>1705</v>
      </c>
      <c r="H396">
        <v>2.515570179726518</v>
      </c>
    </row>
    <row r="397" spans="1:8">
      <c r="A397" s="2" t="s">
        <v>784</v>
      </c>
      <c r="B397">
        <v>7.3985507246376816</v>
      </c>
      <c r="C397">
        <v>6.2898550724637694</v>
      </c>
      <c r="D397">
        <v>6.36231884057971</v>
      </c>
      <c r="E397">
        <v>3</v>
      </c>
      <c r="F397">
        <v>138</v>
      </c>
      <c r="G397" t="s">
        <v>1703</v>
      </c>
      <c r="H397">
        <v>1.321724033730211</v>
      </c>
    </row>
    <row r="398" spans="1:8">
      <c r="A398" s="2" t="s">
        <v>1347</v>
      </c>
      <c r="B398">
        <v>6.1948051948051948</v>
      </c>
      <c r="C398">
        <v>6.1363636363636367</v>
      </c>
      <c r="D398">
        <v>6.4480519480519476</v>
      </c>
      <c r="E398">
        <v>5</v>
      </c>
      <c r="F398">
        <v>154</v>
      </c>
      <c r="G398" t="s">
        <v>1705</v>
      </c>
      <c r="H398">
        <v>2.3049295622049422</v>
      </c>
    </row>
    <row r="399" spans="1:8">
      <c r="A399" s="2" t="s">
        <v>1313</v>
      </c>
      <c r="B399">
        <v>7.624161073825503</v>
      </c>
      <c r="C399">
        <v>5.9463087248322148</v>
      </c>
      <c r="D399">
        <v>6.201342281879195</v>
      </c>
      <c r="E399">
        <v>0</v>
      </c>
      <c r="F399">
        <v>149</v>
      </c>
      <c r="G399" t="s">
        <v>1706</v>
      </c>
      <c r="H399">
        <v>0.7370948785341439</v>
      </c>
    </row>
    <row r="400" spans="1:8">
      <c r="A400" s="2" t="s">
        <v>1008</v>
      </c>
      <c r="B400">
        <v>3.0493827160493829</v>
      </c>
      <c r="C400">
        <v>6.0987654320987659</v>
      </c>
      <c r="D400">
        <v>6.3086419753086416</v>
      </c>
      <c r="E400">
        <v>6</v>
      </c>
      <c r="F400">
        <v>162</v>
      </c>
      <c r="G400" t="s">
        <v>1707</v>
      </c>
      <c r="H400">
        <v>2.7234746985744782</v>
      </c>
    </row>
    <row r="401" spans="1:8">
      <c r="A401" s="2" t="s">
        <v>1332</v>
      </c>
      <c r="B401">
        <v>7.626760563380282</v>
      </c>
      <c r="C401">
        <v>6.225352112676056</v>
      </c>
      <c r="D401">
        <v>6.746478873239437</v>
      </c>
      <c r="E401">
        <v>0</v>
      </c>
      <c r="F401">
        <v>142</v>
      </c>
      <c r="G401" t="s">
        <v>1706</v>
      </c>
      <c r="H401">
        <v>1.3511036434508501</v>
      </c>
    </row>
    <row r="402" spans="1:8">
      <c r="A402" s="2" t="s">
        <v>1070</v>
      </c>
      <c r="B402">
        <v>7.7956204379562042</v>
      </c>
      <c r="C402">
        <v>5.9270072992700733</v>
      </c>
      <c r="D402">
        <v>6.4890510948905114</v>
      </c>
      <c r="E402">
        <v>0</v>
      </c>
      <c r="F402">
        <v>137</v>
      </c>
      <c r="G402" t="s">
        <v>1706</v>
      </c>
      <c r="H402">
        <v>0.99735918554136971</v>
      </c>
    </row>
    <row r="403" spans="1:8">
      <c r="A403" s="2" t="s">
        <v>170</v>
      </c>
      <c r="B403">
        <v>7.8439716312056742</v>
      </c>
      <c r="C403">
        <v>5.9929078014184398</v>
      </c>
      <c r="D403">
        <v>6.5106382978723403</v>
      </c>
      <c r="E403">
        <v>0</v>
      </c>
      <c r="F403">
        <v>141</v>
      </c>
      <c r="G403" t="s">
        <v>1706</v>
      </c>
      <c r="H403">
        <v>0.45011721000347332</v>
      </c>
    </row>
    <row r="404" spans="1:8">
      <c r="A404" s="2" t="s">
        <v>896</v>
      </c>
      <c r="B404">
        <v>4.647887323943662</v>
      </c>
      <c r="C404">
        <v>6.211267605633803</v>
      </c>
      <c r="D404">
        <v>6.415492957746479</v>
      </c>
      <c r="E404">
        <v>5</v>
      </c>
      <c r="F404">
        <v>142</v>
      </c>
      <c r="G404" t="s">
        <v>1705</v>
      </c>
      <c r="H404">
        <v>3.0539680562691811</v>
      </c>
    </row>
    <row r="405" spans="1:8">
      <c r="A405" s="2" t="s">
        <v>955</v>
      </c>
      <c r="B405">
        <v>7.2</v>
      </c>
      <c r="C405">
        <v>6.1037037037037036</v>
      </c>
      <c r="D405">
        <v>6.5703703703703704</v>
      </c>
      <c r="E405">
        <v>2</v>
      </c>
      <c r="F405">
        <v>135</v>
      </c>
      <c r="G405" t="s">
        <v>1708</v>
      </c>
      <c r="H405">
        <v>1.469693845669906</v>
      </c>
    </row>
    <row r="406" spans="1:8">
      <c r="A406" s="2" t="s">
        <v>105</v>
      </c>
      <c r="B406">
        <v>7.778625954198473</v>
      </c>
      <c r="C406">
        <v>6.0305343511450378</v>
      </c>
      <c r="D406">
        <v>6.343511450381679</v>
      </c>
      <c r="E406">
        <v>0</v>
      </c>
      <c r="F406">
        <v>131</v>
      </c>
      <c r="G406" t="s">
        <v>1706</v>
      </c>
      <c r="H406">
        <v>1.006013038750265</v>
      </c>
    </row>
    <row r="407" spans="1:8">
      <c r="A407" s="2" t="s">
        <v>996</v>
      </c>
      <c r="B407">
        <v>7.2374100719424463</v>
      </c>
      <c r="C407">
        <v>6.3165467625899279</v>
      </c>
      <c r="D407">
        <v>6.4892086330935248</v>
      </c>
      <c r="E407">
        <v>2</v>
      </c>
      <c r="F407">
        <v>139</v>
      </c>
      <c r="G407" t="s">
        <v>1708</v>
      </c>
      <c r="H407">
        <v>1.386381521777946</v>
      </c>
    </row>
    <row r="408" spans="1:8">
      <c r="A408" s="2" t="s">
        <v>1372</v>
      </c>
      <c r="B408">
        <v>1.9179104477611939</v>
      </c>
      <c r="C408">
        <v>6.1044776119402986</v>
      </c>
      <c r="D408">
        <v>6.5298507462686564</v>
      </c>
      <c r="E408">
        <v>6</v>
      </c>
      <c r="F408">
        <v>134</v>
      </c>
      <c r="G408" t="s">
        <v>1707</v>
      </c>
      <c r="H408">
        <v>2.5511147913309511</v>
      </c>
    </row>
    <row r="409" spans="1:8">
      <c r="A409" s="2" t="s">
        <v>24</v>
      </c>
      <c r="B409">
        <v>7.7391304347826084</v>
      </c>
      <c r="C409">
        <v>6.1086956521739131</v>
      </c>
      <c r="D409">
        <v>6.5797101449275361</v>
      </c>
      <c r="E409">
        <v>0</v>
      </c>
      <c r="F409">
        <v>138</v>
      </c>
      <c r="G409" t="s">
        <v>1706</v>
      </c>
      <c r="H409">
        <v>0.67356232107955016</v>
      </c>
    </row>
    <row r="410" spans="1:8">
      <c r="A410" s="2" t="s">
        <v>1420</v>
      </c>
      <c r="B410">
        <v>2.931034482758621</v>
      </c>
      <c r="C410">
        <v>6.1448275862068966</v>
      </c>
      <c r="D410">
        <v>6.3517241379310354</v>
      </c>
      <c r="E410">
        <v>3</v>
      </c>
      <c r="F410">
        <v>145</v>
      </c>
      <c r="G410" t="s">
        <v>1703</v>
      </c>
      <c r="H410">
        <v>3.1418316037619101</v>
      </c>
    </row>
    <row r="411" spans="1:8">
      <c r="A411" s="2" t="s">
        <v>558</v>
      </c>
      <c r="B411">
        <v>7.2721518987341769</v>
      </c>
      <c r="C411">
        <v>6.0632911392405067</v>
      </c>
      <c r="D411">
        <v>6.537974683544304</v>
      </c>
      <c r="E411">
        <v>3</v>
      </c>
      <c r="F411">
        <v>158</v>
      </c>
      <c r="G411" t="s">
        <v>1703</v>
      </c>
      <c r="H411">
        <v>1.565646767221645</v>
      </c>
    </row>
    <row r="412" spans="1:8">
      <c r="A412" s="2" t="s">
        <v>270</v>
      </c>
      <c r="B412">
        <v>7.5793103448275856</v>
      </c>
      <c r="C412">
        <v>5.7379310344827594</v>
      </c>
      <c r="D412">
        <v>6.3379310344827582</v>
      </c>
      <c r="E412">
        <v>0</v>
      </c>
      <c r="F412">
        <v>145</v>
      </c>
      <c r="G412" t="s">
        <v>1706</v>
      </c>
      <c r="H412">
        <v>0.86836322860283233</v>
      </c>
    </row>
    <row r="413" spans="1:8">
      <c r="A413" s="2" t="s">
        <v>641</v>
      </c>
      <c r="B413">
        <v>6.0536912751677852</v>
      </c>
      <c r="C413">
        <v>6.0201342281879198</v>
      </c>
      <c r="D413">
        <v>6.4832214765100673</v>
      </c>
      <c r="E413">
        <v>3</v>
      </c>
      <c r="F413">
        <v>149</v>
      </c>
      <c r="G413" t="s">
        <v>1703</v>
      </c>
      <c r="H413">
        <v>2.3136166374223341</v>
      </c>
    </row>
    <row r="414" spans="1:8">
      <c r="A414" s="2" t="s">
        <v>1201</v>
      </c>
      <c r="B414">
        <v>3.6183206106870229</v>
      </c>
      <c r="C414">
        <v>5.6717557251908399</v>
      </c>
      <c r="D414">
        <v>6.3816793893129784</v>
      </c>
      <c r="E414">
        <v>5</v>
      </c>
      <c r="F414">
        <v>131</v>
      </c>
      <c r="G414" t="s">
        <v>1705</v>
      </c>
      <c r="H414">
        <v>2.9329869496516889</v>
      </c>
    </row>
    <row r="415" spans="1:8">
      <c r="A415" s="2" t="s">
        <v>83</v>
      </c>
      <c r="B415">
        <v>7.3941605839416056</v>
      </c>
      <c r="C415">
        <v>6.0437956204379564</v>
      </c>
      <c r="D415">
        <v>6.4233576642335768</v>
      </c>
      <c r="E415">
        <v>2</v>
      </c>
      <c r="F415">
        <v>137</v>
      </c>
      <c r="G415" t="s">
        <v>1708</v>
      </c>
      <c r="H415">
        <v>1.3527893013772769</v>
      </c>
    </row>
    <row r="416" spans="1:8">
      <c r="A416" s="2" t="s">
        <v>568</v>
      </c>
      <c r="B416">
        <v>5.8534482758620694</v>
      </c>
      <c r="C416">
        <v>5.5603448275862073</v>
      </c>
      <c r="D416">
        <v>6.2672413793103452</v>
      </c>
      <c r="E416">
        <v>4</v>
      </c>
      <c r="F416">
        <v>116</v>
      </c>
      <c r="G416" t="s">
        <v>1702</v>
      </c>
      <c r="H416">
        <v>2.4468639687991178</v>
      </c>
    </row>
    <row r="417" spans="1:8">
      <c r="A417" s="2" t="s">
        <v>502</v>
      </c>
      <c r="B417">
        <v>6.7342657342657342</v>
      </c>
      <c r="C417">
        <v>5.685314685314685</v>
      </c>
      <c r="D417">
        <v>6.1678321678321666</v>
      </c>
      <c r="E417">
        <v>3</v>
      </c>
      <c r="F417">
        <v>143</v>
      </c>
      <c r="G417" t="s">
        <v>1703</v>
      </c>
      <c r="H417">
        <v>1.8011303713779301</v>
      </c>
    </row>
    <row r="418" spans="1:8">
      <c r="A418" s="2" t="s">
        <v>129</v>
      </c>
      <c r="B418">
        <v>7.4488188976377954</v>
      </c>
      <c r="C418">
        <v>6.1811023622047241</v>
      </c>
      <c r="D418">
        <v>6.4409448818897639</v>
      </c>
      <c r="E418">
        <v>3</v>
      </c>
      <c r="F418">
        <v>127</v>
      </c>
      <c r="G418" t="s">
        <v>1703</v>
      </c>
      <c r="H418">
        <v>1.168542139155222</v>
      </c>
    </row>
    <row r="419" spans="1:8">
      <c r="A419" s="2" t="s">
        <v>741</v>
      </c>
      <c r="B419">
        <v>7.8778625954198471</v>
      </c>
      <c r="C419">
        <v>6.5725190839694658</v>
      </c>
      <c r="D419">
        <v>6.6106870229007626</v>
      </c>
      <c r="E419">
        <v>0</v>
      </c>
      <c r="F419">
        <v>131</v>
      </c>
      <c r="G419" t="s">
        <v>1706</v>
      </c>
      <c r="H419">
        <v>0.50979565975767971</v>
      </c>
    </row>
    <row r="420" spans="1:8">
      <c r="A420" s="2" t="s">
        <v>518</v>
      </c>
      <c r="B420">
        <v>6.3384615384615381</v>
      </c>
      <c r="C420">
        <v>6.3</v>
      </c>
      <c r="D420">
        <v>6.4230769230769234</v>
      </c>
      <c r="E420">
        <v>4</v>
      </c>
      <c r="F420">
        <v>130</v>
      </c>
      <c r="G420" t="s">
        <v>1702</v>
      </c>
      <c r="H420">
        <v>2.168139387208964</v>
      </c>
    </row>
    <row r="421" spans="1:8">
      <c r="A421" s="2" t="s">
        <v>220</v>
      </c>
      <c r="B421">
        <v>7.6078431372549016</v>
      </c>
      <c r="C421">
        <v>5.9477124183006538</v>
      </c>
      <c r="D421">
        <v>6.4967320261437909</v>
      </c>
      <c r="E421">
        <v>1</v>
      </c>
      <c r="F421">
        <v>153</v>
      </c>
      <c r="G421" t="s">
        <v>1704</v>
      </c>
      <c r="H421">
        <v>0.76896751180892531</v>
      </c>
    </row>
    <row r="422" spans="1:8">
      <c r="A422" s="2" t="s">
        <v>321</v>
      </c>
      <c r="B422">
        <v>7.7222222222222223</v>
      </c>
      <c r="C422">
        <v>5.9027777777777777</v>
      </c>
      <c r="D422">
        <v>6.4305555555555554</v>
      </c>
      <c r="E422">
        <v>0</v>
      </c>
      <c r="F422">
        <v>144</v>
      </c>
      <c r="G422" t="s">
        <v>1706</v>
      </c>
      <c r="H422">
        <v>0.8932186217118635</v>
      </c>
    </row>
    <row r="423" spans="1:8">
      <c r="A423" s="2" t="s">
        <v>544</v>
      </c>
      <c r="B423">
        <v>6.7557251908396942</v>
      </c>
      <c r="C423">
        <v>5.5954198473282446</v>
      </c>
      <c r="D423">
        <v>6.2061068702290072</v>
      </c>
      <c r="E423">
        <v>1</v>
      </c>
      <c r="F423">
        <v>131</v>
      </c>
      <c r="G423" t="s">
        <v>1704</v>
      </c>
      <c r="H423">
        <v>1.5387692268953881</v>
      </c>
    </row>
    <row r="424" spans="1:8">
      <c r="A424" s="2" t="s">
        <v>471</v>
      </c>
      <c r="B424">
        <v>7.8412698412698409</v>
      </c>
      <c r="C424">
        <v>5.9761904761904763</v>
      </c>
      <c r="D424">
        <v>6.5</v>
      </c>
      <c r="E424">
        <v>0</v>
      </c>
      <c r="F424">
        <v>126</v>
      </c>
      <c r="G424" t="s">
        <v>1706</v>
      </c>
      <c r="H424">
        <v>0.49461703018675879</v>
      </c>
    </row>
    <row r="425" spans="1:8">
      <c r="A425" s="2" t="s">
        <v>74</v>
      </c>
      <c r="B425">
        <v>7.1212121212121211</v>
      </c>
      <c r="C425">
        <v>6.4848484848484844</v>
      </c>
      <c r="D425">
        <v>6.4318181818181817</v>
      </c>
      <c r="E425">
        <v>3</v>
      </c>
      <c r="F425">
        <v>132</v>
      </c>
      <c r="G425" t="s">
        <v>1703</v>
      </c>
      <c r="H425">
        <v>1.6331337371720169</v>
      </c>
    </row>
    <row r="426" spans="1:8">
      <c r="A426" s="2" t="s">
        <v>64</v>
      </c>
      <c r="B426">
        <v>7.7226277372262766</v>
      </c>
      <c r="C426">
        <v>6.1094890510948909</v>
      </c>
      <c r="D426">
        <v>6.5912408759124084</v>
      </c>
      <c r="E426">
        <v>2</v>
      </c>
      <c r="F426">
        <v>137</v>
      </c>
      <c r="G426" t="s">
        <v>1708</v>
      </c>
      <c r="H426">
        <v>0.647622569717338</v>
      </c>
    </row>
    <row r="427" spans="1:8">
      <c r="A427" s="2" t="s">
        <v>537</v>
      </c>
      <c r="B427">
        <v>7.1746987951807233</v>
      </c>
      <c r="C427">
        <v>5.927710843373494</v>
      </c>
      <c r="D427">
        <v>6.4397590361445776</v>
      </c>
      <c r="E427">
        <v>5</v>
      </c>
      <c r="F427">
        <v>166</v>
      </c>
      <c r="G427" t="s">
        <v>1705</v>
      </c>
      <c r="H427">
        <v>1.35311718416955</v>
      </c>
    </row>
    <row r="428" spans="1:8">
      <c r="A428" s="2" t="s">
        <v>735</v>
      </c>
      <c r="B428">
        <v>4.5428571428571427</v>
      </c>
      <c r="C428">
        <v>5.8142857142857141</v>
      </c>
      <c r="D428">
        <v>6.4285714285714288</v>
      </c>
      <c r="E428">
        <v>0</v>
      </c>
      <c r="F428">
        <v>140</v>
      </c>
      <c r="G428" t="s">
        <v>1706</v>
      </c>
      <c r="H428">
        <v>2.7133833086373631</v>
      </c>
    </row>
    <row r="429" spans="1:8">
      <c r="A429" s="2" t="s">
        <v>655</v>
      </c>
      <c r="B429">
        <v>6.0314465408805029</v>
      </c>
      <c r="C429">
        <v>6.1635220125786168</v>
      </c>
      <c r="D429">
        <v>6.4528301886792452</v>
      </c>
      <c r="E429">
        <v>5</v>
      </c>
      <c r="F429">
        <v>159</v>
      </c>
      <c r="G429" t="s">
        <v>1705</v>
      </c>
      <c r="H429">
        <v>2.3483471603463801</v>
      </c>
    </row>
    <row r="430" spans="1:8">
      <c r="A430" s="2" t="s">
        <v>561</v>
      </c>
      <c r="B430">
        <v>6.3030303030303028</v>
      </c>
      <c r="C430">
        <v>5.8863636363636367</v>
      </c>
      <c r="D430">
        <v>6.1363636363636367</v>
      </c>
      <c r="E430">
        <v>2</v>
      </c>
      <c r="F430">
        <v>132</v>
      </c>
      <c r="G430" t="s">
        <v>1708</v>
      </c>
      <c r="H430">
        <v>2.3222879064176869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08A5-09BC-4204-82DA-13BE0A75A847}">
  <dimension ref="A1:H1001"/>
  <sheetViews>
    <sheetView workbookViewId="0">
      <pane xSplit="1" topLeftCell="F97" activePane="topRight" state="frozen"/>
      <selection pane="topRight" activeCell="F97" sqref="F97"/>
    </sheetView>
  </sheetViews>
  <sheetFormatPr defaultRowHeight="15"/>
  <cols>
    <col min="1" max="1" width="16.28515625" style="15" bestFit="1" customWidth="1"/>
    <col min="2" max="2" width="10.5703125" style="18" customWidth="1"/>
    <col min="3" max="3" width="9.7109375" style="18" customWidth="1"/>
    <col min="4" max="4" width="12.140625" style="15" customWidth="1"/>
    <col min="5" max="5" width="13.42578125" style="17" customWidth="1"/>
    <col min="6" max="6" width="20" style="15" customWidth="1"/>
    <col min="7" max="16384" width="9.140625" style="15"/>
  </cols>
  <sheetData>
    <row r="1" spans="1:8" ht="60.75">
      <c r="A1" s="11" t="s">
        <v>0</v>
      </c>
      <c r="B1" s="13" t="s">
        <v>1710</v>
      </c>
      <c r="C1" s="13" t="s">
        <v>2</v>
      </c>
      <c r="D1" s="20" t="s">
        <v>1711</v>
      </c>
      <c r="E1" s="19" t="s">
        <v>1712</v>
      </c>
      <c r="F1" s="11" t="s">
        <v>1713</v>
      </c>
      <c r="H1" s="15">
        <f>SUBTOTAL(3,F2:F1001)</f>
        <v>1000</v>
      </c>
    </row>
    <row r="2" spans="1:8">
      <c r="A2" s="14" t="s">
        <v>28</v>
      </c>
      <c r="B2" s="7">
        <f t="shared" ref="B2:B65" si="0">LOG10(D2)+6</f>
        <v>3.5345064214822841</v>
      </c>
      <c r="C2" s="7">
        <f t="shared" ref="C2:C65" si="1">LOG10(E2)+6</f>
        <v>1.344004969757318</v>
      </c>
      <c r="D2" s="12">
        <v>3.4237845000000002E-3</v>
      </c>
      <c r="E2" s="16">
        <v>2.2080299999999999E-5</v>
      </c>
      <c r="F2" s="8" t="str">
        <f>IFERROR(IF(VLOOKUP(A2,FrenchVocabulary!#REF!,1,FALSE)=A2, "yes", "no"), "no")</f>
        <v>no</v>
      </c>
    </row>
    <row r="3" spans="1:8">
      <c r="A3" s="14" t="s">
        <v>34</v>
      </c>
      <c r="B3" s="7">
        <f t="shared" si="0"/>
        <v>3.5083723479280704</v>
      </c>
      <c r="C3" s="7">
        <f t="shared" si="1"/>
        <v>1.3178712006783195</v>
      </c>
      <c r="D3" s="12">
        <v>3.2238316000000001E-3</v>
      </c>
      <c r="E3" s="16">
        <v>2.0790800000000001E-5</v>
      </c>
      <c r="F3" s="8" t="str">
        <f>IFERROR(IF(VLOOKUP(A3,FrenchVocabulary!#REF!,1,FALSE)=A3, "yes", "no"), "no")</f>
        <v>no</v>
      </c>
    </row>
    <row r="4" spans="1:8">
      <c r="A4" s="14" t="s">
        <v>26</v>
      </c>
      <c r="B4" s="7">
        <f t="shared" si="0"/>
        <v>3.4738650722707431</v>
      </c>
      <c r="C4" s="7">
        <f t="shared" si="1"/>
        <v>1.2833645586977935</v>
      </c>
      <c r="D4" s="12">
        <v>2.9775912E-3</v>
      </c>
      <c r="E4" s="16">
        <v>1.9202799999999998E-5</v>
      </c>
      <c r="F4" s="8" t="str">
        <f>IFERROR(IF(VLOOKUP(A4,FrenchVocabulary!#REF!,1,FALSE)=A4, "yes", "no"), "no")</f>
        <v>no</v>
      </c>
    </row>
    <row r="5" spans="1:8">
      <c r="A5" s="14" t="s">
        <v>39</v>
      </c>
      <c r="B5" s="7">
        <f t="shared" si="0"/>
        <v>3.4596286616332312</v>
      </c>
      <c r="C5" s="7">
        <f t="shared" si="1"/>
        <v>1.2691275120008445</v>
      </c>
      <c r="D5" s="12">
        <v>2.8815666000000001E-3</v>
      </c>
      <c r="E5" s="16">
        <v>1.8583499999999999E-5</v>
      </c>
      <c r="F5" s="8" t="str">
        <f>IFERROR(IF(VLOOKUP(A5,FrenchVocabulary!#REF!,1,FALSE)=A5, "yes", "no"), "no")</f>
        <v>no</v>
      </c>
    </row>
    <row r="6" spans="1:8">
      <c r="A6" s="14" t="s">
        <v>55</v>
      </c>
      <c r="B6" s="7">
        <f t="shared" si="0"/>
        <v>3.4072090406413968</v>
      </c>
      <c r="C6" s="7">
        <f t="shared" si="1"/>
        <v>1.2167067833801317</v>
      </c>
      <c r="D6" s="12">
        <v>2.5539302999999999E-3</v>
      </c>
      <c r="E6" s="16">
        <v>1.6470500000000001E-5</v>
      </c>
      <c r="F6" s="8" t="str">
        <f>IFERROR(IF(VLOOKUP(A6,FrenchVocabulary!#REF!,1,FALSE)=A6, "yes", "no"), "no")</f>
        <v>no</v>
      </c>
    </row>
    <row r="7" spans="1:8">
      <c r="A7" s="14" t="s">
        <v>47</v>
      </c>
      <c r="B7" s="7">
        <f t="shared" si="0"/>
        <v>3.4064955905781611</v>
      </c>
      <c r="C7" s="7">
        <f t="shared" si="1"/>
        <v>1.2159942626508604</v>
      </c>
      <c r="D7" s="12">
        <v>2.5497381999999998E-3</v>
      </c>
      <c r="E7" s="16">
        <v>1.6443499999999999E-5</v>
      </c>
      <c r="F7" s="8" t="str">
        <f>IFERROR(IF(VLOOKUP(A7,FrenchVocabulary!#REF!,1,FALSE)=A7, "yes", "no"), "no")</f>
        <v>no</v>
      </c>
    </row>
    <row r="8" spans="1:8">
      <c r="A8" s="14" t="s">
        <v>32</v>
      </c>
      <c r="B8" s="7">
        <f t="shared" si="0"/>
        <v>3.3574364177022566</v>
      </c>
      <c r="C8" s="7">
        <f t="shared" si="1"/>
        <v>1.1669360518603513</v>
      </c>
      <c r="D8" s="12">
        <v>2.2773848000000002E-3</v>
      </c>
      <c r="E8" s="16">
        <v>1.46871E-5</v>
      </c>
      <c r="F8" s="8" t="str">
        <f>IFERROR(IF(VLOOKUP(A8,FrenchVocabulary!#REF!,1,FALSE)=A8, "yes", "no"), "no")</f>
        <v>no</v>
      </c>
    </row>
    <row r="9" spans="1:8">
      <c r="A9" s="14" t="s">
        <v>43</v>
      </c>
      <c r="B9" s="7">
        <f t="shared" si="0"/>
        <v>3.3557343228952266</v>
      </c>
      <c r="C9" s="7">
        <f t="shared" si="1"/>
        <v>1.1652324518828214</v>
      </c>
      <c r="D9" s="12">
        <v>2.2684767E-3</v>
      </c>
      <c r="E9" s="16">
        <v>1.46296E-5</v>
      </c>
      <c r="F9" s="8" t="str">
        <f>IFERROR(IF(VLOOKUP(A9,FrenchVocabulary!#REF!,1,FALSE)=A9, "yes", "no"), "no")</f>
        <v>no</v>
      </c>
    </row>
    <row r="10" spans="1:8">
      <c r="A10" s="14" t="s">
        <v>40</v>
      </c>
      <c r="B10" s="7">
        <f t="shared" si="0"/>
        <v>3.335717597325528</v>
      </c>
      <c r="C10" s="7">
        <f t="shared" si="1"/>
        <v>1.1452150583041263</v>
      </c>
      <c r="D10" s="12">
        <v>2.1662949999999999E-3</v>
      </c>
      <c r="E10" s="16">
        <v>1.39706E-5</v>
      </c>
      <c r="F10" s="8" t="str">
        <f>IFERROR(IF(VLOOKUP(A10,FrenchVocabulary!#REF!,1,FALSE)=A10, "yes", "no"), "no")</f>
        <v>no</v>
      </c>
    </row>
    <row r="11" spans="1:8">
      <c r="A11" s="14" t="s">
        <v>49</v>
      </c>
      <c r="B11" s="7">
        <f t="shared" si="0"/>
        <v>3.2320783482441477</v>
      </c>
      <c r="C11" s="7">
        <f t="shared" si="1"/>
        <v>1.0415782077144051</v>
      </c>
      <c r="D11" s="12">
        <v>1.7063902E-3</v>
      </c>
      <c r="E11" s="16">
        <v>1.10047E-5</v>
      </c>
      <c r="F11" s="8" t="str">
        <f>IFERROR(IF(VLOOKUP(A11,FrenchVocabulary!#REF!,1,FALSE)=A11, "yes", "no"), "no")</f>
        <v>no</v>
      </c>
    </row>
    <row r="12" spans="1:8">
      <c r="A12" s="14" t="s">
        <v>45</v>
      </c>
      <c r="B12" s="7">
        <f t="shared" si="0"/>
        <v>3.2268569263165943</v>
      </c>
      <c r="C12" s="7">
        <f t="shared" si="1"/>
        <v>1.0363573764524707</v>
      </c>
      <c r="D12" s="12">
        <v>1.6859975E-3</v>
      </c>
      <c r="E12" s="16">
        <v>1.08732E-5</v>
      </c>
      <c r="F12" s="8" t="str">
        <f>IFERROR(IF(VLOOKUP(A12,FrenchVocabulary!#REF!,1,FALSE)=A12, "yes", "no"), "no")</f>
        <v>no</v>
      </c>
    </row>
    <row r="13" spans="1:8">
      <c r="A13" s="14" t="s">
        <v>1714</v>
      </c>
      <c r="B13" s="7">
        <f t="shared" si="0"/>
        <v>3.2120754726791021</v>
      </c>
      <c r="C13" s="7">
        <f t="shared" si="1"/>
        <v>1.0215737896474923</v>
      </c>
      <c r="D13" s="12">
        <v>1.6295792E-3</v>
      </c>
      <c r="E13" s="16">
        <v>1.0509299999999999E-5</v>
      </c>
      <c r="F13" s="8" t="str">
        <f>IFERROR(IF(VLOOKUP(A13,FrenchVocabulary!#REF!,1,FALSE)=A13, "yes", "no"), "no")</f>
        <v>no</v>
      </c>
    </row>
    <row r="14" spans="1:8">
      <c r="A14" s="14" t="s">
        <v>1715</v>
      </c>
      <c r="B14" s="7">
        <f t="shared" si="0"/>
        <v>3.1932509151339485</v>
      </c>
      <c r="C14" s="7">
        <f t="shared" si="1"/>
        <v>1.0027490509315502</v>
      </c>
      <c r="D14" s="12">
        <v>1.5604537999999999E-3</v>
      </c>
      <c r="E14" s="16">
        <v>1.0063499999999999E-5</v>
      </c>
      <c r="F14" s="8" t="str">
        <f>IFERROR(IF(VLOOKUP(A14,FrenchVocabulary!#REF!,1,FALSE)=A14, "yes", "no"), "no")</f>
        <v>no</v>
      </c>
    </row>
    <row r="15" spans="1:8">
      <c r="A15" s="14" t="s">
        <v>57</v>
      </c>
      <c r="B15" s="7">
        <f t="shared" si="0"/>
        <v>3.1681348406384315</v>
      </c>
      <c r="C15" s="7">
        <f t="shared" si="1"/>
        <v>0.97763216524599983</v>
      </c>
      <c r="D15" s="12">
        <v>1.4727697000000001E-3</v>
      </c>
      <c r="E15" s="16">
        <v>9.4979999999999995E-6</v>
      </c>
      <c r="F15" s="8" t="str">
        <f>IFERROR(IF(VLOOKUP(A15,FrenchVocabulary!#REF!,1,FALSE)=A15, "yes", "no"), "no")</f>
        <v>no</v>
      </c>
    </row>
    <row r="16" spans="1:8">
      <c r="A16" s="14" t="s">
        <v>53</v>
      </c>
      <c r="B16" s="7">
        <f t="shared" si="0"/>
        <v>3.1513852050596745</v>
      </c>
      <c r="C16" s="7">
        <f t="shared" si="1"/>
        <v>0.96088442079059977</v>
      </c>
      <c r="D16" s="12">
        <v>1.4170501E-3</v>
      </c>
      <c r="E16" s="16">
        <v>9.1386999999999994E-6</v>
      </c>
      <c r="F16" s="8" t="str">
        <f>IFERROR(IF(VLOOKUP(A16,FrenchVocabulary!#REF!,1,FALSE)=A16, "yes", "no"), "no")</f>
        <v>no</v>
      </c>
    </row>
    <row r="17" spans="1:6">
      <c r="A17" s="14" t="s">
        <v>51</v>
      </c>
      <c r="B17" s="7">
        <f t="shared" si="0"/>
        <v>3.1495075300850583</v>
      </c>
      <c r="C17" s="7">
        <f t="shared" si="1"/>
        <v>0.9590079837682941</v>
      </c>
      <c r="D17" s="12">
        <v>1.4109367E-3</v>
      </c>
      <c r="E17" s="16">
        <v>9.0992999999999994E-6</v>
      </c>
      <c r="F17" s="8" t="str">
        <f>IFERROR(IF(VLOOKUP(A17,FrenchVocabulary!#REF!,1,FALSE)=A17, "yes", "no"), "no")</f>
        <v>no</v>
      </c>
    </row>
    <row r="18" spans="1:6">
      <c r="A18" s="14" t="s">
        <v>1716</v>
      </c>
      <c r="B18" s="7">
        <f t="shared" si="0"/>
        <v>3.1422563413424038</v>
      </c>
      <c r="C18" s="7">
        <f t="shared" si="1"/>
        <v>0.95175509566969296</v>
      </c>
      <c r="D18" s="12">
        <v>1.3875745999999999E-3</v>
      </c>
      <c r="E18" s="16">
        <v>8.9485999999999993E-6</v>
      </c>
      <c r="F18" s="8" t="str">
        <f>IFERROR(IF(VLOOKUP(A18,FrenchVocabulary!#REF!,1,FALSE)=A18, "yes", "no"), "no")</f>
        <v>no</v>
      </c>
    </row>
    <row r="19" spans="1:6">
      <c r="A19" s="14" t="s">
        <v>82</v>
      </c>
      <c r="B19" s="7">
        <f t="shared" si="0"/>
        <v>3.1365331778014132</v>
      </c>
      <c r="C19" s="7">
        <f t="shared" si="1"/>
        <v>0.94603447327147006</v>
      </c>
      <c r="D19" s="12">
        <v>1.369409E-3</v>
      </c>
      <c r="E19" s="16">
        <v>8.8315000000000001E-6</v>
      </c>
      <c r="F19" s="8" t="str">
        <f>IFERROR(IF(VLOOKUP(A19,FrenchVocabulary!#REF!,1,FALSE)=A19, "yes", "no"), "no")</f>
        <v>no</v>
      </c>
    </row>
    <row r="20" spans="1:6">
      <c r="A20" s="14" t="s">
        <v>65</v>
      </c>
      <c r="B20" s="7">
        <f t="shared" si="0"/>
        <v>3.1345204534755706</v>
      </c>
      <c r="C20" s="7">
        <f t="shared" si="1"/>
        <v>0.94401851873658682</v>
      </c>
      <c r="D20" s="12">
        <v>1.3630771999999999E-3</v>
      </c>
      <c r="E20" s="16">
        <v>8.7906000000000002E-6</v>
      </c>
      <c r="F20" s="8" t="str">
        <f>IFERROR(IF(VLOOKUP(A20,FrenchVocabulary!#REF!,1,FALSE)=A20, "yes", "no"), "no")</f>
        <v>no</v>
      </c>
    </row>
    <row r="21" spans="1:6">
      <c r="A21" s="14" t="s">
        <v>1717</v>
      </c>
      <c r="B21" s="7">
        <f t="shared" si="0"/>
        <v>3.1312946188214954</v>
      </c>
      <c r="C21" s="7">
        <f t="shared" si="1"/>
        <v>0.94079530012748069</v>
      </c>
      <c r="D21" s="12">
        <v>1.3529900999999999E-3</v>
      </c>
      <c r="E21" s="16">
        <v>8.7255999999999999E-6</v>
      </c>
      <c r="F21" s="8" t="str">
        <f>IFERROR(IF(VLOOKUP(A21,FrenchVocabulary!#REF!,1,FALSE)=A21, "yes", "no"), "no")</f>
        <v>no</v>
      </c>
    </row>
    <row r="22" spans="1:6">
      <c r="A22" s="14" t="s">
        <v>130</v>
      </c>
      <c r="B22" s="7">
        <f t="shared" si="0"/>
        <v>3.0985229717044933</v>
      </c>
      <c r="C22" s="7">
        <f t="shared" si="1"/>
        <v>0.90802367113903504</v>
      </c>
      <c r="D22" s="12">
        <v>1.2546511000000001E-3</v>
      </c>
      <c r="E22" s="16">
        <v>8.0914000000000002E-6</v>
      </c>
      <c r="F22" s="8" t="str">
        <f>IFERROR(IF(VLOOKUP(A22,FrenchVocabulary!#REF!,1,FALSE)=A22, "yes", "no"), "no")</f>
        <v>no</v>
      </c>
    </row>
    <row r="23" spans="1:6">
      <c r="A23" s="14" t="s">
        <v>217</v>
      </c>
      <c r="B23" s="7">
        <f t="shared" si="0"/>
        <v>3.0944682985557517</v>
      </c>
      <c r="C23" s="7">
        <f t="shared" si="1"/>
        <v>0.90396854407866289</v>
      </c>
      <c r="D23" s="12">
        <v>1.2429919E-3</v>
      </c>
      <c r="E23" s="16">
        <v>8.0161999999999996E-6</v>
      </c>
      <c r="F23" s="8" t="str">
        <f>IFERROR(IF(VLOOKUP(A23,FrenchVocabulary!#REF!,1,FALSE)=A23, "yes", "no"), "no")</f>
        <v>no</v>
      </c>
    </row>
    <row r="24" spans="1:6">
      <c r="A24" s="14" t="s">
        <v>29</v>
      </c>
      <c r="B24" s="7">
        <f t="shared" si="0"/>
        <v>3.0881054565645836</v>
      </c>
      <c r="C24" s="7">
        <f t="shared" si="1"/>
        <v>0.89760510113970327</v>
      </c>
      <c r="D24" s="12">
        <v>1.2249136E-3</v>
      </c>
      <c r="E24" s="16">
        <v>7.8995999999999997E-6</v>
      </c>
      <c r="F24" s="8" t="str">
        <f>IFERROR(IF(VLOOKUP(A24,FrenchVocabulary!#REF!,1,FALSE)=A24, "yes", "no"), "no")</f>
        <v>no</v>
      </c>
    </row>
    <row r="25" spans="1:6">
      <c r="A25" s="14" t="s">
        <v>173</v>
      </c>
      <c r="B25" s="7">
        <f t="shared" si="0"/>
        <v>3.084389330226041</v>
      </c>
      <c r="C25" s="7">
        <f t="shared" si="1"/>
        <v>0.89388931386266623</v>
      </c>
      <c r="D25" s="12">
        <v>1.2144771000000001E-3</v>
      </c>
      <c r="E25" s="16">
        <v>7.8322999999999995E-6</v>
      </c>
      <c r="F25" s="8" t="str">
        <f>IFERROR(IF(VLOOKUP(A25,FrenchVocabulary!#REF!,1,FALSE)=A25, "yes", "no"), "no")</f>
        <v>no</v>
      </c>
    </row>
    <row r="26" spans="1:6">
      <c r="A26" s="14" t="s">
        <v>75</v>
      </c>
      <c r="B26" s="7">
        <f t="shared" si="0"/>
        <v>3.0664080421255457</v>
      </c>
      <c r="C26" s="7">
        <f t="shared" si="1"/>
        <v>0.87590586816761729</v>
      </c>
      <c r="D26" s="12">
        <v>1.1652202999999999E-3</v>
      </c>
      <c r="E26" s="16">
        <v>7.5146E-6</v>
      </c>
      <c r="F26" s="8" t="str">
        <f>IFERROR(IF(VLOOKUP(A26,FrenchVocabulary!#REF!,1,FALSE)=A26, "yes", "no"), "no")</f>
        <v>no</v>
      </c>
    </row>
    <row r="27" spans="1:6">
      <c r="A27" s="14" t="s">
        <v>63</v>
      </c>
      <c r="B27" s="7">
        <f t="shared" si="0"/>
        <v>3.0622214265813525</v>
      </c>
      <c r="C27" s="7">
        <f t="shared" si="1"/>
        <v>0.87171884331876281</v>
      </c>
      <c r="D27" s="12">
        <v>1.1540414999999999E-3</v>
      </c>
      <c r="E27" s="16">
        <v>7.4425000000000003E-6</v>
      </c>
      <c r="F27" s="8" t="str">
        <f>IFERROR(IF(VLOOKUP(A27,FrenchVocabulary!#REF!,1,FALSE)=A27, "yes", "no"), "no")</f>
        <v>no</v>
      </c>
    </row>
    <row r="28" spans="1:6">
      <c r="A28" s="14" t="s">
        <v>151</v>
      </c>
      <c r="B28" s="7">
        <f t="shared" si="0"/>
        <v>3.0558147767491417</v>
      </c>
      <c r="C28" s="7">
        <f t="shared" si="1"/>
        <v>0.86531129631951664</v>
      </c>
      <c r="D28" s="12">
        <v>1.1371421999999999E-3</v>
      </c>
      <c r="E28" s="16">
        <v>7.3335000000000002E-6</v>
      </c>
      <c r="F28" s="8" t="str">
        <f>IFERROR(IF(VLOOKUP(A28,FrenchVocabulary!#REF!,1,FALSE)=A28, "yes", "no"), "no")</f>
        <v>no</v>
      </c>
    </row>
    <row r="29" spans="1:6">
      <c r="A29" s="14" t="s">
        <v>1718</v>
      </c>
      <c r="B29" s="7">
        <f t="shared" si="0"/>
        <v>3.0532052927515823</v>
      </c>
      <c r="C29" s="7">
        <f t="shared" si="1"/>
        <v>0.86270369806298763</v>
      </c>
      <c r="D29" s="12">
        <v>1.1303301E-3</v>
      </c>
      <c r="E29" s="16">
        <v>7.2895999999999996E-6</v>
      </c>
      <c r="F29" s="8" t="str">
        <f>IFERROR(IF(VLOOKUP(A29,FrenchVocabulary!#REF!,1,FALSE)=A29, "yes", "no"), "no")</f>
        <v>no</v>
      </c>
    </row>
    <row r="30" spans="1:6">
      <c r="A30" s="14" t="s">
        <v>1719</v>
      </c>
      <c r="B30" s="7">
        <f t="shared" si="0"/>
        <v>3.0145571624349565</v>
      </c>
      <c r="C30" s="7">
        <f t="shared" si="1"/>
        <v>0.82405420523184869</v>
      </c>
      <c r="D30" s="12">
        <v>1.0340872E-3</v>
      </c>
      <c r="E30" s="16">
        <v>6.6688999999999998E-6</v>
      </c>
      <c r="F30" s="8" t="str">
        <f>IFERROR(IF(VLOOKUP(A30,FrenchVocabulary!#REF!,1,FALSE)=A30, "yes", "no"), "no")</f>
        <v>no</v>
      </c>
    </row>
    <row r="31" spans="1:6">
      <c r="A31" s="14" t="s">
        <v>1571</v>
      </c>
      <c r="B31" s="7">
        <f t="shared" si="0"/>
        <v>2.9854916358223584</v>
      </c>
      <c r="C31" s="7">
        <f t="shared" si="1"/>
        <v>0.79498967021816291</v>
      </c>
      <c r="D31" s="12">
        <v>9.6714510000000002E-4</v>
      </c>
      <c r="E31" s="16">
        <v>6.2372000000000002E-6</v>
      </c>
      <c r="F31" s="8" t="str">
        <f>IFERROR(IF(VLOOKUP(A31,FrenchVocabulary!#REF!,1,FALSE)=A31, "yes", "no"), "no")</f>
        <v>no</v>
      </c>
    </row>
    <row r="32" spans="1:6">
      <c r="A32" s="14" t="s">
        <v>1720</v>
      </c>
      <c r="B32" s="7">
        <f t="shared" si="0"/>
        <v>2.9761963665999969</v>
      </c>
      <c r="C32" s="7">
        <f t="shared" si="1"/>
        <v>0.78569278197336789</v>
      </c>
      <c r="D32" s="12">
        <v>9.466651E-4</v>
      </c>
      <c r="E32" s="16">
        <v>6.1051000000000002E-6</v>
      </c>
      <c r="F32" s="8" t="str">
        <f>IFERROR(IF(VLOOKUP(A32,FrenchVocabulary!#REF!,1,FALSE)=A32, "yes", "no"), "no")</f>
        <v>no</v>
      </c>
    </row>
    <row r="33" spans="1:6">
      <c r="A33" s="14" t="s">
        <v>1721</v>
      </c>
      <c r="B33" s="7">
        <f t="shared" si="0"/>
        <v>2.9726763685556583</v>
      </c>
      <c r="C33" s="7">
        <f t="shared" si="1"/>
        <v>0.78217869512366089</v>
      </c>
      <c r="D33" s="12">
        <v>9.3902329999999998E-4</v>
      </c>
      <c r="E33" s="16">
        <v>6.0558999999999999E-6</v>
      </c>
      <c r="F33" s="8" t="str">
        <f>IFERROR(IF(VLOOKUP(A33,FrenchVocabulary!#REF!,1,FALSE)=A33, "yes", "no"), "no")</f>
        <v>no</v>
      </c>
    </row>
    <row r="34" spans="1:6">
      <c r="A34" s="14" t="s">
        <v>104</v>
      </c>
      <c r="B34" s="7">
        <f t="shared" si="0"/>
        <v>2.9714021747946902</v>
      </c>
      <c r="C34" s="7">
        <f t="shared" si="1"/>
        <v>0.78090030131519406</v>
      </c>
      <c r="D34" s="12">
        <v>9.3627230000000003E-4</v>
      </c>
      <c r="E34" s="16">
        <v>6.0380999999999998E-6</v>
      </c>
      <c r="F34" s="8" t="str">
        <f>IFERROR(IF(VLOOKUP(A34,FrenchVocabulary!#REF!,1,FALSE)=A34, "yes", "no"), "no")</f>
        <v>no</v>
      </c>
    </row>
    <row r="35" spans="1:6">
      <c r="A35" s="14" t="s">
        <v>112</v>
      </c>
      <c r="B35" s="7">
        <f t="shared" si="0"/>
        <v>2.9712603512012397</v>
      </c>
      <c r="C35" s="7">
        <f t="shared" si="1"/>
        <v>0.78075642611489116</v>
      </c>
      <c r="D35" s="12">
        <v>9.3596659999999998E-4</v>
      </c>
      <c r="E35" s="16">
        <v>6.0360999999999997E-6</v>
      </c>
      <c r="F35" s="8" t="str">
        <f>IFERROR(IF(VLOOKUP(A35,FrenchVocabulary!#REF!,1,FALSE)=A35, "yes", "no"), "no")</f>
        <v>no</v>
      </c>
    </row>
    <row r="36" spans="1:6">
      <c r="A36" s="14" t="s">
        <v>116</v>
      </c>
      <c r="B36" s="7">
        <f t="shared" si="0"/>
        <v>2.9679654563421827</v>
      </c>
      <c r="C36" s="7">
        <f t="shared" si="1"/>
        <v>0.7774630725025915</v>
      </c>
      <c r="D36" s="12">
        <v>9.2889250000000002E-4</v>
      </c>
      <c r="E36" s="16">
        <v>5.9904999999999997E-6</v>
      </c>
      <c r="F36" s="8" t="str">
        <f>IFERROR(IF(VLOOKUP(A36,FrenchVocabulary!#REF!,1,FALSE)=A36, "yes", "no"), "no")</f>
        <v>no</v>
      </c>
    </row>
    <row r="37" spans="1:6">
      <c r="A37" s="14" t="s">
        <v>95</v>
      </c>
      <c r="B37" s="7">
        <f t="shared" si="0"/>
        <v>2.9582413153343494</v>
      </c>
      <c r="C37" s="7">
        <f t="shared" si="1"/>
        <v>0.76774195358339448</v>
      </c>
      <c r="D37" s="12">
        <v>9.0832510000000001E-4</v>
      </c>
      <c r="E37" s="16">
        <v>5.8579000000000003E-6</v>
      </c>
      <c r="F37" s="8" t="str">
        <f>IFERROR(IF(VLOOKUP(A37,FrenchVocabulary!#REF!,1,FALSE)=A37, "yes", "no"), "no")</f>
        <v>no</v>
      </c>
    </row>
    <row r="38" spans="1:6">
      <c r="A38" s="14" t="s">
        <v>80</v>
      </c>
      <c r="B38" s="7">
        <f t="shared" si="0"/>
        <v>2.9579489380875685</v>
      </c>
      <c r="C38" s="7">
        <f t="shared" si="1"/>
        <v>0.76744529926976934</v>
      </c>
      <c r="D38" s="12">
        <v>9.0771380000000004E-4</v>
      </c>
      <c r="E38" s="16">
        <v>5.8539E-6</v>
      </c>
      <c r="F38" s="8" t="str">
        <f>IFERROR(IF(VLOOKUP(A38,FrenchVocabulary!#REF!,1,FALSE)=A38, "yes", "no"), "no")</f>
        <v>no</v>
      </c>
    </row>
    <row r="39" spans="1:6">
      <c r="A39" s="14" t="s">
        <v>87</v>
      </c>
      <c r="B39" s="7">
        <f t="shared" si="0"/>
        <v>2.9479098122792156</v>
      </c>
      <c r="C39" s="7">
        <f t="shared" si="1"/>
        <v>0.7574112136493012</v>
      </c>
      <c r="D39" s="12">
        <v>8.8697180000000002E-4</v>
      </c>
      <c r="E39" s="16">
        <v>5.7201999999999999E-6</v>
      </c>
      <c r="F39" s="8" t="str">
        <f>IFERROR(IF(VLOOKUP(A39,FrenchVocabulary!#REF!,1,FALSE)=A39, "yes", "no"), "no")</f>
        <v>no</v>
      </c>
    </row>
    <row r="40" spans="1:6">
      <c r="A40" s="14" t="s">
        <v>149</v>
      </c>
      <c r="B40" s="7">
        <f t="shared" si="0"/>
        <v>2.9470537195762234</v>
      </c>
      <c r="C40" s="7">
        <f t="shared" si="1"/>
        <v>0.75655243574997311</v>
      </c>
      <c r="D40" s="12">
        <v>8.8522510000000004E-4</v>
      </c>
      <c r="E40" s="16">
        <v>5.7088999999999997E-6</v>
      </c>
      <c r="F40" s="8" t="str">
        <f>IFERROR(IF(VLOOKUP(A40,FrenchVocabulary!#REF!,1,FALSE)=A40, "yes", "no"), "no")</f>
        <v>no</v>
      </c>
    </row>
    <row r="41" spans="1:6">
      <c r="A41" s="14" t="s">
        <v>118</v>
      </c>
      <c r="B41" s="7">
        <f t="shared" si="0"/>
        <v>2.9447984078833795</v>
      </c>
      <c r="C41" s="7">
        <f t="shared" si="1"/>
        <v>0.75429481020544742</v>
      </c>
      <c r="D41" s="12">
        <v>8.8064000000000003E-4</v>
      </c>
      <c r="E41" s="16">
        <v>5.6793E-6</v>
      </c>
      <c r="F41" s="8" t="str">
        <f>IFERROR(IF(VLOOKUP(A41,FrenchVocabulary!#REF!,1,FALSE)=A41, "yes", "no"), "no")</f>
        <v>no</v>
      </c>
    </row>
    <row r="42" spans="1:6">
      <c r="A42" s="14" t="s">
        <v>189</v>
      </c>
      <c r="B42" s="7">
        <f t="shared" si="0"/>
        <v>2.9428559602671815</v>
      </c>
      <c r="C42" s="7">
        <f t="shared" si="1"/>
        <v>0.75235580415350078</v>
      </c>
      <c r="D42" s="12">
        <v>8.7670999999999995E-4</v>
      </c>
      <c r="E42" s="16">
        <v>5.6540000000000004E-6</v>
      </c>
      <c r="F42" s="8" t="str">
        <f>IFERROR(IF(VLOOKUP(A42,FrenchVocabulary!#REF!,1,FALSE)=A42, "yes", "no"), "no")</f>
        <v>no</v>
      </c>
    </row>
    <row r="43" spans="1:6">
      <c r="A43" s="14" t="s">
        <v>69</v>
      </c>
      <c r="B43" s="7">
        <f t="shared" si="0"/>
        <v>2.94070913547105</v>
      </c>
      <c r="C43" s="7">
        <f t="shared" si="1"/>
        <v>0.75020744717902677</v>
      </c>
      <c r="D43" s="12">
        <v>8.7238690000000004E-4</v>
      </c>
      <c r="E43" s="16">
        <v>5.6261000000000002E-6</v>
      </c>
      <c r="F43" s="8" t="str">
        <f>IFERROR(IF(VLOOKUP(A43,FrenchVocabulary!#REF!,1,FALSE)=A43, "yes", "no"), "no")</f>
        <v>no</v>
      </c>
    </row>
    <row r="44" spans="1:6">
      <c r="A44" s="14" t="s">
        <v>1722</v>
      </c>
      <c r="B44" s="7">
        <f t="shared" si="0"/>
        <v>2.922620633533235</v>
      </c>
      <c r="C44" s="7">
        <f t="shared" si="1"/>
        <v>0.73212022902859175</v>
      </c>
      <c r="D44" s="12">
        <v>8.3679800000000003E-4</v>
      </c>
      <c r="E44" s="16">
        <v>5.3966000000000001E-6</v>
      </c>
      <c r="F44" s="8" t="str">
        <f>IFERROR(IF(VLOOKUP(A44,FrenchVocabulary!#REF!,1,FALSE)=A44, "yes", "no"), "no")</f>
        <v>no</v>
      </c>
    </row>
    <row r="45" spans="1:6">
      <c r="A45" s="14" t="s">
        <v>93</v>
      </c>
      <c r="B45" s="7">
        <f t="shared" si="0"/>
        <v>2.9176287959748075</v>
      </c>
      <c r="C45" s="7">
        <f t="shared" si="1"/>
        <v>0.72712628320655792</v>
      </c>
      <c r="D45" s="12">
        <v>8.2723479999999999E-4</v>
      </c>
      <c r="E45" s="16">
        <v>5.3349000000000004E-6</v>
      </c>
      <c r="F45" s="8" t="str">
        <f>IFERROR(IF(VLOOKUP(A45,FrenchVocabulary!#REF!,1,FALSE)=A45, "yes", "no"), "no")</f>
        <v>no</v>
      </c>
    </row>
    <row r="46" spans="1:6">
      <c r="A46" s="14" t="s">
        <v>136</v>
      </c>
      <c r="B46" s="7">
        <f t="shared" si="0"/>
        <v>2.9108825039787636</v>
      </c>
      <c r="C46" s="7">
        <f t="shared" si="1"/>
        <v>0.72038259744024735</v>
      </c>
      <c r="D46" s="12">
        <v>8.1448390000000005E-4</v>
      </c>
      <c r="E46" s="16">
        <v>5.2526999999999997E-6</v>
      </c>
      <c r="F46" s="8" t="str">
        <f>IFERROR(IF(VLOOKUP(A46,FrenchVocabulary!#REF!,1,FALSE)=A46, "yes", "no"), "no")</f>
        <v>no</v>
      </c>
    </row>
    <row r="47" spans="1:6">
      <c r="A47" s="14" t="s">
        <v>1723</v>
      </c>
      <c r="B47" s="7">
        <f t="shared" si="0"/>
        <v>2.9105098406087579</v>
      </c>
      <c r="C47" s="7">
        <f t="shared" si="1"/>
        <v>0.72001037690901715</v>
      </c>
      <c r="D47" s="12">
        <v>8.1378530000000002E-4</v>
      </c>
      <c r="E47" s="16">
        <v>5.2482E-6</v>
      </c>
      <c r="F47" s="8" t="str">
        <f>IFERROR(IF(VLOOKUP(A47,FrenchVocabulary!#REF!,1,FALSE)=A47, "yes", "no"), "no")</f>
        <v>no</v>
      </c>
    </row>
    <row r="48" spans="1:6">
      <c r="A48" s="14" t="s">
        <v>67</v>
      </c>
      <c r="B48" s="7">
        <f t="shared" si="0"/>
        <v>2.9033906860836347</v>
      </c>
      <c r="C48" s="7">
        <f t="shared" si="1"/>
        <v>0.71289371329653939</v>
      </c>
      <c r="D48" s="12">
        <v>8.0055410000000001E-4</v>
      </c>
      <c r="E48" s="16">
        <v>5.1629000000000002E-6</v>
      </c>
      <c r="F48" s="8" t="str">
        <f>IFERROR(IF(VLOOKUP(A48,FrenchVocabulary!#REF!,1,FALSE)=A48, "yes", "no"), "no")</f>
        <v>no</v>
      </c>
    </row>
    <row r="49" spans="1:6">
      <c r="A49" s="14" t="s">
        <v>285</v>
      </c>
      <c r="B49" s="7">
        <f t="shared" si="0"/>
        <v>2.9006339602332991</v>
      </c>
      <c r="C49" s="7">
        <f t="shared" si="1"/>
        <v>0.71013429634052372</v>
      </c>
      <c r="D49" s="12">
        <v>7.954886E-4</v>
      </c>
      <c r="E49" s="16">
        <v>5.1301999999999996E-6</v>
      </c>
      <c r="F49" s="8" t="str">
        <f>IFERROR(IF(VLOOKUP(A49,FrenchVocabulary!#REF!,1,FALSE)=A49, "yes", "no"), "no")</f>
        <v>no</v>
      </c>
    </row>
    <row r="50" spans="1:6">
      <c r="A50" s="14" t="s">
        <v>83</v>
      </c>
      <c r="B50" s="7">
        <f t="shared" si="0"/>
        <v>2.8991533975284387</v>
      </c>
      <c r="C50" s="7">
        <f t="shared" si="1"/>
        <v>0.70865031019827818</v>
      </c>
      <c r="D50" s="12">
        <v>7.9278129999999999E-4</v>
      </c>
      <c r="E50" s="16">
        <v>5.1127000000000002E-6</v>
      </c>
      <c r="F50" s="8" t="str">
        <f>IFERROR(IF(VLOOKUP(A50,FrenchVocabulary!#REF!,1,FALSE)=A50, "yes", "no"), "no")</f>
        <v>no</v>
      </c>
    </row>
    <row r="51" spans="1:6">
      <c r="A51" s="14" t="s">
        <v>114</v>
      </c>
      <c r="B51" s="7">
        <f t="shared" si="0"/>
        <v>2.8927431657118698</v>
      </c>
      <c r="C51" s="7">
        <f t="shared" si="1"/>
        <v>0.70224092207029187</v>
      </c>
      <c r="D51" s="12">
        <v>7.8116570000000003E-4</v>
      </c>
      <c r="E51" s="16">
        <v>5.0378000000000003E-6</v>
      </c>
      <c r="F51" s="8" t="str">
        <f>IFERROR(IF(VLOOKUP(A51,FrenchVocabulary!#REF!,1,FALSE)=A51, "yes", "no"), "no")</f>
        <v>no</v>
      </c>
    </row>
    <row r="52" spans="1:6">
      <c r="A52" s="14" t="s">
        <v>128</v>
      </c>
      <c r="B52" s="7">
        <f t="shared" si="0"/>
        <v>2.8899178513118913</v>
      </c>
      <c r="C52" s="7">
        <f t="shared" si="1"/>
        <v>0.69941275894107857</v>
      </c>
      <c r="D52" s="12">
        <v>7.7610030000000005E-4</v>
      </c>
      <c r="E52" s="16">
        <v>5.0050999999999997E-6</v>
      </c>
      <c r="F52" s="8" t="str">
        <f>IFERROR(IF(VLOOKUP(A52,FrenchVocabulary!#REF!,1,FALSE)=A52, "yes", "no"), "no")</f>
        <v>no</v>
      </c>
    </row>
    <row r="53" spans="1:6">
      <c r="A53" s="14" t="s">
        <v>73</v>
      </c>
      <c r="B53" s="7">
        <f t="shared" si="0"/>
        <v>2.8771475747333581</v>
      </c>
      <c r="C53" s="7">
        <f t="shared" si="1"/>
        <v>0.68664520527081052</v>
      </c>
      <c r="D53" s="12">
        <v>7.5361160000000005E-4</v>
      </c>
      <c r="E53" s="16">
        <v>4.8601000000000003E-6</v>
      </c>
      <c r="F53" s="8" t="str">
        <f>IFERROR(IF(VLOOKUP(A53,FrenchVocabulary!#REF!,1,FALSE)=A53, "yes", "no"), "no")</f>
        <v>no</v>
      </c>
    </row>
    <row r="54" spans="1:6">
      <c r="A54" s="14" t="s">
        <v>134</v>
      </c>
      <c r="B54" s="7">
        <f t="shared" si="0"/>
        <v>2.874041211547953</v>
      </c>
      <c r="C54" s="7">
        <f t="shared" si="1"/>
        <v>0.68354231995765069</v>
      </c>
      <c r="D54" s="12">
        <v>7.4824050000000001E-4</v>
      </c>
      <c r="E54" s="16">
        <v>4.8254999999999998E-6</v>
      </c>
      <c r="F54" s="8" t="str">
        <f>IFERROR(IF(VLOOKUP(A54,FrenchVocabulary!#REF!,1,FALSE)=A54, "yes", "no"), "no")</f>
        <v>no</v>
      </c>
    </row>
    <row r="55" spans="1:6">
      <c r="A55" s="14" t="s">
        <v>61</v>
      </c>
      <c r="B55" s="7">
        <f t="shared" si="0"/>
        <v>2.874041211547953</v>
      </c>
      <c r="C55" s="7">
        <f t="shared" si="1"/>
        <v>0.68354231995765069</v>
      </c>
      <c r="D55" s="12">
        <v>7.4824050000000001E-4</v>
      </c>
      <c r="E55" s="16">
        <v>4.8254999999999998E-6</v>
      </c>
      <c r="F55" s="8" t="str">
        <f>IFERROR(IF(VLOOKUP(A55,FrenchVocabulary!#REF!,1,FALSE)=A55, "yes", "no"), "no")</f>
        <v>no</v>
      </c>
    </row>
    <row r="56" spans="1:6">
      <c r="A56" s="14" t="s">
        <v>304</v>
      </c>
      <c r="B56" s="7">
        <f t="shared" si="0"/>
        <v>2.8711166867673317</v>
      </c>
      <c r="C56" s="7">
        <f t="shared" si="1"/>
        <v>0.68061648991295343</v>
      </c>
      <c r="D56" s="12">
        <v>7.4321879999999997E-4</v>
      </c>
      <c r="E56" s="16">
        <v>4.7930999999999999E-6</v>
      </c>
      <c r="F56" s="8" t="str">
        <f>IFERROR(IF(VLOOKUP(A56,FrenchVocabulary!#REF!,1,FALSE)=A56, "yes", "no"), "no")</f>
        <v>no</v>
      </c>
    </row>
    <row r="57" spans="1:6">
      <c r="A57" s="14" t="s">
        <v>241</v>
      </c>
      <c r="B57" s="7">
        <f t="shared" si="0"/>
        <v>2.8699924768954728</v>
      </c>
      <c r="C57" s="7">
        <f t="shared" si="1"/>
        <v>0.67949149156601862</v>
      </c>
      <c r="D57" s="12">
        <v>7.4129739999999995E-4</v>
      </c>
      <c r="E57" s="16">
        <v>4.7806999999999998E-6</v>
      </c>
      <c r="F57" s="8" t="str">
        <f>IFERROR(IF(VLOOKUP(A57,FrenchVocabulary!#REF!,1,FALSE)=A57, "yes", "no"), "no")</f>
        <v>no</v>
      </c>
    </row>
    <row r="58" spans="1:6">
      <c r="A58" s="14" t="s">
        <v>106</v>
      </c>
      <c r="B58" s="7">
        <f t="shared" si="0"/>
        <v>2.8684291183571466</v>
      </c>
      <c r="C58" s="7">
        <f t="shared" si="1"/>
        <v>0.67792616955361051</v>
      </c>
      <c r="D58" s="12">
        <v>7.3863369999999995E-4</v>
      </c>
      <c r="E58" s="16">
        <v>4.7635000000000002E-6</v>
      </c>
      <c r="F58" s="8" t="str">
        <f>IFERROR(IF(VLOOKUP(A58,FrenchVocabulary!#REF!,1,FALSE)=A58, "yes", "no"), "no")</f>
        <v>no</v>
      </c>
    </row>
    <row r="59" spans="1:6">
      <c r="A59" s="14" t="s">
        <v>1724</v>
      </c>
      <c r="B59" s="7">
        <f t="shared" si="0"/>
        <v>2.8640423003429221</v>
      </c>
      <c r="C59" s="7">
        <f t="shared" si="1"/>
        <v>0.67353695902688049</v>
      </c>
      <c r="D59" s="12">
        <v>7.3121030000000004E-4</v>
      </c>
      <c r="E59" s="16">
        <v>4.7156000000000002E-6</v>
      </c>
      <c r="F59" s="8" t="str">
        <f>IFERROR(IF(VLOOKUP(A59,FrenchVocabulary!#REF!,1,FALSE)=A59, "yes", "no"), "no")</f>
        <v>no</v>
      </c>
    </row>
    <row r="60" spans="1:6">
      <c r="A60" s="14" t="s">
        <v>322</v>
      </c>
      <c r="B60" s="7">
        <f t="shared" si="0"/>
        <v>2.8547360537142894</v>
      </c>
      <c r="C60" s="7">
        <f t="shared" si="1"/>
        <v>0.6642375738524926</v>
      </c>
      <c r="D60" s="12">
        <v>7.1570830000000001E-4</v>
      </c>
      <c r="E60" s="16">
        <v>4.6156999999999997E-6</v>
      </c>
      <c r="F60" s="8" t="str">
        <f>IFERROR(IF(VLOOKUP(A60,FrenchVocabulary!#REF!,1,FALSE)=A60, "yes", "no"), "no")</f>
        <v>no</v>
      </c>
    </row>
    <row r="61" spans="1:6">
      <c r="A61" s="14" t="s">
        <v>159</v>
      </c>
      <c r="B61" s="7">
        <f t="shared" si="0"/>
        <v>2.8402959626435504</v>
      </c>
      <c r="C61" s="7">
        <f t="shared" si="1"/>
        <v>0.64979228232383601</v>
      </c>
      <c r="D61" s="12">
        <v>6.9230259999999999E-4</v>
      </c>
      <c r="E61" s="16">
        <v>4.4646999999999998E-6</v>
      </c>
      <c r="F61" s="8" t="str">
        <f>IFERROR(IF(VLOOKUP(A61,FrenchVocabulary!#REF!,1,FALSE)=A61, "yes", "no"), "no")</f>
        <v>no</v>
      </c>
    </row>
    <row r="62" spans="1:6">
      <c r="A62" s="14" t="s">
        <v>110</v>
      </c>
      <c r="B62" s="7">
        <f t="shared" si="0"/>
        <v>2.8397477792542651</v>
      </c>
      <c r="C62" s="7">
        <f t="shared" si="1"/>
        <v>0.64924721196862745</v>
      </c>
      <c r="D62" s="12">
        <v>6.9142930000000002E-4</v>
      </c>
      <c r="E62" s="16">
        <v>4.4591000000000002E-6</v>
      </c>
      <c r="F62" s="8" t="str">
        <f>IFERROR(IF(VLOOKUP(A62,FrenchVocabulary!#REF!,1,FALSE)=A62, "yes", "no"), "no")</f>
        <v>no</v>
      </c>
    </row>
    <row r="63" spans="1:6">
      <c r="A63" s="14" t="s">
        <v>316</v>
      </c>
      <c r="B63" s="7">
        <f t="shared" si="0"/>
        <v>2.8363056926200443</v>
      </c>
      <c r="C63" s="7">
        <f t="shared" si="1"/>
        <v>0.64580530140264614</v>
      </c>
      <c r="D63" s="12">
        <v>6.8597090000000003E-4</v>
      </c>
      <c r="E63" s="16">
        <v>4.4239000000000001E-6</v>
      </c>
      <c r="F63" s="8" t="str">
        <f>IFERROR(IF(VLOOKUP(A63,FrenchVocabulary!#REF!,1,FALSE)=A63, "yes", "no"), "no")</f>
        <v>no</v>
      </c>
    </row>
    <row r="64" spans="1:6">
      <c r="A64" s="14" t="s">
        <v>203</v>
      </c>
      <c r="B64" s="7">
        <f t="shared" si="0"/>
        <v>2.815233828922787</v>
      </c>
      <c r="C64" s="7">
        <f t="shared" si="1"/>
        <v>0.62473575328168973</v>
      </c>
      <c r="D64" s="12">
        <v>6.5348230000000004E-4</v>
      </c>
      <c r="E64" s="16">
        <v>4.2143999999999998E-6</v>
      </c>
      <c r="F64" s="8" t="str">
        <f>IFERROR(IF(VLOOKUP(A64,FrenchVocabulary!#REF!,1,FALSE)=A64, "yes", "no"), "no")</f>
        <v>no</v>
      </c>
    </row>
    <row r="65" spans="1:6">
      <c r="A65" s="14" t="s">
        <v>124</v>
      </c>
      <c r="B65" s="7">
        <f t="shared" si="0"/>
        <v>2.8149725684812847</v>
      </c>
      <c r="C65" s="7">
        <f t="shared" si="1"/>
        <v>0.62446774025356699</v>
      </c>
      <c r="D65" s="12">
        <v>6.5308930000000003E-4</v>
      </c>
      <c r="E65" s="16">
        <v>4.2118000000000001E-6</v>
      </c>
      <c r="F65" s="8" t="str">
        <f>IFERROR(IF(VLOOKUP(A65,FrenchVocabulary!#REF!,1,FALSE)=A65, "yes", "no"), "no")</f>
        <v>no</v>
      </c>
    </row>
    <row r="66" spans="1:6">
      <c r="A66" s="14" t="s">
        <v>108</v>
      </c>
      <c r="B66" s="7">
        <f t="shared" ref="B66:B129" si="2">LOG10(D66)+6</f>
        <v>2.8136056045623876</v>
      </c>
      <c r="C66" s="7">
        <f t="shared" ref="C66:C129" si="3">LOG10(E66)+6</f>
        <v>0.62310450143776475</v>
      </c>
      <c r="D66" s="12">
        <v>6.510369E-4</v>
      </c>
      <c r="E66" s="16">
        <v>4.1985999999999999E-6</v>
      </c>
      <c r="F66" s="8" t="str">
        <f>IFERROR(IF(VLOOKUP(A66,FrenchVocabulary!#REF!,1,FALSE)=A66, "yes", "no"), "no")</f>
        <v>no</v>
      </c>
    </row>
    <row r="67" spans="1:6">
      <c r="A67" s="14" t="s">
        <v>89</v>
      </c>
      <c r="B67" s="7">
        <f t="shared" si="2"/>
        <v>2.8133142592045415</v>
      </c>
      <c r="C67" s="7">
        <f t="shared" si="3"/>
        <v>0.62281477862388268</v>
      </c>
      <c r="D67" s="12">
        <v>6.5060029999999998E-4</v>
      </c>
      <c r="E67" s="16">
        <v>4.1957999999999997E-6</v>
      </c>
      <c r="F67" s="8" t="str">
        <f>IFERROR(IF(VLOOKUP(A67,FrenchVocabulary!#REF!,1,FALSE)=A67, "yes", "no"), "no")</f>
        <v>no</v>
      </c>
    </row>
    <row r="68" spans="1:6">
      <c r="A68" s="14" t="s">
        <v>96</v>
      </c>
      <c r="B68" s="7">
        <f t="shared" si="2"/>
        <v>2.8076221488147732</v>
      </c>
      <c r="C68" s="7">
        <f t="shared" si="3"/>
        <v>0.61712620533911178</v>
      </c>
      <c r="D68" s="12">
        <v>6.421288E-4</v>
      </c>
      <c r="E68" s="16">
        <v>4.1412000000000003E-6</v>
      </c>
      <c r="F68" s="8" t="str">
        <f>IFERROR(IF(VLOOKUP(A68,FrenchVocabulary!#REF!,1,FALSE)=A68, "yes", "no"), "no")</f>
        <v>no</v>
      </c>
    </row>
    <row r="69" spans="1:6">
      <c r="A69" s="14" t="s">
        <v>145</v>
      </c>
      <c r="B69" s="7">
        <f t="shared" si="2"/>
        <v>2.8066464542195413</v>
      </c>
      <c r="C69" s="7">
        <f t="shared" si="3"/>
        <v>0.61614980220534576</v>
      </c>
      <c r="D69" s="12">
        <v>6.4068779999999997E-4</v>
      </c>
      <c r="E69" s="16">
        <v>4.1319000000000002E-6</v>
      </c>
      <c r="F69" s="8" t="str">
        <f>IFERROR(IF(VLOOKUP(A69,FrenchVocabulary!#REF!,1,FALSE)=A69, "yes", "no"), "no")</f>
        <v>no</v>
      </c>
    </row>
    <row r="70" spans="1:6">
      <c r="A70" s="14" t="s">
        <v>156</v>
      </c>
      <c r="B70" s="7">
        <f t="shared" si="2"/>
        <v>2.8054905273999666</v>
      </c>
      <c r="C70" s="7">
        <f t="shared" si="3"/>
        <v>0.61499207582642601</v>
      </c>
      <c r="D70" s="12">
        <v>6.3898480000000005E-4</v>
      </c>
      <c r="E70" s="16">
        <v>4.1208999999999998E-6</v>
      </c>
      <c r="F70" s="8" t="str">
        <f>IFERROR(IF(VLOOKUP(A70,FrenchVocabulary!#REF!,1,FALSE)=A70, "yes", "no"), "no")</f>
        <v>no</v>
      </c>
    </row>
    <row r="71" spans="1:6">
      <c r="A71" s="14" t="s">
        <v>267</v>
      </c>
      <c r="B71" s="7">
        <f t="shared" si="2"/>
        <v>2.8049856520580132</v>
      </c>
      <c r="C71" s="7">
        <f t="shared" si="3"/>
        <v>0.61448591733447433</v>
      </c>
      <c r="D71" s="12">
        <v>6.3824240000000005E-4</v>
      </c>
      <c r="E71" s="16">
        <v>4.1161000000000003E-6</v>
      </c>
      <c r="F71" s="8" t="str">
        <f>IFERROR(IF(VLOOKUP(A71,FrenchVocabulary!#REF!,1,FALSE)=A71, "yes", "no"), "no")</f>
        <v>no</v>
      </c>
    </row>
    <row r="72" spans="1:6">
      <c r="A72" s="14" t="s">
        <v>409</v>
      </c>
      <c r="B72" s="7">
        <f t="shared" si="2"/>
        <v>2.801944217668515</v>
      </c>
      <c r="C72" s="7">
        <f t="shared" si="3"/>
        <v>0.61144714059691818</v>
      </c>
      <c r="D72" s="12">
        <v>6.3378830000000003E-4</v>
      </c>
      <c r="E72" s="16">
        <v>4.0874E-6</v>
      </c>
      <c r="F72" s="8" t="str">
        <f>IFERROR(IF(VLOOKUP(A72,FrenchVocabulary!#REF!,1,FALSE)=A72, "yes", "no"), "no")</f>
        <v>no</v>
      </c>
    </row>
    <row r="73" spans="1:6">
      <c r="A73" s="14" t="s">
        <v>120</v>
      </c>
      <c r="B73" s="7">
        <f t="shared" si="2"/>
        <v>2.8013753736077884</v>
      </c>
      <c r="C73" s="7">
        <f t="shared" si="3"/>
        <v>0.61087300038005132</v>
      </c>
      <c r="D73" s="12">
        <v>6.329587E-4</v>
      </c>
      <c r="E73" s="16">
        <v>4.0820000000000001E-6</v>
      </c>
      <c r="F73" s="8" t="str">
        <f>IFERROR(IF(VLOOKUP(A73,FrenchVocabulary!#REF!,1,FALSE)=A73, "yes", "no"), "no")</f>
        <v>no</v>
      </c>
    </row>
    <row r="74" spans="1:6">
      <c r="A74" s="14" t="s">
        <v>171</v>
      </c>
      <c r="B74" s="7">
        <f t="shared" si="2"/>
        <v>2.7943071110314301</v>
      </c>
      <c r="C74" s="7">
        <f t="shared" si="3"/>
        <v>0.60380451810795233</v>
      </c>
      <c r="D74" s="12">
        <v>6.2274050000000005E-4</v>
      </c>
      <c r="E74" s="16">
        <v>4.0161000000000004E-6</v>
      </c>
      <c r="F74" s="8" t="str">
        <f>IFERROR(IF(VLOOKUP(A74,FrenchVocabulary!#REF!,1,FALSE)=A74, "yes", "no"), "no")</f>
        <v>no</v>
      </c>
    </row>
    <row r="75" spans="1:6">
      <c r="A75" s="14" t="s">
        <v>199</v>
      </c>
      <c r="B75" s="7">
        <f t="shared" si="2"/>
        <v>2.7911896937414551</v>
      </c>
      <c r="C75" s="7">
        <f t="shared" si="3"/>
        <v>0.60068980453100096</v>
      </c>
      <c r="D75" s="12">
        <v>6.1828640000000004E-4</v>
      </c>
      <c r="E75" s="16">
        <v>3.9874000000000001E-6</v>
      </c>
      <c r="F75" s="8" t="str">
        <f>IFERROR(IF(VLOOKUP(A75,FrenchVocabulary!#REF!,1,FALSE)=A75, "yes", "no"), "no")</f>
        <v>no</v>
      </c>
    </row>
    <row r="76" spans="1:6">
      <c r="A76" s="14" t="s">
        <v>122</v>
      </c>
      <c r="B76" s="7">
        <f t="shared" si="2"/>
        <v>2.7788071186176109</v>
      </c>
      <c r="C76" s="7">
        <f t="shared" si="3"/>
        <v>0.58830532833946769</v>
      </c>
      <c r="D76" s="12">
        <v>6.0090679999999996E-4</v>
      </c>
      <c r="E76" s="16">
        <v>3.8753E-6</v>
      </c>
      <c r="F76" s="8" t="str">
        <f>IFERROR(IF(VLOOKUP(A76,FrenchVocabulary!#REF!,1,FALSE)=A76, "yes", "no"), "no")</f>
        <v>no</v>
      </c>
    </row>
    <row r="77" spans="1:6">
      <c r="A77" s="14" t="s">
        <v>37</v>
      </c>
      <c r="B77" s="7">
        <f t="shared" si="2"/>
        <v>2.7730248849460133</v>
      </c>
      <c r="C77" s="7">
        <f t="shared" si="3"/>
        <v>0.58252924052883959</v>
      </c>
      <c r="D77" s="12">
        <v>5.9295929999999999E-4</v>
      </c>
      <c r="E77" s="16">
        <v>3.8241000000000004E-6</v>
      </c>
      <c r="F77" s="8" t="str">
        <f>IFERROR(IF(VLOOKUP(A77,FrenchVocabulary!#REF!,1,FALSE)=A77, "yes", "no"), "no")</f>
        <v>no</v>
      </c>
    </row>
    <row r="78" spans="1:6">
      <c r="A78" s="14" t="s">
        <v>126</v>
      </c>
      <c r="B78" s="7">
        <f t="shared" si="2"/>
        <v>2.7653780837330113</v>
      </c>
      <c r="C78" s="7">
        <f t="shared" si="3"/>
        <v>0.57487587250363603</v>
      </c>
      <c r="D78" s="12">
        <v>5.8261019999999997E-4</v>
      </c>
      <c r="E78" s="16">
        <v>3.7573E-6</v>
      </c>
      <c r="F78" s="8" t="str">
        <f>IFERROR(IF(VLOOKUP(A78,FrenchVocabulary!#REF!,1,FALSE)=A78, "yes", "no"), "no")</f>
        <v>no</v>
      </c>
    </row>
    <row r="79" spans="1:6">
      <c r="A79" s="14" t="s">
        <v>138</v>
      </c>
      <c r="B79" s="7">
        <f t="shared" si="2"/>
        <v>2.7650524328690209</v>
      </c>
      <c r="C79" s="7">
        <f t="shared" si="3"/>
        <v>0.57455210866390427</v>
      </c>
      <c r="D79" s="12">
        <v>5.8217350000000002E-4</v>
      </c>
      <c r="E79" s="16">
        <v>3.7544999999999998E-6</v>
      </c>
      <c r="F79" s="8" t="str">
        <f>IFERROR(IF(VLOOKUP(A79,FrenchVocabulary!#REF!,1,FALSE)=A79, "yes", "no"), "no")</f>
        <v>no</v>
      </c>
    </row>
    <row r="80" spans="1:6">
      <c r="A80" s="14" t="s">
        <v>1725</v>
      </c>
      <c r="B80" s="7">
        <f t="shared" si="2"/>
        <v>2.7631262038226905</v>
      </c>
      <c r="C80" s="7">
        <f t="shared" si="3"/>
        <v>0.57262767852244956</v>
      </c>
      <c r="D80" s="12">
        <v>5.7959709999999998E-4</v>
      </c>
      <c r="E80" s="16">
        <v>3.7378999999999998E-6</v>
      </c>
      <c r="F80" s="8" t="str">
        <f>IFERROR(IF(VLOOKUP(A80,FrenchVocabulary!#REF!,1,FALSE)=A80, "yes", "no"), "no")</f>
        <v>no</v>
      </c>
    </row>
    <row r="81" spans="1:6">
      <c r="A81" s="14" t="s">
        <v>183</v>
      </c>
      <c r="B81" s="7">
        <f t="shared" si="2"/>
        <v>2.757726710743801</v>
      </c>
      <c r="C81" s="7">
        <f t="shared" si="3"/>
        <v>0.56722640155261139</v>
      </c>
      <c r="D81" s="12">
        <v>5.7243569999999996E-4</v>
      </c>
      <c r="E81" s="16">
        <v>3.6917000000000002E-6</v>
      </c>
      <c r="F81" s="8" t="str">
        <f>IFERROR(IF(VLOOKUP(A81,FrenchVocabulary!#REF!,1,FALSE)=A81, "yes", "no"), "no")</f>
        <v>no</v>
      </c>
    </row>
    <row r="82" spans="1:6">
      <c r="A82" s="14" t="s">
        <v>161</v>
      </c>
      <c r="B82" s="7">
        <f t="shared" si="2"/>
        <v>2.7495331851718028</v>
      </c>
      <c r="C82" s="7">
        <f t="shared" si="3"/>
        <v>0.55903237109247605</v>
      </c>
      <c r="D82" s="12">
        <v>5.6173720000000005E-4</v>
      </c>
      <c r="E82" s="16">
        <v>3.6227000000000001E-6</v>
      </c>
      <c r="F82" s="8" t="str">
        <f>IFERROR(IF(VLOOKUP(A82,FrenchVocabulary!#REF!,1,FALSE)=A82, "yes", "no"), "no")</f>
        <v>no</v>
      </c>
    </row>
    <row r="83" spans="1:6">
      <c r="A83" s="14" t="s">
        <v>227</v>
      </c>
      <c r="B83" s="7">
        <f t="shared" si="2"/>
        <v>2.7472992185700078</v>
      </c>
      <c r="C83" s="7">
        <f t="shared" si="3"/>
        <v>0.55679683248618339</v>
      </c>
      <c r="D83" s="12">
        <v>5.5885509999999995E-4</v>
      </c>
      <c r="E83" s="16">
        <v>3.6040999999999999E-6</v>
      </c>
      <c r="F83" s="8" t="str">
        <f>IFERROR(IF(VLOOKUP(A83,FrenchVocabulary!#REF!,1,FALSE)=A83, "yes", "no"), "no")</f>
        <v>no</v>
      </c>
    </row>
    <row r="84" spans="1:6">
      <c r="A84" s="14" t="s">
        <v>113</v>
      </c>
      <c r="B84" s="7">
        <f t="shared" si="2"/>
        <v>2.7466200335460438</v>
      </c>
      <c r="C84" s="7">
        <f t="shared" si="3"/>
        <v>0.55612150702351215</v>
      </c>
      <c r="D84" s="12">
        <v>5.5798179999999998E-4</v>
      </c>
      <c r="E84" s="16">
        <v>3.5984999999999999E-6</v>
      </c>
      <c r="F84" s="8" t="str">
        <f>IFERROR(IF(VLOOKUP(A84,FrenchVocabulary!#REF!,1,FALSE)=A84, "yes", "no"), "no")</f>
        <v>no</v>
      </c>
    </row>
    <row r="85" spans="1:6">
      <c r="A85" s="14" t="s">
        <v>232</v>
      </c>
      <c r="B85" s="7">
        <f t="shared" si="2"/>
        <v>2.744336801616531</v>
      </c>
      <c r="C85" s="7">
        <f t="shared" si="3"/>
        <v>0.5538344994096871</v>
      </c>
      <c r="D85" s="12">
        <v>5.5505599999999995E-4</v>
      </c>
      <c r="E85" s="16">
        <v>3.5796E-6</v>
      </c>
      <c r="F85" s="8" t="str">
        <f>IFERROR(IF(VLOOKUP(A85,FrenchVocabulary!#REF!,1,FALSE)=A85, "yes", "no"), "no")</f>
        <v>no</v>
      </c>
    </row>
    <row r="86" spans="1:6">
      <c r="A86" s="14" t="s">
        <v>339</v>
      </c>
      <c r="B86" s="7">
        <f t="shared" si="2"/>
        <v>2.7429680483696788</v>
      </c>
      <c r="C86" s="7">
        <f t="shared" si="3"/>
        <v>0.55246135996067469</v>
      </c>
      <c r="D86" s="12">
        <v>5.5330940000000001E-4</v>
      </c>
      <c r="E86" s="16">
        <v>3.5683000000000002E-6</v>
      </c>
      <c r="F86" s="8" t="str">
        <f>IFERROR(IF(VLOOKUP(A86,FrenchVocabulary!#REF!,1,FALSE)=A86, "yes", "no"), "no")</f>
        <v>no</v>
      </c>
    </row>
    <row r="87" spans="1:6">
      <c r="A87" s="14" t="s">
        <v>170</v>
      </c>
      <c r="B87" s="7">
        <f t="shared" si="2"/>
        <v>2.7373102680817878</v>
      </c>
      <c r="C87" s="7">
        <f t="shared" si="3"/>
        <v>0.54681401274150598</v>
      </c>
      <c r="D87" s="12">
        <v>5.4614789999999996E-4</v>
      </c>
      <c r="E87" s="16">
        <v>3.5221999999999999E-6</v>
      </c>
      <c r="F87" s="8" t="str">
        <f>IFERROR(IF(VLOOKUP(A87,FrenchVocabulary!#REF!,1,FALSE)=A87, "yes", "no"), "no")</f>
        <v>no</v>
      </c>
    </row>
    <row r="88" spans="1:6">
      <c r="A88" s="14" t="s">
        <v>142</v>
      </c>
      <c r="B88" s="7">
        <f t="shared" si="2"/>
        <v>2.7355705578651275</v>
      </c>
      <c r="C88" s="7">
        <f t="shared" si="3"/>
        <v>0.54507196463391061</v>
      </c>
      <c r="D88" s="12">
        <v>5.4396450000000003E-4</v>
      </c>
      <c r="E88" s="16">
        <v>3.5080999999999999E-6</v>
      </c>
      <c r="F88" s="8" t="str">
        <f>IFERROR(IF(VLOOKUP(A88,FrenchVocabulary!#REF!,1,FALSE)=A88, "yes", "no"), "no")</f>
        <v>no</v>
      </c>
    </row>
    <row r="89" spans="1:6">
      <c r="A89" s="14" t="s">
        <v>140</v>
      </c>
      <c r="B89" s="7">
        <f t="shared" si="2"/>
        <v>2.7345932706494356</v>
      </c>
      <c r="C89" s="7">
        <f t="shared" si="3"/>
        <v>0.5440928604687878</v>
      </c>
      <c r="D89" s="12">
        <v>5.4274179999999996E-4</v>
      </c>
      <c r="E89" s="16">
        <v>3.5002E-6</v>
      </c>
      <c r="F89" s="8" t="str">
        <f>IFERROR(IF(VLOOKUP(A89,FrenchVocabulary!#REF!,1,FALSE)=A89, "yes", "no"), "no")</f>
        <v>no</v>
      </c>
    </row>
    <row r="90" spans="1:6">
      <c r="A90" s="14" t="s">
        <v>143</v>
      </c>
      <c r="B90" s="7">
        <f t="shared" si="2"/>
        <v>2.723803050752172</v>
      </c>
      <c r="C90" s="7">
        <f t="shared" si="3"/>
        <v>0.53330167806180295</v>
      </c>
      <c r="D90" s="12">
        <v>5.294233E-4</v>
      </c>
      <c r="E90" s="16">
        <v>3.4143000000000001E-6</v>
      </c>
      <c r="F90" s="8" t="str">
        <f>IFERROR(IF(VLOOKUP(A90,FrenchVocabulary!#REF!,1,FALSE)=A90, "yes", "no"), "no")</f>
        <v>no</v>
      </c>
    </row>
    <row r="91" spans="1:6">
      <c r="A91" s="14" t="s">
        <v>186</v>
      </c>
      <c r="B91" s="7">
        <f t="shared" si="2"/>
        <v>2.7235164197555024</v>
      </c>
      <c r="C91" s="7">
        <f t="shared" si="3"/>
        <v>0.53300902249548532</v>
      </c>
      <c r="D91" s="12">
        <v>5.2907400000000004E-4</v>
      </c>
      <c r="E91" s="16">
        <v>3.4120000000000001E-6</v>
      </c>
      <c r="F91" s="8" t="str">
        <f>IFERROR(IF(VLOOKUP(A91,FrenchVocabulary!#REF!,1,FALSE)=A91, "yes", "no"), "no")</f>
        <v>no</v>
      </c>
    </row>
    <row r="92" spans="1:6">
      <c r="A92" s="14" t="s">
        <v>1726</v>
      </c>
      <c r="B92" s="7">
        <f t="shared" si="2"/>
        <v>2.7182875612941442</v>
      </c>
      <c r="C92" s="7">
        <f t="shared" si="3"/>
        <v>0.52778451826402506</v>
      </c>
      <c r="D92" s="12">
        <v>5.2274220000000004E-4</v>
      </c>
      <c r="E92" s="16">
        <v>3.3712E-6</v>
      </c>
      <c r="F92" s="8" t="str">
        <f>IFERROR(IF(VLOOKUP(A92,FrenchVocabulary!#REF!,1,FALSE)=A92, "yes", "no"), "no")</f>
        <v>no</v>
      </c>
    </row>
    <row r="93" spans="1:6">
      <c r="A93" s="14" t="s">
        <v>282</v>
      </c>
      <c r="B93" s="7">
        <f t="shared" si="2"/>
        <v>2.7161417946888702</v>
      </c>
      <c r="C93" s="7">
        <f t="shared" si="3"/>
        <v>0.52564074264231664</v>
      </c>
      <c r="D93" s="12">
        <v>5.2016580000000001E-4</v>
      </c>
      <c r="E93" s="16">
        <v>3.3546E-6</v>
      </c>
      <c r="F93" s="8" t="str">
        <f>IFERROR(IF(VLOOKUP(A93,FrenchVocabulary!#REF!,1,FALSE)=A93, "yes", "no"), "no")</f>
        <v>no</v>
      </c>
    </row>
    <row r="94" spans="1:6">
      <c r="A94" s="14" t="s">
        <v>294</v>
      </c>
      <c r="B94" s="7">
        <f t="shared" si="2"/>
        <v>2.7147176009674796</v>
      </c>
      <c r="C94" s="7">
        <f t="shared" si="3"/>
        <v>0.5242143165590214</v>
      </c>
      <c r="D94" s="12">
        <v>5.1846279999999997E-4</v>
      </c>
      <c r="E94" s="16">
        <v>3.3436000000000001E-6</v>
      </c>
      <c r="F94" s="8" t="str">
        <f>IFERROR(IF(VLOOKUP(A94,FrenchVocabulary!#REF!,1,FALSE)=A94, "yes", "no"), "no")</f>
        <v>no</v>
      </c>
    </row>
    <row r="95" spans="1:6">
      <c r="A95" s="14" t="s">
        <v>205</v>
      </c>
      <c r="B95" s="7">
        <f t="shared" si="2"/>
        <v>2.7143516415993294</v>
      </c>
      <c r="C95" s="7">
        <f t="shared" si="3"/>
        <v>0.52385047698614962</v>
      </c>
      <c r="D95" s="12">
        <v>5.1802610000000002E-4</v>
      </c>
      <c r="E95" s="16">
        <v>3.3407999999999998E-6</v>
      </c>
      <c r="F95" s="8" t="str">
        <f>IFERROR(IF(VLOOKUP(A95,FrenchVocabulary!#REF!,1,FALSE)=A95, "yes", "no"), "no")</f>
        <v>no</v>
      </c>
    </row>
    <row r="96" spans="1:6">
      <c r="A96" s="14" t="s">
        <v>223</v>
      </c>
      <c r="B96" s="7">
        <f t="shared" si="2"/>
        <v>2.7120759025221188</v>
      </c>
      <c r="C96" s="7">
        <f t="shared" si="3"/>
        <v>0.52156954755728968</v>
      </c>
      <c r="D96" s="12">
        <v>5.1531869999999998E-4</v>
      </c>
      <c r="E96" s="16">
        <v>3.3233E-6</v>
      </c>
      <c r="F96" s="8" t="str">
        <f>IFERROR(IF(VLOOKUP(A96,FrenchVocabulary!#REF!,1,FALSE)=A96, "yes", "no"), "no")</f>
        <v>no</v>
      </c>
    </row>
    <row r="97" spans="1:6">
      <c r="A97" s="14" t="s">
        <v>72</v>
      </c>
      <c r="B97" s="7">
        <f t="shared" si="2"/>
        <v>2.7010437524997148</v>
      </c>
      <c r="C97" s="7">
        <f t="shared" si="3"/>
        <v>0.51054501020661203</v>
      </c>
      <c r="D97" s="12">
        <v>5.0239320000000003E-4</v>
      </c>
      <c r="E97" s="16">
        <v>3.2399999999999999E-6</v>
      </c>
      <c r="F97" s="8" t="str">
        <f>IFERROR(IF(VLOOKUP(A97,FrenchVocabulary!#REF!,1,FALSE)=A97, "yes", "no"), "no")</f>
        <v>no</v>
      </c>
    </row>
    <row r="98" spans="1:6">
      <c r="A98" s="14" t="s">
        <v>298</v>
      </c>
      <c r="B98" s="7">
        <f t="shared" si="2"/>
        <v>2.6995311843763572</v>
      </c>
      <c r="C98" s="7">
        <f t="shared" si="3"/>
        <v>0.50902769370178191</v>
      </c>
      <c r="D98" s="12">
        <v>5.0064650000000005E-4</v>
      </c>
      <c r="E98" s="16">
        <v>3.2287000000000001E-6</v>
      </c>
      <c r="F98" s="8" t="str">
        <f>IFERROR(IF(VLOOKUP(A98,FrenchVocabulary!#REF!,1,FALSE)=A98, "yes", "no"), "no")</f>
        <v>no</v>
      </c>
    </row>
    <row r="99" spans="1:6">
      <c r="A99" s="14" t="s">
        <v>265</v>
      </c>
      <c r="B99" s="7">
        <f t="shared" si="2"/>
        <v>2.69265871359132</v>
      </c>
      <c r="C99" s="7">
        <f t="shared" si="3"/>
        <v>0.5021538928713607</v>
      </c>
      <c r="D99" s="12">
        <v>4.9278639999999997E-4</v>
      </c>
      <c r="E99" s="16">
        <v>3.1779999999999999E-6</v>
      </c>
      <c r="F99" s="8" t="str">
        <f>IFERROR(IF(VLOOKUP(A99,FrenchVocabulary!#REF!,1,FALSE)=A99, "yes", "no"), "no")</f>
        <v>no</v>
      </c>
    </row>
    <row r="100" spans="1:6">
      <c r="A100" s="14" t="s">
        <v>234</v>
      </c>
      <c r="B100" s="7">
        <f t="shared" si="2"/>
        <v>2.680680364043404</v>
      </c>
      <c r="C100" s="7">
        <f t="shared" si="3"/>
        <v>0.49018329862587073</v>
      </c>
      <c r="D100" s="12">
        <v>4.7938050000000002E-4</v>
      </c>
      <c r="E100" s="16">
        <v>3.0916000000000002E-6</v>
      </c>
      <c r="F100" s="8" t="str">
        <f>IFERROR(IF(VLOOKUP(A100,FrenchVocabulary!#REF!,1,FALSE)=A100, "yes", "no"), "no")</f>
        <v>no</v>
      </c>
    </row>
    <row r="101" spans="1:6">
      <c r="A101" s="14" t="s">
        <v>236</v>
      </c>
      <c r="B101" s="7">
        <f t="shared" si="2"/>
        <v>2.6755468395064685</v>
      </c>
      <c r="C101" s="7">
        <f t="shared" si="3"/>
        <v>0.48503964536526123</v>
      </c>
      <c r="D101" s="12">
        <v>4.7374739999999998E-4</v>
      </c>
      <c r="E101" s="16">
        <v>3.0552E-6</v>
      </c>
      <c r="F101" s="8" t="str">
        <f>IFERROR(IF(VLOOKUP(A101,FrenchVocabulary!#REF!,1,FALSE)=A101, "yes", "no"), "no")</f>
        <v>no</v>
      </c>
    </row>
    <row r="102" spans="1:6">
      <c r="A102" s="14" t="s">
        <v>177</v>
      </c>
      <c r="B102" s="7">
        <f t="shared" si="2"/>
        <v>2.6735808872631934</v>
      </c>
      <c r="C102" s="7">
        <f t="shared" si="3"/>
        <v>0.48307354160704552</v>
      </c>
      <c r="D102" s="12">
        <v>4.7160769999999999E-4</v>
      </c>
      <c r="E102" s="16">
        <v>3.0413999999999998E-6</v>
      </c>
      <c r="F102" s="8" t="str">
        <f>IFERROR(IF(VLOOKUP(A102,FrenchVocabulary!#REF!,1,FALSE)=A102, "yes", "no"), "no")</f>
        <v>no</v>
      </c>
    </row>
    <row r="103" spans="1:6">
      <c r="A103" s="14" t="s">
        <v>246</v>
      </c>
      <c r="B103" s="7">
        <f t="shared" si="2"/>
        <v>2.666036245626819</v>
      </c>
      <c r="C103" s="7">
        <f t="shared" si="3"/>
        <v>0.47554044455474376</v>
      </c>
      <c r="D103" s="12">
        <v>4.6348560000000001E-4</v>
      </c>
      <c r="E103" s="16">
        <v>2.9890999999999999E-6</v>
      </c>
      <c r="F103" s="8" t="str">
        <f>IFERROR(IF(VLOOKUP(A103,FrenchVocabulary!#REF!,1,FALSE)=A103, "yes", "no"), "no")</f>
        <v>no</v>
      </c>
    </row>
    <row r="104" spans="1:6">
      <c r="A104" s="14" t="s">
        <v>102</v>
      </c>
      <c r="B104" s="7">
        <f t="shared" si="2"/>
        <v>2.659979391496508</v>
      </c>
      <c r="C104" s="7">
        <f t="shared" si="3"/>
        <v>0.46948328143452223</v>
      </c>
      <c r="D104" s="12">
        <v>4.5706650000000001E-4</v>
      </c>
      <c r="E104" s="16">
        <v>2.9477000000000002E-6</v>
      </c>
      <c r="F104" s="8" t="str">
        <f>IFERROR(IF(VLOOKUP(A104,FrenchVocabulary!#REF!,1,FALSE)=A104, "yes", "no"), "no")</f>
        <v>no</v>
      </c>
    </row>
    <row r="105" spans="1:6">
      <c r="A105" s="14" t="s">
        <v>1727</v>
      </c>
      <c r="B105" s="7">
        <f t="shared" si="2"/>
        <v>2.6503298688055623</v>
      </c>
      <c r="C105" s="7">
        <f t="shared" si="3"/>
        <v>0.45982957814907977</v>
      </c>
      <c r="D105" s="12">
        <v>4.4702300000000001E-4</v>
      </c>
      <c r="E105" s="16">
        <v>2.8829E-6</v>
      </c>
      <c r="F105" s="8" t="str">
        <f>IFERROR(IF(VLOOKUP(A105,FrenchVocabulary!#REF!,1,FALSE)=A105, "yes", "no"), "no")</f>
        <v>no</v>
      </c>
    </row>
    <row r="106" spans="1:6">
      <c r="A106" s="14" t="s">
        <v>239</v>
      </c>
      <c r="B106" s="7">
        <f t="shared" si="2"/>
        <v>2.6476915616653156</v>
      </c>
      <c r="C106" s="7">
        <f t="shared" si="3"/>
        <v>0.45718525655366804</v>
      </c>
      <c r="D106" s="12">
        <v>4.4431560000000002E-4</v>
      </c>
      <c r="E106" s="16">
        <v>2.8654000000000001E-6</v>
      </c>
      <c r="F106" s="8" t="str">
        <f>IFERROR(IF(VLOOKUP(A106,FrenchVocabulary!#REF!,1,FALSE)=A106, "yes", "no"), "no")</f>
        <v>no</v>
      </c>
    </row>
    <row r="107" spans="1:6">
      <c r="A107" s="14" t="s">
        <v>271</v>
      </c>
      <c r="B107" s="7">
        <f t="shared" si="2"/>
        <v>2.6429709347434471</v>
      </c>
      <c r="C107" s="7">
        <f t="shared" si="3"/>
        <v>0.45247646132698893</v>
      </c>
      <c r="D107" s="12">
        <v>4.3951219999999999E-4</v>
      </c>
      <c r="E107" s="16">
        <v>2.8345000000000001E-6</v>
      </c>
      <c r="F107" s="8" t="str">
        <f>IFERROR(IF(VLOOKUP(A107,FrenchVocabulary!#REF!,1,FALSE)=A107, "yes", "no"), "no")</f>
        <v>no</v>
      </c>
    </row>
    <row r="108" spans="1:6">
      <c r="A108" s="14" t="s">
        <v>878</v>
      </c>
      <c r="B108" s="7">
        <f t="shared" si="2"/>
        <v>2.6369751761142299</v>
      </c>
      <c r="C108" s="7">
        <f t="shared" si="3"/>
        <v>0.44647503180178649</v>
      </c>
      <c r="D108" s="12">
        <v>4.334861E-4</v>
      </c>
      <c r="E108" s="16">
        <v>2.7956E-6</v>
      </c>
      <c r="F108" s="8" t="str">
        <f>IFERROR(IF(VLOOKUP(A108,FrenchVocabulary!#REF!,1,FALSE)=A108, "yes", "no"), "no")</f>
        <v>no</v>
      </c>
    </row>
    <row r="109" spans="1:6">
      <c r="A109" s="14" t="s">
        <v>251</v>
      </c>
      <c r="B109" s="7">
        <f t="shared" si="2"/>
        <v>2.6298738217198139</v>
      </c>
      <c r="C109" s="7">
        <f t="shared" si="3"/>
        <v>0.43938006882606295</v>
      </c>
      <c r="D109" s="12">
        <v>4.264556E-4</v>
      </c>
      <c r="E109" s="16">
        <v>2.7503000000000002E-6</v>
      </c>
      <c r="F109" s="8" t="str">
        <f>IFERROR(IF(VLOOKUP(A109,FrenchVocabulary!#REF!,1,FALSE)=A109, "yes", "no"), "no")</f>
        <v>no</v>
      </c>
    </row>
    <row r="110" spans="1:6">
      <c r="A110" s="14" t="s">
        <v>1728</v>
      </c>
      <c r="B110" s="7">
        <f t="shared" si="2"/>
        <v>2.6277340313739117</v>
      </c>
      <c r="C110" s="7">
        <f t="shared" si="3"/>
        <v>0.43722719219072825</v>
      </c>
      <c r="D110" s="12">
        <v>4.2435960000000001E-4</v>
      </c>
      <c r="E110" s="16">
        <v>2.7367E-6</v>
      </c>
      <c r="F110" s="8" t="str">
        <f>IFERROR(IF(VLOOKUP(A110,FrenchVocabulary!#REF!,1,FALSE)=A110, "yes", "no"), "no")</f>
        <v>no</v>
      </c>
    </row>
    <row r="111" spans="1:6">
      <c r="A111" s="14" t="s">
        <v>255</v>
      </c>
      <c r="B111" s="7">
        <f t="shared" si="2"/>
        <v>2.6262119080955859</v>
      </c>
      <c r="C111" s="7">
        <f t="shared" si="3"/>
        <v>0.43571698822083516</v>
      </c>
      <c r="D111" s="12">
        <v>4.2287489999999999E-4</v>
      </c>
      <c r="E111" s="16">
        <v>2.7271999999999999E-6</v>
      </c>
      <c r="F111" s="8" t="str">
        <f>IFERROR(IF(VLOOKUP(A111,FrenchVocabulary!#REF!,1,FALSE)=A111, "yes", "no"), "no")</f>
        <v>no</v>
      </c>
    </row>
    <row r="112" spans="1:6">
      <c r="A112" s="14" t="s">
        <v>187</v>
      </c>
      <c r="B112" s="7">
        <f t="shared" si="2"/>
        <v>2.6220662962603392</v>
      </c>
      <c r="C112" s="7">
        <f t="shared" si="3"/>
        <v>0.43157281858565355</v>
      </c>
      <c r="D112" s="12">
        <v>4.1885750000000003E-4</v>
      </c>
      <c r="E112" s="16">
        <v>2.7012999999999999E-6</v>
      </c>
      <c r="F112" s="8" t="str">
        <f>IFERROR(IF(VLOOKUP(A112,FrenchVocabulary!#REF!,1,FALSE)=A112, "yes", "no"), "no")</f>
        <v>no</v>
      </c>
    </row>
    <row r="113" spans="1:6">
      <c r="A113" s="14" t="s">
        <v>207</v>
      </c>
      <c r="B113" s="7">
        <f t="shared" si="2"/>
        <v>2.6165529132869527</v>
      </c>
      <c r="C113" s="7">
        <f t="shared" si="3"/>
        <v>0.42605558248393027</v>
      </c>
      <c r="D113" s="12">
        <v>4.135737E-4</v>
      </c>
      <c r="E113" s="16">
        <v>2.6672000000000001E-6</v>
      </c>
      <c r="F113" s="8" t="str">
        <f>IFERROR(IF(VLOOKUP(A113,FrenchVocabulary!#REF!,1,FALSE)=A113, "yes", "no"), "no")</f>
        <v>no</v>
      </c>
    </row>
    <row r="114" spans="1:6">
      <c r="A114" s="14" t="s">
        <v>85</v>
      </c>
      <c r="B114" s="7">
        <f t="shared" si="2"/>
        <v>2.6133311464818192</v>
      </c>
      <c r="C114" s="7">
        <f t="shared" si="3"/>
        <v>0.42283596877952245</v>
      </c>
      <c r="D114" s="12">
        <v>4.10517E-4</v>
      </c>
      <c r="E114" s="16">
        <v>2.6475000000000001E-6</v>
      </c>
      <c r="F114" s="8" t="str">
        <f>IFERROR(IF(VLOOKUP(A114,FrenchVocabulary!#REF!,1,FALSE)=A114, "yes", "no"), "no")</f>
        <v>no</v>
      </c>
    </row>
    <row r="115" spans="1:6">
      <c r="A115" s="14" t="s">
        <v>209</v>
      </c>
      <c r="B115" s="7">
        <f t="shared" si="2"/>
        <v>2.6099456508683394</v>
      </c>
      <c r="C115" s="7">
        <f t="shared" si="3"/>
        <v>0.41944354051549215</v>
      </c>
      <c r="D115" s="12">
        <v>4.073293E-4</v>
      </c>
      <c r="E115" s="16">
        <v>2.6269000000000002E-6</v>
      </c>
      <c r="F115" s="8" t="str">
        <f>IFERROR(IF(VLOOKUP(A115,FrenchVocabulary!#REF!,1,FALSE)=A115, "yes", "no"), "no")</f>
        <v>no</v>
      </c>
    </row>
    <row r="116" spans="1:6">
      <c r="A116" s="14" t="s">
        <v>329</v>
      </c>
      <c r="B116" s="7">
        <f t="shared" si="2"/>
        <v>2.6060170069388882</v>
      </c>
      <c r="C116" s="7">
        <f t="shared" si="3"/>
        <v>0.41552421837322928</v>
      </c>
      <c r="D116" s="12">
        <v>4.036612E-4</v>
      </c>
      <c r="E116" s="16">
        <v>2.6033000000000001E-6</v>
      </c>
      <c r="F116" s="8" t="str">
        <f>IFERROR(IF(VLOOKUP(A116,FrenchVocabulary!#REF!,1,FALSE)=A116, "yes", "no"), "no")</f>
        <v>no</v>
      </c>
    </row>
    <row r="117" spans="1:6">
      <c r="A117" s="14" t="s">
        <v>373</v>
      </c>
      <c r="B117" s="7">
        <f t="shared" si="2"/>
        <v>2.6013408560388047</v>
      </c>
      <c r="C117" s="7">
        <f t="shared" si="3"/>
        <v>0.41084469135838031</v>
      </c>
      <c r="D117" s="12">
        <v>3.9933820000000002E-4</v>
      </c>
      <c r="E117" s="16">
        <v>2.5753999999999999E-6</v>
      </c>
      <c r="F117" s="8" t="str">
        <f>IFERROR(IF(VLOOKUP(A117,FrenchVocabulary!#REF!,1,FALSE)=A117, "yes", "no"), "no")</f>
        <v>no</v>
      </c>
    </row>
    <row r="118" spans="1:6">
      <c r="A118" s="14" t="s">
        <v>351</v>
      </c>
      <c r="B118" s="7">
        <f t="shared" si="2"/>
        <v>2.6009607047933483</v>
      </c>
      <c r="C118" s="7">
        <f t="shared" si="3"/>
        <v>0.41045666479731402</v>
      </c>
      <c r="D118" s="12">
        <v>3.9898880000000002E-4</v>
      </c>
      <c r="E118" s="16">
        <v>2.5731E-6</v>
      </c>
      <c r="F118" s="8" t="str">
        <f>IFERROR(IF(VLOOKUP(A118,FrenchVocabulary!#REF!,1,FALSE)=A118, "yes", "no"), "no")</f>
        <v>no</v>
      </c>
    </row>
    <row r="119" spans="1:6">
      <c r="A119" s="14" t="s">
        <v>248</v>
      </c>
      <c r="B119" s="7">
        <f t="shared" si="2"/>
        <v>2.6008656694020882</v>
      </c>
      <c r="C119" s="7">
        <f t="shared" si="3"/>
        <v>0.41037226530195436</v>
      </c>
      <c r="D119" s="12">
        <v>3.9890150000000002E-4</v>
      </c>
      <c r="E119" s="16">
        <v>2.5726000000000002E-6</v>
      </c>
      <c r="F119" s="8" t="str">
        <f>IFERROR(IF(VLOOKUP(A119,FrenchVocabulary!#REF!,1,FALSE)=A119, "yes", "no"), "no")</f>
        <v>no</v>
      </c>
    </row>
    <row r="120" spans="1:6">
      <c r="A120" s="14" t="s">
        <v>453</v>
      </c>
      <c r="B120" s="7">
        <f t="shared" si="2"/>
        <v>2.5955561811884125</v>
      </c>
      <c r="C120" s="7">
        <f t="shared" si="3"/>
        <v>0.40505593646084215</v>
      </c>
      <c r="D120" s="12">
        <v>3.9405439999999999E-4</v>
      </c>
      <c r="E120" s="16">
        <v>2.5413000000000001E-6</v>
      </c>
      <c r="F120" s="8" t="str">
        <f>IFERROR(IF(VLOOKUP(A120,FrenchVocabulary!#REF!,1,FALSE)=A120, "yes", "no"), "no")</f>
        <v>no</v>
      </c>
    </row>
    <row r="121" spans="1:6">
      <c r="A121" s="14" t="s">
        <v>1729</v>
      </c>
      <c r="B121" s="7">
        <f t="shared" si="2"/>
        <v>2.5954117797150373</v>
      </c>
      <c r="C121" s="7">
        <f t="shared" si="3"/>
        <v>0.40491919924631414</v>
      </c>
      <c r="D121" s="12">
        <v>3.9392339999999999E-4</v>
      </c>
      <c r="E121" s="16">
        <v>2.5405000000000001E-6</v>
      </c>
      <c r="F121" s="8" t="str">
        <f>IFERROR(IF(VLOOKUP(A121,FrenchVocabulary!#REF!,1,FALSE)=A121, "yes", "no"), "no")</f>
        <v>no</v>
      </c>
    </row>
    <row r="122" spans="1:6">
      <c r="A122" s="14" t="s">
        <v>197</v>
      </c>
      <c r="B122" s="7">
        <f t="shared" si="2"/>
        <v>2.5951228326493858</v>
      </c>
      <c r="C122" s="7">
        <f t="shared" si="3"/>
        <v>0.40462848964191878</v>
      </c>
      <c r="D122" s="12">
        <v>3.9366139999999998E-4</v>
      </c>
      <c r="E122" s="16">
        <v>2.5388000000000002E-6</v>
      </c>
      <c r="F122" s="8" t="str">
        <f>IFERROR(IF(VLOOKUP(A122,FrenchVocabulary!#REF!,1,FALSE)=A122, "yes", "no"), "no")</f>
        <v>no</v>
      </c>
    </row>
    <row r="123" spans="1:6">
      <c r="A123" s="14" t="s">
        <v>662</v>
      </c>
      <c r="B123" s="7">
        <f t="shared" si="2"/>
        <v>2.5932399761807798</v>
      </c>
      <c r="C123" s="7">
        <f t="shared" si="3"/>
        <v>0.40274270951049118</v>
      </c>
      <c r="D123" s="12">
        <v>3.919584E-4</v>
      </c>
      <c r="E123" s="16">
        <v>2.5278000000000002E-6</v>
      </c>
      <c r="F123" s="8" t="str">
        <f>IFERROR(IF(VLOOKUP(A123,FrenchVocabulary!#REF!,1,FALSE)=A123, "yes", "no"), "no")</f>
        <v>no</v>
      </c>
    </row>
    <row r="124" spans="1:6">
      <c r="A124" s="14" t="s">
        <v>1730</v>
      </c>
      <c r="B124" s="7">
        <f t="shared" si="2"/>
        <v>2.5886679388301421</v>
      </c>
      <c r="C124" s="7">
        <f t="shared" si="3"/>
        <v>0.39816578310636075</v>
      </c>
      <c r="D124" s="12">
        <v>3.8785369999999998E-4</v>
      </c>
      <c r="E124" s="16">
        <v>2.5013000000000001E-6</v>
      </c>
      <c r="F124" s="8" t="str">
        <f>IFERROR(IF(VLOOKUP(A124,FrenchVocabulary!#REF!,1,FALSE)=A124, "yes", "no"), "no")</f>
        <v>no</v>
      </c>
    </row>
    <row r="125" spans="1:6">
      <c r="A125" s="14" t="s">
        <v>237</v>
      </c>
      <c r="B125" s="7">
        <f t="shared" si="2"/>
        <v>2.5878358488080226</v>
      </c>
      <c r="C125" s="7">
        <f t="shared" si="3"/>
        <v>0.39733157039112843</v>
      </c>
      <c r="D125" s="12">
        <v>3.8711129999999998E-4</v>
      </c>
      <c r="E125" s="16">
        <v>2.4965000000000002E-6</v>
      </c>
      <c r="F125" s="8" t="str">
        <f>IFERROR(IF(VLOOKUP(A125,FrenchVocabulary!#REF!,1,FALSE)=A125, "yes", "no"), "no")</f>
        <v>no</v>
      </c>
    </row>
    <row r="126" spans="1:6">
      <c r="A126" s="14" t="s">
        <v>1731</v>
      </c>
      <c r="B126" s="7">
        <f t="shared" si="2"/>
        <v>2.5821155433284697</v>
      </c>
      <c r="C126" s="7">
        <f t="shared" si="3"/>
        <v>0.39162307754697689</v>
      </c>
      <c r="D126" s="12">
        <v>3.820459E-4</v>
      </c>
      <c r="E126" s="16">
        <v>2.4638999999999998E-6</v>
      </c>
      <c r="F126" s="8" t="str">
        <f>IFERROR(IF(VLOOKUP(A126,FrenchVocabulary!#REF!,1,FALSE)=A126, "yes", "no"), "no")</f>
        <v>no</v>
      </c>
    </row>
    <row r="127" spans="1:6">
      <c r="A127" s="14" t="s">
        <v>425</v>
      </c>
      <c r="B127" s="7">
        <f t="shared" si="2"/>
        <v>2.5809722781414739</v>
      </c>
      <c r="C127" s="7">
        <f t="shared" si="3"/>
        <v>0.39047585393781503</v>
      </c>
      <c r="D127" s="12">
        <v>3.8104149999999999E-4</v>
      </c>
      <c r="E127" s="16">
        <v>2.4574E-6</v>
      </c>
      <c r="F127" s="8" t="str">
        <f>IFERROR(IF(VLOOKUP(A127,FrenchVocabulary!#REF!,1,FALSE)=A127, "yes", "no"), "no")</f>
        <v>no</v>
      </c>
    </row>
    <row r="128" spans="1:6">
      <c r="A128" s="14" t="s">
        <v>225</v>
      </c>
      <c r="B128" s="7">
        <f t="shared" si="2"/>
        <v>2.5797263345431527</v>
      </c>
      <c r="C128" s="7">
        <f t="shared" si="3"/>
        <v>0.38921926002509721</v>
      </c>
      <c r="D128" s="12">
        <v>3.7994990000000001E-4</v>
      </c>
      <c r="E128" s="16">
        <v>2.4503000000000001E-6</v>
      </c>
      <c r="F128" s="8" t="str">
        <f>IFERROR(IF(VLOOKUP(A128,FrenchVocabulary!#REF!,1,FALSE)=A128, "yes", "no"), "no")</f>
        <v>no</v>
      </c>
    </row>
    <row r="129" spans="1:6">
      <c r="A129" s="14" t="s">
        <v>1732</v>
      </c>
      <c r="B129" s="7">
        <f t="shared" si="2"/>
        <v>2.5787769247978902</v>
      </c>
      <c r="C129" s="7">
        <f t="shared" si="3"/>
        <v>0.38827886345963947</v>
      </c>
      <c r="D129" s="12">
        <v>3.791202E-4</v>
      </c>
      <c r="E129" s="16">
        <v>2.4449999999999999E-6</v>
      </c>
      <c r="F129" s="8" t="str">
        <f>IFERROR(IF(VLOOKUP(A129,FrenchVocabulary!#REF!,1,FALSE)=A129, "yes", "no"), "no")</f>
        <v>no</v>
      </c>
    </row>
    <row r="130" spans="1:6">
      <c r="A130" s="14" t="s">
        <v>333</v>
      </c>
      <c r="B130" s="7">
        <f t="shared" ref="B130:B193" si="4">LOG10(D130)+6</f>
        <v>2.5761175790693769</v>
      </c>
      <c r="C130" s="7">
        <f t="shared" ref="C130:C193" si="5">LOG10(E130)+6</f>
        <v>0.38562414543148282</v>
      </c>
      <c r="D130" s="12">
        <v>3.7680580000000002E-4</v>
      </c>
      <c r="E130" s="16">
        <v>2.4300999999999998E-6</v>
      </c>
      <c r="F130" s="8" t="str">
        <f>IFERROR(IF(VLOOKUP(A130,FrenchVocabulary!#REF!,1,FALSE)=A130, "yes", "no"), "no")</f>
        <v>no</v>
      </c>
    </row>
    <row r="131" spans="1:6">
      <c r="A131" s="14" t="s">
        <v>1733</v>
      </c>
      <c r="B131" s="7">
        <f t="shared" si="4"/>
        <v>2.5688089594913759</v>
      </c>
      <c r="C131" s="7">
        <f t="shared" si="5"/>
        <v>0.37830703485681294</v>
      </c>
      <c r="D131" s="12">
        <v>3.7051770000000003E-4</v>
      </c>
      <c r="E131" s="16">
        <v>2.3895000000000002E-6</v>
      </c>
      <c r="F131" s="8" t="str">
        <f>IFERROR(IF(VLOOKUP(A131,FrenchVocabulary!#REF!,1,FALSE)=A131, "yes", "no"), "no")</f>
        <v>no</v>
      </c>
    </row>
    <row r="132" spans="1:6">
      <c r="A132" s="14" t="s">
        <v>313</v>
      </c>
      <c r="B132" s="7">
        <f t="shared" si="4"/>
        <v>2.567938015531587</v>
      </c>
      <c r="C132" s="7">
        <f t="shared" si="5"/>
        <v>0.37743375170338922</v>
      </c>
      <c r="D132" s="12">
        <v>3.697754E-4</v>
      </c>
      <c r="E132" s="16">
        <v>2.3846999999999998E-6</v>
      </c>
      <c r="F132" s="8" t="str">
        <f>IFERROR(IF(VLOOKUP(A132,FrenchVocabulary!#REF!,1,FALSE)=A132, "yes", "no"), "no")</f>
        <v>no</v>
      </c>
    </row>
    <row r="133" spans="1:6">
      <c r="A133" s="14" t="s">
        <v>403</v>
      </c>
      <c r="B133" s="7">
        <f t="shared" si="4"/>
        <v>2.5662421630773449</v>
      </c>
      <c r="C133" s="7">
        <f t="shared" si="5"/>
        <v>0.37573675213584856</v>
      </c>
      <c r="D133" s="12">
        <v>3.6833429999999999E-4</v>
      </c>
      <c r="E133" s="16">
        <v>2.3754000000000002E-6</v>
      </c>
      <c r="F133" s="8" t="str">
        <f>IFERROR(IF(VLOOKUP(A133,FrenchVocabulary!#REF!,1,FALSE)=A133, "yes", "no"), "no")</f>
        <v>no</v>
      </c>
    </row>
    <row r="134" spans="1:6">
      <c r="A134" s="14" t="s">
        <v>288</v>
      </c>
      <c r="B134" s="7">
        <f t="shared" si="4"/>
        <v>2.5661392174596709</v>
      </c>
      <c r="C134" s="7">
        <f t="shared" si="5"/>
        <v>0.37564532749245583</v>
      </c>
      <c r="D134" s="12">
        <v>3.6824699999999999E-4</v>
      </c>
      <c r="E134" s="16">
        <v>2.3748999999999999E-6</v>
      </c>
      <c r="F134" s="8" t="str">
        <f>IFERROR(IF(VLOOKUP(A134,FrenchVocabulary!#REF!,1,FALSE)=A134, "yes", "no"), "no")</f>
        <v>no</v>
      </c>
    </row>
    <row r="135" spans="1:6">
      <c r="A135" s="14" t="s">
        <v>318</v>
      </c>
      <c r="B135" s="7">
        <f t="shared" si="4"/>
        <v>2.5603848034633359</v>
      </c>
      <c r="C135" s="7">
        <f t="shared" si="5"/>
        <v>0.36988348933547943</v>
      </c>
      <c r="D135" s="12">
        <v>3.6339990000000002E-4</v>
      </c>
      <c r="E135" s="16">
        <v>2.3435999999999999E-6</v>
      </c>
      <c r="F135" s="8" t="str">
        <f>IFERROR(IF(VLOOKUP(A135,FrenchVocabulary!#REF!,1,FALSE)=A135, "yes", "no"), "no")</f>
        <v>no</v>
      </c>
    </row>
    <row r="136" spans="1:6">
      <c r="A136" s="14" t="s">
        <v>201</v>
      </c>
      <c r="B136" s="7">
        <f t="shared" si="4"/>
        <v>2.5574525808269795</v>
      </c>
      <c r="C136" s="7">
        <f t="shared" si="5"/>
        <v>0.36694566385257321</v>
      </c>
      <c r="D136" s="12">
        <v>3.6095460000000002E-4</v>
      </c>
      <c r="E136" s="16">
        <v>2.3278E-6</v>
      </c>
      <c r="F136" s="8" t="str">
        <f>IFERROR(IF(VLOOKUP(A136,FrenchVocabulary!#REF!,1,FALSE)=A136, "yes", "no"), "no")</f>
        <v>no</v>
      </c>
    </row>
    <row r="137" spans="1:6">
      <c r="A137" s="14" t="s">
        <v>675</v>
      </c>
      <c r="B137" s="7">
        <f t="shared" si="4"/>
        <v>2.556558417819863</v>
      </c>
      <c r="C137" s="7">
        <f t="shared" si="5"/>
        <v>0.36604920980023525</v>
      </c>
      <c r="D137" s="12">
        <v>3.6021220000000001E-4</v>
      </c>
      <c r="E137" s="16">
        <v>2.323E-6</v>
      </c>
      <c r="F137" s="8" t="str">
        <f>IFERROR(IF(VLOOKUP(A137,FrenchVocabulary!#REF!,1,FALSE)=A137, "yes", "no"), "no")</f>
        <v>no</v>
      </c>
    </row>
    <row r="138" spans="1:6">
      <c r="A138" s="14" t="s">
        <v>275</v>
      </c>
      <c r="B138" s="7">
        <f t="shared" si="4"/>
        <v>2.5565057271553786</v>
      </c>
      <c r="C138" s="7">
        <f t="shared" si="5"/>
        <v>0.36601181736128652</v>
      </c>
      <c r="D138" s="12">
        <v>3.6016850000000002E-4</v>
      </c>
      <c r="E138" s="16">
        <v>2.3228E-6</v>
      </c>
      <c r="F138" s="8" t="str">
        <f>IFERROR(IF(VLOOKUP(A138,FrenchVocabulary!#REF!,1,FALSE)=A138, "yes", "no"), "no")</f>
        <v>no</v>
      </c>
    </row>
    <row r="139" spans="1:6">
      <c r="A139" s="14" t="s">
        <v>153</v>
      </c>
      <c r="B139" s="7">
        <f t="shared" si="4"/>
        <v>2.5536000364946712</v>
      </c>
      <c r="C139" s="7">
        <f t="shared" si="5"/>
        <v>0.36310406607463541</v>
      </c>
      <c r="D139" s="12">
        <v>3.5776679999999998E-4</v>
      </c>
      <c r="E139" s="16">
        <v>2.3072999999999999E-6</v>
      </c>
      <c r="F139" s="8" t="str">
        <f>IFERROR(IF(VLOOKUP(A139,FrenchVocabulary!#REF!,1,FALSE)=A139, "yes", "no"), "no")</f>
        <v>no</v>
      </c>
    </row>
    <row r="140" spans="1:6">
      <c r="A140" s="14" t="s">
        <v>1734</v>
      </c>
      <c r="B140" s="7">
        <f t="shared" si="4"/>
        <v>2.5530697224411667</v>
      </c>
      <c r="C140" s="7">
        <f t="shared" si="5"/>
        <v>0.36257671246053924</v>
      </c>
      <c r="D140" s="12">
        <v>3.5733020000000001E-4</v>
      </c>
      <c r="E140" s="16">
        <v>2.3045000000000001E-6</v>
      </c>
      <c r="F140" s="8" t="str">
        <f>IFERROR(IF(VLOOKUP(A140,FrenchVocabulary!#REF!,1,FALSE)=A140, "yes", "no"), "no")</f>
        <v>no</v>
      </c>
    </row>
    <row r="141" spans="1:6">
      <c r="A141" s="14" t="s">
        <v>1735</v>
      </c>
      <c r="B141" s="7">
        <f t="shared" si="4"/>
        <v>2.5513680110514394</v>
      </c>
      <c r="C141" s="7">
        <f t="shared" si="5"/>
        <v>0.36085837730496362</v>
      </c>
      <c r="D141" s="12">
        <v>3.5593279999999999E-4</v>
      </c>
      <c r="E141" s="16">
        <v>2.2954000000000001E-6</v>
      </c>
      <c r="F141" s="8" t="str">
        <f>IFERROR(IF(VLOOKUP(A141,FrenchVocabulary!#REF!,1,FALSE)=A141, "yes", "no"), "no")</f>
        <v>no</v>
      </c>
    </row>
    <row r="142" spans="1:6">
      <c r="A142" s="14" t="s">
        <v>243</v>
      </c>
      <c r="B142" s="7">
        <f t="shared" si="4"/>
        <v>2.5495526526820487</v>
      </c>
      <c r="C142" s="7">
        <f t="shared" si="5"/>
        <v>0.35905722763488956</v>
      </c>
      <c r="D142" s="12">
        <v>3.5444810000000003E-4</v>
      </c>
      <c r="E142" s="16">
        <v>2.2859E-6</v>
      </c>
      <c r="F142" s="8" t="str">
        <f>IFERROR(IF(VLOOKUP(A142,FrenchVocabulary!#REF!,1,FALSE)=A142, "yes", "no"), "no")</f>
        <v>no</v>
      </c>
    </row>
    <row r="143" spans="1:6">
      <c r="A143" s="14" t="s">
        <v>1736</v>
      </c>
      <c r="B143" s="7">
        <f t="shared" si="4"/>
        <v>2.5492315133426171</v>
      </c>
      <c r="C143" s="7">
        <f t="shared" si="5"/>
        <v>0.35873412719801046</v>
      </c>
      <c r="D143" s="12">
        <v>3.5418610000000002E-4</v>
      </c>
      <c r="E143" s="16">
        <v>2.2842000000000001E-6</v>
      </c>
      <c r="F143" s="8" t="str">
        <f>IFERROR(IF(VLOOKUP(A143,FrenchVocabulary!#REF!,1,FALSE)=A143, "yes", "no"), "no")</f>
        <v>no</v>
      </c>
    </row>
    <row r="144" spans="1:6">
      <c r="A144" s="14" t="s">
        <v>1737</v>
      </c>
      <c r="B144" s="7">
        <f t="shared" si="4"/>
        <v>2.5489637566066801</v>
      </c>
      <c r="C144" s="7">
        <f t="shared" si="5"/>
        <v>0.35846786387692031</v>
      </c>
      <c r="D144" s="12">
        <v>3.5396780000000001E-4</v>
      </c>
      <c r="E144" s="16">
        <v>2.2828E-6</v>
      </c>
      <c r="F144" s="8" t="str">
        <f>IFERROR(IF(VLOOKUP(A144,FrenchVocabulary!#REF!,1,FALSE)=A144, "yes", "no"), "no")</f>
        <v>no</v>
      </c>
    </row>
    <row r="145" spans="1:6">
      <c r="A145" s="14" t="s">
        <v>1738</v>
      </c>
      <c r="B145" s="7">
        <f t="shared" si="4"/>
        <v>2.5450349475636389</v>
      </c>
      <c r="C145" s="7">
        <f t="shared" si="5"/>
        <v>0.35453099805039656</v>
      </c>
      <c r="D145" s="12">
        <v>3.5078010000000001E-4</v>
      </c>
      <c r="E145" s="16">
        <v>2.2622000000000001E-6</v>
      </c>
      <c r="F145" s="8" t="str">
        <f>IFERROR(IF(VLOOKUP(A145,FrenchVocabulary!#REF!,1,FALSE)=A145, "yes", "no"), "no")</f>
        <v>no</v>
      </c>
    </row>
    <row r="146" spans="1:6">
      <c r="A146" s="14" t="s">
        <v>210</v>
      </c>
      <c r="B146" s="7">
        <f t="shared" si="4"/>
        <v>2.5425951525138486</v>
      </c>
      <c r="C146" s="7">
        <f t="shared" si="5"/>
        <v>0.35208599750158598</v>
      </c>
      <c r="D146" s="12">
        <v>3.4881499999999999E-4</v>
      </c>
      <c r="E146" s="16">
        <v>2.2494999999999998E-6</v>
      </c>
      <c r="F146" s="8" t="str">
        <f>IFERROR(IF(VLOOKUP(A146,FrenchVocabulary!#REF!,1,FALSE)=A146, "yes", "no"), "no")</f>
        <v>no</v>
      </c>
    </row>
    <row r="147" spans="1:6">
      <c r="A147" s="14" t="s">
        <v>204</v>
      </c>
      <c r="B147" s="7">
        <f t="shared" si="4"/>
        <v>2.5364628620188072</v>
      </c>
      <c r="C147" s="7">
        <f t="shared" si="5"/>
        <v>0.34596154181314098</v>
      </c>
      <c r="D147" s="12">
        <v>3.439243E-4</v>
      </c>
      <c r="E147" s="16">
        <v>2.2180000000000002E-6</v>
      </c>
      <c r="F147" s="8" t="str">
        <f>IFERROR(IF(VLOOKUP(A147,FrenchVocabulary!#REF!,1,FALSE)=A147, "yes", "no"), "no")</f>
        <v>no</v>
      </c>
    </row>
    <row r="148" spans="1:6">
      <c r="A148" s="14" t="s">
        <v>1739</v>
      </c>
      <c r="B148" s="7">
        <f t="shared" si="4"/>
        <v>2.5304663423220197</v>
      </c>
      <c r="C148" s="7">
        <f t="shared" si="5"/>
        <v>0.33996791470260135</v>
      </c>
      <c r="D148" s="12">
        <v>3.3920819999999998E-4</v>
      </c>
      <c r="E148" s="16">
        <v>2.1876E-6</v>
      </c>
      <c r="F148" s="8" t="str">
        <f>IFERROR(IF(VLOOKUP(A148,FrenchVocabulary!#REF!,1,FALSE)=A148, "yes", "no"), "no")</f>
        <v>no</v>
      </c>
    </row>
    <row r="149" spans="1:6">
      <c r="A149" s="14" t="s">
        <v>263</v>
      </c>
      <c r="B149" s="7">
        <f t="shared" si="4"/>
        <v>2.5297949367896901</v>
      </c>
      <c r="C149" s="7">
        <f t="shared" si="5"/>
        <v>0.33929240276876538</v>
      </c>
      <c r="D149" s="12">
        <v>3.3868420000000003E-4</v>
      </c>
      <c r="E149" s="16">
        <v>2.1842000000000002E-6</v>
      </c>
      <c r="F149" s="8" t="str">
        <f>IFERROR(IF(VLOOKUP(A149,FrenchVocabulary!#REF!,1,FALSE)=A149, "yes", "no"), "no")</f>
        <v>no</v>
      </c>
    </row>
    <row r="150" spans="1:6">
      <c r="A150" s="14" t="s">
        <v>309</v>
      </c>
      <c r="B150" s="7">
        <f t="shared" si="4"/>
        <v>2.5291224916782804</v>
      </c>
      <c r="C150" s="7">
        <f t="shared" si="5"/>
        <v>0.33861583849059862</v>
      </c>
      <c r="D150" s="12">
        <v>3.3816020000000002E-4</v>
      </c>
      <c r="E150" s="16">
        <v>2.1807999999999999E-6</v>
      </c>
      <c r="F150" s="8" t="str">
        <f>IFERROR(IF(VLOOKUP(A150,FrenchVocabulary!#REF!,1,FALSE)=A150, "yes", "no"), "no")</f>
        <v>no</v>
      </c>
    </row>
    <row r="151" spans="1:6">
      <c r="A151" s="14" t="s">
        <v>411</v>
      </c>
      <c r="B151" s="7">
        <f t="shared" si="4"/>
        <v>2.5254617887761017</v>
      </c>
      <c r="C151" s="7">
        <f t="shared" si="5"/>
        <v>0.33495611613685217</v>
      </c>
      <c r="D151" s="12">
        <v>3.3532180000000003E-4</v>
      </c>
      <c r="E151" s="16">
        <v>2.1625E-6</v>
      </c>
      <c r="F151" s="8" t="str">
        <f>IFERROR(IF(VLOOKUP(A151,FrenchVocabulary!#REF!,1,FALSE)=A151, "yes", "no"), "no")</f>
        <v>no</v>
      </c>
    </row>
    <row r="152" spans="1:6">
      <c r="A152" s="14" t="s">
        <v>401</v>
      </c>
      <c r="B152" s="7">
        <f t="shared" si="4"/>
        <v>2.5180464928239115</v>
      </c>
      <c r="C152" s="7">
        <f t="shared" si="5"/>
        <v>0.3275428319325222</v>
      </c>
      <c r="D152" s="12">
        <v>3.2964499999999999E-4</v>
      </c>
      <c r="E152" s="16">
        <v>2.1258999999999998E-6</v>
      </c>
      <c r="F152" s="8" t="str">
        <f>IFERROR(IF(VLOOKUP(A152,FrenchVocabulary!#REF!,1,FALSE)=A152, "yes", "no"), "no")</f>
        <v>no</v>
      </c>
    </row>
    <row r="153" spans="1:6">
      <c r="A153" s="14" t="s">
        <v>291</v>
      </c>
      <c r="B153" s="7">
        <f t="shared" si="4"/>
        <v>2.5167790921111579</v>
      </c>
      <c r="C153" s="7">
        <f t="shared" si="5"/>
        <v>0.3262743998136779</v>
      </c>
      <c r="D153" s="12">
        <v>3.2868440000000001E-4</v>
      </c>
      <c r="E153" s="16">
        <v>2.1196999999999998E-6</v>
      </c>
      <c r="F153" s="8" t="str">
        <f>IFERROR(IF(VLOOKUP(A153,FrenchVocabulary!#REF!,1,FALSE)=A153, "yes", "no"), "no")</f>
        <v>no</v>
      </c>
    </row>
    <row r="154" spans="1:6">
      <c r="A154" s="14" t="s">
        <v>555</v>
      </c>
      <c r="B154" s="7">
        <f t="shared" si="4"/>
        <v>2.5166059658001552</v>
      </c>
      <c r="C154" s="7">
        <f t="shared" si="5"/>
        <v>0.32611046097082941</v>
      </c>
      <c r="D154" s="12">
        <v>3.2855340000000001E-4</v>
      </c>
      <c r="E154" s="16">
        <v>2.1189000000000002E-6</v>
      </c>
      <c r="F154" s="8" t="str">
        <f>IFERROR(IF(VLOOKUP(A154,FrenchVocabulary!#REF!,1,FALSE)=A154, "yes", "no"), "no")</f>
        <v>no</v>
      </c>
    </row>
    <row r="155" spans="1:6">
      <c r="A155" s="14" t="s">
        <v>191</v>
      </c>
      <c r="B155" s="7">
        <f t="shared" si="4"/>
        <v>2.5146968746712832</v>
      </c>
      <c r="C155" s="7">
        <f t="shared" si="5"/>
        <v>0.32420011678537808</v>
      </c>
      <c r="D155" s="12">
        <v>3.271123E-4</v>
      </c>
      <c r="E155" s="16">
        <v>2.1096000000000001E-6</v>
      </c>
      <c r="F155" s="8" t="str">
        <f>IFERROR(IF(VLOOKUP(A155,FrenchVocabulary!#REF!,1,FALSE)=A155, "yes", "no"), "no")</f>
        <v>no</v>
      </c>
    </row>
    <row r="156" spans="1:6">
      <c r="A156" s="14" t="s">
        <v>305</v>
      </c>
      <c r="B156" s="7">
        <f t="shared" si="4"/>
        <v>2.512080152008473</v>
      </c>
      <c r="C156" s="7">
        <f t="shared" si="5"/>
        <v>0.32157771969579851</v>
      </c>
      <c r="D156" s="12">
        <v>3.2514730000000002E-4</v>
      </c>
      <c r="E156" s="16">
        <v>2.0969000000000002E-6</v>
      </c>
      <c r="F156" s="8" t="str">
        <f>IFERROR(IF(VLOOKUP(A156,FrenchVocabulary!#REF!,1,FALSE)=A156, "yes", "no"), "no")</f>
        <v>no</v>
      </c>
    </row>
    <row r="157" spans="1:6">
      <c r="A157" s="14" t="s">
        <v>524</v>
      </c>
      <c r="B157" s="7">
        <f t="shared" si="4"/>
        <v>2.506975871595861</v>
      </c>
      <c r="C157" s="7">
        <f t="shared" si="5"/>
        <v>0.3164735836150836</v>
      </c>
      <c r="D157" s="12">
        <v>3.2134820000000001E-4</v>
      </c>
      <c r="E157" s="16">
        <v>2.0723999999999998E-6</v>
      </c>
      <c r="F157" s="8" t="str">
        <f>IFERROR(IF(VLOOKUP(A157,FrenchVocabulary!#REF!,1,FALSE)=A157, "yes", "no"), "no")</f>
        <v>no</v>
      </c>
    </row>
    <row r="158" spans="1:6">
      <c r="A158" s="14" t="s">
        <v>324</v>
      </c>
      <c r="B158" s="7">
        <f t="shared" si="4"/>
        <v>2.4997757191236341</v>
      </c>
      <c r="C158" s="7">
        <f t="shared" si="5"/>
        <v>0.30926810447712239</v>
      </c>
      <c r="D158" s="12">
        <v>3.1606450000000002E-4</v>
      </c>
      <c r="E158" s="16">
        <v>2.0383E-6</v>
      </c>
      <c r="F158" s="8" t="str">
        <f>IFERROR(IF(VLOOKUP(A158,FrenchVocabulary!#REF!,1,FALSE)=A158, "yes", "no"), "no")</f>
        <v>no</v>
      </c>
    </row>
    <row r="159" spans="1:6">
      <c r="A159" s="14" t="s">
        <v>287</v>
      </c>
      <c r="B159" s="7">
        <f t="shared" si="4"/>
        <v>2.4952520269980698</v>
      </c>
      <c r="C159" s="7">
        <f t="shared" si="5"/>
        <v>0.30474895948709602</v>
      </c>
      <c r="D159" s="12">
        <v>3.1278939999999998E-4</v>
      </c>
      <c r="E159" s="16">
        <v>2.0171999999999999E-6</v>
      </c>
      <c r="F159" s="8" t="str">
        <f>IFERROR(IF(VLOOKUP(A159,FrenchVocabulary!#REF!,1,FALSE)=A159, "yes", "no"), "no")</f>
        <v>no</v>
      </c>
    </row>
    <row r="160" spans="1:6">
      <c r="A160" s="14" t="s">
        <v>1740</v>
      </c>
      <c r="B160" s="7">
        <f t="shared" si="4"/>
        <v>2.4942201508334221</v>
      </c>
      <c r="C160" s="7">
        <f t="shared" si="5"/>
        <v>0.30371430865371085</v>
      </c>
      <c r="D160" s="12">
        <v>3.1204710000000001E-4</v>
      </c>
      <c r="E160" s="16">
        <v>2.0124E-6</v>
      </c>
      <c r="F160" s="8" t="str">
        <f>IFERROR(IF(VLOOKUP(A160,FrenchVocabulary!#REF!,1,FALSE)=A160, "yes", "no"), "no")</f>
        <v>no</v>
      </c>
    </row>
    <row r="161" spans="1:6">
      <c r="A161" s="14" t="s">
        <v>1741</v>
      </c>
      <c r="B161" s="7">
        <f t="shared" si="4"/>
        <v>2.4937335976538253</v>
      </c>
      <c r="C161" s="7">
        <f t="shared" si="5"/>
        <v>0.30323926865199624</v>
      </c>
      <c r="D161" s="12">
        <v>3.1169770000000002E-4</v>
      </c>
      <c r="E161" s="16">
        <v>2.0101999999999998E-6</v>
      </c>
      <c r="F161" s="8" t="str">
        <f>IFERROR(IF(VLOOKUP(A161,FrenchVocabulary!#REF!,1,FALSE)=A161, "yes", "no"), "no")</f>
        <v>no</v>
      </c>
    </row>
    <row r="162" spans="1:6">
      <c r="A162" s="14" t="s">
        <v>666</v>
      </c>
      <c r="B162" s="7">
        <f t="shared" si="4"/>
        <v>2.4927591322242675</v>
      </c>
      <c r="C162" s="7">
        <f t="shared" si="5"/>
        <v>0.30226597450297277</v>
      </c>
      <c r="D162" s="12">
        <v>3.1099909999999999E-4</v>
      </c>
      <c r="E162" s="16">
        <v>2.0057000000000001E-6</v>
      </c>
      <c r="F162" s="8" t="str">
        <f>IFERROR(IF(VLOOKUP(A162,FrenchVocabulary!#REF!,1,FALSE)=A162, "yes", "no"), "no")</f>
        <v>no</v>
      </c>
    </row>
    <row r="163" spans="1:6">
      <c r="A163" s="14" t="s">
        <v>494</v>
      </c>
      <c r="B163" s="7">
        <f t="shared" si="4"/>
        <v>2.4922709385433475</v>
      </c>
      <c r="C163" s="7">
        <f t="shared" si="5"/>
        <v>0.30176766943801425</v>
      </c>
      <c r="D163" s="12">
        <v>3.1064969999999999E-4</v>
      </c>
      <c r="E163" s="16">
        <v>2.0034000000000002E-6</v>
      </c>
      <c r="F163" s="8" t="str">
        <f>IFERROR(IF(VLOOKUP(A163,FrenchVocabulary!#REF!,1,FALSE)=A163, "yes", "no"), "no")</f>
        <v>no</v>
      </c>
    </row>
    <row r="164" spans="1:6">
      <c r="A164" s="14" t="s">
        <v>448</v>
      </c>
      <c r="B164" s="7">
        <f t="shared" si="4"/>
        <v>2.4915377575488482</v>
      </c>
      <c r="C164" s="7">
        <f t="shared" si="5"/>
        <v>0.30102999566398125</v>
      </c>
      <c r="D164" s="12">
        <v>3.1012569999999998E-4</v>
      </c>
      <c r="E164" s="16">
        <v>1.9999999999999999E-6</v>
      </c>
      <c r="F164" s="8" t="str">
        <f>IFERROR(IF(VLOOKUP(A164,FrenchVocabulary!#REF!,1,FALSE)=A164, "yes", "no"), "no")</f>
        <v>no</v>
      </c>
    </row>
    <row r="165" spans="1:6">
      <c r="A165" s="14" t="s">
        <v>591</v>
      </c>
      <c r="B165" s="7">
        <f t="shared" si="4"/>
        <v>2.4903130787222159</v>
      </c>
      <c r="C165" s="7">
        <f t="shared" si="5"/>
        <v>0.29981226549571716</v>
      </c>
      <c r="D165" s="12">
        <v>3.0925240000000001E-4</v>
      </c>
      <c r="E165" s="16">
        <v>1.9943999999999999E-6</v>
      </c>
      <c r="F165" s="8" t="str">
        <f>IFERROR(IF(VLOOKUP(A165,FrenchVocabulary!#REF!,1,FALSE)=A165, "yes", "no"), "no")</f>
        <v>no</v>
      </c>
    </row>
    <row r="166" spans="1:6">
      <c r="A166" s="14" t="s">
        <v>280</v>
      </c>
      <c r="B166" s="7">
        <f t="shared" si="4"/>
        <v>2.4903130787222159</v>
      </c>
      <c r="C166" s="7">
        <f t="shared" si="5"/>
        <v>0.29981226549571716</v>
      </c>
      <c r="D166" s="12">
        <v>3.0925240000000001E-4</v>
      </c>
      <c r="E166" s="16">
        <v>1.9943999999999999E-6</v>
      </c>
      <c r="F166" s="8" t="str">
        <f>IFERROR(IF(VLOOKUP(A166,FrenchVocabulary!#REF!,1,FALSE)=A166, "yes", "no"), "no")</f>
        <v>no</v>
      </c>
    </row>
    <row r="167" spans="1:6">
      <c r="A167" s="14" t="s">
        <v>320</v>
      </c>
      <c r="B167" s="7">
        <f t="shared" si="4"/>
        <v>2.4895765821739206</v>
      </c>
      <c r="C167" s="7">
        <f t="shared" si="5"/>
        <v>0.29907126002740991</v>
      </c>
      <c r="D167" s="12">
        <v>3.087284E-4</v>
      </c>
      <c r="E167" s="16">
        <v>1.9910000000000001E-6</v>
      </c>
      <c r="F167" s="8" t="str">
        <f>IFERROR(IF(VLOOKUP(A167,FrenchVocabulary!#REF!,1,FALSE)=A167, "yes", "no"), "no")</f>
        <v>no</v>
      </c>
    </row>
    <row r="168" spans="1:6">
      <c r="A168" s="14" t="s">
        <v>1742</v>
      </c>
      <c r="B168" s="7">
        <f t="shared" si="4"/>
        <v>2.485503230953479</v>
      </c>
      <c r="C168" s="7">
        <f t="shared" si="5"/>
        <v>0.29499499385909989</v>
      </c>
      <c r="D168" s="12">
        <v>3.0584630000000002E-4</v>
      </c>
      <c r="E168" s="16">
        <v>1.9724E-6</v>
      </c>
      <c r="F168" s="8" t="str">
        <f>IFERROR(IF(VLOOKUP(A168,FrenchVocabulary!#REF!,1,FALSE)=A168, "yes", "no"), "no")</f>
        <v>no</v>
      </c>
    </row>
    <row r="169" spans="1:6">
      <c r="A169" s="14" t="s">
        <v>314</v>
      </c>
      <c r="B169" s="7">
        <f t="shared" si="4"/>
        <v>2.4794466005949931</v>
      </c>
      <c r="C169" s="7">
        <f t="shared" si="5"/>
        <v>0.28894193385287803</v>
      </c>
      <c r="D169" s="12">
        <v>3.016106E-4</v>
      </c>
      <c r="E169" s="16">
        <v>1.9450999999999998E-6</v>
      </c>
      <c r="F169" s="8" t="str">
        <f>IFERROR(IF(VLOOKUP(A169,FrenchVocabulary!#REF!,1,FALSE)=A169, "yes", "no"), "no")</f>
        <v>no</v>
      </c>
    </row>
    <row r="170" spans="1:6">
      <c r="A170" s="14" t="s">
        <v>385</v>
      </c>
      <c r="B170" s="7">
        <f t="shared" si="4"/>
        <v>2.4783133479016999</v>
      </c>
      <c r="C170" s="7">
        <f t="shared" si="5"/>
        <v>0.28780172993022646</v>
      </c>
      <c r="D170" s="12">
        <v>3.0082459999999998E-4</v>
      </c>
      <c r="E170" s="16">
        <v>1.9400000000000001E-6</v>
      </c>
      <c r="F170" s="8" t="str">
        <f>IFERROR(IF(VLOOKUP(A170,FrenchVocabulary!#REF!,1,FALSE)=A170, "yes", "no"), "no")</f>
        <v>no</v>
      </c>
    </row>
    <row r="171" spans="1:6">
      <c r="A171" s="14" t="s">
        <v>1743</v>
      </c>
      <c r="B171" s="7">
        <f t="shared" si="4"/>
        <v>2.4736230033650473</v>
      </c>
      <c r="C171" s="7">
        <f t="shared" si="5"/>
        <v>0.28312023495977456</v>
      </c>
      <c r="D171" s="12">
        <v>2.9759319999999998E-4</v>
      </c>
      <c r="E171" s="16">
        <v>1.9192000000000002E-6</v>
      </c>
      <c r="F171" s="8" t="str">
        <f>IFERROR(IF(VLOOKUP(A171,FrenchVocabulary!#REF!,1,FALSE)=A171, "yes", "no"), "no")</f>
        <v>no</v>
      </c>
    </row>
    <row r="172" spans="1:6">
      <c r="A172" s="14" t="s">
        <v>455</v>
      </c>
      <c r="B172" s="7">
        <f t="shared" si="4"/>
        <v>2.4724104844662178</v>
      </c>
      <c r="C172" s="7">
        <f t="shared" si="5"/>
        <v>0.28191924243625266</v>
      </c>
      <c r="D172" s="12">
        <v>2.9676350000000003E-4</v>
      </c>
      <c r="E172" s="16">
        <v>1.9139E-6</v>
      </c>
      <c r="F172" s="8" t="str">
        <f>IFERROR(IF(VLOOKUP(A172,FrenchVocabulary!#REF!,1,FALSE)=A172, "yes", "no"), "no")</f>
        <v>no</v>
      </c>
    </row>
    <row r="173" spans="1:6">
      <c r="A173" s="14" t="s">
        <v>357</v>
      </c>
      <c r="B173" s="7">
        <f t="shared" si="4"/>
        <v>2.4720268948000288</v>
      </c>
      <c r="C173" s="7">
        <f t="shared" si="5"/>
        <v>0.28153331385737612</v>
      </c>
      <c r="D173" s="12">
        <v>2.9650150000000002E-4</v>
      </c>
      <c r="E173" s="16">
        <v>1.9122000000000001E-6</v>
      </c>
      <c r="F173" s="8" t="str">
        <f>IFERROR(IF(VLOOKUP(A173,FrenchVocabulary!#REF!,1,FALSE)=A173, "yes", "no"), "no")</f>
        <v>no</v>
      </c>
    </row>
    <row r="174" spans="1:6">
      <c r="A174" s="14" t="s">
        <v>392</v>
      </c>
      <c r="B174" s="7">
        <f t="shared" si="4"/>
        <v>2.4659077032896222</v>
      </c>
      <c r="C174" s="7">
        <f t="shared" si="5"/>
        <v>0.27540350274540426</v>
      </c>
      <c r="D174" s="12">
        <v>2.923531E-4</v>
      </c>
      <c r="E174" s="16">
        <v>1.8854E-6</v>
      </c>
      <c r="F174" s="8" t="str">
        <f>IFERROR(IF(VLOOKUP(A174,FrenchVocabulary!#REF!,1,FALSE)=A174, "yes", "no"), "no")</f>
        <v>no</v>
      </c>
    </row>
    <row r="175" spans="1:6">
      <c r="A175" s="14" t="s">
        <v>230</v>
      </c>
      <c r="B175" s="7">
        <f t="shared" si="4"/>
        <v>2.4637617853719949</v>
      </c>
      <c r="C175" s="7">
        <f t="shared" si="5"/>
        <v>0.27325598345175006</v>
      </c>
      <c r="D175" s="12">
        <v>2.9091209999999998E-4</v>
      </c>
      <c r="E175" s="16">
        <v>1.8760999999999999E-6</v>
      </c>
      <c r="F175" s="8" t="str">
        <f>IFERROR(IF(VLOOKUP(A175,FrenchVocabulary!#REF!,1,FALSE)=A175, "yes", "no"), "no")</f>
        <v>no</v>
      </c>
    </row>
    <row r="176" spans="1:6">
      <c r="A176" s="14" t="s">
        <v>1744</v>
      </c>
      <c r="B176" s="7">
        <f t="shared" si="4"/>
        <v>2.4619326042623375</v>
      </c>
      <c r="C176" s="7">
        <f t="shared" si="5"/>
        <v>0.27142336774358089</v>
      </c>
      <c r="D176" s="12">
        <v>2.8968940000000001E-4</v>
      </c>
      <c r="E176" s="16">
        <v>1.8682E-6</v>
      </c>
      <c r="F176" s="8" t="str">
        <f>IFERROR(IF(VLOOKUP(A176,FrenchVocabulary!#REF!,1,FALSE)=A176, "yes", "no"), "no")</f>
        <v>no</v>
      </c>
    </row>
    <row r="177" spans="1:6">
      <c r="A177" s="14" t="s">
        <v>383</v>
      </c>
      <c r="B177" s="7">
        <f t="shared" si="4"/>
        <v>2.4587789151723531</v>
      </c>
      <c r="C177" s="7">
        <f t="shared" si="5"/>
        <v>0.26827367196661545</v>
      </c>
      <c r="D177" s="12">
        <v>2.8759340000000002E-4</v>
      </c>
      <c r="E177" s="16">
        <v>1.8547E-6</v>
      </c>
      <c r="F177" s="8" t="str">
        <f>IFERROR(IF(VLOOKUP(A177,FrenchVocabulary!#REF!,1,FALSE)=A177, "yes", "no"), "no")</f>
        <v>no</v>
      </c>
    </row>
    <row r="178" spans="1:6">
      <c r="A178" s="14" t="s">
        <v>1745</v>
      </c>
      <c r="B178" s="7">
        <f t="shared" si="4"/>
        <v>2.4575241752821966</v>
      </c>
      <c r="C178" s="7">
        <f t="shared" si="5"/>
        <v>0.26703085329276544</v>
      </c>
      <c r="D178" s="12">
        <v>2.8676370000000001E-4</v>
      </c>
      <c r="E178" s="16">
        <v>1.8494E-6</v>
      </c>
      <c r="F178" s="8" t="str">
        <f>IFERROR(IF(VLOOKUP(A178,FrenchVocabulary!#REF!,1,FALSE)=A178, "yes", "no"), "no")</f>
        <v>no</v>
      </c>
    </row>
    <row r="179" spans="1:6">
      <c r="A179" s="14" t="s">
        <v>885</v>
      </c>
      <c r="B179" s="7">
        <f t="shared" si="4"/>
        <v>2.4565972409775689</v>
      </c>
      <c r="C179" s="7">
        <f t="shared" si="5"/>
        <v>0.2660905162751801</v>
      </c>
      <c r="D179" s="12">
        <v>2.8615230000000001E-4</v>
      </c>
      <c r="E179" s="16">
        <v>1.8453999999999999E-6</v>
      </c>
      <c r="F179" s="8" t="str">
        <f>IFERROR(IF(VLOOKUP(A179,FrenchVocabulary!#REF!,1,FALSE)=A179, "yes", "no"), "no")</f>
        <v>no</v>
      </c>
    </row>
    <row r="180" spans="1:6">
      <c r="A180" s="14" t="s">
        <v>1746</v>
      </c>
      <c r="B180" s="7">
        <f t="shared" si="4"/>
        <v>2.456332168987307</v>
      </c>
      <c r="C180" s="7">
        <f t="shared" si="5"/>
        <v>0.26583156625526083</v>
      </c>
      <c r="D180" s="12">
        <v>2.859777E-4</v>
      </c>
      <c r="E180" s="16">
        <v>1.8443000000000001E-6</v>
      </c>
      <c r="F180" s="8" t="str">
        <f>IFERROR(IF(VLOOKUP(A180,FrenchVocabulary!#REF!,1,FALSE)=A180, "yes", "no"), "no")</f>
        <v>no</v>
      </c>
    </row>
    <row r="181" spans="1:6">
      <c r="A181" s="14" t="s">
        <v>1747</v>
      </c>
      <c r="B181" s="7">
        <f t="shared" si="4"/>
        <v>2.4547375684002781</v>
      </c>
      <c r="C181" s="7">
        <f t="shared" si="5"/>
        <v>0.26422734775623269</v>
      </c>
      <c r="D181" s="12">
        <v>2.849296E-4</v>
      </c>
      <c r="E181" s="16">
        <v>1.8375E-6</v>
      </c>
      <c r="F181" s="8" t="str">
        <f>IFERROR(IF(VLOOKUP(A181,FrenchVocabulary!#REF!,1,FALSE)=A181, "yes", "no"), "no")</f>
        <v>no</v>
      </c>
    </row>
    <row r="182" spans="1:6">
      <c r="A182" s="14" t="s">
        <v>1748</v>
      </c>
      <c r="B182" s="7">
        <f t="shared" si="4"/>
        <v>2.4546044838849945</v>
      </c>
      <c r="C182" s="7">
        <f t="shared" si="5"/>
        <v>0.26410915630580867</v>
      </c>
      <c r="D182" s="12">
        <v>2.8484229999999999E-4</v>
      </c>
      <c r="E182" s="16">
        <v>1.8369999999999999E-6</v>
      </c>
      <c r="F182" s="8" t="str">
        <f>IFERROR(IF(VLOOKUP(A182,FrenchVocabulary!#REF!,1,FALSE)=A182, "yes", "no"), "no")</f>
        <v>no</v>
      </c>
    </row>
    <row r="183" spans="1:6">
      <c r="A183" s="14" t="s">
        <v>1749</v>
      </c>
      <c r="B183" s="7">
        <f t="shared" si="4"/>
        <v>2.4538715600853505</v>
      </c>
      <c r="C183" s="7">
        <f t="shared" si="5"/>
        <v>0.26337565050944267</v>
      </c>
      <c r="D183" s="12">
        <v>2.8436200000000003E-4</v>
      </c>
      <c r="E183" s="16">
        <v>1.8338999999999999E-6</v>
      </c>
      <c r="F183" s="8" t="str">
        <f>IFERROR(IF(VLOOKUP(A183,FrenchVocabulary!#REF!,1,FALSE)=A183, "yes", "no"), "no")</f>
        <v>no</v>
      </c>
    </row>
    <row r="184" spans="1:6">
      <c r="A184" s="14" t="s">
        <v>91</v>
      </c>
      <c r="B184" s="7">
        <f t="shared" si="4"/>
        <v>2.4522010424968759</v>
      </c>
      <c r="C184" s="7">
        <f t="shared" si="5"/>
        <v>0.26169100293496328</v>
      </c>
      <c r="D184" s="12">
        <v>2.8327030000000001E-4</v>
      </c>
      <c r="E184" s="16">
        <v>1.8268E-6</v>
      </c>
      <c r="F184" s="8" t="str">
        <f>IFERROR(IF(VLOOKUP(A184,FrenchVocabulary!#REF!,1,FALSE)=A184, "yes", "no"), "no")</f>
        <v>no</v>
      </c>
    </row>
    <row r="185" spans="1:6">
      <c r="A185" s="14" t="s">
        <v>212</v>
      </c>
      <c r="B185" s="7">
        <f t="shared" si="4"/>
        <v>2.4505913268680524</v>
      </c>
      <c r="C185" s="7">
        <f t="shared" si="5"/>
        <v>0.26009524966371078</v>
      </c>
      <c r="D185" s="12">
        <v>2.8222229999999999E-4</v>
      </c>
      <c r="E185" s="16">
        <v>1.8200999999999999E-6</v>
      </c>
      <c r="F185" s="8" t="str">
        <f>IFERROR(IF(VLOOKUP(A185,FrenchVocabulary!#REF!,1,FALSE)=A185, "yes", "no"), "no")</f>
        <v>no</v>
      </c>
    </row>
    <row r="186" spans="1:6">
      <c r="A186" s="14" t="s">
        <v>466</v>
      </c>
      <c r="B186" s="7">
        <f t="shared" si="4"/>
        <v>2.4478950857480477</v>
      </c>
      <c r="C186" s="7">
        <f t="shared" si="5"/>
        <v>0.25739054933730365</v>
      </c>
      <c r="D186" s="12">
        <v>2.8047560000000002E-4</v>
      </c>
      <c r="E186" s="16">
        <v>1.8087999999999999E-6</v>
      </c>
      <c r="F186" s="8" t="str">
        <f>IFERROR(IF(VLOOKUP(A186,FrenchVocabulary!#REF!,1,FALSE)=A186, "yes", "no"), "no")</f>
        <v>no</v>
      </c>
    </row>
    <row r="187" spans="1:6">
      <c r="A187" s="14" t="s">
        <v>1009</v>
      </c>
      <c r="B187" s="7">
        <f t="shared" si="4"/>
        <v>2.4476244922105401</v>
      </c>
      <c r="C187" s="7">
        <f t="shared" si="5"/>
        <v>0.25712635802259243</v>
      </c>
      <c r="D187" s="12">
        <v>2.8030090000000002E-4</v>
      </c>
      <c r="E187" s="16">
        <v>1.8077000000000001E-6</v>
      </c>
      <c r="F187" s="8" t="str">
        <f>IFERROR(IF(VLOOKUP(A187,FrenchVocabulary!#REF!,1,FALSE)=A187, "yes", "no"), "no")</f>
        <v>no</v>
      </c>
    </row>
    <row r="188" spans="1:6">
      <c r="A188" s="14" t="s">
        <v>405</v>
      </c>
      <c r="B188" s="7">
        <f t="shared" si="4"/>
        <v>2.4464049636188787</v>
      </c>
      <c r="C188" s="7">
        <f t="shared" si="5"/>
        <v>0.25589936673045965</v>
      </c>
      <c r="D188" s="12">
        <v>2.795149E-4</v>
      </c>
      <c r="E188" s="16">
        <v>1.8025999999999999E-6</v>
      </c>
      <c r="F188" s="8" t="str">
        <f>IFERROR(IF(VLOOKUP(A188,FrenchVocabulary!#REF!,1,FALSE)=A188, "yes", "no"), "no")</f>
        <v>no</v>
      </c>
    </row>
    <row r="189" spans="1:6">
      <c r="A189" s="14" t="s">
        <v>220</v>
      </c>
      <c r="B189" s="7">
        <f t="shared" si="4"/>
        <v>2.4462693006174843</v>
      </c>
      <c r="C189" s="7">
        <f t="shared" si="5"/>
        <v>0.25577888666701742</v>
      </c>
      <c r="D189" s="12">
        <v>2.7942759999999999E-4</v>
      </c>
      <c r="E189" s="16">
        <v>1.8021000000000001E-6</v>
      </c>
      <c r="F189" s="8" t="str">
        <f>IFERROR(IF(VLOOKUP(A189,FrenchVocabulary!#REF!,1,FALSE)=A189, "yes", "no"), "no")</f>
        <v>no</v>
      </c>
    </row>
    <row r="190" spans="1:6">
      <c r="A190" s="14" t="s">
        <v>374</v>
      </c>
      <c r="B190" s="7">
        <f t="shared" si="4"/>
        <v>2.4431360453677584</v>
      </c>
      <c r="C190" s="7">
        <f t="shared" si="5"/>
        <v>0.25263461571239532</v>
      </c>
      <c r="D190" s="12">
        <v>2.7741890000000001E-4</v>
      </c>
      <c r="E190" s="16">
        <v>1.7890999999999999E-6</v>
      </c>
      <c r="F190" s="8" t="str">
        <f>IFERROR(IF(VLOOKUP(A190,FrenchVocabulary!#REF!,1,FALSE)=A190, "yes", "no"), "no")</f>
        <v>no</v>
      </c>
    </row>
    <row r="191" spans="1:6">
      <c r="A191" s="14" t="s">
        <v>506</v>
      </c>
      <c r="B191" s="7">
        <f t="shared" si="4"/>
        <v>2.4376324630455057</v>
      </c>
      <c r="C191" s="7">
        <f t="shared" si="5"/>
        <v>0.24713822610088698</v>
      </c>
      <c r="D191" s="12">
        <v>2.7392550000000001E-4</v>
      </c>
      <c r="E191" s="16">
        <v>1.7666E-6</v>
      </c>
      <c r="F191" s="8" t="str">
        <f>IFERROR(IF(VLOOKUP(A191,FrenchVocabulary!#REF!,1,FALSE)=A191, "yes", "no"), "no")</f>
        <v>no</v>
      </c>
    </row>
    <row r="192" spans="1:6">
      <c r="A192" s="14" t="s">
        <v>1750</v>
      </c>
      <c r="B192" s="7">
        <f t="shared" si="4"/>
        <v>2.4363845100685837</v>
      </c>
      <c r="C192" s="7">
        <f t="shared" si="5"/>
        <v>0.24588264751726108</v>
      </c>
      <c r="D192" s="12">
        <v>2.731395E-4</v>
      </c>
      <c r="E192" s="16">
        <v>1.7615E-6</v>
      </c>
      <c r="F192" s="8" t="str">
        <f>IFERROR(IF(VLOOKUP(A192,FrenchVocabulary!#REF!,1,FALSE)=A192, "yes", "no"), "no")</f>
        <v>no</v>
      </c>
    </row>
    <row r="193" spans="1:6">
      <c r="A193" s="14" t="s">
        <v>1751</v>
      </c>
      <c r="B193" s="7">
        <f t="shared" si="4"/>
        <v>2.4352721468824674</v>
      </c>
      <c r="C193" s="7">
        <f t="shared" si="5"/>
        <v>0.24477176149529534</v>
      </c>
      <c r="D193" s="12">
        <v>2.7244079999999999E-4</v>
      </c>
      <c r="E193" s="16">
        <v>1.7570000000000001E-6</v>
      </c>
      <c r="F193" s="8" t="str">
        <f>IFERROR(IF(VLOOKUP(A193,FrenchVocabulary!#REF!,1,FALSE)=A193, "yes", "no"), "no")</f>
        <v>no</v>
      </c>
    </row>
    <row r="194" spans="1:6">
      <c r="A194" s="14" t="s">
        <v>1752</v>
      </c>
      <c r="B194" s="7">
        <f t="shared" ref="B194:B257" si="6">LOG10(D194)+6</f>
        <v>2.4347148152396296</v>
      </c>
      <c r="C194" s="7">
        <f t="shared" ref="C194:C257" si="7">LOG10(E194)+6</f>
        <v>0.24420287608298441</v>
      </c>
      <c r="D194" s="12">
        <v>2.7209139999999999E-4</v>
      </c>
      <c r="E194" s="16">
        <v>1.7546999999999999E-6</v>
      </c>
      <c r="F194" s="8" t="str">
        <f>IFERROR(IF(VLOOKUP(A194,FrenchVocabulary!#REF!,1,FALSE)=A194, "yes", "no"), "no")</f>
        <v>no</v>
      </c>
    </row>
    <row r="195" spans="1:6">
      <c r="A195" s="14" t="s">
        <v>806</v>
      </c>
      <c r="B195" s="7">
        <f t="shared" si="6"/>
        <v>2.434296426521791</v>
      </c>
      <c r="C195" s="7">
        <f t="shared" si="7"/>
        <v>0.24380668974440489</v>
      </c>
      <c r="D195" s="12">
        <v>2.7182939999999999E-4</v>
      </c>
      <c r="E195" s="16">
        <v>1.7531E-6</v>
      </c>
      <c r="F195" s="8" t="str">
        <f>IFERROR(IF(VLOOKUP(A195,FrenchVocabulary!#REF!,1,FALSE)=A195, "yes", "no"), "no")</f>
        <v>no</v>
      </c>
    </row>
    <row r="196" spans="1:6">
      <c r="A196" s="14" t="s">
        <v>902</v>
      </c>
      <c r="B196" s="7">
        <f t="shared" si="6"/>
        <v>2.4329689703617547</v>
      </c>
      <c r="C196" s="7">
        <f t="shared" si="7"/>
        <v>0.24246688623534052</v>
      </c>
      <c r="D196" s="12">
        <v>2.7099980000000001E-4</v>
      </c>
      <c r="E196" s="16">
        <v>1.7477E-6</v>
      </c>
      <c r="F196" s="8" t="str">
        <f>IFERROR(IF(VLOOKUP(A196,FrenchVocabulary!#REF!,1,FALSE)=A196, "yes", "no"), "no")</f>
        <v>no</v>
      </c>
    </row>
    <row r="197" spans="1:6">
      <c r="A197" s="14" t="s">
        <v>353</v>
      </c>
      <c r="B197" s="7">
        <f t="shared" si="6"/>
        <v>2.4319178598250279</v>
      </c>
      <c r="C197" s="7">
        <f t="shared" si="7"/>
        <v>0.24142195171199532</v>
      </c>
      <c r="D197" s="12">
        <v>2.7034470000000002E-4</v>
      </c>
      <c r="E197" s="16">
        <v>1.7434999999999999E-6</v>
      </c>
      <c r="F197" s="8" t="str">
        <f>IFERROR(IF(VLOOKUP(A197,FrenchVocabulary!#REF!,1,FALSE)=A197, "yes", "no"), "no")</f>
        <v>no</v>
      </c>
    </row>
    <row r="198" spans="1:6">
      <c r="A198" s="14" t="s">
        <v>1753</v>
      </c>
      <c r="B198" s="7">
        <f t="shared" si="6"/>
        <v>2.4194648670268237</v>
      </c>
      <c r="C198" s="7">
        <f t="shared" si="7"/>
        <v>0.2289646774051608</v>
      </c>
      <c r="D198" s="12">
        <v>2.627029E-4</v>
      </c>
      <c r="E198" s="16">
        <v>1.6942E-6</v>
      </c>
      <c r="F198" s="8" t="str">
        <f>IFERROR(IF(VLOOKUP(A198,FrenchVocabulary!#REF!,1,FALSE)=A198, "yes", "no"), "no")</f>
        <v>no</v>
      </c>
    </row>
    <row r="199" spans="1:6">
      <c r="A199" s="14" t="s">
        <v>421</v>
      </c>
      <c r="B199" s="7">
        <f t="shared" si="6"/>
        <v>2.4181635218690984</v>
      </c>
      <c r="C199" s="7">
        <f t="shared" si="7"/>
        <v>0.22765536192304303</v>
      </c>
      <c r="D199" s="12">
        <v>2.6191689999999999E-4</v>
      </c>
      <c r="E199" s="16">
        <v>1.6891000000000001E-6</v>
      </c>
      <c r="F199" s="8" t="str">
        <f>IFERROR(IF(VLOOKUP(A199,FrenchVocabulary!#REF!,1,FALSE)=A199, "yes", "no"), "no")</f>
        <v>no</v>
      </c>
    </row>
    <row r="200" spans="1:6">
      <c r="A200" s="14" t="s">
        <v>1754</v>
      </c>
      <c r="B200" s="7">
        <f t="shared" si="6"/>
        <v>2.416713050089327</v>
      </c>
      <c r="C200" s="7">
        <f t="shared" si="7"/>
        <v>0.2262131207241076</v>
      </c>
      <c r="D200" s="12">
        <v>2.6104360000000002E-4</v>
      </c>
      <c r="E200" s="16">
        <v>1.6835000000000001E-6</v>
      </c>
      <c r="F200" s="8" t="str">
        <f>IFERROR(IF(VLOOKUP(A200,FrenchVocabulary!#REF!,1,FALSE)=A200, "yes", "no"), "no")</f>
        <v>no</v>
      </c>
    </row>
    <row r="201" spans="1:6">
      <c r="A201" s="14" t="s">
        <v>399</v>
      </c>
      <c r="B201" s="7">
        <f t="shared" si="6"/>
        <v>2.4160587289806257</v>
      </c>
      <c r="C201" s="7">
        <f t="shared" si="7"/>
        <v>0.22556771343947091</v>
      </c>
      <c r="D201" s="12">
        <v>2.6065060000000001E-4</v>
      </c>
      <c r="E201" s="16">
        <v>1.6810000000000001E-6</v>
      </c>
      <c r="F201" s="8" t="str">
        <f>IFERROR(IF(VLOOKUP(A201,FrenchVocabulary!#REF!,1,FALSE)=A201, "yes", "no"), "no")</f>
        <v>no</v>
      </c>
    </row>
    <row r="202" spans="1:6">
      <c r="A202" s="14" t="s">
        <v>1755</v>
      </c>
      <c r="B202" s="7">
        <f t="shared" si="6"/>
        <v>2.4146740828016542</v>
      </c>
      <c r="C202" s="7">
        <f t="shared" si="7"/>
        <v>0.22417035168918176</v>
      </c>
      <c r="D202" s="12">
        <v>2.598209E-4</v>
      </c>
      <c r="E202" s="16">
        <v>1.6756000000000001E-6</v>
      </c>
      <c r="F202" s="8" t="str">
        <f>IFERROR(IF(VLOOKUP(A202,FrenchVocabulary!#REF!,1,FALSE)=A202, "yes", "no"), "no")</f>
        <v>no</v>
      </c>
    </row>
    <row r="203" spans="1:6">
      <c r="A203" s="14" t="s">
        <v>1756</v>
      </c>
      <c r="B203" s="7">
        <f t="shared" si="6"/>
        <v>2.4130652823811909</v>
      </c>
      <c r="C203" s="7">
        <f t="shared" si="7"/>
        <v>0.22256040916522402</v>
      </c>
      <c r="D203" s="12">
        <v>2.5886019999999999E-4</v>
      </c>
      <c r="E203" s="16">
        <v>1.6694000000000001E-6</v>
      </c>
      <c r="F203" s="8" t="str">
        <f>IFERROR(IF(VLOOKUP(A203,FrenchVocabulary!#REF!,1,FALSE)=A203, "yes", "no"), "no")</f>
        <v>no</v>
      </c>
    </row>
    <row r="204" spans="1:6">
      <c r="A204" s="14" t="s">
        <v>360</v>
      </c>
      <c r="B204" s="7">
        <f t="shared" si="6"/>
        <v>2.4129921277045443</v>
      </c>
      <c r="C204" s="7">
        <f t="shared" si="7"/>
        <v>0.22248235713891162</v>
      </c>
      <c r="D204" s="12">
        <v>2.5881660000000003E-4</v>
      </c>
      <c r="E204" s="16">
        <v>1.6691E-6</v>
      </c>
      <c r="F204" s="8" t="str">
        <f>IFERROR(IF(VLOOKUP(A204,FrenchVocabulary!#REF!,1,FALSE)=A204, "yes", "no"), "no")</f>
        <v>no</v>
      </c>
    </row>
    <row r="205" spans="1:6">
      <c r="A205" s="14" t="s">
        <v>388</v>
      </c>
      <c r="B205" s="7">
        <f t="shared" si="6"/>
        <v>2.4115240833184437</v>
      </c>
      <c r="C205" s="7">
        <f t="shared" si="7"/>
        <v>0.22102280520484108</v>
      </c>
      <c r="D205" s="12">
        <v>2.5794320000000002E-4</v>
      </c>
      <c r="E205" s="16">
        <v>1.6635E-6</v>
      </c>
      <c r="F205" s="8" t="str">
        <f>IFERROR(IF(VLOOKUP(A205,FrenchVocabulary!#REF!,1,FALSE)=A205, "yes", "no"), "no")</f>
        <v>no</v>
      </c>
    </row>
    <row r="206" spans="1:6">
      <c r="A206" s="14" t="s">
        <v>573</v>
      </c>
      <c r="B206" s="7">
        <f t="shared" si="6"/>
        <v>2.4091649090644696</v>
      </c>
      <c r="C206" s="7">
        <f t="shared" si="7"/>
        <v>0.21866677149587144</v>
      </c>
      <c r="D206" s="12">
        <v>2.5654580000000001E-4</v>
      </c>
      <c r="E206" s="16">
        <v>1.6545E-6</v>
      </c>
      <c r="F206" s="8" t="str">
        <f>IFERROR(IF(VLOOKUP(A206,FrenchVocabulary!#REF!,1,FALSE)=A206, "yes", "no"), "no")</f>
        <v>no</v>
      </c>
    </row>
    <row r="207" spans="1:6">
      <c r="A207" s="14" t="s">
        <v>378</v>
      </c>
      <c r="B207" s="7">
        <f t="shared" si="6"/>
        <v>2.409017097794131</v>
      </c>
      <c r="C207" s="7">
        <f t="shared" si="7"/>
        <v>0.21850924719893161</v>
      </c>
      <c r="D207" s="12">
        <v>2.564585E-4</v>
      </c>
      <c r="E207" s="16">
        <v>1.6539E-6</v>
      </c>
      <c r="F207" s="8" t="str">
        <f>IFERROR(IF(VLOOKUP(A207,FrenchVocabulary!#REF!,1,FALSE)=A207, "yes", "no"), "no")</f>
        <v>no</v>
      </c>
    </row>
    <row r="208" spans="1:6">
      <c r="A208" s="14" t="s">
        <v>1757</v>
      </c>
      <c r="B208" s="7">
        <f t="shared" si="6"/>
        <v>2.4087952018048995</v>
      </c>
      <c r="C208" s="7">
        <f t="shared" si="7"/>
        <v>0.21829912588517253</v>
      </c>
      <c r="D208" s="12">
        <v>2.563275E-4</v>
      </c>
      <c r="E208" s="16">
        <v>1.6531000000000001E-6</v>
      </c>
      <c r="F208" s="8" t="str">
        <f>IFERROR(IF(VLOOKUP(A208,FrenchVocabulary!#REF!,1,FALSE)=A208, "yes", "no"), "no")</f>
        <v>no</v>
      </c>
    </row>
    <row r="209" spans="1:6">
      <c r="A209" s="14" t="s">
        <v>1758</v>
      </c>
      <c r="B209" s="7">
        <f t="shared" si="6"/>
        <v>2.4085731923834159</v>
      </c>
      <c r="C209" s="7">
        <f t="shared" si="7"/>
        <v>0.21806261782637471</v>
      </c>
      <c r="D209" s="12">
        <v>2.5619649999999999E-4</v>
      </c>
      <c r="E209" s="16">
        <v>1.6522E-6</v>
      </c>
      <c r="F209" s="8" t="str">
        <f>IFERROR(IF(VLOOKUP(A209,FrenchVocabulary!#REF!,1,FALSE)=A209, "yes", "no"), "no")</f>
        <v>no</v>
      </c>
    </row>
    <row r="210" spans="1:6">
      <c r="A210" s="14" t="s">
        <v>545</v>
      </c>
      <c r="B210" s="7">
        <f t="shared" si="6"/>
        <v>2.4042584940960503</v>
      </c>
      <c r="C210" s="7">
        <f t="shared" si="7"/>
        <v>0.21375675240648384</v>
      </c>
      <c r="D210" s="12">
        <v>2.536638E-4</v>
      </c>
      <c r="E210" s="16">
        <v>1.6359000000000001E-6</v>
      </c>
      <c r="F210" s="8" t="str">
        <f>IFERROR(IF(VLOOKUP(A210,FrenchVocabulary!#REF!,1,FALSE)=A210, "yes", "no"), "no")</f>
        <v>no</v>
      </c>
    </row>
    <row r="211" spans="1:6">
      <c r="A211" s="14" t="s">
        <v>1759</v>
      </c>
      <c r="B211" s="7">
        <f t="shared" si="6"/>
        <v>2.4038096955012147</v>
      </c>
      <c r="C211" s="7">
        <f t="shared" si="7"/>
        <v>0.21330520616279358</v>
      </c>
      <c r="D211" s="12">
        <v>2.534018E-4</v>
      </c>
      <c r="E211" s="16">
        <v>1.6342E-6</v>
      </c>
      <c r="F211" s="8" t="str">
        <f>IFERROR(IF(VLOOKUP(A211,FrenchVocabulary!#REF!,1,FALSE)=A211, "yes", "no"), "no")</f>
        <v>no</v>
      </c>
    </row>
    <row r="212" spans="1:6">
      <c r="A212" s="14" t="s">
        <v>307</v>
      </c>
      <c r="B212" s="7">
        <f t="shared" si="6"/>
        <v>2.3990690950852427</v>
      </c>
      <c r="C212" s="7">
        <f t="shared" si="7"/>
        <v>0.20857570894757504</v>
      </c>
      <c r="D212" s="12">
        <v>2.506508E-4</v>
      </c>
      <c r="E212" s="16">
        <v>1.6164999999999999E-6</v>
      </c>
      <c r="F212" s="8" t="str">
        <f>IFERROR(IF(VLOOKUP(A212,FrenchVocabulary!#REF!,1,FALSE)=A212, "yes", "no"), "no")</f>
        <v>no</v>
      </c>
    </row>
    <row r="213" spans="1:6">
      <c r="A213" s="14" t="s">
        <v>575</v>
      </c>
      <c r="B213" s="7">
        <f t="shared" si="6"/>
        <v>2.3990690950852427</v>
      </c>
      <c r="C213" s="7">
        <f t="shared" si="7"/>
        <v>0.20857570894757504</v>
      </c>
      <c r="D213" s="12">
        <v>2.506508E-4</v>
      </c>
      <c r="E213" s="16">
        <v>1.6164999999999999E-6</v>
      </c>
      <c r="F213" s="8" t="str">
        <f>IFERROR(IF(VLOOKUP(A213,FrenchVocabulary!#REF!,1,FALSE)=A213, "yes", "no"), "no")</f>
        <v>no</v>
      </c>
    </row>
    <row r="214" spans="1:6">
      <c r="A214" s="14" t="s">
        <v>358</v>
      </c>
      <c r="B214" s="7">
        <f t="shared" si="6"/>
        <v>2.3970973552845485</v>
      </c>
      <c r="C214" s="7">
        <f t="shared" si="7"/>
        <v>0.2065830348377915</v>
      </c>
      <c r="D214" s="12">
        <v>2.4951539999999999E-4</v>
      </c>
      <c r="E214" s="16">
        <v>1.6091E-6</v>
      </c>
      <c r="F214" s="8" t="str">
        <f>IFERROR(IF(VLOOKUP(A214,FrenchVocabulary!#REF!,1,FALSE)=A214, "yes", "no"), "no")</f>
        <v>no</v>
      </c>
    </row>
    <row r="215" spans="1:6">
      <c r="A215" s="14" t="s">
        <v>426</v>
      </c>
      <c r="B215" s="7">
        <f t="shared" si="6"/>
        <v>2.3954219797653664</v>
      </c>
      <c r="C215" s="7">
        <f t="shared" si="7"/>
        <v>0.20493352235414442</v>
      </c>
      <c r="D215" s="12">
        <v>2.4855469999999997E-4</v>
      </c>
      <c r="E215" s="16">
        <v>1.6029999999999999E-6</v>
      </c>
      <c r="F215" s="8" t="str">
        <f>IFERROR(IF(VLOOKUP(A215,FrenchVocabulary!#REF!,1,FALSE)=A215, "yes", "no"), "no")</f>
        <v>no</v>
      </c>
    </row>
    <row r="216" spans="1:6">
      <c r="A216" s="14" t="s">
        <v>257</v>
      </c>
      <c r="B216" s="7">
        <f t="shared" si="6"/>
        <v>2.3928968233845538</v>
      </c>
      <c r="C216" s="7">
        <f t="shared" si="7"/>
        <v>0.20240657263937933</v>
      </c>
      <c r="D216" s="12">
        <v>2.471137E-4</v>
      </c>
      <c r="E216" s="16">
        <v>1.5937000000000001E-6</v>
      </c>
      <c r="F216" s="8" t="str">
        <f>IFERROR(IF(VLOOKUP(A216,FrenchVocabulary!#REF!,1,FALSE)=A216, "yes", "no"), "no")</f>
        <v>no</v>
      </c>
    </row>
    <row r="217" spans="1:6">
      <c r="A217" s="14" t="s">
        <v>365</v>
      </c>
      <c r="B217" s="7">
        <f t="shared" si="6"/>
        <v>2.3864798811438415</v>
      </c>
      <c r="C217" s="7">
        <f t="shared" si="7"/>
        <v>0.19598263068835831</v>
      </c>
      <c r="D217" s="12">
        <v>2.4348929999999999E-4</v>
      </c>
      <c r="E217" s="16">
        <v>1.5703E-6</v>
      </c>
      <c r="F217" s="8" t="str">
        <f>IFERROR(IF(VLOOKUP(A217,FrenchVocabulary!#REF!,1,FALSE)=A217, "yes", "no"), "no")</f>
        <v>no</v>
      </c>
    </row>
    <row r="218" spans="1:6">
      <c r="A218" s="14" t="s">
        <v>564</v>
      </c>
      <c r="B218" s="7">
        <f t="shared" si="6"/>
        <v>2.3860123188488669</v>
      </c>
      <c r="C218" s="7">
        <f t="shared" si="7"/>
        <v>0.19551221067407187</v>
      </c>
      <c r="D218" s="12">
        <v>2.4322729999999999E-4</v>
      </c>
      <c r="E218" s="16">
        <v>1.5685999999999999E-6</v>
      </c>
      <c r="F218" s="8" t="str">
        <f>IFERROR(IF(VLOOKUP(A218,FrenchVocabulary!#REF!,1,FALSE)=A218, "yes", "no"), "no")</f>
        <v>no</v>
      </c>
    </row>
    <row r="219" spans="1:6">
      <c r="A219" s="14" t="s">
        <v>258</v>
      </c>
      <c r="B219" s="7">
        <f t="shared" si="6"/>
        <v>2.3853881779944541</v>
      </c>
      <c r="C219" s="7">
        <f t="shared" si="7"/>
        <v>0.19487494793037818</v>
      </c>
      <c r="D219" s="12">
        <v>2.42878E-4</v>
      </c>
      <c r="E219" s="16">
        <v>1.5662999999999999E-6</v>
      </c>
      <c r="F219" s="8" t="str">
        <f>IFERROR(IF(VLOOKUP(A219,FrenchVocabulary!#REF!,1,FALSE)=A219, "yes", "no"), "no")</f>
        <v>no</v>
      </c>
    </row>
    <row r="220" spans="1:6">
      <c r="A220" s="14" t="s">
        <v>1345</v>
      </c>
      <c r="B220" s="7">
        <f t="shared" si="6"/>
        <v>2.384528315527596</v>
      </c>
      <c r="C220" s="7">
        <f t="shared" si="7"/>
        <v>0.19401454637469762</v>
      </c>
      <c r="D220" s="12">
        <v>2.423976E-4</v>
      </c>
      <c r="E220" s="16">
        <v>1.5631999999999999E-6</v>
      </c>
      <c r="F220" s="8" t="str">
        <f>IFERROR(IF(VLOOKUP(A220,FrenchVocabulary!#REF!,1,FALSE)=A220, "yes", "no"), "no")</f>
        <v>no</v>
      </c>
    </row>
    <row r="221" spans="1:6">
      <c r="A221" s="14" t="s">
        <v>355</v>
      </c>
      <c r="B221" s="7">
        <f t="shared" si="6"/>
        <v>2.3844501920537922</v>
      </c>
      <c r="C221" s="7">
        <f t="shared" si="7"/>
        <v>0.19395897801918682</v>
      </c>
      <c r="D221" s="12">
        <v>2.4235399999999999E-4</v>
      </c>
      <c r="E221" s="16">
        <v>1.5629999999999999E-6</v>
      </c>
      <c r="F221" s="8" t="str">
        <f>IFERROR(IF(VLOOKUP(A221,FrenchVocabulary!#REF!,1,FALSE)=A221, "yes", "no"), "no")</f>
        <v>no</v>
      </c>
    </row>
    <row r="222" spans="1:6">
      <c r="A222" s="14" t="s">
        <v>414</v>
      </c>
      <c r="B222" s="7">
        <f t="shared" si="6"/>
        <v>2.3825679406660094</v>
      </c>
      <c r="C222" s="7">
        <f t="shared" si="7"/>
        <v>0.19206541097929186</v>
      </c>
      <c r="D222" s="12">
        <v>2.4130589999999999E-4</v>
      </c>
      <c r="E222" s="16">
        <v>1.5562E-6</v>
      </c>
      <c r="F222" s="8" t="str">
        <f>IFERROR(IF(VLOOKUP(A222,FrenchVocabulary!#REF!,1,FALSE)=A222, "yes", "no"), "no")</f>
        <v>no</v>
      </c>
    </row>
    <row r="223" spans="1:6">
      <c r="A223" s="14" t="s">
        <v>1760</v>
      </c>
      <c r="B223" s="7">
        <f t="shared" si="6"/>
        <v>2.3768722863524077</v>
      </c>
      <c r="C223" s="7">
        <f t="shared" si="7"/>
        <v>0.18636294039473089</v>
      </c>
      <c r="D223" s="12">
        <v>2.3816190000000001E-4</v>
      </c>
      <c r="E223" s="16">
        <v>1.5359E-6</v>
      </c>
      <c r="F223" s="8" t="str">
        <f>IFERROR(IF(VLOOKUP(A223,FrenchVocabulary!#REF!,1,FALSE)=A223, "yes", "no"), "no")</f>
        <v>no</v>
      </c>
    </row>
    <row r="224" spans="1:6">
      <c r="A224" s="14" t="s">
        <v>1761</v>
      </c>
      <c r="B224" s="7">
        <f t="shared" si="6"/>
        <v>2.3660688395419687</v>
      </c>
      <c r="C224" s="7">
        <f t="shared" si="7"/>
        <v>0.17556979273499174</v>
      </c>
      <c r="D224" s="12">
        <v>2.3231050000000001E-4</v>
      </c>
      <c r="E224" s="16">
        <v>1.4981999999999999E-6</v>
      </c>
      <c r="F224" s="8" t="str">
        <f>IFERROR(IF(VLOOKUP(A224,FrenchVocabulary!#REF!,1,FALSE)=A224, "yes", "no"), "no")</f>
        <v>no</v>
      </c>
    </row>
    <row r="225" spans="1:6">
      <c r="A225" s="14" t="s">
        <v>582</v>
      </c>
      <c r="B225" s="7">
        <f t="shared" si="6"/>
        <v>2.3602337506322826</v>
      </c>
      <c r="C225" s="7">
        <f t="shared" si="7"/>
        <v>0.16973319794251829</v>
      </c>
      <c r="D225" s="12">
        <v>2.2921009999999999E-4</v>
      </c>
      <c r="E225" s="16">
        <v>1.4782000000000001E-6</v>
      </c>
      <c r="F225" s="8" t="str">
        <f>IFERROR(IF(VLOOKUP(A225,FrenchVocabulary!#REF!,1,FALSE)=A225, "yes", "no"), "no")</f>
        <v>no</v>
      </c>
    </row>
    <row r="226" spans="1:6">
      <c r="A226" s="14" t="s">
        <v>344</v>
      </c>
      <c r="B226" s="7">
        <f t="shared" si="6"/>
        <v>2.3543191937744297</v>
      </c>
      <c r="C226" s="7">
        <f t="shared" si="7"/>
        <v>0.16381709389932553</v>
      </c>
      <c r="D226" s="12">
        <v>2.2610969999999999E-4</v>
      </c>
      <c r="E226" s="16">
        <v>1.4582000000000001E-6</v>
      </c>
      <c r="F226" s="8" t="str">
        <f>IFERROR(IF(VLOOKUP(A226,FrenchVocabulary!#REF!,1,FALSE)=A226, "yes", "no"), "no")</f>
        <v>no</v>
      </c>
    </row>
    <row r="227" spans="1:6">
      <c r="A227" s="14" t="s">
        <v>418</v>
      </c>
      <c r="B227" s="7">
        <f t="shared" si="6"/>
        <v>2.3537316309571552</v>
      </c>
      <c r="C227" s="7">
        <f t="shared" si="7"/>
        <v>0.16322102671557825</v>
      </c>
      <c r="D227" s="12">
        <v>2.2580399999999999E-4</v>
      </c>
      <c r="E227" s="16">
        <v>1.4561999999999999E-6</v>
      </c>
      <c r="F227" s="8" t="str">
        <f>IFERROR(IF(VLOOKUP(A227,FrenchVocabulary!#REF!,1,FALSE)=A227, "yes", "no"), "no")</f>
        <v>no</v>
      </c>
    </row>
    <row r="228" spans="1:6">
      <c r="A228" s="14" t="s">
        <v>590</v>
      </c>
      <c r="B228" s="7">
        <f t="shared" si="6"/>
        <v>2.3531432721412422</v>
      </c>
      <c r="C228" s="7">
        <f t="shared" si="7"/>
        <v>0.16265400411957565</v>
      </c>
      <c r="D228" s="12">
        <v>2.254983E-4</v>
      </c>
      <c r="E228" s="16">
        <v>1.4543E-6</v>
      </c>
      <c r="F228" s="8" t="str">
        <f>IFERROR(IF(VLOOKUP(A228,FrenchVocabulary!#REF!,1,FALSE)=A228, "yes", "no"), "no")</f>
        <v>no</v>
      </c>
    </row>
    <row r="229" spans="1:6">
      <c r="A229" s="14" t="s">
        <v>717</v>
      </c>
      <c r="B229" s="7">
        <f t="shared" si="6"/>
        <v>2.3525543080216558</v>
      </c>
      <c r="C229" s="7">
        <f t="shared" si="7"/>
        <v>0.16205633736055169</v>
      </c>
      <c r="D229" s="12">
        <v>2.251927E-4</v>
      </c>
      <c r="E229" s="16">
        <v>1.4523000000000001E-6</v>
      </c>
      <c r="F229" s="8" t="str">
        <f>IFERROR(IF(VLOOKUP(A229,FrenchVocabulary!#REF!,1,FALSE)=A229, "yes", "no"), "no")</f>
        <v>no</v>
      </c>
    </row>
    <row r="230" spans="1:6">
      <c r="A230" s="14" t="s">
        <v>560</v>
      </c>
      <c r="B230" s="7">
        <f t="shared" si="6"/>
        <v>2.3477272374538769</v>
      </c>
      <c r="C230" s="7">
        <f t="shared" si="7"/>
        <v>0.15721492239115076</v>
      </c>
      <c r="D230" s="12">
        <v>2.227036E-4</v>
      </c>
      <c r="E230" s="16">
        <v>1.4361999999999999E-6</v>
      </c>
      <c r="F230" s="8" t="str">
        <f>IFERROR(IF(VLOOKUP(A230,FrenchVocabulary!#REF!,1,FALSE)=A230, "yes", "no"), "no")</f>
        <v>no</v>
      </c>
    </row>
    <row r="231" spans="1:6">
      <c r="A231" s="14" t="s">
        <v>593</v>
      </c>
      <c r="B231" s="7">
        <f t="shared" si="6"/>
        <v>2.3438782837787699</v>
      </c>
      <c r="C231" s="7">
        <f t="shared" si="7"/>
        <v>0.15338797933180803</v>
      </c>
      <c r="D231" s="12">
        <v>2.2073859999999999E-4</v>
      </c>
      <c r="E231" s="16">
        <v>1.4236E-6</v>
      </c>
      <c r="F231" s="8" t="str">
        <f>IFERROR(IF(VLOOKUP(A231,FrenchVocabulary!#REF!,1,FALSE)=A231, "yes", "no"), "no")</f>
        <v>no</v>
      </c>
    </row>
    <row r="232" spans="1:6">
      <c r="A232" s="14" t="s">
        <v>509</v>
      </c>
      <c r="B232" s="7">
        <f t="shared" si="6"/>
        <v>2.343534432339216</v>
      </c>
      <c r="C232" s="7">
        <f t="shared" si="7"/>
        <v>0.1530217436261383</v>
      </c>
      <c r="D232" s="12">
        <v>2.2056389999999999E-4</v>
      </c>
      <c r="E232" s="16">
        <v>1.4223999999999999E-6</v>
      </c>
      <c r="F232" s="8" t="str">
        <f>IFERROR(IF(VLOOKUP(A232,FrenchVocabulary!#REF!,1,FALSE)=A232, "yes", "no"), "no")</f>
        <v>no</v>
      </c>
    </row>
    <row r="233" spans="1:6">
      <c r="A233" s="14" t="s">
        <v>629</v>
      </c>
      <c r="B233" s="7">
        <f t="shared" si="6"/>
        <v>2.3426739067247482</v>
      </c>
      <c r="C233" s="7">
        <f t="shared" si="7"/>
        <v>0.15216599067555503</v>
      </c>
      <c r="D233" s="12">
        <v>2.201273E-4</v>
      </c>
      <c r="E233" s="16">
        <v>1.4195999999999999E-6</v>
      </c>
      <c r="F233" s="8" t="str">
        <f>IFERROR(IF(VLOOKUP(A233,FrenchVocabulary!#REF!,1,FALSE)=A233, "yes", "no"), "no")</f>
        <v>no</v>
      </c>
    </row>
    <row r="234" spans="1:6">
      <c r="A234" s="14" t="s">
        <v>536</v>
      </c>
      <c r="B234" s="7">
        <f t="shared" si="6"/>
        <v>2.3397347831510293</v>
      </c>
      <c r="C234" s="7">
        <f t="shared" si="7"/>
        <v>0.14921911265537968</v>
      </c>
      <c r="D234" s="12">
        <v>2.186426E-4</v>
      </c>
      <c r="E234" s="16">
        <v>1.4100000000000001E-6</v>
      </c>
      <c r="F234" s="8" t="str">
        <f>IFERROR(IF(VLOOKUP(A234,FrenchVocabulary!#REF!,1,FALSE)=A234, "yes", "no"), "no")</f>
        <v>no</v>
      </c>
    </row>
    <row r="235" spans="1:6">
      <c r="A235" s="14" t="s">
        <v>456</v>
      </c>
      <c r="B235" s="7">
        <f t="shared" si="6"/>
        <v>2.3374736376976211</v>
      </c>
      <c r="C235" s="7">
        <f t="shared" si="7"/>
        <v>0.14696479698974763</v>
      </c>
      <c r="D235" s="12">
        <v>2.1750719999999999E-4</v>
      </c>
      <c r="E235" s="16">
        <v>1.4026999999999999E-6</v>
      </c>
      <c r="F235" s="8" t="str">
        <f>IFERROR(IF(VLOOKUP(A235,FrenchVocabulary!#REF!,1,FALSE)=A235, "yes", "no"), "no")</f>
        <v>no</v>
      </c>
    </row>
    <row r="236" spans="1:6">
      <c r="A236" s="14" t="s">
        <v>788</v>
      </c>
      <c r="B236" s="7">
        <f t="shared" si="6"/>
        <v>2.335376049028008</v>
      </c>
      <c r="C236" s="7">
        <f t="shared" si="7"/>
        <v>0.14488541828714219</v>
      </c>
      <c r="D236" s="12">
        <v>2.164592E-4</v>
      </c>
      <c r="E236" s="16">
        <v>1.3960000000000001E-6</v>
      </c>
      <c r="F236" s="8" t="str">
        <f>IFERROR(IF(VLOOKUP(A236,FrenchVocabulary!#REF!,1,FALSE)=A236, "yes", "no"), "no")</f>
        <v>no</v>
      </c>
    </row>
    <row r="237" spans="1:6">
      <c r="A237" s="14" t="s">
        <v>175</v>
      </c>
      <c r="B237" s="7">
        <f t="shared" si="6"/>
        <v>2.3292882239609867</v>
      </c>
      <c r="C237" s="7">
        <f t="shared" si="7"/>
        <v>0.13877621572934906</v>
      </c>
      <c r="D237" s="12">
        <v>2.1344610000000001E-4</v>
      </c>
      <c r="E237" s="16">
        <v>1.3765000000000001E-6</v>
      </c>
      <c r="F237" s="8" t="str">
        <f>IFERROR(IF(VLOOKUP(A237,FrenchVocabulary!#REF!,1,FALSE)=A237, "yes", "no"), "no")</f>
        <v>no</v>
      </c>
    </row>
    <row r="238" spans="1:6">
      <c r="A238" s="14" t="s">
        <v>296</v>
      </c>
      <c r="B238" s="7">
        <f t="shared" si="6"/>
        <v>2.325181809731129</v>
      </c>
      <c r="C238" s="7">
        <f t="shared" si="7"/>
        <v>0.1346869925568539</v>
      </c>
      <c r="D238" s="12">
        <v>2.114374E-4</v>
      </c>
      <c r="E238" s="16">
        <v>1.3636E-6</v>
      </c>
      <c r="F238" s="8" t="str">
        <f>IFERROR(IF(VLOOKUP(A238,FrenchVocabulary!#REF!,1,FALSE)=A238, "yes", "no"), "no")</f>
        <v>no</v>
      </c>
    </row>
    <row r="239" spans="1:6">
      <c r="A239" s="14" t="s">
        <v>493</v>
      </c>
      <c r="B239" s="7">
        <f t="shared" si="6"/>
        <v>2.3248230314724347</v>
      </c>
      <c r="C239" s="7">
        <f t="shared" si="7"/>
        <v>0.13433651094868004</v>
      </c>
      <c r="D239" s="12">
        <v>2.1126280000000001E-4</v>
      </c>
      <c r="E239" s="16">
        <v>1.3625000000000001E-6</v>
      </c>
      <c r="F239" s="8" t="str">
        <f>IFERROR(IF(VLOOKUP(A239,FrenchVocabulary!#REF!,1,FALSE)=A239, "yes", "no"), "no")</f>
        <v>no</v>
      </c>
    </row>
    <row r="240" spans="1:6">
      <c r="A240" s="14" t="s">
        <v>498</v>
      </c>
      <c r="B240" s="7">
        <f t="shared" si="6"/>
        <v>2.3246433254787062</v>
      </c>
      <c r="C240" s="7">
        <f t="shared" si="7"/>
        <v>0.1341452198802946</v>
      </c>
      <c r="D240" s="12">
        <v>2.111754E-4</v>
      </c>
      <c r="E240" s="16">
        <v>1.3619E-6</v>
      </c>
      <c r="F240" s="8" t="str">
        <f>IFERROR(IF(VLOOKUP(A240,FrenchVocabulary!#REF!,1,FALSE)=A240, "yes", "no"), "no")</f>
        <v>no</v>
      </c>
    </row>
    <row r="241" spans="1:6">
      <c r="A241" s="14" t="s">
        <v>375</v>
      </c>
      <c r="B241" s="7">
        <f t="shared" si="6"/>
        <v>2.3246433254787062</v>
      </c>
      <c r="C241" s="7">
        <f t="shared" si="7"/>
        <v>0.1341452198802946</v>
      </c>
      <c r="D241" s="12">
        <v>2.111754E-4</v>
      </c>
      <c r="E241" s="16">
        <v>1.3619E-6</v>
      </c>
      <c r="F241" s="8" t="str">
        <f>IFERROR(IF(VLOOKUP(A241,FrenchVocabulary!#REF!,1,FALSE)=A241, "yes", "no"), "no")</f>
        <v>no</v>
      </c>
    </row>
    <row r="242" spans="1:6">
      <c r="A242" s="14" t="s">
        <v>1762</v>
      </c>
      <c r="B242" s="7">
        <f t="shared" si="6"/>
        <v>2.3238343451458876</v>
      </c>
      <c r="C242" s="7">
        <f t="shared" si="7"/>
        <v>0.13334726558624332</v>
      </c>
      <c r="D242" s="12">
        <v>2.1078239999999999E-4</v>
      </c>
      <c r="E242" s="16">
        <v>1.3594000000000001E-6</v>
      </c>
      <c r="F242" s="8" t="str">
        <f>IFERROR(IF(VLOOKUP(A242,FrenchVocabulary!#REF!,1,FALSE)=A242, "yes", "no"), "no")</f>
        <v>no</v>
      </c>
    </row>
    <row r="243" spans="1:6">
      <c r="A243" s="14" t="s">
        <v>442</v>
      </c>
      <c r="B243" s="7">
        <f t="shared" si="6"/>
        <v>2.3231140530516865</v>
      </c>
      <c r="C243" s="7">
        <f t="shared" si="7"/>
        <v>0.13261185049545432</v>
      </c>
      <c r="D243" s="12">
        <v>2.104331E-4</v>
      </c>
      <c r="E243" s="16">
        <v>1.3571000000000001E-6</v>
      </c>
      <c r="F243" s="8" t="str">
        <f>IFERROR(IF(VLOOKUP(A243,FrenchVocabulary!#REF!,1,FALSE)=A243, "yes", "no"), "no")</f>
        <v>no</v>
      </c>
    </row>
    <row r="244" spans="1:6">
      <c r="A244" s="14" t="s">
        <v>413</v>
      </c>
      <c r="B244" s="7">
        <f t="shared" si="6"/>
        <v>2.3230238550754501</v>
      </c>
      <c r="C244" s="7">
        <f t="shared" si="7"/>
        <v>0.1325158349126383</v>
      </c>
      <c r="D244" s="12">
        <v>2.1038940000000001E-4</v>
      </c>
      <c r="E244" s="16">
        <v>1.3568000000000001E-6</v>
      </c>
      <c r="F244" s="8" t="str">
        <f>IFERROR(IF(VLOOKUP(A244,FrenchVocabulary!#REF!,1,FALSE)=A244, "yes", "no"), "no")</f>
        <v>no</v>
      </c>
    </row>
    <row r="245" spans="1:6">
      <c r="A245" s="14" t="s">
        <v>330</v>
      </c>
      <c r="B245" s="7">
        <f t="shared" si="6"/>
        <v>2.3221216709074697</v>
      </c>
      <c r="C245" s="7">
        <f t="shared" si="7"/>
        <v>0.1316186643491255</v>
      </c>
      <c r="D245" s="12">
        <v>2.0995279999999999E-4</v>
      </c>
      <c r="E245" s="16">
        <v>1.3540000000000001E-6</v>
      </c>
      <c r="F245" s="8" t="str">
        <f>IFERROR(IF(VLOOKUP(A245,FrenchVocabulary!#REF!,1,FALSE)=A245, "yes", "no"), "no")</f>
        <v>no</v>
      </c>
    </row>
    <row r="246" spans="1:6">
      <c r="A246" s="14" t="s">
        <v>1763</v>
      </c>
      <c r="B246" s="7">
        <f t="shared" si="6"/>
        <v>2.3204925446436837</v>
      </c>
      <c r="C246" s="7">
        <f t="shared" si="7"/>
        <v>0.12997975466970946</v>
      </c>
      <c r="D246" s="12">
        <v>2.0916669999999999E-4</v>
      </c>
      <c r="E246" s="16">
        <v>1.3488999999999999E-6</v>
      </c>
      <c r="F246" s="8" t="str">
        <f>IFERROR(IF(VLOOKUP(A246,FrenchVocabulary!#REF!,1,FALSE)=A246, "yes", "no"), "no")</f>
        <v>no</v>
      </c>
    </row>
    <row r="247" spans="1:6">
      <c r="A247" s="14" t="s">
        <v>1764</v>
      </c>
      <c r="B247" s="7">
        <f t="shared" si="6"/>
        <v>2.3195850811752514</v>
      </c>
      <c r="C247" s="7">
        <f t="shared" si="7"/>
        <v>0.12907732425273633</v>
      </c>
      <c r="D247" s="12">
        <v>2.087301E-4</v>
      </c>
      <c r="E247" s="16">
        <v>1.3460999999999999E-6</v>
      </c>
      <c r="F247" s="8" t="str">
        <f>IFERROR(IF(VLOOKUP(A247,FrenchVocabulary!#REF!,1,FALSE)=A247, "yes", "no"), "no")</f>
        <v>no</v>
      </c>
    </row>
    <row r="248" spans="1:6">
      <c r="A248" s="14" t="s">
        <v>364</v>
      </c>
      <c r="B248" s="7">
        <f t="shared" si="6"/>
        <v>2.3191304291077439</v>
      </c>
      <c r="C248" s="7">
        <f t="shared" si="7"/>
        <v>0.12862540487595009</v>
      </c>
      <c r="D248" s="12">
        <v>2.085117E-4</v>
      </c>
      <c r="E248" s="16">
        <v>1.3447E-6</v>
      </c>
      <c r="F248" s="8" t="str">
        <f>IFERROR(IF(VLOOKUP(A248,FrenchVocabulary!#REF!,1,FALSE)=A248, "yes", "no"), "no")</f>
        <v>no</v>
      </c>
    </row>
    <row r="249" spans="1:6">
      <c r="A249" s="14" t="s">
        <v>1765</v>
      </c>
      <c r="B249" s="7">
        <f t="shared" si="6"/>
        <v>2.3178553249140843</v>
      </c>
      <c r="C249" s="7">
        <f t="shared" si="7"/>
        <v>0.1273640012862014</v>
      </c>
      <c r="D249" s="12">
        <v>2.0790040000000001E-4</v>
      </c>
      <c r="E249" s="16">
        <v>1.3407999999999999E-6</v>
      </c>
      <c r="F249" s="8" t="str">
        <f>IFERROR(IF(VLOOKUP(A249,FrenchVocabulary!#REF!,1,FALSE)=A249, "yes", "no"), "no")</f>
        <v>no</v>
      </c>
    </row>
    <row r="250" spans="1:6">
      <c r="A250" s="14" t="s">
        <v>1766</v>
      </c>
      <c r="B250" s="7">
        <f t="shared" si="6"/>
        <v>2.3166678033461148</v>
      </c>
      <c r="C250" s="7">
        <f t="shared" si="7"/>
        <v>0.12616388880583873</v>
      </c>
      <c r="D250" s="12">
        <v>2.0733270000000001E-4</v>
      </c>
      <c r="E250" s="16">
        <v>1.3371000000000001E-6</v>
      </c>
      <c r="F250" s="8" t="str">
        <f>IFERROR(IF(VLOOKUP(A250,FrenchVocabulary!#REF!,1,FALSE)=A250, "yes", "no"), "no")</f>
        <v>no</v>
      </c>
    </row>
    <row r="251" spans="1:6">
      <c r="A251" s="14" t="s">
        <v>253</v>
      </c>
      <c r="B251" s="7">
        <f t="shared" si="6"/>
        <v>2.3152017828055884</v>
      </c>
      <c r="C251" s="7">
        <f t="shared" si="7"/>
        <v>0.12469980893211741</v>
      </c>
      <c r="D251" s="12">
        <v>2.06634E-4</v>
      </c>
      <c r="E251" s="16">
        <v>1.3326E-6</v>
      </c>
      <c r="F251" s="8" t="str">
        <f>IFERROR(IF(VLOOKUP(A251,FrenchVocabulary!#REF!,1,FALSE)=A251, "yes", "no"), "no")</f>
        <v>no</v>
      </c>
    </row>
    <row r="252" spans="1:6">
      <c r="A252" s="14" t="s">
        <v>522</v>
      </c>
      <c r="B252" s="7">
        <f t="shared" si="6"/>
        <v>2.3143750057765362</v>
      </c>
      <c r="C252" s="7">
        <f t="shared" si="7"/>
        <v>0.12388429346000773</v>
      </c>
      <c r="D252" s="12">
        <v>2.0624099999999999E-4</v>
      </c>
      <c r="E252" s="16">
        <v>1.3301E-6</v>
      </c>
      <c r="F252" s="8" t="str">
        <f>IFERROR(IF(VLOOKUP(A252,FrenchVocabulary!#REF!,1,FALSE)=A252, "yes", "no"), "no")</f>
        <v>no</v>
      </c>
    </row>
    <row r="253" spans="1:6">
      <c r="A253" s="14" t="s">
        <v>398</v>
      </c>
      <c r="B253" s="7">
        <f t="shared" si="6"/>
        <v>2.3111447863304573</v>
      </c>
      <c r="C253" s="7">
        <f t="shared" si="7"/>
        <v>0.12063972841556669</v>
      </c>
      <c r="D253" s="12">
        <v>2.0471270000000001E-4</v>
      </c>
      <c r="E253" s="16">
        <v>1.3202000000000001E-6</v>
      </c>
      <c r="F253" s="8" t="str">
        <f>IFERROR(IF(VLOOKUP(A253,FrenchVocabulary!#REF!,1,FALSE)=A253, "yes", "no"), "no")</f>
        <v>no</v>
      </c>
    </row>
    <row r="254" spans="1:6">
      <c r="A254" s="14" t="s">
        <v>459</v>
      </c>
      <c r="B254" s="7">
        <f t="shared" si="6"/>
        <v>2.3103102422507797</v>
      </c>
      <c r="C254" s="7">
        <f t="shared" si="7"/>
        <v>0.11981654593721558</v>
      </c>
      <c r="D254" s="12">
        <v>2.043197E-4</v>
      </c>
      <c r="E254" s="16">
        <v>1.3176999999999999E-6</v>
      </c>
      <c r="F254" s="8" t="str">
        <f>IFERROR(IF(VLOOKUP(A254,FrenchVocabulary!#REF!,1,FALSE)=A254, "yes", "no"), "no")</f>
        <v>no</v>
      </c>
    </row>
    <row r="255" spans="1:6">
      <c r="A255" s="14" t="s">
        <v>569</v>
      </c>
      <c r="B255" s="7">
        <f t="shared" si="6"/>
        <v>2.309381015312296</v>
      </c>
      <c r="C255" s="7">
        <f t="shared" si="7"/>
        <v>0.11889272537362139</v>
      </c>
      <c r="D255" s="12">
        <v>2.03883E-4</v>
      </c>
      <c r="E255" s="16">
        <v>1.3148999999999999E-6</v>
      </c>
      <c r="F255" s="8" t="str">
        <f>IFERROR(IF(VLOOKUP(A255,FrenchVocabulary!#REF!,1,FALSE)=A255, "yes", "no"), "no")</f>
        <v>no</v>
      </c>
    </row>
    <row r="256" spans="1:6">
      <c r="A256" s="14" t="s">
        <v>1767</v>
      </c>
      <c r="B256" s="7">
        <f t="shared" si="6"/>
        <v>2.3091018804044108</v>
      </c>
      <c r="C256" s="7">
        <f t="shared" si="7"/>
        <v>0.11859536522376235</v>
      </c>
      <c r="D256" s="12">
        <v>2.03752E-4</v>
      </c>
      <c r="E256" s="16">
        <v>1.314E-6</v>
      </c>
      <c r="F256" s="8" t="str">
        <f>IFERROR(IF(VLOOKUP(A256,FrenchVocabulary!#REF!,1,FALSE)=A256, "yes", "no"), "no")</f>
        <v>no</v>
      </c>
    </row>
    <row r="257" spans="1:6">
      <c r="A257" s="14" t="s">
        <v>451</v>
      </c>
      <c r="B257" s="7">
        <f t="shared" si="6"/>
        <v>2.3074232928438265</v>
      </c>
      <c r="C257" s="7">
        <f t="shared" si="7"/>
        <v>0.11690646770648261</v>
      </c>
      <c r="D257" s="12">
        <v>2.0296600000000001E-4</v>
      </c>
      <c r="E257" s="16">
        <v>1.3089000000000001E-6</v>
      </c>
      <c r="F257" s="8" t="str">
        <f>IFERROR(IF(VLOOKUP(A257,FrenchVocabulary!#REF!,1,FALSE)=A257, "yes", "no"), "no")</f>
        <v>no</v>
      </c>
    </row>
    <row r="258" spans="1:6">
      <c r="A258" s="14" t="s">
        <v>538</v>
      </c>
      <c r="B258" s="7">
        <f t="shared" ref="B258:B321" si="8">LOG10(D258)+6</f>
        <v>2.3058318374651074</v>
      </c>
      <c r="C258" s="7">
        <f t="shared" ref="C258:C321" si="9">LOG10(E258)+6</f>
        <v>0.11534419587144118</v>
      </c>
      <c r="D258" s="12">
        <v>2.0222360000000001E-4</v>
      </c>
      <c r="E258" s="16">
        <v>1.3041999999999999E-6</v>
      </c>
      <c r="F258" s="8" t="str">
        <f>IFERROR(IF(VLOOKUP(A258,FrenchVocabulary!#REF!,1,FALSE)=A258, "yes", "no"), "no")</f>
        <v>no</v>
      </c>
    </row>
    <row r="259" spans="1:6">
      <c r="A259" s="14" t="s">
        <v>390</v>
      </c>
      <c r="B259" s="7">
        <f t="shared" si="8"/>
        <v>2.3005483132089402</v>
      </c>
      <c r="C259" s="7">
        <f t="shared" si="9"/>
        <v>0.11005071614765338</v>
      </c>
      <c r="D259" s="12">
        <v>1.997783E-4</v>
      </c>
      <c r="E259" s="16">
        <v>1.2884E-6</v>
      </c>
      <c r="F259" s="8" t="str">
        <f>IFERROR(IF(VLOOKUP(A259,FrenchVocabulary!#REF!,1,FALSE)=A259, "yes", "no"), "no")</f>
        <v>no</v>
      </c>
    </row>
    <row r="260" spans="1:6">
      <c r="A260" s="14" t="s">
        <v>1768</v>
      </c>
      <c r="B260" s="7">
        <f t="shared" si="8"/>
        <v>2.2996931361009216</v>
      </c>
      <c r="C260" s="7">
        <f t="shared" si="9"/>
        <v>0.10920719632006559</v>
      </c>
      <c r="D260" s="12">
        <v>1.993853E-4</v>
      </c>
      <c r="E260" s="16">
        <v>1.2859E-6</v>
      </c>
      <c r="F260" s="8" t="str">
        <f>IFERROR(IF(VLOOKUP(A260,FrenchVocabulary!#REF!,1,FALSE)=A260, "yes", "no"), "no")</f>
        <v>no</v>
      </c>
    </row>
    <row r="261" spans="1:6">
      <c r="A261" s="14" t="s">
        <v>473</v>
      </c>
      <c r="B261" s="7">
        <f t="shared" si="8"/>
        <v>2.2993124435205576</v>
      </c>
      <c r="C261" s="7">
        <f t="shared" si="9"/>
        <v>0.10880172412202604</v>
      </c>
      <c r="D261" s="12">
        <v>1.992106E-4</v>
      </c>
      <c r="E261" s="16">
        <v>1.2847E-6</v>
      </c>
      <c r="F261" s="8" t="str">
        <f>IFERROR(IF(VLOOKUP(A261,FrenchVocabulary!#REF!,1,FALSE)=A261, "yes", "no"), "no")</f>
        <v>no</v>
      </c>
    </row>
    <row r="262" spans="1:6">
      <c r="A262" s="14" t="s">
        <v>652</v>
      </c>
      <c r="B262" s="7">
        <f t="shared" si="8"/>
        <v>2.2982638696097699</v>
      </c>
      <c r="C262" s="7">
        <f t="shared" si="9"/>
        <v>0.10775249874016257</v>
      </c>
      <c r="D262" s="12">
        <v>1.987302E-4</v>
      </c>
      <c r="E262" s="16">
        <v>1.2815999999999999E-6</v>
      </c>
      <c r="F262" s="8" t="str">
        <f>IFERROR(IF(VLOOKUP(A262,FrenchVocabulary!#REF!,1,FALSE)=A262, "yes", "no"), "no")</f>
        <v>no</v>
      </c>
    </row>
    <row r="263" spans="1:6">
      <c r="A263" s="14" t="s">
        <v>1769</v>
      </c>
      <c r="B263" s="7">
        <f t="shared" si="8"/>
        <v>2.2980730468848289</v>
      </c>
      <c r="C263" s="7">
        <f t="shared" si="9"/>
        <v>0.10758303119132151</v>
      </c>
      <c r="D263" s="12">
        <v>1.986429E-4</v>
      </c>
      <c r="E263" s="16">
        <v>1.2810999999999999E-6</v>
      </c>
      <c r="F263" s="8" t="str">
        <f>IFERROR(IF(VLOOKUP(A263,FrenchVocabulary!#REF!,1,FALSE)=A263, "yes", "no"), "no")</f>
        <v>no</v>
      </c>
    </row>
    <row r="264" spans="1:6">
      <c r="A264" s="14" t="s">
        <v>530</v>
      </c>
      <c r="B264" s="7">
        <f t="shared" si="8"/>
        <v>2.2958717688440329</v>
      </c>
      <c r="C264" s="7">
        <f t="shared" si="9"/>
        <v>0.105373914143847</v>
      </c>
      <c r="D264" s="12">
        <v>1.976386E-4</v>
      </c>
      <c r="E264" s="16">
        <v>1.2746E-6</v>
      </c>
      <c r="F264" s="8" t="str">
        <f>IFERROR(IF(VLOOKUP(A264,FrenchVocabulary!#REF!,1,FALSE)=A264, "yes", "no"), "no")</f>
        <v>no</v>
      </c>
    </row>
    <row r="265" spans="1:6">
      <c r="A265" s="14" t="s">
        <v>1770</v>
      </c>
      <c r="B265" s="7">
        <f t="shared" si="8"/>
        <v>2.2955838117323939</v>
      </c>
      <c r="C265" s="7">
        <f t="shared" si="9"/>
        <v>0.10506714881012336</v>
      </c>
      <c r="D265" s="12">
        <v>1.9750759999999999E-4</v>
      </c>
      <c r="E265" s="16">
        <v>1.2737E-6</v>
      </c>
      <c r="F265" s="8" t="str">
        <f>IFERROR(IF(VLOOKUP(A265,FrenchVocabulary!#REF!,1,FALSE)=A265, "yes", "no"), "no")</f>
        <v>no</v>
      </c>
    </row>
    <row r="266" spans="1:6">
      <c r="A266" s="14" t="s">
        <v>300</v>
      </c>
      <c r="B266" s="7">
        <f t="shared" si="8"/>
        <v>2.2951994983150033</v>
      </c>
      <c r="C266" s="7">
        <f t="shared" si="9"/>
        <v>0.10469191890020557</v>
      </c>
      <c r="D266" s="12">
        <v>1.973329E-4</v>
      </c>
      <c r="E266" s="16">
        <v>1.2725999999999999E-6</v>
      </c>
      <c r="F266" s="8" t="str">
        <f>IFERROR(IF(VLOOKUP(A266,FrenchVocabulary!#REF!,1,FALSE)=A266, "yes", "no"), "no")</f>
        <v>no</v>
      </c>
    </row>
    <row r="267" spans="1:6">
      <c r="A267" s="14" t="s">
        <v>664</v>
      </c>
      <c r="B267" s="7">
        <f t="shared" si="8"/>
        <v>2.293851827235537</v>
      </c>
      <c r="C267" s="7">
        <f t="shared" si="9"/>
        <v>0.10335893986656242</v>
      </c>
      <c r="D267" s="12">
        <v>1.967215E-4</v>
      </c>
      <c r="E267" s="16">
        <v>1.2687E-6</v>
      </c>
      <c r="F267" s="8" t="str">
        <f>IFERROR(IF(VLOOKUP(A267,FrenchVocabulary!#REF!,1,FALSE)=A267, "yes", "no"), "no")</f>
        <v>no</v>
      </c>
    </row>
    <row r="268" spans="1:6">
      <c r="A268" s="14" t="s">
        <v>520</v>
      </c>
      <c r="B268" s="7">
        <f t="shared" si="8"/>
        <v>2.2922099805167986</v>
      </c>
      <c r="C268" s="7">
        <f t="shared" si="9"/>
        <v>0.10171271384650993</v>
      </c>
      <c r="D268" s="12">
        <v>1.959792E-4</v>
      </c>
      <c r="E268" s="16">
        <v>1.2639000000000001E-6</v>
      </c>
      <c r="F268" s="8" t="str">
        <f>IFERROR(IF(VLOOKUP(A268,FrenchVocabulary!#REF!,1,FALSE)=A268, "yes", "no"), "no")</f>
        <v>no</v>
      </c>
    </row>
    <row r="269" spans="1:6">
      <c r="A269" s="14" t="s">
        <v>525</v>
      </c>
      <c r="B269" s="7">
        <f t="shared" si="8"/>
        <v>2.2917259529933816</v>
      </c>
      <c r="C269" s="7">
        <f t="shared" si="9"/>
        <v>0.10123138679069932</v>
      </c>
      <c r="D269" s="12">
        <v>1.9576089999999999E-4</v>
      </c>
      <c r="E269" s="16">
        <v>1.2625E-6</v>
      </c>
      <c r="F269" s="8" t="str">
        <f>IFERROR(IF(VLOOKUP(A269,FrenchVocabulary!#REF!,1,FALSE)=A269, "yes", "no"), "no")</f>
        <v>no</v>
      </c>
    </row>
    <row r="270" spans="1:6">
      <c r="A270" s="14" t="s">
        <v>420</v>
      </c>
      <c r="B270" s="7">
        <f t="shared" si="8"/>
        <v>2.2898813563233471</v>
      </c>
      <c r="C270" s="7">
        <f t="shared" si="9"/>
        <v>9.93698263898386E-2</v>
      </c>
      <c r="D270" s="12">
        <v>1.9493120000000001E-4</v>
      </c>
      <c r="E270" s="16">
        <v>1.2571E-6</v>
      </c>
      <c r="F270" s="8" t="str">
        <f>IFERROR(IF(VLOOKUP(A270,FrenchVocabulary!#REF!,1,FALSE)=A270, "yes", "no"), "no")</f>
        <v>no</v>
      </c>
    </row>
    <row r="271" spans="1:6">
      <c r="A271" s="14" t="s">
        <v>577</v>
      </c>
      <c r="B271" s="7">
        <f t="shared" si="8"/>
        <v>2.2877356852838373</v>
      </c>
      <c r="C271" s="7">
        <f t="shared" si="9"/>
        <v>9.7222592519901063E-2</v>
      </c>
      <c r="D271" s="12">
        <v>1.939705E-4</v>
      </c>
      <c r="E271" s="16">
        <v>1.2509E-6</v>
      </c>
      <c r="F271" s="8" t="str">
        <f>IFERROR(IF(VLOOKUP(A271,FrenchVocabulary!#REF!,1,FALSE)=A271, "yes", "no"), "no")</f>
        <v>no</v>
      </c>
    </row>
    <row r="272" spans="1:6">
      <c r="A272" s="14" t="s">
        <v>432</v>
      </c>
      <c r="B272" s="7">
        <f t="shared" si="8"/>
        <v>2.2867568239884308</v>
      </c>
      <c r="C272" s="7">
        <f t="shared" si="9"/>
        <v>9.6249383189611848E-2</v>
      </c>
      <c r="D272" s="12">
        <v>1.9353379999999999E-4</v>
      </c>
      <c r="E272" s="16">
        <v>1.2481E-6</v>
      </c>
      <c r="F272" s="8" t="str">
        <f>IFERROR(IF(VLOOKUP(A272,FrenchVocabulary!#REF!,1,FALSE)=A272, "yes", "no"), "no")</f>
        <v>no</v>
      </c>
    </row>
    <row r="273" spans="1:6">
      <c r="A273" s="14" t="s">
        <v>347</v>
      </c>
      <c r="B273" s="7">
        <f t="shared" si="8"/>
        <v>2.2859722782155352</v>
      </c>
      <c r="C273" s="7">
        <f t="shared" si="9"/>
        <v>9.5483185829540851E-2</v>
      </c>
      <c r="D273" s="12">
        <v>1.9318450000000001E-4</v>
      </c>
      <c r="E273" s="16">
        <v>1.2459E-6</v>
      </c>
      <c r="F273" s="8" t="str">
        <f>IFERROR(IF(VLOOKUP(A273,FrenchVocabulary!#REF!,1,FALSE)=A273, "yes", "no"), "no")</f>
        <v>no</v>
      </c>
    </row>
    <row r="274" spans="1:6">
      <c r="A274" s="14" t="s">
        <v>1771</v>
      </c>
      <c r="B274" s="7">
        <f t="shared" si="8"/>
        <v>2.284989429766767</v>
      </c>
      <c r="C274" s="7">
        <f t="shared" si="9"/>
        <v>9.447112864164442E-2</v>
      </c>
      <c r="D274" s="12">
        <v>1.927478E-4</v>
      </c>
      <c r="E274" s="16">
        <v>1.243E-6</v>
      </c>
      <c r="F274" s="8" t="str">
        <f>IFERROR(IF(VLOOKUP(A274,FrenchVocabulary!#REF!,1,FALSE)=A274, "yes", "no"), "no")</f>
        <v>no</v>
      </c>
    </row>
    <row r="275" spans="1:6">
      <c r="A275" s="14" t="s">
        <v>484</v>
      </c>
      <c r="B275" s="7">
        <f t="shared" si="8"/>
        <v>2.2848909548652787</v>
      </c>
      <c r="C275" s="7">
        <f t="shared" si="9"/>
        <v>9.4401244582936528E-2</v>
      </c>
      <c r="D275" s="12">
        <v>1.9270410000000001E-4</v>
      </c>
      <c r="E275" s="16">
        <v>1.2428E-6</v>
      </c>
      <c r="F275" s="8" t="str">
        <f>IFERROR(IF(VLOOKUP(A275,FrenchVocabulary!#REF!,1,FALSE)=A275, "yes", "no"), "no")</f>
        <v>no</v>
      </c>
    </row>
    <row r="276" spans="1:6">
      <c r="A276" s="14" t="s">
        <v>541</v>
      </c>
      <c r="B276" s="7">
        <f t="shared" si="8"/>
        <v>2.2843986963945886</v>
      </c>
      <c r="C276" s="7">
        <f t="shared" si="9"/>
        <v>9.3911741049378605E-2</v>
      </c>
      <c r="D276" s="12">
        <v>1.924858E-4</v>
      </c>
      <c r="E276" s="16">
        <v>1.2414000000000001E-6</v>
      </c>
      <c r="F276" s="8" t="str">
        <f>IFERROR(IF(VLOOKUP(A276,FrenchVocabulary!#REF!,1,FALSE)=A276, "yes", "no"), "no")</f>
        <v>no</v>
      </c>
    </row>
    <row r="277" spans="1:6">
      <c r="A277" s="14" t="s">
        <v>1772</v>
      </c>
      <c r="B277" s="7">
        <f t="shared" si="8"/>
        <v>2.2840043519952369</v>
      </c>
      <c r="C277" s="7">
        <f t="shared" si="9"/>
        <v>9.3491727010931669E-2</v>
      </c>
      <c r="D277" s="12">
        <v>1.923111E-4</v>
      </c>
      <c r="E277" s="16">
        <v>1.2402E-6</v>
      </c>
      <c r="F277" s="8" t="str">
        <f>IFERROR(IF(VLOOKUP(A277,FrenchVocabulary!#REF!,1,FALSE)=A277, "yes", "no"), "no")</f>
        <v>no</v>
      </c>
    </row>
    <row r="278" spans="1:6">
      <c r="A278" s="14" t="s">
        <v>767</v>
      </c>
      <c r="B278" s="7">
        <f t="shared" si="8"/>
        <v>2.2839058793319524</v>
      </c>
      <c r="C278" s="7">
        <f t="shared" si="9"/>
        <v>9.3421685162234702E-2</v>
      </c>
      <c r="D278" s="12">
        <v>1.9226749999999999E-4</v>
      </c>
      <c r="E278" s="16">
        <v>1.24E-6</v>
      </c>
      <c r="F278" s="8" t="str">
        <f>IFERROR(IF(VLOOKUP(A278,FrenchVocabulary!#REF!,1,FALSE)=A278, "yes", "no"), "no")</f>
        <v>no</v>
      </c>
    </row>
    <row r="279" spans="1:6">
      <c r="A279" s="14" t="s">
        <v>504</v>
      </c>
      <c r="B279" s="7">
        <f t="shared" si="8"/>
        <v>2.2747352155735969</v>
      </c>
      <c r="C279" s="7">
        <f t="shared" si="9"/>
        <v>8.4218686739238713E-2</v>
      </c>
      <c r="D279" s="12">
        <v>1.882501E-4</v>
      </c>
      <c r="E279" s="16">
        <v>1.2139999999999999E-6</v>
      </c>
      <c r="F279" s="8" t="str">
        <f>IFERROR(IF(VLOOKUP(A279,FrenchVocabulary!#REF!,1,FALSE)=A279, "yes", "no"), "no")</f>
        <v>no</v>
      </c>
    </row>
    <row r="280" spans="1:6">
      <c r="A280" s="14" t="s">
        <v>588</v>
      </c>
      <c r="B280" s="7">
        <f t="shared" si="8"/>
        <v>2.2738276137329194</v>
      </c>
      <c r="C280" s="7">
        <f t="shared" si="9"/>
        <v>8.3323418473525201E-2</v>
      </c>
      <c r="D280" s="12">
        <v>1.8785709999999999E-4</v>
      </c>
      <c r="E280" s="16">
        <v>1.2115E-6</v>
      </c>
      <c r="F280" s="8" t="str">
        <f>IFERROR(IF(VLOOKUP(A280,FrenchVocabulary!#REF!,1,FALSE)=A280, "yes", "no"), "no")</f>
        <v>no</v>
      </c>
    </row>
    <row r="281" spans="1:6">
      <c r="A281" s="14" t="s">
        <v>439</v>
      </c>
      <c r="B281" s="7">
        <f t="shared" si="8"/>
        <v>2.2639230577798104</v>
      </c>
      <c r="C281" s="7">
        <f t="shared" si="9"/>
        <v>7.3425056745981543E-2</v>
      </c>
      <c r="D281" s="12">
        <v>1.8362129999999999E-4</v>
      </c>
      <c r="E281" s="16">
        <v>1.1842E-6</v>
      </c>
      <c r="F281" s="8" t="str">
        <f>IFERROR(IF(VLOOKUP(A281,FrenchVocabulary!#REF!,1,FALSE)=A281, "yes", "no"), "no")</f>
        <v>no</v>
      </c>
    </row>
    <row r="282" spans="1:6">
      <c r="A282" s="14" t="s">
        <v>1773</v>
      </c>
      <c r="B282" s="7">
        <f t="shared" si="8"/>
        <v>2.2570525959333381</v>
      </c>
      <c r="C282" s="7">
        <f t="shared" si="9"/>
        <v>6.6549538761933924E-2</v>
      </c>
      <c r="D282" s="12">
        <v>1.8073930000000001E-4</v>
      </c>
      <c r="E282" s="16">
        <v>1.1655999999999999E-6</v>
      </c>
      <c r="F282" s="8" t="str">
        <f>IFERROR(IF(VLOOKUP(A282,FrenchVocabulary!#REF!,1,FALSE)=A282, "yes", "no"), "no")</f>
        <v>no</v>
      </c>
    </row>
    <row r="283" spans="1:6">
      <c r="A283" s="14" t="s">
        <v>1774</v>
      </c>
      <c r="B283" s="7">
        <f t="shared" si="8"/>
        <v>2.2555809858767804</v>
      </c>
      <c r="C283" s="7">
        <f t="shared" si="9"/>
        <v>6.5093989357152715E-2</v>
      </c>
      <c r="D283" s="12">
        <v>1.8012789999999999E-4</v>
      </c>
      <c r="E283" s="16">
        <v>1.1617E-6</v>
      </c>
      <c r="F283" s="8" t="str">
        <f>IFERROR(IF(VLOOKUP(A283,FrenchVocabulary!#REF!,1,FALSE)=A283, "yes", "no"), "no")</f>
        <v>no</v>
      </c>
    </row>
    <row r="284" spans="1:6">
      <c r="A284" s="14" t="s">
        <v>731</v>
      </c>
      <c r="B284" s="7">
        <f t="shared" si="8"/>
        <v>2.2507107358844842</v>
      </c>
      <c r="C284" s="7">
        <f t="shared" si="9"/>
        <v>6.0206621067350419E-2</v>
      </c>
      <c r="D284" s="12">
        <v>1.7811920000000001E-4</v>
      </c>
      <c r="E284" s="16">
        <v>1.1486999999999999E-6</v>
      </c>
      <c r="F284" s="8" t="str">
        <f>IFERROR(IF(VLOOKUP(A284,FrenchVocabulary!#REF!,1,FALSE)=A284, "yes", "no"), "no")</f>
        <v>no</v>
      </c>
    </row>
    <row r="285" spans="1:6">
      <c r="A285" s="14" t="s">
        <v>783</v>
      </c>
      <c r="B285" s="7">
        <f t="shared" si="8"/>
        <v>2.2500714509498394</v>
      </c>
      <c r="C285" s="7">
        <f t="shared" si="9"/>
        <v>5.9563417901268068E-2</v>
      </c>
      <c r="D285" s="12">
        <v>1.778572E-4</v>
      </c>
      <c r="E285" s="16">
        <v>1.147E-6</v>
      </c>
      <c r="F285" s="8" t="str">
        <f>IFERROR(IF(VLOOKUP(A285,FrenchVocabulary!#REF!,1,FALSE)=A285, "yes", "no"), "no")</f>
        <v>no</v>
      </c>
    </row>
    <row r="286" spans="1:6">
      <c r="A286" s="14" t="s">
        <v>1775</v>
      </c>
      <c r="B286" s="7">
        <f t="shared" si="8"/>
        <v>2.2475048591232172</v>
      </c>
      <c r="C286" s="7">
        <f t="shared" si="9"/>
        <v>5.7019124322765791E-2</v>
      </c>
      <c r="D286" s="12">
        <v>1.7680920000000001E-4</v>
      </c>
      <c r="E286" s="16">
        <v>1.1402999999999999E-6</v>
      </c>
      <c r="F286" s="8" t="str">
        <f>IFERROR(IF(VLOOKUP(A286,FrenchVocabulary!#REF!,1,FALSE)=A286, "yes", "no"), "no")</f>
        <v>no</v>
      </c>
    </row>
    <row r="287" spans="1:6">
      <c r="A287" s="14" t="s">
        <v>480</v>
      </c>
      <c r="B287" s="7">
        <f t="shared" si="8"/>
        <v>2.2458930024141037</v>
      </c>
      <c r="C287" s="7">
        <f t="shared" si="9"/>
        <v>5.5378331375000478E-2</v>
      </c>
      <c r="D287" s="12">
        <v>1.7615419999999999E-4</v>
      </c>
      <c r="E287" s="16">
        <v>1.136E-6</v>
      </c>
      <c r="F287" s="8" t="str">
        <f>IFERROR(IF(VLOOKUP(A287,FrenchVocabulary!#REF!,1,FALSE)=A287, "yes", "no"), "no")</f>
        <v>no</v>
      </c>
    </row>
    <row r="288" spans="1:6">
      <c r="A288" s="14" t="s">
        <v>763</v>
      </c>
      <c r="B288" s="7">
        <f t="shared" si="8"/>
        <v>2.2434098936978986</v>
      </c>
      <c r="C288" s="7">
        <f t="shared" si="9"/>
        <v>5.2924683707728626E-2</v>
      </c>
      <c r="D288" s="12">
        <v>1.7514989999999999E-4</v>
      </c>
      <c r="E288" s="16">
        <v>1.1296E-6</v>
      </c>
      <c r="F288" s="8" t="str">
        <f>IFERROR(IF(VLOOKUP(A288,FrenchVocabulary!#REF!,1,FALSE)=A288, "yes", "no"), "no")</f>
        <v>no</v>
      </c>
    </row>
    <row r="289" spans="1:6">
      <c r="A289" s="14" t="s">
        <v>1776</v>
      </c>
      <c r="B289" s="7">
        <f t="shared" si="8"/>
        <v>2.2429764985926353</v>
      </c>
      <c r="C289" s="7">
        <f t="shared" si="9"/>
        <v>5.2463077483328568E-2</v>
      </c>
      <c r="D289" s="12">
        <v>1.749752E-4</v>
      </c>
      <c r="E289" s="16">
        <v>1.1284000000000001E-6</v>
      </c>
      <c r="F289" s="8" t="str">
        <f>IFERROR(IF(VLOOKUP(A289,FrenchVocabulary!#REF!,1,FALSE)=A289, "yes", "no"), "no")</f>
        <v>no</v>
      </c>
    </row>
    <row r="290" spans="1:6">
      <c r="A290" s="14" t="s">
        <v>407</v>
      </c>
      <c r="B290" s="7">
        <f t="shared" si="8"/>
        <v>2.2408032612151274</v>
      </c>
      <c r="C290" s="7">
        <f t="shared" si="9"/>
        <v>5.0302403962401598E-2</v>
      </c>
      <c r="D290" s="12">
        <v>1.7410179999999999E-4</v>
      </c>
      <c r="E290" s="16">
        <v>1.1228000000000001E-6</v>
      </c>
      <c r="F290" s="8" t="str">
        <f>IFERROR(IF(VLOOKUP(A290,FrenchVocabulary!#REF!,1,FALSE)=A290, "yes", "no"), "no")</f>
        <v>no</v>
      </c>
    </row>
    <row r="291" spans="1:6">
      <c r="A291" s="14" t="s">
        <v>908</v>
      </c>
      <c r="B291" s="7">
        <f t="shared" si="8"/>
        <v>2.2386193448089151</v>
      </c>
      <c r="C291" s="7">
        <f t="shared" si="9"/>
        <v>4.8130927028967818E-2</v>
      </c>
      <c r="D291" s="12">
        <v>1.732285E-4</v>
      </c>
      <c r="E291" s="16">
        <v>1.1172000000000001E-6</v>
      </c>
      <c r="F291" s="8" t="str">
        <f>IFERROR(IF(VLOOKUP(A291,FrenchVocabulary!#REF!,1,FALSE)=A291, "yes", "no"), "no")</f>
        <v>no</v>
      </c>
    </row>
    <row r="292" spans="1:6">
      <c r="A292" s="14" t="s">
        <v>627</v>
      </c>
      <c r="B292" s="7">
        <f t="shared" si="8"/>
        <v>2.2342180335391117</v>
      </c>
      <c r="C292" s="7">
        <f t="shared" si="9"/>
        <v>4.3715858061206703E-2</v>
      </c>
      <c r="D292" s="12">
        <v>1.714818E-4</v>
      </c>
      <c r="E292" s="16">
        <v>1.1059000000000001E-6</v>
      </c>
      <c r="F292" s="8" t="str">
        <f>IFERROR(IF(VLOOKUP(A292,FrenchVocabulary!#REF!,1,FALSE)=A292, "yes", "no"), "no")</f>
        <v>no</v>
      </c>
    </row>
    <row r="293" spans="1:6">
      <c r="A293" s="14" t="s">
        <v>620</v>
      </c>
      <c r="B293" s="7">
        <f t="shared" si="8"/>
        <v>2.233886136398068</v>
      </c>
      <c r="C293" s="7">
        <f t="shared" si="9"/>
        <v>4.3401578910881256E-2</v>
      </c>
      <c r="D293" s="12">
        <v>1.7135079999999999E-4</v>
      </c>
      <c r="E293" s="16">
        <v>1.1051E-6</v>
      </c>
      <c r="F293" s="8" t="str">
        <f>IFERROR(IF(VLOOKUP(A293,FrenchVocabulary!#REF!,1,FALSE)=A293, "yes", "no"), "no")</f>
        <v>no</v>
      </c>
    </row>
    <row r="294" spans="1:6">
      <c r="A294" s="14" t="s">
        <v>434</v>
      </c>
      <c r="B294" s="7">
        <f t="shared" si="8"/>
        <v>2.2326670902626224</v>
      </c>
      <c r="C294" s="7">
        <f t="shared" si="9"/>
        <v>4.2181594515766641E-2</v>
      </c>
      <c r="D294" s="12">
        <v>1.708705E-4</v>
      </c>
      <c r="E294" s="16">
        <v>1.102E-6</v>
      </c>
      <c r="F294" s="8" t="str">
        <f>IFERROR(IF(VLOOKUP(A294,FrenchVocabulary!#REF!,1,FALSE)=A294, "yes", "no"), "no")</f>
        <v>no</v>
      </c>
    </row>
    <row r="295" spans="1:6">
      <c r="A295" s="14" t="s">
        <v>284</v>
      </c>
      <c r="B295" s="7">
        <f t="shared" si="8"/>
        <v>2.2289887728772548</v>
      </c>
      <c r="C295" s="7">
        <f t="shared" si="9"/>
        <v>3.850094307667451E-2</v>
      </c>
      <c r="D295" s="12">
        <v>1.6942939999999999E-4</v>
      </c>
      <c r="E295" s="16">
        <v>1.0926999999999999E-6</v>
      </c>
      <c r="F295" s="8" t="str">
        <f>IFERROR(IF(VLOOKUP(A295,FrenchVocabulary!#REF!,1,FALSE)=A295, "yes", "no"), "no")</f>
        <v>no</v>
      </c>
    </row>
    <row r="296" spans="1:6">
      <c r="A296" s="14" t="s">
        <v>354</v>
      </c>
      <c r="B296" s="7">
        <f t="shared" si="8"/>
        <v>2.2288769996184667</v>
      </c>
      <c r="C296" s="7">
        <f t="shared" si="9"/>
        <v>3.8381691467695767E-2</v>
      </c>
      <c r="D296" s="12">
        <v>1.6938580000000001E-4</v>
      </c>
      <c r="E296" s="16">
        <v>1.0923999999999999E-6</v>
      </c>
      <c r="F296" s="8" t="str">
        <f>IFERROR(IF(VLOOKUP(A296,FrenchVocabulary!#REF!,1,FALSE)=A296, "yes", "no"), "no")</f>
        <v>no</v>
      </c>
    </row>
    <row r="297" spans="1:6">
      <c r="A297" s="14" t="s">
        <v>460</v>
      </c>
      <c r="B297" s="7">
        <f t="shared" si="8"/>
        <v>2.2268567975220539</v>
      </c>
      <c r="C297" s="7">
        <f t="shared" si="9"/>
        <v>3.6349388031838181E-2</v>
      </c>
      <c r="D297" s="12">
        <v>1.6859970000000001E-4</v>
      </c>
      <c r="E297" s="16">
        <v>1.0872999999999999E-6</v>
      </c>
      <c r="F297" s="8" t="str">
        <f>IFERROR(IF(VLOOKUP(A297,FrenchVocabulary!#REF!,1,FALSE)=A297, "yes", "no"), "no")</f>
        <v>no</v>
      </c>
    </row>
    <row r="298" spans="1:6">
      <c r="A298" s="14" t="s">
        <v>558</v>
      </c>
      <c r="B298" s="7">
        <f t="shared" si="8"/>
        <v>2.2268567975220539</v>
      </c>
      <c r="C298" s="7">
        <f t="shared" si="9"/>
        <v>3.6349388031838181E-2</v>
      </c>
      <c r="D298" s="12">
        <v>1.6859970000000001E-4</v>
      </c>
      <c r="E298" s="16">
        <v>1.0872999999999999E-6</v>
      </c>
      <c r="F298" s="8" t="str">
        <f>IFERROR(IF(VLOOKUP(A298,FrenchVocabulary!#REF!,1,FALSE)=A298, "yes", "no"), "no")</f>
        <v>no</v>
      </c>
    </row>
    <row r="299" spans="1:6">
      <c r="A299" s="14" t="s">
        <v>346</v>
      </c>
      <c r="B299" s="7">
        <f t="shared" si="8"/>
        <v>2.2246014255873292</v>
      </c>
      <c r="C299" s="7">
        <f t="shared" si="9"/>
        <v>3.4106829707643449E-2</v>
      </c>
      <c r="D299" s="12">
        <v>1.6772639999999999E-4</v>
      </c>
      <c r="E299" s="16">
        <v>1.0817E-6</v>
      </c>
      <c r="F299" s="8" t="str">
        <f>IFERROR(IF(VLOOKUP(A299,FrenchVocabulary!#REF!,1,FALSE)=A299, "yes", "no"), "no")</f>
        <v>no</v>
      </c>
    </row>
    <row r="300" spans="1:6">
      <c r="A300" s="14" t="s">
        <v>1777</v>
      </c>
      <c r="B300" s="7">
        <f t="shared" si="8"/>
        <v>2.2223342799173151</v>
      </c>
      <c r="C300" s="7">
        <f t="shared" si="9"/>
        <v>3.1852631395628883E-2</v>
      </c>
      <c r="D300" s="12">
        <v>1.6685309999999999E-4</v>
      </c>
      <c r="E300" s="16">
        <v>1.0761E-6</v>
      </c>
      <c r="F300" s="8" t="str">
        <f>IFERROR(IF(VLOOKUP(A300,FrenchVocabulary!#REF!,1,FALSE)=A300, "yes", "no"), "no")</f>
        <v>no</v>
      </c>
    </row>
    <row r="301" spans="1:6">
      <c r="A301" s="14" t="s">
        <v>838</v>
      </c>
      <c r="B301" s="7">
        <f t="shared" si="8"/>
        <v>2.2208541194673423</v>
      </c>
      <c r="C301" s="7">
        <f t="shared" si="9"/>
        <v>3.0356805310842283E-2</v>
      </c>
      <c r="D301" s="12">
        <v>1.6628540000000001E-4</v>
      </c>
      <c r="E301" s="16">
        <v>1.0724000000000001E-6</v>
      </c>
      <c r="F301" s="8" t="str">
        <f>IFERROR(IF(VLOOKUP(A301,FrenchVocabulary!#REF!,1,FALSE)=A301, "yes", "no"), "no")</f>
        <v>no</v>
      </c>
    </row>
    <row r="302" spans="1:6">
      <c r="A302" s="14" t="s">
        <v>395</v>
      </c>
      <c r="B302" s="7">
        <f t="shared" si="8"/>
        <v>2.2181083527622065</v>
      </c>
      <c r="C302" s="7">
        <f t="shared" si="9"/>
        <v>2.7594211826225568E-2</v>
      </c>
      <c r="D302" s="12">
        <v>1.6523739999999999E-4</v>
      </c>
      <c r="E302" s="16">
        <v>1.0656E-6</v>
      </c>
      <c r="F302" s="8" t="str">
        <f>IFERROR(IF(VLOOKUP(A302,FrenchVocabulary!#REF!,1,FALSE)=A302, "yes", "no"), "no")</f>
        <v>no</v>
      </c>
    </row>
    <row r="303" spans="1:6">
      <c r="A303" s="14" t="s">
        <v>376</v>
      </c>
      <c r="B303" s="7">
        <f t="shared" si="8"/>
        <v>2.2177639080950957</v>
      </c>
      <c r="C303" s="7">
        <f t="shared" si="9"/>
        <v>2.7268042466618958E-2</v>
      </c>
      <c r="D303" s="12">
        <v>1.6510639999999999E-4</v>
      </c>
      <c r="E303" s="16">
        <v>1.0648E-6</v>
      </c>
      <c r="F303" s="8" t="str">
        <f>IFERROR(IF(VLOOKUP(A303,FrenchVocabulary!#REF!,1,FALSE)=A303, "yes", "no"), "no")</f>
        <v>no</v>
      </c>
    </row>
    <row r="304" spans="1:6">
      <c r="A304" s="14" t="s">
        <v>1778</v>
      </c>
      <c r="B304" s="7">
        <f t="shared" si="8"/>
        <v>2.2153448513073508</v>
      </c>
      <c r="C304" s="7">
        <f t="shared" si="9"/>
        <v>2.4854948305017999E-2</v>
      </c>
      <c r="D304" s="12">
        <v>1.6418929999999999E-4</v>
      </c>
      <c r="E304" s="16">
        <v>1.0588999999999999E-6</v>
      </c>
      <c r="F304" s="8" t="str">
        <f>IFERROR(IF(VLOOKUP(A304,FrenchVocabulary!#REF!,1,FALSE)=A304, "yes", "no"), "no")</f>
        <v>no</v>
      </c>
    </row>
    <row r="305" spans="1:6">
      <c r="A305" s="14" t="s">
        <v>784</v>
      </c>
      <c r="B305" s="7">
        <f t="shared" si="8"/>
        <v>2.2132608230490187</v>
      </c>
      <c r="C305" s="7">
        <f t="shared" si="9"/>
        <v>2.2758194236769391E-2</v>
      </c>
      <c r="D305" s="12">
        <v>1.634033E-4</v>
      </c>
      <c r="E305" s="16">
        <v>1.0538E-6</v>
      </c>
      <c r="F305" s="8" t="str">
        <f>IFERROR(IF(VLOOKUP(A305,FrenchVocabulary!#REF!,1,FALSE)=A305, "yes", "no"), "no")</f>
        <v>no</v>
      </c>
    </row>
    <row r="306" spans="1:6">
      <c r="A306" s="14" t="s">
        <v>229</v>
      </c>
      <c r="B306" s="7">
        <f t="shared" si="8"/>
        <v>2.2124478366727014</v>
      </c>
      <c r="C306" s="7">
        <f t="shared" si="9"/>
        <v>2.1933166477438704E-2</v>
      </c>
      <c r="D306" s="12">
        <v>1.6309770000000001E-4</v>
      </c>
      <c r="E306" s="16">
        <v>1.0518E-6</v>
      </c>
      <c r="F306" s="8" t="str">
        <f>IFERROR(IF(VLOOKUP(A306,FrenchVocabulary!#REF!,1,FALSE)=A306, "yes", "no"), "no")</f>
        <v>no</v>
      </c>
    </row>
    <row r="307" spans="1:6">
      <c r="A307" s="14" t="s">
        <v>427</v>
      </c>
      <c r="B307" s="7">
        <f t="shared" si="8"/>
        <v>2.2118658942102587</v>
      </c>
      <c r="C307" s="7">
        <f t="shared" si="9"/>
        <v>2.1354713081422894E-2</v>
      </c>
      <c r="D307" s="12">
        <v>1.6287929999999999E-4</v>
      </c>
      <c r="E307" s="16">
        <v>1.0503999999999999E-6</v>
      </c>
      <c r="F307" s="8" t="str">
        <f>IFERROR(IF(VLOOKUP(A307,FrenchVocabulary!#REF!,1,FALSE)=A307, "yes", "no"), "no")</f>
        <v>no</v>
      </c>
    </row>
    <row r="308" spans="1:6">
      <c r="A308" s="14" t="s">
        <v>1779</v>
      </c>
      <c r="B308" s="7">
        <f t="shared" si="8"/>
        <v>2.2103495588648383</v>
      </c>
      <c r="C308" s="7">
        <f t="shared" si="9"/>
        <v>1.9863713967843033E-2</v>
      </c>
      <c r="D308" s="12">
        <v>1.6231160000000001E-4</v>
      </c>
      <c r="E308" s="16">
        <v>1.0468000000000001E-6</v>
      </c>
      <c r="F308" s="8" t="str">
        <f>IFERROR(IF(VLOOKUP(A308,FrenchVocabulary!#REF!,1,FALSE)=A308, "yes", "no"), "no")</f>
        <v>no</v>
      </c>
    </row>
    <row r="309" spans="1:6">
      <c r="A309" s="14" t="s">
        <v>464</v>
      </c>
      <c r="B309" s="7">
        <f t="shared" si="8"/>
        <v>2.2090625228549845</v>
      </c>
      <c r="C309" s="7">
        <f t="shared" si="9"/>
        <v>1.8575683467251025E-2</v>
      </c>
      <c r="D309" s="12">
        <v>1.618313E-4</v>
      </c>
      <c r="E309" s="16">
        <v>1.0437000000000001E-6</v>
      </c>
      <c r="F309" s="8" t="str">
        <f>IFERROR(IF(VLOOKUP(A309,FrenchVocabulary!#REF!,1,FALSE)=A309, "yes", "no"), "no")</f>
        <v>no</v>
      </c>
    </row>
    <row r="310" spans="1:6">
      <c r="A310" s="14" t="s">
        <v>445</v>
      </c>
      <c r="B310" s="7">
        <f t="shared" si="8"/>
        <v>2.2077716613614675</v>
      </c>
      <c r="C310" s="7">
        <f t="shared" si="9"/>
        <v>1.7283821560018175E-2</v>
      </c>
      <c r="D310" s="12">
        <v>1.6135100000000001E-4</v>
      </c>
      <c r="E310" s="16">
        <v>1.0406E-6</v>
      </c>
      <c r="F310" s="8" t="str">
        <f>IFERROR(IF(VLOOKUP(A310,FrenchVocabulary!#REF!,1,FALSE)=A310, "yes", "no"), "no")</f>
        <v>no</v>
      </c>
    </row>
    <row r="311" spans="1:6">
      <c r="A311" s="14" t="s">
        <v>1780</v>
      </c>
      <c r="B311" s="7">
        <f t="shared" si="8"/>
        <v>2.2061228832527155</v>
      </c>
      <c r="C311" s="7">
        <f t="shared" si="9"/>
        <v>1.561120450351261E-2</v>
      </c>
      <c r="D311" s="12">
        <v>1.6073960000000001E-4</v>
      </c>
      <c r="E311" s="16">
        <v>1.0366E-6</v>
      </c>
      <c r="F311" s="8" t="str">
        <f>IFERROR(IF(VLOOKUP(A311,FrenchVocabulary!#REF!,1,FALSE)=A311, "yes", "no"), "no")</f>
        <v>no</v>
      </c>
    </row>
    <row r="312" spans="1:6">
      <c r="A312" s="14" t="s">
        <v>533</v>
      </c>
      <c r="B312" s="7">
        <f t="shared" si="8"/>
        <v>2.2061228832527155</v>
      </c>
      <c r="C312" s="7">
        <f t="shared" si="9"/>
        <v>1.561120450351261E-2</v>
      </c>
      <c r="D312" s="12">
        <v>1.6073960000000001E-4</v>
      </c>
      <c r="E312" s="16">
        <v>1.0366E-6</v>
      </c>
      <c r="F312" s="8" t="str">
        <f>IFERROR(IF(VLOOKUP(A312,FrenchVocabulary!#REF!,1,FALSE)=A312, "yes", "no"), "no")</f>
        <v>no</v>
      </c>
    </row>
    <row r="313" spans="1:6">
      <c r="A313" s="14" t="s">
        <v>441</v>
      </c>
      <c r="B313" s="7">
        <f t="shared" si="8"/>
        <v>2.2039940189905582</v>
      </c>
      <c r="C313" s="7">
        <f t="shared" si="9"/>
        <v>1.3511333465899611E-2</v>
      </c>
      <c r="D313" s="12">
        <v>1.5995359999999999E-4</v>
      </c>
      <c r="E313" s="16">
        <v>1.0316E-6</v>
      </c>
      <c r="F313" s="8" t="str">
        <f>IFERROR(IF(VLOOKUP(A313,FrenchVocabulary!#REF!,1,FALSE)=A313, "yes", "no"), "no")</f>
        <v>no</v>
      </c>
    </row>
    <row r="314" spans="1:6">
      <c r="A314" s="14" t="s">
        <v>450</v>
      </c>
      <c r="B314" s="7">
        <f t="shared" si="8"/>
        <v>2.1980249760740422</v>
      </c>
      <c r="C314" s="7">
        <f t="shared" si="9"/>
        <v>7.5344178972578391E-3</v>
      </c>
      <c r="D314" s="12">
        <v>1.5777019999999999E-4</v>
      </c>
      <c r="E314" s="16">
        <v>1.0175E-6</v>
      </c>
      <c r="F314" s="8" t="str">
        <f>IFERROR(IF(VLOOKUP(A314,FrenchVocabulary!#REF!,1,FALSE)=A314, "yes", "no"), "no")</f>
        <v>no</v>
      </c>
    </row>
    <row r="315" spans="1:6">
      <c r="A315" s="14" t="s">
        <v>342</v>
      </c>
      <c r="B315" s="7">
        <f t="shared" si="8"/>
        <v>2.1980249760740422</v>
      </c>
      <c r="C315" s="7">
        <f t="shared" si="9"/>
        <v>7.5344178972578391E-3</v>
      </c>
      <c r="D315" s="12">
        <v>1.5777019999999999E-4</v>
      </c>
      <c r="E315" s="16">
        <v>1.0175E-6</v>
      </c>
      <c r="F315" s="8" t="str">
        <f>IFERROR(IF(VLOOKUP(A315,FrenchVocabulary!#REF!,1,FALSE)=A315, "yes", "no"), "no")</f>
        <v>no</v>
      </c>
    </row>
    <row r="316" spans="1:6">
      <c r="A316" s="14" t="s">
        <v>1222</v>
      </c>
      <c r="B316" s="7">
        <f t="shared" si="8"/>
        <v>2.1947673522377236</v>
      </c>
      <c r="C316" s="7">
        <f t="shared" si="9"/>
        <v>4.2783722001624724E-3</v>
      </c>
      <c r="D316" s="12">
        <v>1.5659119999999999E-4</v>
      </c>
      <c r="E316" s="16">
        <v>1.0099000000000001E-6</v>
      </c>
      <c r="F316" s="8" t="str">
        <f>IFERROR(IF(VLOOKUP(A316,FrenchVocabulary!#REF!,1,FALSE)=A316, "yes", "no"), "no")</f>
        <v>no</v>
      </c>
    </row>
    <row r="317" spans="1:6">
      <c r="A317" s="14" t="s">
        <v>1781</v>
      </c>
      <c r="B317" s="7">
        <f t="shared" si="8"/>
        <v>2.1919730277615344</v>
      </c>
      <c r="C317" s="7">
        <f t="shared" si="9"/>
        <v>1.474096691732818E-3</v>
      </c>
      <c r="D317" s="12">
        <v>1.5558689999999999E-4</v>
      </c>
      <c r="E317" s="16">
        <v>1.0034E-6</v>
      </c>
      <c r="F317" s="8" t="str">
        <f>IFERROR(IF(VLOOKUP(A317,FrenchVocabulary!#REF!,1,FALSE)=A317, "yes", "no"), "no")</f>
        <v>no</v>
      </c>
    </row>
    <row r="318" spans="1:6">
      <c r="A318" s="14" t="s">
        <v>1782</v>
      </c>
      <c r="B318" s="7">
        <f t="shared" si="8"/>
        <v>2.1918510294786038</v>
      </c>
      <c r="C318" s="7">
        <f t="shared" si="9"/>
        <v>1.3442304116013659E-3</v>
      </c>
      <c r="D318" s="12">
        <v>1.555432E-4</v>
      </c>
      <c r="E318" s="16">
        <v>1.0031E-6</v>
      </c>
      <c r="F318" s="8" t="str">
        <f>IFERROR(IF(VLOOKUP(A318,FrenchVocabulary!#REF!,1,FALSE)=A318, "yes", "no"), "no")</f>
        <v>no</v>
      </c>
    </row>
    <row r="319" spans="1:6">
      <c r="A319" s="14" t="s">
        <v>548</v>
      </c>
      <c r="B319" s="7">
        <f t="shared" si="8"/>
        <v>2.1887921304332578</v>
      </c>
      <c r="C319" s="7">
        <f t="shared" si="9"/>
        <v>-1.6970599014589638E-3</v>
      </c>
      <c r="D319" s="12">
        <v>1.5445150000000001E-4</v>
      </c>
      <c r="E319" s="16">
        <v>9.9610000000000009E-7</v>
      </c>
      <c r="F319" s="8" t="str">
        <f>IFERROR(IF(VLOOKUP(A319,FrenchVocabulary!#REF!,1,FALSE)=A319, "yes", "no"), "no")</f>
        <v>no</v>
      </c>
    </row>
    <row r="320" spans="1:6">
      <c r="A320" s="14" t="s">
        <v>1783</v>
      </c>
      <c r="B320" s="7">
        <f t="shared" si="8"/>
        <v>2.1870698358354672</v>
      </c>
      <c r="C320" s="7">
        <f t="shared" si="9"/>
        <v>-3.4445503666349353E-3</v>
      </c>
      <c r="D320" s="12">
        <v>1.5384019999999999E-4</v>
      </c>
      <c r="E320" s="16">
        <v>9.921E-7</v>
      </c>
      <c r="F320" s="8" t="str">
        <f>IFERROR(IF(VLOOKUP(A320,FrenchVocabulary!#REF!,1,FALSE)=A320, "yes", "no"), "no")</f>
        <v>no</v>
      </c>
    </row>
    <row r="321" spans="1:6">
      <c r="A321" s="14" t="s">
        <v>543</v>
      </c>
      <c r="B321" s="7">
        <f t="shared" si="8"/>
        <v>2.1870698358354672</v>
      </c>
      <c r="C321" s="7">
        <f t="shared" si="9"/>
        <v>-3.4445503666349353E-3</v>
      </c>
      <c r="D321" s="12">
        <v>1.5384019999999999E-4</v>
      </c>
      <c r="E321" s="16">
        <v>9.921E-7</v>
      </c>
      <c r="F321" s="8" t="str">
        <f>IFERROR(IF(VLOOKUP(A321,FrenchVocabulary!#REF!,1,FALSE)=A321, "yes", "no"), "no")</f>
        <v>no</v>
      </c>
    </row>
    <row r="322" spans="1:6">
      <c r="A322" s="14" t="s">
        <v>923</v>
      </c>
      <c r="B322" s="7">
        <f t="shared" ref="B322:B385" si="10">LOG10(D322)+6</f>
        <v>2.1853404004504324</v>
      </c>
      <c r="C322" s="7">
        <f t="shared" ref="C322:C385" si="11">LOG10(E322)+6</f>
        <v>-5.1551504466020859E-3</v>
      </c>
      <c r="D322" s="12">
        <v>1.5322879999999999E-4</v>
      </c>
      <c r="E322" s="16">
        <v>9.8819999999999992E-7</v>
      </c>
      <c r="F322" s="8" t="str">
        <f>IFERROR(IF(VLOOKUP(A322,FrenchVocabulary!#REF!,1,FALSE)=A322, "yes", "no"), "no")</f>
        <v>no</v>
      </c>
    </row>
    <row r="323" spans="1:6">
      <c r="A323" s="14" t="s">
        <v>579</v>
      </c>
      <c r="B323" s="7">
        <f t="shared" si="10"/>
        <v>2.1777243169250076</v>
      </c>
      <c r="C323" s="7">
        <f t="shared" si="11"/>
        <v>-1.2780770091994853E-2</v>
      </c>
      <c r="D323" s="12">
        <v>1.505651E-4</v>
      </c>
      <c r="E323" s="16">
        <v>9.7100000000000011E-7</v>
      </c>
      <c r="F323" s="8" t="str">
        <f>IFERROR(IF(VLOOKUP(A323,FrenchVocabulary!#REF!,1,FALSE)=A323, "yes", "no"), "no")</f>
        <v>no</v>
      </c>
    </row>
    <row r="324" spans="1:6">
      <c r="A324" s="14" t="s">
        <v>1784</v>
      </c>
      <c r="B324" s="7">
        <f t="shared" si="10"/>
        <v>2.1772204032244642</v>
      </c>
      <c r="C324" s="7">
        <f t="shared" si="11"/>
        <v>-1.32730406687811E-2</v>
      </c>
      <c r="D324" s="12">
        <v>1.5039050000000001E-4</v>
      </c>
      <c r="E324" s="16">
        <v>9.6990000000000002E-7</v>
      </c>
      <c r="F324" s="8" t="str">
        <f>IFERROR(IF(VLOOKUP(A324,FrenchVocabulary!#REF!,1,FALSE)=A324, "yes", "no"), "no")</f>
        <v>no</v>
      </c>
    </row>
    <row r="325" spans="1:6">
      <c r="A325" s="14" t="s">
        <v>1785</v>
      </c>
      <c r="B325" s="7">
        <f t="shared" si="10"/>
        <v>2.1763367108282847</v>
      </c>
      <c r="C325" s="7">
        <f t="shared" si="11"/>
        <v>-1.4169510141607944E-2</v>
      </c>
      <c r="D325" s="12">
        <v>1.5008480000000001E-4</v>
      </c>
      <c r="E325" s="16">
        <v>9.6790000000000008E-7</v>
      </c>
      <c r="F325" s="8" t="str">
        <f>IFERROR(IF(VLOOKUP(A325,FrenchVocabulary!#REF!,1,FALSE)=A325, "yes", "no"), "no")</f>
        <v>no</v>
      </c>
    </row>
    <row r="326" spans="1:6">
      <c r="A326" s="14" t="s">
        <v>1786</v>
      </c>
      <c r="B326" s="7">
        <f t="shared" si="10"/>
        <v>2.1743101893526111</v>
      </c>
      <c r="C326" s="7">
        <f t="shared" si="11"/>
        <v>-1.6193358021585169E-2</v>
      </c>
      <c r="D326" s="12">
        <v>1.493861E-4</v>
      </c>
      <c r="E326" s="16">
        <v>9.6339999999999996E-7</v>
      </c>
      <c r="F326" s="8" t="str">
        <f>IFERROR(IF(VLOOKUP(A326,FrenchVocabulary!#REF!,1,FALSE)=A326, "yes", "no"), "no")</f>
        <v>no</v>
      </c>
    </row>
    <row r="327" spans="1:6">
      <c r="A327" s="14" t="s">
        <v>369</v>
      </c>
      <c r="B327" s="7">
        <f t="shared" si="10"/>
        <v>2.1712527120170177</v>
      </c>
      <c r="C327" s="7">
        <f t="shared" si="11"/>
        <v>-1.926962346405503E-2</v>
      </c>
      <c r="D327" s="12">
        <v>1.4833810000000001E-4</v>
      </c>
      <c r="E327" s="16">
        <v>9.5660000000000008E-7</v>
      </c>
      <c r="F327" s="8" t="str">
        <f>IFERROR(IF(VLOOKUP(A327,FrenchVocabulary!#REF!,1,FALSE)=A327, "yes", "no"), "no")</f>
        <v>no</v>
      </c>
    </row>
    <row r="328" spans="1:6">
      <c r="A328" s="14" t="s">
        <v>485</v>
      </c>
      <c r="B328" s="7">
        <f t="shared" si="10"/>
        <v>2.1708690094257763</v>
      </c>
      <c r="C328" s="7">
        <f t="shared" si="11"/>
        <v>-1.9632973815224553E-2</v>
      </c>
      <c r="D328" s="12">
        <v>1.4820710000000001E-4</v>
      </c>
      <c r="E328" s="16">
        <v>9.5580000000000002E-7</v>
      </c>
      <c r="F328" s="8" t="str">
        <f>IFERROR(IF(VLOOKUP(A328,FrenchVocabulary!#REF!,1,FALSE)=A328, "yes", "no"), "no")</f>
        <v>no</v>
      </c>
    </row>
    <row r="329" spans="1:6">
      <c r="A329" s="14" t="s">
        <v>750</v>
      </c>
      <c r="B329" s="7">
        <f t="shared" si="10"/>
        <v>2.1699722849461622</v>
      </c>
      <c r="C329" s="7">
        <f t="shared" si="11"/>
        <v>-2.0542681902151472E-2</v>
      </c>
      <c r="D329" s="12">
        <v>1.4790140000000001E-4</v>
      </c>
      <c r="E329" s="16">
        <v>9.5380000000000008E-7</v>
      </c>
      <c r="F329" s="8" t="str">
        <f>IFERROR(IF(VLOOKUP(A329,FrenchVocabulary!#REF!,1,FALSE)=A329, "yes", "no"), "no")</f>
        <v>no</v>
      </c>
    </row>
    <row r="330" spans="1:6">
      <c r="A330" s="14" t="s">
        <v>261</v>
      </c>
      <c r="B330" s="7">
        <f t="shared" si="10"/>
        <v>2.1689453948723858</v>
      </c>
      <c r="C330" s="7">
        <f t="shared" si="11"/>
        <v>-2.1545566634771696E-2</v>
      </c>
      <c r="D330" s="12">
        <v>1.4755209999999999E-4</v>
      </c>
      <c r="E330" s="16">
        <v>9.5160000000000002E-7</v>
      </c>
      <c r="F330" s="8" t="str">
        <f>IFERROR(IF(VLOOKUP(A330,FrenchVocabulary!#REF!,1,FALSE)=A330, "yes", "no"), "no")</f>
        <v>no</v>
      </c>
    </row>
    <row r="331" spans="1:6">
      <c r="A331" s="14" t="s">
        <v>725</v>
      </c>
      <c r="B331" s="7">
        <f t="shared" si="10"/>
        <v>2.1684308905256708</v>
      </c>
      <c r="C331" s="7">
        <f t="shared" si="11"/>
        <v>-2.2047878798537646E-2</v>
      </c>
      <c r="D331" s="12">
        <v>1.473774E-4</v>
      </c>
      <c r="E331" s="16">
        <v>9.5050000000000005E-7</v>
      </c>
      <c r="F331" s="8" t="str">
        <f>IFERROR(IF(VLOOKUP(A331,FrenchVocabulary!#REF!,1,FALSE)=A331, "yes", "no"), "no")</f>
        <v>no</v>
      </c>
    </row>
    <row r="332" spans="1:6">
      <c r="A332" s="14" t="s">
        <v>1787</v>
      </c>
      <c r="B332" s="7">
        <f t="shared" si="10"/>
        <v>2.162601442437436</v>
      </c>
      <c r="C332" s="7">
        <f t="shared" si="11"/>
        <v>-2.7889771597169322E-2</v>
      </c>
      <c r="D332" s="12">
        <v>1.4541240000000001E-4</v>
      </c>
      <c r="E332" s="16">
        <v>9.3780000000000005E-7</v>
      </c>
      <c r="F332" s="8" t="str">
        <f>IFERROR(IF(VLOOKUP(A332,FrenchVocabulary!#REF!,1,FALSE)=A332, "yes", "no"), "no")</f>
        <v>no</v>
      </c>
    </row>
    <row r="333" spans="1:6">
      <c r="A333" s="14" t="s">
        <v>648</v>
      </c>
      <c r="B333" s="7">
        <f t="shared" si="10"/>
        <v>2.1582759261654374</v>
      </c>
      <c r="C333" s="7">
        <f t="shared" si="11"/>
        <v>-3.2218091924200998E-2</v>
      </c>
      <c r="D333" s="12">
        <v>1.439713E-4</v>
      </c>
      <c r="E333" s="16">
        <v>9.2849999999999998E-7</v>
      </c>
      <c r="F333" s="8" t="str">
        <f>IFERROR(IF(VLOOKUP(A333,FrenchVocabulary!#REF!,1,FALSE)=A333, "yes", "no"), "no")</f>
        <v>no</v>
      </c>
    </row>
    <row r="334" spans="1:6">
      <c r="A334" s="14" t="s">
        <v>1788</v>
      </c>
      <c r="B334" s="7">
        <f t="shared" si="10"/>
        <v>2.1580125027757511</v>
      </c>
      <c r="C334" s="7">
        <f t="shared" si="11"/>
        <v>-3.2498825277158971E-2</v>
      </c>
      <c r="D334" s="12">
        <v>1.4388399999999999E-4</v>
      </c>
      <c r="E334" s="16">
        <v>9.2790000000000004E-7</v>
      </c>
      <c r="F334" s="8" t="str">
        <f>IFERROR(IF(VLOOKUP(A334,FrenchVocabulary!#REF!,1,FALSE)=A334, "yes", "no"), "no")</f>
        <v>no</v>
      </c>
    </row>
    <row r="335" spans="1:6">
      <c r="A335" s="14" t="s">
        <v>1789</v>
      </c>
      <c r="B335" s="7">
        <f t="shared" si="10"/>
        <v>2.1576169168041068</v>
      </c>
      <c r="C335" s="7">
        <f t="shared" si="11"/>
        <v>-3.2873418923586861E-2</v>
      </c>
      <c r="D335" s="12">
        <v>1.4375299999999999E-4</v>
      </c>
      <c r="E335" s="16">
        <v>9.2709999999999998E-7</v>
      </c>
      <c r="F335" s="8" t="str">
        <f>IFERROR(IF(VLOOKUP(A335,FrenchVocabulary!#REF!,1,FALSE)=A335, "yes", "no"), "no")</f>
        <v>no</v>
      </c>
    </row>
    <row r="336" spans="1:6">
      <c r="A336" s="14" t="s">
        <v>1790</v>
      </c>
      <c r="B336" s="7">
        <f t="shared" si="10"/>
        <v>2.1573530932641907</v>
      </c>
      <c r="C336" s="7">
        <f t="shared" si="11"/>
        <v>-3.3154576345083342E-2</v>
      </c>
      <c r="D336" s="12">
        <v>1.4366570000000001E-4</v>
      </c>
      <c r="E336" s="16">
        <v>9.2650000000000004E-7</v>
      </c>
      <c r="F336" s="8" t="str">
        <f>IFERROR(IF(VLOOKUP(A336,FrenchVocabulary!#REF!,1,FALSE)=A336, "yes", "no"), "no")</f>
        <v>no</v>
      </c>
    </row>
    <row r="337" spans="1:6">
      <c r="A337" s="14" t="s">
        <v>595</v>
      </c>
      <c r="B337" s="7">
        <f t="shared" si="10"/>
        <v>2.1502998070259647</v>
      </c>
      <c r="C337" s="7">
        <f t="shared" si="11"/>
        <v>-4.0195683491662137E-2</v>
      </c>
      <c r="D337" s="12">
        <v>1.413513E-4</v>
      </c>
      <c r="E337" s="16">
        <v>9.1159999999999998E-7</v>
      </c>
      <c r="F337" s="8" t="str">
        <f>IFERROR(IF(VLOOKUP(A337,FrenchVocabulary!#REF!,1,FALSE)=A337, "yes", "no"), "no")</f>
        <v>no</v>
      </c>
    </row>
    <row r="338" spans="1:6">
      <c r="A338" s="14" t="s">
        <v>1791</v>
      </c>
      <c r="B338" s="7">
        <f t="shared" si="10"/>
        <v>2.1494940787638392</v>
      </c>
      <c r="C338" s="7">
        <f t="shared" si="11"/>
        <v>-4.1006334969673652E-2</v>
      </c>
      <c r="D338" s="12">
        <v>1.410893E-4</v>
      </c>
      <c r="E338" s="16">
        <v>9.0989999999999996E-7</v>
      </c>
      <c r="F338" s="8" t="str">
        <f>IFERROR(IF(VLOOKUP(A338,FrenchVocabulary!#REF!,1,FALSE)=A338, "yes", "no"), "no")</f>
        <v>no</v>
      </c>
    </row>
    <row r="339" spans="1:6">
      <c r="A339" s="14" t="s">
        <v>1792</v>
      </c>
      <c r="B339" s="7">
        <f t="shared" si="10"/>
        <v>2.1486868528891137</v>
      </c>
      <c r="C339" s="7">
        <f t="shared" si="11"/>
        <v>-4.1818502435051919E-2</v>
      </c>
      <c r="D339" s="12">
        <v>1.4082729999999999E-4</v>
      </c>
      <c r="E339" s="16">
        <v>9.0820000000000005E-7</v>
      </c>
      <c r="F339" s="8" t="str">
        <f>IFERROR(IF(VLOOKUP(A339,FrenchVocabulary!#REF!,1,FALSE)=A339, "yes", "no"), "no")</f>
        <v>no</v>
      </c>
    </row>
    <row r="340" spans="1:6">
      <c r="A340" s="14" t="s">
        <v>1793</v>
      </c>
      <c r="B340" s="7">
        <f t="shared" si="10"/>
        <v>2.1476083155100136</v>
      </c>
      <c r="C340" s="7">
        <f t="shared" si="11"/>
        <v>-4.2871802323187325E-2</v>
      </c>
      <c r="D340" s="12">
        <v>1.4047800000000001E-4</v>
      </c>
      <c r="E340" s="16">
        <v>9.0599999999999999E-7</v>
      </c>
      <c r="F340" s="8" t="str">
        <f>IFERROR(IF(VLOOKUP(A340,FrenchVocabulary!#REF!,1,FALSE)=A340, "yes", "no"), "no")</f>
        <v>no</v>
      </c>
    </row>
    <row r="341" spans="1:6">
      <c r="A341" s="14" t="s">
        <v>1794</v>
      </c>
      <c r="B341" s="7">
        <f t="shared" si="10"/>
        <v>2.1472031337686728</v>
      </c>
      <c r="C341" s="7">
        <f t="shared" si="11"/>
        <v>-4.3303435105348953E-2</v>
      </c>
      <c r="D341" s="12">
        <v>1.40347E-4</v>
      </c>
      <c r="E341" s="16">
        <v>9.0510000000000002E-7</v>
      </c>
      <c r="F341" s="8" t="str">
        <f>IFERROR(IF(VLOOKUP(A341,FrenchVocabulary!#REF!,1,FALSE)=A341, "yes", "no"), "no")</f>
        <v>no</v>
      </c>
    </row>
    <row r="342" spans="1:6">
      <c r="A342" s="14" t="s">
        <v>1795</v>
      </c>
      <c r="B342" s="7">
        <f t="shared" si="10"/>
        <v>2.1461205905661616</v>
      </c>
      <c r="C342" s="7">
        <f t="shared" si="11"/>
        <v>-4.4360346976747955E-2</v>
      </c>
      <c r="D342" s="12">
        <v>1.3999760000000001E-4</v>
      </c>
      <c r="E342" s="16">
        <v>9.0289999999999997E-7</v>
      </c>
      <c r="F342" s="8" t="str">
        <f>IFERROR(IF(VLOOKUP(A342,FrenchVocabulary!#REF!,1,FALSE)=A342, "yes", "no"), "no")</f>
        <v>no</v>
      </c>
    </row>
    <row r="343" spans="1:6">
      <c r="A343" s="14" t="s">
        <v>1796</v>
      </c>
      <c r="B343" s="7">
        <f t="shared" si="10"/>
        <v>2.1451712243869778</v>
      </c>
      <c r="C343" s="7">
        <f t="shared" si="11"/>
        <v>-4.5323413081356456E-2</v>
      </c>
      <c r="D343" s="12">
        <v>1.3969190000000001E-4</v>
      </c>
      <c r="E343" s="16">
        <v>9.0090000000000003E-7</v>
      </c>
      <c r="F343" s="8" t="str">
        <f>IFERROR(IF(VLOOKUP(A343,FrenchVocabulary!#REF!,1,FALSE)=A343, "yes", "no"), "no")</f>
        <v>no</v>
      </c>
    </row>
    <row r="344" spans="1:6">
      <c r="A344" s="14" t="s">
        <v>1797</v>
      </c>
      <c r="B344" s="7">
        <f t="shared" si="10"/>
        <v>2.1417641703061165</v>
      </c>
      <c r="C344" s="7">
        <f t="shared" si="11"/>
        <v>-4.8759649675659489E-2</v>
      </c>
      <c r="D344" s="12">
        <v>1.386003E-4</v>
      </c>
      <c r="E344" s="16">
        <v>8.9380000000000002E-7</v>
      </c>
      <c r="F344" s="8" t="str">
        <f>IFERROR(IF(VLOOKUP(A344,FrenchVocabulary!#REF!,1,FALSE)=A344, "yes", "no"), "no")</f>
        <v>no</v>
      </c>
    </row>
    <row r="345" spans="1:6">
      <c r="A345" s="14" t="s">
        <v>650</v>
      </c>
      <c r="B345" s="7">
        <f t="shared" si="10"/>
        <v>2.1402562552445761</v>
      </c>
      <c r="C345" s="7">
        <f t="shared" si="11"/>
        <v>-5.0268547684292564E-2</v>
      </c>
      <c r="D345" s="12">
        <v>1.3811990000000001E-4</v>
      </c>
      <c r="E345" s="16">
        <v>8.907E-7</v>
      </c>
      <c r="F345" s="8" t="str">
        <f>IFERROR(IF(VLOOKUP(A345,FrenchVocabulary!#REF!,1,FALSE)=A345, "yes", "no"), "no")</f>
        <v>no</v>
      </c>
    </row>
    <row r="346" spans="1:6">
      <c r="A346" s="14" t="s">
        <v>384</v>
      </c>
      <c r="B346" s="7">
        <f t="shared" si="10"/>
        <v>2.1392939683982952</v>
      </c>
      <c r="C346" s="7">
        <f t="shared" si="11"/>
        <v>-5.1195954067188687E-2</v>
      </c>
      <c r="D346" s="12">
        <v>1.3781420000000001E-4</v>
      </c>
      <c r="E346" s="16">
        <v>8.8879999999999996E-7</v>
      </c>
      <c r="F346" s="8" t="str">
        <f>IFERROR(IF(VLOOKUP(A346,FrenchVocabulary!#REF!,1,FALSE)=A346, "yes", "no"), "no")</f>
        <v>no</v>
      </c>
    </row>
    <row r="347" spans="1:6">
      <c r="A347" s="14" t="s">
        <v>396</v>
      </c>
      <c r="B347" s="7">
        <f t="shared" si="10"/>
        <v>2.1361175254528386</v>
      </c>
      <c r="C347" s="7">
        <f t="shared" si="11"/>
        <v>-5.4383720773268251E-2</v>
      </c>
      <c r="D347" s="12">
        <v>1.3680990000000001E-4</v>
      </c>
      <c r="E347" s="16">
        <v>8.8230000000000001E-7</v>
      </c>
      <c r="F347" s="8" t="str">
        <f>IFERROR(IF(VLOOKUP(A347,FrenchVocabulary!#REF!,1,FALSE)=A347, "yes", "no"), "no")</f>
        <v>no</v>
      </c>
    </row>
    <row r="348" spans="1:6">
      <c r="A348" s="14" t="s">
        <v>748</v>
      </c>
      <c r="B348" s="7">
        <f t="shared" si="10"/>
        <v>2.1337547246422091</v>
      </c>
      <c r="C348" s="7">
        <f t="shared" si="11"/>
        <v>-5.6752874862138647E-2</v>
      </c>
      <c r="D348" s="12">
        <v>1.3606760000000001E-4</v>
      </c>
      <c r="E348" s="16">
        <v>8.7749999999999996E-7</v>
      </c>
      <c r="F348" s="8" t="str">
        <f>IFERROR(IF(VLOOKUP(A348,FrenchVocabulary!#REF!,1,FALSE)=A348, "yes", "no"), "no")</f>
        <v>no</v>
      </c>
    </row>
    <row r="349" spans="1:6">
      <c r="A349" s="14" t="s">
        <v>1798</v>
      </c>
      <c r="B349" s="7">
        <f t="shared" si="10"/>
        <v>2.1336152225333787</v>
      </c>
      <c r="C349" s="7">
        <f t="shared" si="11"/>
        <v>-5.6901376994514585E-2</v>
      </c>
      <c r="D349" s="12">
        <v>1.3602389999999999E-4</v>
      </c>
      <c r="E349" s="16">
        <v>8.7720000000000005E-7</v>
      </c>
      <c r="F349" s="8" t="str">
        <f>IFERROR(IF(VLOOKUP(A349,FrenchVocabulary!#REF!,1,FALSE)=A349, "yes", "no"), "no")</f>
        <v>no</v>
      </c>
    </row>
    <row r="350" spans="1:6">
      <c r="A350" s="14" t="s">
        <v>660</v>
      </c>
      <c r="B350" s="7">
        <f t="shared" si="10"/>
        <v>2.1305370350767348</v>
      </c>
      <c r="C350" s="7">
        <f t="shared" si="11"/>
        <v>-5.9981844992337052E-2</v>
      </c>
      <c r="D350" s="12">
        <v>1.350632E-4</v>
      </c>
      <c r="E350" s="16">
        <v>8.71E-7</v>
      </c>
      <c r="F350" s="8" t="str">
        <f>IFERROR(IF(VLOOKUP(A350,FrenchVocabulary!#REF!,1,FALSE)=A350, "yes", "no"), "no")</f>
        <v>no</v>
      </c>
    </row>
    <row r="351" spans="1:6">
      <c r="A351" s="14" t="s">
        <v>1799</v>
      </c>
      <c r="B351" s="7">
        <f t="shared" si="10"/>
        <v>2.1282845403649384</v>
      </c>
      <c r="C351" s="7">
        <f t="shared" si="11"/>
        <v>-6.2231432950063947E-2</v>
      </c>
      <c r="D351" s="12">
        <v>1.343645E-4</v>
      </c>
      <c r="E351" s="16">
        <v>8.6649999999999998E-7</v>
      </c>
      <c r="F351" s="8" t="str">
        <f>IFERROR(IF(VLOOKUP(A351,FrenchVocabulary!#REF!,1,FALSE)=A351, "yes", "no"), "no")</f>
        <v>no</v>
      </c>
    </row>
    <row r="352" spans="1:6">
      <c r="A352" s="14" t="s">
        <v>1800</v>
      </c>
      <c r="B352" s="7">
        <f t="shared" si="10"/>
        <v>2.1270124199381399</v>
      </c>
      <c r="C352" s="7">
        <f t="shared" si="11"/>
        <v>-6.3486257521106815E-2</v>
      </c>
      <c r="D352" s="12">
        <v>1.3397149999999999E-4</v>
      </c>
      <c r="E352" s="16">
        <v>8.6400000000000001E-7</v>
      </c>
      <c r="F352" s="8" t="str">
        <f>IFERROR(IF(VLOOKUP(A352,FrenchVocabulary!#REF!,1,FALSE)=A352, "yes", "no"), "no")</f>
        <v>no</v>
      </c>
    </row>
    <row r="353" spans="1:6">
      <c r="A353" s="14" t="s">
        <v>444</v>
      </c>
      <c r="B353" s="7">
        <f t="shared" si="10"/>
        <v>2.1258786178442253</v>
      </c>
      <c r="C353" s="7">
        <f t="shared" si="11"/>
        <v>-6.4643907054426464E-2</v>
      </c>
      <c r="D353" s="12">
        <v>1.336222E-4</v>
      </c>
      <c r="E353" s="16">
        <v>8.6170000000000005E-7</v>
      </c>
      <c r="F353" s="8" t="str">
        <f>IFERROR(IF(VLOOKUP(A353,FrenchVocabulary!#REF!,1,FALSE)=A353, "yes", "no"), "no")</f>
        <v>no</v>
      </c>
    </row>
    <row r="354" spans="1:6">
      <c r="A354" s="14" t="s">
        <v>502</v>
      </c>
      <c r="B354" s="7">
        <f t="shared" si="10"/>
        <v>2.1258786178442253</v>
      </c>
      <c r="C354" s="7">
        <f t="shared" si="11"/>
        <v>-6.4643907054426464E-2</v>
      </c>
      <c r="D354" s="12">
        <v>1.336222E-4</v>
      </c>
      <c r="E354" s="16">
        <v>8.6170000000000005E-7</v>
      </c>
      <c r="F354" s="8" t="str">
        <f>IFERROR(IF(VLOOKUP(A354,FrenchVocabulary!#REF!,1,FALSE)=A354, "yes", "no"), "no")</f>
        <v>no</v>
      </c>
    </row>
    <row r="355" spans="1:6">
      <c r="A355" s="14" t="s">
        <v>1801</v>
      </c>
      <c r="B355" s="7">
        <f t="shared" si="10"/>
        <v>2.1228879408528258</v>
      </c>
      <c r="C355" s="7">
        <f t="shared" si="11"/>
        <v>-6.76277178520861E-2</v>
      </c>
      <c r="D355" s="12">
        <v>1.3270520000000001E-4</v>
      </c>
      <c r="E355" s="16">
        <v>8.5580000000000003E-7</v>
      </c>
      <c r="F355" s="8" t="str">
        <f>IFERROR(IF(VLOOKUP(A355,FrenchVocabulary!#REF!,1,FALSE)=A355, "yes", "no"), "no")</f>
        <v>no</v>
      </c>
    </row>
    <row r="356" spans="1:6">
      <c r="A356" s="14" t="s">
        <v>568</v>
      </c>
      <c r="B356" s="7">
        <f t="shared" si="10"/>
        <v>2.1214564284275403</v>
      </c>
      <c r="C356" s="7">
        <f t="shared" si="11"/>
        <v>-6.9050968832477189E-2</v>
      </c>
      <c r="D356" s="12">
        <v>1.3226850000000001E-4</v>
      </c>
      <c r="E356" s="16">
        <v>8.5300000000000003E-7</v>
      </c>
      <c r="F356" s="8" t="str">
        <f>IFERROR(IF(VLOOKUP(A356,FrenchVocabulary!#REF!,1,FALSE)=A356, "yes", "no"), "no")</f>
        <v>no</v>
      </c>
    </row>
    <row r="357" spans="1:6">
      <c r="A357" s="14" t="s">
        <v>587</v>
      </c>
      <c r="B357" s="7">
        <f t="shared" si="10"/>
        <v>2.1194442846929555</v>
      </c>
      <c r="C357" s="7">
        <f t="shared" si="11"/>
        <v>-7.1041159119170416E-2</v>
      </c>
      <c r="D357" s="12">
        <v>1.3165710000000001E-4</v>
      </c>
      <c r="E357" s="16">
        <v>8.4910000000000005E-7</v>
      </c>
      <c r="F357" s="8" t="str">
        <f>IFERROR(IF(VLOOKUP(A357,FrenchVocabulary!#REF!,1,FALSE)=A357, "yes", "no"), "no")</f>
        <v>no</v>
      </c>
    </row>
    <row r="358" spans="1:6">
      <c r="A358" s="14" t="s">
        <v>904</v>
      </c>
      <c r="B358" s="7">
        <f t="shared" si="10"/>
        <v>2.119300438478573</v>
      </c>
      <c r="C358" s="7">
        <f t="shared" si="11"/>
        <v>-7.1194629106715368E-2</v>
      </c>
      <c r="D358" s="12">
        <v>1.316135E-4</v>
      </c>
      <c r="E358" s="16">
        <v>8.4880000000000003E-7</v>
      </c>
      <c r="F358" s="8" t="str">
        <f>IFERROR(IF(VLOOKUP(A358,FrenchVocabulary!#REF!,1,FALSE)=A358, "yes", "no"), "no")</f>
        <v>no</v>
      </c>
    </row>
    <row r="359" spans="1:6">
      <c r="A359" s="14" t="s">
        <v>609</v>
      </c>
      <c r="B359" s="7">
        <f t="shared" si="10"/>
        <v>2.1172782575725733</v>
      </c>
      <c r="C359" s="7">
        <f t="shared" si="11"/>
        <v>-7.3246094810262896E-2</v>
      </c>
      <c r="D359" s="12">
        <v>1.310021E-4</v>
      </c>
      <c r="E359" s="16">
        <v>8.4480000000000005E-7</v>
      </c>
      <c r="F359" s="8" t="str">
        <f>IFERROR(IF(VLOOKUP(A359,FrenchVocabulary!#REF!,1,FALSE)=A359, "yes", "no"), "no")</f>
        <v>no</v>
      </c>
    </row>
    <row r="360" spans="1:6">
      <c r="A360" s="14" t="s">
        <v>567</v>
      </c>
      <c r="B360" s="7">
        <f t="shared" si="10"/>
        <v>2.1166990424816889</v>
      </c>
      <c r="C360" s="7">
        <f t="shared" si="11"/>
        <v>-7.3811950892793909E-2</v>
      </c>
      <c r="D360" s="12">
        <v>1.3082750000000001E-4</v>
      </c>
      <c r="E360" s="16">
        <v>8.4369999999999996E-7</v>
      </c>
      <c r="F360" s="8" t="str">
        <f>IFERROR(IF(VLOOKUP(A360,FrenchVocabulary!#REF!,1,FALSE)=A360, "yes", "no"), "no")</f>
        <v>no</v>
      </c>
    </row>
    <row r="361" spans="1:6">
      <c r="A361" s="14" t="s">
        <v>1802</v>
      </c>
      <c r="B361" s="7">
        <f t="shared" si="10"/>
        <v>2.1143734249004162</v>
      </c>
      <c r="C361" s="7">
        <f t="shared" si="11"/>
        <v>-7.6134524814498228E-2</v>
      </c>
      <c r="D361" s="12">
        <v>1.301288E-4</v>
      </c>
      <c r="E361" s="16">
        <v>8.3920000000000005E-7</v>
      </c>
      <c r="F361" s="8" t="str">
        <f>IFERROR(IF(VLOOKUP(A361,FrenchVocabulary!#REF!,1,FALSE)=A361, "yes", "no"), "no")</f>
        <v>no</v>
      </c>
    </row>
    <row r="362" spans="1:6">
      <c r="A362" s="14" t="s">
        <v>416</v>
      </c>
      <c r="B362" s="7">
        <f t="shared" si="10"/>
        <v>2.1132057619841507</v>
      </c>
      <c r="C362" s="7">
        <f t="shared" si="11"/>
        <v>-7.7274542006739999E-2</v>
      </c>
      <c r="D362" s="12">
        <v>1.2977940000000001E-4</v>
      </c>
      <c r="E362" s="16">
        <v>8.3699999999999999E-7</v>
      </c>
      <c r="F362" s="8" t="str">
        <f>IFERROR(IF(VLOOKUP(A362,FrenchVocabulary!#REF!,1,FALSE)=A362, "yes", "no"), "no")</f>
        <v>no</v>
      </c>
    </row>
    <row r="363" spans="1:6">
      <c r="A363" s="14" t="s">
        <v>803</v>
      </c>
      <c r="B363" s="7">
        <f t="shared" si="10"/>
        <v>2.1110083165040985</v>
      </c>
      <c r="C363" s="7">
        <f t="shared" si="11"/>
        <v>-7.9511435341702352E-2</v>
      </c>
      <c r="D363" s="12">
        <v>1.2912439999999999E-4</v>
      </c>
      <c r="E363" s="16">
        <v>8.3269999999999999E-7</v>
      </c>
      <c r="F363" s="8" t="str">
        <f>IFERROR(IF(VLOOKUP(A363,FrenchVocabulary!#REF!,1,FALSE)=A363, "yes", "no"), "no")</f>
        <v>no</v>
      </c>
    </row>
    <row r="364" spans="1:6">
      <c r="A364" s="14" t="s">
        <v>792</v>
      </c>
      <c r="B364" s="7">
        <f t="shared" si="10"/>
        <v>2.1092423194243044</v>
      </c>
      <c r="C364" s="7">
        <f t="shared" si="11"/>
        <v>-8.1235968972000805E-2</v>
      </c>
      <c r="D364" s="12">
        <v>1.2860040000000001E-4</v>
      </c>
      <c r="E364" s="16">
        <v>8.2939999999999995E-7</v>
      </c>
      <c r="F364" s="8" t="str">
        <f>IFERROR(IF(VLOOKUP(A364,FrenchVocabulary!#REF!,1,FALSE)=A364, "yes", "no"), "no")</f>
        <v>no</v>
      </c>
    </row>
    <row r="365" spans="1:6">
      <c r="A365" s="14" t="s">
        <v>800</v>
      </c>
      <c r="B365" s="7">
        <f t="shared" si="10"/>
        <v>2.1055398179706768</v>
      </c>
      <c r="C365" s="7">
        <f t="shared" si="11"/>
        <v>-8.4969709740839505E-2</v>
      </c>
      <c r="D365" s="12">
        <v>1.2750869999999999E-4</v>
      </c>
      <c r="E365" s="16">
        <v>8.2230000000000005E-7</v>
      </c>
      <c r="F365" s="8" t="str">
        <f>IFERROR(IF(VLOOKUP(A365,FrenchVocabulary!#REF!,1,FALSE)=A365, "yes", "no"), "no")</f>
        <v>no</v>
      </c>
    </row>
    <row r="366" spans="1:6">
      <c r="A366" s="14" t="s">
        <v>619</v>
      </c>
      <c r="B366" s="7">
        <f t="shared" si="10"/>
        <v>2.102255629022443</v>
      </c>
      <c r="C366" s="7">
        <f t="shared" si="11"/>
        <v>-8.8256622144068153E-2</v>
      </c>
      <c r="D366" s="12">
        <v>1.2654809999999999E-4</v>
      </c>
      <c r="E366" s="16">
        <v>8.1610000000000001E-7</v>
      </c>
      <c r="F366" s="8" t="str">
        <f>IFERROR(IF(VLOOKUP(A366,FrenchVocabulary!#REF!,1,FALSE)=A366, "yes", "no"), "no")</f>
        <v>no</v>
      </c>
    </row>
    <row r="367" spans="1:6">
      <c r="A367" s="14" t="s">
        <v>1803</v>
      </c>
      <c r="B367" s="7">
        <f t="shared" si="10"/>
        <v>2.1013555514618369</v>
      </c>
      <c r="C367" s="7">
        <f t="shared" si="11"/>
        <v>-8.9162235007316681E-2</v>
      </c>
      <c r="D367" s="12">
        <v>1.2628610000000001E-4</v>
      </c>
      <c r="E367" s="16">
        <v>8.1439999999999999E-7</v>
      </c>
      <c r="F367" s="8" t="str">
        <f>IFERROR(IF(VLOOKUP(A367,FrenchVocabulary!#REF!,1,FALSE)=A367, "yes", "no"), "no")</f>
        <v>no</v>
      </c>
    </row>
    <row r="368" spans="1:6">
      <c r="A368" s="14" t="s">
        <v>1804</v>
      </c>
      <c r="B368" s="7">
        <f t="shared" si="10"/>
        <v>2.1003029829431838</v>
      </c>
      <c r="C368" s="7">
        <f t="shared" si="11"/>
        <v>-9.0176630349088072E-2</v>
      </c>
      <c r="D368" s="12">
        <v>1.2598040000000001E-4</v>
      </c>
      <c r="E368" s="16">
        <v>8.1249999999999995E-7</v>
      </c>
      <c r="F368" s="8" t="str">
        <f>IFERROR(IF(VLOOKUP(A368,FrenchVocabulary!#REF!,1,FALSE)=A368, "yes", "no"), "no")</f>
        <v>no</v>
      </c>
    </row>
    <row r="369" spans="1:6">
      <c r="A369" s="14" t="s">
        <v>624</v>
      </c>
      <c r="B369" s="7">
        <f t="shared" si="10"/>
        <v>2.0995497806895869</v>
      </c>
      <c r="C369" s="7">
        <f t="shared" si="11"/>
        <v>-9.0925598599095991E-2</v>
      </c>
      <c r="D369" s="12">
        <v>1.257621E-4</v>
      </c>
      <c r="E369" s="16">
        <v>8.1109999999999995E-7</v>
      </c>
      <c r="F369" s="8" t="str">
        <f>IFERROR(IF(VLOOKUP(A369,FrenchVocabulary!#REF!,1,FALSE)=A369, "yes", "no"), "no")</f>
        <v>no</v>
      </c>
    </row>
    <row r="370" spans="1:6">
      <c r="A370" s="14" t="s">
        <v>1805</v>
      </c>
      <c r="B370" s="7">
        <f t="shared" si="10"/>
        <v>2.0990968166922546</v>
      </c>
      <c r="C370" s="7">
        <f t="shared" si="11"/>
        <v>-9.1407761152430211E-2</v>
      </c>
      <c r="D370" s="12">
        <v>1.2563099999999999E-4</v>
      </c>
      <c r="E370" s="16">
        <v>8.1019999999999999E-7</v>
      </c>
      <c r="F370" s="8" t="str">
        <f>IFERROR(IF(VLOOKUP(A370,FrenchVocabulary!#REF!,1,FALSE)=A370, "yes", "no"), "no")</f>
        <v>no</v>
      </c>
    </row>
    <row r="371" spans="1:6">
      <c r="A371" s="14" t="s">
        <v>534</v>
      </c>
      <c r="B371" s="7">
        <f t="shared" si="10"/>
        <v>2.0986437258170567</v>
      </c>
      <c r="C371" s="7">
        <f t="shared" si="11"/>
        <v>-9.1836799944451819E-2</v>
      </c>
      <c r="D371" s="12">
        <v>1.2549999999999999E-4</v>
      </c>
      <c r="E371" s="16">
        <v>8.0940000000000003E-7</v>
      </c>
      <c r="F371" s="8" t="str">
        <f>IFERROR(IF(VLOOKUP(A371,FrenchVocabulary!#REF!,1,FALSE)=A371, "yes", "no"), "no")</f>
        <v>no</v>
      </c>
    </row>
    <row r="372" spans="1:6">
      <c r="A372" s="14" t="s">
        <v>727</v>
      </c>
      <c r="B372" s="7">
        <f t="shared" si="10"/>
        <v>2.098341517839541</v>
      </c>
      <c r="C372" s="7">
        <f t="shared" si="11"/>
        <v>-9.2158857417055096E-2</v>
      </c>
      <c r="D372" s="12">
        <v>1.2541270000000001E-4</v>
      </c>
      <c r="E372" s="16">
        <v>8.0879999999999999E-7</v>
      </c>
      <c r="F372" s="8" t="str">
        <f>IFERROR(IF(VLOOKUP(A372,FrenchVocabulary!#REF!,1,FALSE)=A372, "yes", "no"), "no")</f>
        <v>no</v>
      </c>
    </row>
    <row r="373" spans="1:6">
      <c r="A373" s="14" t="s">
        <v>852</v>
      </c>
      <c r="B373" s="7">
        <f t="shared" si="10"/>
        <v>2.0962194572123054</v>
      </c>
      <c r="C373" s="7">
        <f t="shared" si="11"/>
        <v>-9.4258072608398358E-2</v>
      </c>
      <c r="D373" s="12">
        <v>1.2480139999999999E-4</v>
      </c>
      <c r="E373" s="16">
        <v>8.0490000000000001E-7</v>
      </c>
      <c r="F373" s="8" t="str">
        <f>IFERROR(IF(VLOOKUP(A373,FrenchVocabulary!#REF!,1,FALSE)=A373, "yes", "no"), "no")</f>
        <v>no</v>
      </c>
    </row>
    <row r="374" spans="1:6">
      <c r="A374" s="14" t="s">
        <v>700</v>
      </c>
      <c r="B374" s="7">
        <f t="shared" si="10"/>
        <v>2.0951543514436239</v>
      </c>
      <c r="C374" s="7">
        <f t="shared" si="11"/>
        <v>-9.5338542084475897E-2</v>
      </c>
      <c r="D374" s="12">
        <v>1.2449569999999999E-4</v>
      </c>
      <c r="E374" s="16">
        <v>8.0289999999999997E-7</v>
      </c>
      <c r="F374" s="8" t="str">
        <f>IFERROR(IF(VLOOKUP(A374,FrenchVocabulary!#REF!,1,FALSE)=A374, "yes", "no"), "no")</f>
        <v>no</v>
      </c>
    </row>
    <row r="375" spans="1:6">
      <c r="A375" s="14" t="s">
        <v>596</v>
      </c>
      <c r="B375" s="7">
        <f t="shared" si="10"/>
        <v>2.0942394198244245</v>
      </c>
      <c r="C375" s="7">
        <f t="shared" si="11"/>
        <v>-9.6259059378461131E-2</v>
      </c>
      <c r="D375" s="12">
        <v>1.2423370000000001E-4</v>
      </c>
      <c r="E375" s="16">
        <v>8.0119999999999995E-7</v>
      </c>
      <c r="F375" s="8" t="str">
        <f>IFERROR(IF(VLOOKUP(A375,FrenchVocabulary!#REF!,1,FALSE)=A375, "yes", "no"), "no")</f>
        <v>no</v>
      </c>
    </row>
    <row r="376" spans="1:6">
      <c r="A376" s="14" t="s">
        <v>713</v>
      </c>
      <c r="B376" s="7">
        <f t="shared" si="10"/>
        <v>2.0942394198244245</v>
      </c>
      <c r="C376" s="7">
        <f t="shared" si="11"/>
        <v>-9.6259059378461131E-2</v>
      </c>
      <c r="D376" s="12">
        <v>1.2423370000000001E-4</v>
      </c>
      <c r="E376" s="16">
        <v>8.0119999999999995E-7</v>
      </c>
      <c r="F376" s="8" t="str">
        <f>IFERROR(IF(VLOOKUP(A376,FrenchVocabulary!#REF!,1,FALSE)=A376, "yes", "no"), "no")</f>
        <v>no</v>
      </c>
    </row>
    <row r="377" spans="1:6">
      <c r="A377" s="14" t="s">
        <v>670</v>
      </c>
      <c r="B377" s="7">
        <f t="shared" si="10"/>
        <v>2.0933225566415916</v>
      </c>
      <c r="C377" s="7">
        <f t="shared" si="11"/>
        <v>-9.7181531917746256E-2</v>
      </c>
      <c r="D377" s="12">
        <v>1.239717E-4</v>
      </c>
      <c r="E377" s="16">
        <v>7.9950000000000003E-7</v>
      </c>
      <c r="F377" s="8" t="str">
        <f>IFERROR(IF(VLOOKUP(A377,FrenchVocabulary!#REF!,1,FALSE)=A377, "yes", "no"), "no")</f>
        <v>no</v>
      </c>
    </row>
    <row r="378" spans="1:6">
      <c r="A378" s="14" t="s">
        <v>491</v>
      </c>
      <c r="B378" s="7">
        <f t="shared" si="10"/>
        <v>2.0913292370859828</v>
      </c>
      <c r="C378" s="7">
        <f t="shared" si="11"/>
        <v>-9.9196065189630644E-2</v>
      </c>
      <c r="D378" s="12">
        <v>1.23404E-4</v>
      </c>
      <c r="E378" s="16">
        <v>7.9579999999999997E-7</v>
      </c>
      <c r="F378" s="8" t="str">
        <f>IFERROR(IF(VLOOKUP(A378,FrenchVocabulary!#REF!,1,FALSE)=A378, "yes", "no"), "no")</f>
        <v>no</v>
      </c>
    </row>
    <row r="379" spans="1:6">
      <c r="A379" s="14" t="s">
        <v>1806</v>
      </c>
      <c r="B379" s="7">
        <f t="shared" si="10"/>
        <v>2.0902520553219155</v>
      </c>
      <c r="C379" s="7">
        <f t="shared" si="11"/>
        <v>-0.10023419805561407</v>
      </c>
      <c r="D379" s="12">
        <v>1.230983E-4</v>
      </c>
      <c r="E379" s="16">
        <v>7.9390000000000003E-7</v>
      </c>
      <c r="F379" s="8" t="str">
        <f>IFERROR(IF(VLOOKUP(A379,FrenchVocabulary!#REF!,1,FALSE)=A379, "yes", "no"), "no")</f>
        <v>no</v>
      </c>
    </row>
    <row r="380" spans="1:6">
      <c r="A380" s="14" t="s">
        <v>688</v>
      </c>
      <c r="B380" s="7">
        <f t="shared" si="10"/>
        <v>2.088399421746848</v>
      </c>
      <c r="C380" s="7">
        <f t="shared" si="11"/>
        <v>-0.10209812573177235</v>
      </c>
      <c r="D380" s="12">
        <v>1.2257429999999999E-4</v>
      </c>
      <c r="E380" s="16">
        <v>7.9049999999999999E-7</v>
      </c>
      <c r="F380" s="8" t="str">
        <f>IFERROR(IF(VLOOKUP(A380,FrenchVocabulary!#REF!,1,FALSE)=A380, "yes", "no"), "no")</f>
        <v>no</v>
      </c>
    </row>
    <row r="381" spans="1:6">
      <c r="A381" s="14" t="s">
        <v>1021</v>
      </c>
      <c r="B381" s="7">
        <f t="shared" si="10"/>
        <v>2.0862280984370432</v>
      </c>
      <c r="C381" s="7">
        <f t="shared" si="11"/>
        <v>-0.10424605792627251</v>
      </c>
      <c r="D381" s="12">
        <v>1.21963E-4</v>
      </c>
      <c r="E381" s="16">
        <v>7.8660000000000002E-7</v>
      </c>
      <c r="F381" s="8" t="str">
        <f>IFERROR(IF(VLOOKUP(A381,FrenchVocabulary!#REF!,1,FALSE)=A381, "yes", "no"), "no")</f>
        <v>no</v>
      </c>
    </row>
    <row r="382" spans="1:6">
      <c r="A382" s="14" t="s">
        <v>1807</v>
      </c>
      <c r="B382" s="7">
        <f t="shared" si="10"/>
        <v>2.0832635487436733</v>
      </c>
      <c r="C382" s="7">
        <f t="shared" si="11"/>
        <v>-0.10723776538418317</v>
      </c>
      <c r="D382" s="12">
        <v>1.211333E-4</v>
      </c>
      <c r="E382" s="16">
        <v>7.8120000000000003E-7</v>
      </c>
      <c r="F382" s="8" t="str">
        <f>IFERROR(IF(VLOOKUP(A382,FrenchVocabulary!#REF!,1,FALSE)=A382, "yes", "no"), "no")</f>
        <v>no</v>
      </c>
    </row>
    <row r="383" spans="1:6">
      <c r="A383" s="14" t="s">
        <v>1808</v>
      </c>
      <c r="B383" s="7">
        <f t="shared" si="10"/>
        <v>2.0790158207306964</v>
      </c>
      <c r="C383" s="7">
        <f t="shared" si="11"/>
        <v>-0.11148353892505458</v>
      </c>
      <c r="D383" s="12">
        <v>1.199543E-4</v>
      </c>
      <c r="E383" s="16">
        <v>7.7359999999999999E-7</v>
      </c>
      <c r="F383" s="8" t="str">
        <f>IFERROR(IF(VLOOKUP(A383,FrenchVocabulary!#REF!,1,FALSE)=A383, "yes", "no"), "no")</f>
        <v>no</v>
      </c>
    </row>
    <row r="384" spans="1:6">
      <c r="A384" s="14" t="s">
        <v>668</v>
      </c>
      <c r="B384" s="7">
        <f t="shared" si="10"/>
        <v>2.0788575760765666</v>
      </c>
      <c r="C384" s="7">
        <f t="shared" si="11"/>
        <v>-0.11165198982195079</v>
      </c>
      <c r="D384" s="12">
        <v>1.199106E-4</v>
      </c>
      <c r="E384" s="16">
        <v>7.7329999999999997E-7</v>
      </c>
      <c r="F384" s="8" t="str">
        <f>IFERROR(IF(VLOOKUP(A384,FrenchVocabulary!#REF!,1,FALSE)=A384, "yes", "no"), "no")</f>
        <v>no</v>
      </c>
    </row>
    <row r="385" spans="1:6">
      <c r="A385" s="14" t="s">
        <v>830</v>
      </c>
      <c r="B385" s="7">
        <f t="shared" si="10"/>
        <v>2.0769555841414293</v>
      </c>
      <c r="C385" s="7">
        <f t="shared" si="11"/>
        <v>-0.11356568037106207</v>
      </c>
      <c r="D385" s="12">
        <v>1.193866E-4</v>
      </c>
      <c r="E385" s="16">
        <v>7.6990000000000003E-7</v>
      </c>
      <c r="F385" s="8" t="str">
        <f>IFERROR(IF(VLOOKUP(A385,FrenchVocabulary!#REF!,1,FALSE)=A385, "yes", "no"), "no")</f>
        <v>no</v>
      </c>
    </row>
    <row r="386" spans="1:6">
      <c r="A386" s="14" t="s">
        <v>551</v>
      </c>
      <c r="B386" s="7">
        <f t="shared" ref="B386:B449" si="12">LOG10(D386)+6</f>
        <v>2.0752048654071915</v>
      </c>
      <c r="C386" s="7">
        <f t="shared" ref="C386:C449" si="13">LOG10(E386)+6</f>
        <v>-0.11531789579397511</v>
      </c>
      <c r="D386" s="12">
        <v>1.189063E-4</v>
      </c>
      <c r="E386" s="16">
        <v>7.6680000000000001E-7</v>
      </c>
      <c r="F386" s="8" t="str">
        <f>IFERROR(IF(VLOOKUP(A386,FrenchVocabulary!#REF!,1,FALSE)=A386, "yes", "no"), "no")</f>
        <v>no</v>
      </c>
    </row>
    <row r="387" spans="1:6">
      <c r="A387" s="14" t="s">
        <v>1809</v>
      </c>
      <c r="B387" s="7">
        <f t="shared" si="12"/>
        <v>2.0736069221095699</v>
      </c>
      <c r="C387" s="7">
        <f t="shared" si="13"/>
        <v>-0.11690664142431029</v>
      </c>
      <c r="D387" s="12">
        <v>1.1846959999999999E-4</v>
      </c>
      <c r="E387" s="16">
        <v>7.6400000000000001E-7</v>
      </c>
      <c r="F387" s="8" t="str">
        <f>IFERROR(IF(VLOOKUP(A387,FrenchVocabulary!#REF!,1,FALSE)=A387, "yes", "no"), "no")</f>
        <v>no</v>
      </c>
    </row>
    <row r="388" spans="1:6">
      <c r="A388" s="14" t="s">
        <v>970</v>
      </c>
      <c r="B388" s="7">
        <f t="shared" si="12"/>
        <v>2.0734466939154976</v>
      </c>
      <c r="C388" s="7">
        <f t="shared" si="13"/>
        <v>-0.11707720939740174</v>
      </c>
      <c r="D388" s="12">
        <v>1.184259E-4</v>
      </c>
      <c r="E388" s="16">
        <v>7.6369999999999999E-7</v>
      </c>
      <c r="F388" s="8" t="str">
        <f>IFERROR(IF(VLOOKUP(A388,FrenchVocabulary!#REF!,1,FALSE)=A388, "yes", "no"), "no")</f>
        <v>no</v>
      </c>
    </row>
    <row r="389" spans="1:6">
      <c r="A389" s="14" t="s">
        <v>1810</v>
      </c>
      <c r="B389" s="7">
        <f t="shared" si="12"/>
        <v>2.0724848164315848</v>
      </c>
      <c r="C389" s="7">
        <f t="shared" si="13"/>
        <v>-0.11798803837334138</v>
      </c>
      <c r="D389" s="12">
        <v>1.181639E-4</v>
      </c>
      <c r="E389" s="16">
        <v>7.6209999999999998E-7</v>
      </c>
      <c r="F389" s="8" t="str">
        <f>IFERROR(IF(VLOOKUP(A389,FrenchVocabulary!#REF!,1,FALSE)=A389, "yes", "no"), "no")</f>
        <v>no</v>
      </c>
    </row>
    <row r="390" spans="1:6">
      <c r="A390" s="14" t="s">
        <v>1811</v>
      </c>
      <c r="B390" s="7">
        <f t="shared" si="12"/>
        <v>2.0681298081573543</v>
      </c>
      <c r="C390" s="7">
        <f t="shared" si="13"/>
        <v>-0.12239832027072772</v>
      </c>
      <c r="D390" s="12">
        <v>1.169849E-4</v>
      </c>
      <c r="E390" s="16">
        <v>7.5440000000000003E-7</v>
      </c>
      <c r="F390" s="8" t="str">
        <f>IFERROR(IF(VLOOKUP(A390,FrenchVocabulary!#REF!,1,FALSE)=A390, "yes", "no"), "no")</f>
        <v>no</v>
      </c>
    </row>
    <row r="391" spans="1:6">
      <c r="A391" s="14" t="s">
        <v>1812</v>
      </c>
      <c r="B391" s="7">
        <f t="shared" si="12"/>
        <v>2.0674807675221172</v>
      </c>
      <c r="C391" s="7">
        <f t="shared" si="13"/>
        <v>-0.1230320325674148</v>
      </c>
      <c r="D391" s="12">
        <v>1.168102E-4</v>
      </c>
      <c r="E391" s="16">
        <v>7.5329999999999995E-7</v>
      </c>
      <c r="F391" s="8" t="str">
        <f>IFERROR(IF(VLOOKUP(A391,FrenchVocabulary!#REF!,1,FALSE)=A391, "yes", "no"), "no")</f>
        <v>no</v>
      </c>
    </row>
    <row r="392" spans="1:6">
      <c r="A392" s="14" t="s">
        <v>1262</v>
      </c>
      <c r="B392" s="7">
        <f t="shared" si="12"/>
        <v>2.0663430731317987</v>
      </c>
      <c r="C392" s="7">
        <f t="shared" si="13"/>
        <v>-0.12418661116024232</v>
      </c>
      <c r="D392" s="12">
        <v>1.165046E-4</v>
      </c>
      <c r="E392" s="16">
        <v>7.5130000000000001E-7</v>
      </c>
      <c r="F392" s="8" t="str">
        <f>IFERROR(IF(VLOOKUP(A392,FrenchVocabulary!#REF!,1,FALSE)=A392, "yes", "no"), "no")</f>
        <v>no</v>
      </c>
    </row>
    <row r="393" spans="1:6">
      <c r="A393" s="14" t="s">
        <v>691</v>
      </c>
      <c r="B393" s="7">
        <f t="shared" si="12"/>
        <v>2.0653653152698759</v>
      </c>
      <c r="C393" s="7">
        <f t="shared" si="13"/>
        <v>-0.12511248915388773</v>
      </c>
      <c r="D393" s="12">
        <v>1.162426E-4</v>
      </c>
      <c r="E393" s="16">
        <v>7.497E-7</v>
      </c>
      <c r="F393" s="8" t="str">
        <f>IFERROR(IF(VLOOKUP(A393,FrenchVocabulary!#REF!,1,FALSE)=A393, "yes", "no"), "no")</f>
        <v>no</v>
      </c>
    </row>
    <row r="394" spans="1:6">
      <c r="A394" s="14" t="s">
        <v>585</v>
      </c>
      <c r="B394" s="7">
        <f t="shared" si="12"/>
        <v>2.0652020168134233</v>
      </c>
      <c r="C394" s="7">
        <f t="shared" si="13"/>
        <v>-0.12528631124222045</v>
      </c>
      <c r="D394" s="12">
        <v>1.161989E-4</v>
      </c>
      <c r="E394" s="16">
        <v>7.4939999999999997E-7</v>
      </c>
      <c r="F394" s="8" t="str">
        <f>IFERROR(IF(VLOOKUP(A394,FrenchVocabulary!#REF!,1,FALSE)=A394, "yes", "no"), "no")</f>
        <v>no</v>
      </c>
    </row>
    <row r="395" spans="1:6">
      <c r="A395" s="14" t="s">
        <v>693</v>
      </c>
      <c r="B395" s="7">
        <f t="shared" si="12"/>
        <v>2.0648756096122431</v>
      </c>
      <c r="C395" s="7">
        <f t="shared" si="13"/>
        <v>-0.12563416426995122</v>
      </c>
      <c r="D395" s="12">
        <v>1.161116E-4</v>
      </c>
      <c r="E395" s="16">
        <v>7.4880000000000003E-7</v>
      </c>
      <c r="F395" s="8" t="str">
        <f>IFERROR(IF(VLOOKUP(A395,FrenchVocabulary!#REF!,1,FALSE)=A395, "yes", "no"), "no")</f>
        <v>no</v>
      </c>
    </row>
    <row r="396" spans="1:6">
      <c r="A396" s="14" t="s">
        <v>526</v>
      </c>
      <c r="B396" s="7">
        <f t="shared" si="12"/>
        <v>2.0635667717286488</v>
      </c>
      <c r="C396" s="7">
        <f t="shared" si="13"/>
        <v>-0.12691201440971422</v>
      </c>
      <c r="D396" s="12">
        <v>1.1576219999999999E-4</v>
      </c>
      <c r="E396" s="16">
        <v>7.4659999999999998E-7</v>
      </c>
      <c r="F396" s="8" t="str">
        <f>IFERROR(IF(VLOOKUP(A396,FrenchVocabulary!#REF!,1,FALSE)=A396, "yes", "no"), "no")</f>
        <v>no</v>
      </c>
    </row>
    <row r="397" spans="1:6">
      <c r="A397" s="14" t="s">
        <v>1813</v>
      </c>
      <c r="B397" s="7">
        <f t="shared" si="12"/>
        <v>2.061925346191817</v>
      </c>
      <c r="C397" s="7">
        <f t="shared" si="13"/>
        <v>-0.12860221851251641</v>
      </c>
      <c r="D397" s="12">
        <v>1.1532550000000001E-4</v>
      </c>
      <c r="E397" s="16">
        <v>7.4369999999999997E-7</v>
      </c>
      <c r="F397" s="8" t="str">
        <f>IFERROR(IF(VLOOKUP(A397,FrenchVocabulary!#REF!,1,FALSE)=A397, "yes", "no"), "no")</f>
        <v>no</v>
      </c>
    </row>
    <row r="398" spans="1:6">
      <c r="A398" s="14" t="s">
        <v>696</v>
      </c>
      <c r="B398" s="7">
        <f t="shared" si="12"/>
        <v>2.0611024897676948</v>
      </c>
      <c r="C398" s="7">
        <f t="shared" si="13"/>
        <v>-0.12942053944731491</v>
      </c>
      <c r="D398" s="12">
        <v>1.1510719999999999E-4</v>
      </c>
      <c r="E398" s="16">
        <v>7.4229999999999997E-7</v>
      </c>
      <c r="F398" s="8" t="str">
        <f>IFERROR(IF(VLOOKUP(A398,FrenchVocabulary!#REF!,1,FALSE)=A398, "yes", "no"), "no")</f>
        <v>no</v>
      </c>
    </row>
    <row r="399" spans="1:6">
      <c r="A399" s="14" t="s">
        <v>719</v>
      </c>
      <c r="B399" s="7">
        <f t="shared" si="12"/>
        <v>2.0594517061747224</v>
      </c>
      <c r="C399" s="7">
        <f t="shared" si="13"/>
        <v>-0.13106182166708891</v>
      </c>
      <c r="D399" s="12">
        <v>1.1467050000000001E-4</v>
      </c>
      <c r="E399" s="16">
        <v>7.3949999999999997E-7</v>
      </c>
      <c r="F399" s="8" t="str">
        <f>IFERROR(IF(VLOOKUP(A399,FrenchVocabulary!#REF!,1,FALSE)=A399, "yes", "no"), "no")</f>
        <v>no</v>
      </c>
    </row>
    <row r="400" spans="1:6">
      <c r="A400" s="14" t="s">
        <v>1814</v>
      </c>
      <c r="B400" s="7">
        <f t="shared" si="12"/>
        <v>2.0592865473928157</v>
      </c>
      <c r="C400" s="7">
        <f t="shared" si="13"/>
        <v>-0.13123804178794973</v>
      </c>
      <c r="D400" s="12">
        <v>1.1462690000000001E-4</v>
      </c>
      <c r="E400" s="16">
        <v>7.3919999999999995E-7</v>
      </c>
      <c r="F400" s="8" t="str">
        <f>IFERROR(IF(VLOOKUP(A400,FrenchVocabulary!#REF!,1,FALSE)=A400, "yes", "no"), "no")</f>
        <v>no</v>
      </c>
    </row>
    <row r="401" spans="1:6">
      <c r="A401" s="14" t="s">
        <v>1815</v>
      </c>
      <c r="B401" s="7">
        <f t="shared" si="12"/>
        <v>2.0592865473928157</v>
      </c>
      <c r="C401" s="7">
        <f t="shared" si="13"/>
        <v>-0.13123804178794973</v>
      </c>
      <c r="D401" s="12">
        <v>1.1462690000000001E-4</v>
      </c>
      <c r="E401" s="16">
        <v>7.3919999999999995E-7</v>
      </c>
      <c r="F401" s="8" t="str">
        <f>IFERROR(IF(VLOOKUP(A401,FrenchVocabulary!#REF!,1,FALSE)=A401, "yes", "no"), "no")</f>
        <v>no</v>
      </c>
    </row>
    <row r="402" spans="1:6">
      <c r="A402" s="14" t="s">
        <v>1816</v>
      </c>
      <c r="B402" s="7">
        <f t="shared" si="12"/>
        <v>2.0577950040690842</v>
      </c>
      <c r="C402" s="7">
        <f t="shared" si="13"/>
        <v>-0.13270933014511588</v>
      </c>
      <c r="D402" s="12">
        <v>1.142339E-4</v>
      </c>
      <c r="E402" s="16">
        <v>7.3669999999999997E-7</v>
      </c>
      <c r="F402" s="8" t="str">
        <f>IFERROR(IF(VLOOKUP(A402,FrenchVocabulary!#REF!,1,FALSE)=A402, "yes", "no"), "no")</f>
        <v>no</v>
      </c>
    </row>
    <row r="403" spans="1:6">
      <c r="A403" s="14" t="s">
        <v>1200</v>
      </c>
      <c r="B403" s="7">
        <f t="shared" si="12"/>
        <v>2.0576288336072919</v>
      </c>
      <c r="C403" s="7">
        <f t="shared" si="13"/>
        <v>-0.13288622016802254</v>
      </c>
      <c r="D403" s="12">
        <v>1.141902E-4</v>
      </c>
      <c r="E403" s="16">
        <v>7.3639999999999995E-7</v>
      </c>
      <c r="F403" s="8" t="str">
        <f>IFERROR(IF(VLOOKUP(A403,FrenchVocabulary!#REF!,1,FALSE)=A403, "yes", "no"), "no")</f>
        <v>no</v>
      </c>
    </row>
    <row r="404" spans="1:6">
      <c r="A404" s="14" t="s">
        <v>1817</v>
      </c>
      <c r="B404" s="7">
        <f t="shared" si="12"/>
        <v>2.0512714063523947</v>
      </c>
      <c r="C404" s="7">
        <f t="shared" si="13"/>
        <v>-0.13924287691845816</v>
      </c>
      <c r="D404" s="12">
        <v>1.125308E-4</v>
      </c>
      <c r="E404" s="16">
        <v>7.2569999999999999E-7</v>
      </c>
      <c r="F404" s="8" t="str">
        <f>IFERROR(IF(VLOOKUP(A404,FrenchVocabulary!#REF!,1,FALSE)=A404, "yes", "no"), "no")</f>
        <v>no</v>
      </c>
    </row>
    <row r="405" spans="1:6">
      <c r="A405" s="14" t="s">
        <v>1425</v>
      </c>
      <c r="B405" s="7">
        <f t="shared" si="12"/>
        <v>2.050934355318804</v>
      </c>
      <c r="C405" s="7">
        <f t="shared" si="13"/>
        <v>-0.13954220457652866</v>
      </c>
      <c r="D405" s="12">
        <v>1.124435E-4</v>
      </c>
      <c r="E405" s="16">
        <v>7.2519999999999996E-7</v>
      </c>
      <c r="F405" s="8" t="str">
        <f>IFERROR(IF(VLOOKUP(A405,FrenchVocabulary!#REF!,1,FALSE)=A405, "yes", "no"), "no")</f>
        <v>no</v>
      </c>
    </row>
    <row r="406" spans="1:6">
      <c r="A406" s="14" t="s">
        <v>770</v>
      </c>
      <c r="B406" s="7">
        <f t="shared" si="12"/>
        <v>2.0456741848897768</v>
      </c>
      <c r="C406" s="7">
        <f t="shared" si="13"/>
        <v>-0.14484442282300591</v>
      </c>
      <c r="D406" s="12">
        <v>1.1108979999999999E-4</v>
      </c>
      <c r="E406" s="16">
        <v>7.1640000000000004E-7</v>
      </c>
      <c r="F406" s="8" t="str">
        <f>IFERROR(IF(VLOOKUP(A406,FrenchVocabulary!#REF!,1,FALSE)=A406, "yes", "no"), "no")</f>
        <v>no</v>
      </c>
    </row>
    <row r="407" spans="1:6">
      <c r="A407" s="14" t="s">
        <v>598</v>
      </c>
      <c r="B407" s="7">
        <f t="shared" si="12"/>
        <v>2.0425904742770347</v>
      </c>
      <c r="C407" s="7">
        <f t="shared" si="13"/>
        <v>-0.14788613915023863</v>
      </c>
      <c r="D407" s="12">
        <v>1.1030380000000001E-4</v>
      </c>
      <c r="E407" s="16">
        <v>7.1139999999999998E-7</v>
      </c>
      <c r="F407" s="8" t="str">
        <f>IFERROR(IF(VLOOKUP(A407,FrenchVocabulary!#REF!,1,FALSE)=A407, "yes", "no"), "no")</f>
        <v>no</v>
      </c>
    </row>
    <row r="408" spans="1:6">
      <c r="A408" s="14" t="s">
        <v>497</v>
      </c>
      <c r="B408" s="7">
        <f t="shared" si="12"/>
        <v>2.0405224352361273</v>
      </c>
      <c r="C408" s="7">
        <f t="shared" si="13"/>
        <v>-0.1499667423102311</v>
      </c>
      <c r="D408" s="12">
        <v>1.097798E-4</v>
      </c>
      <c r="E408" s="16">
        <v>7.0800000000000004E-7</v>
      </c>
      <c r="F408" s="8" t="str">
        <f>IFERROR(IF(VLOOKUP(A408,FrenchVocabulary!#REF!,1,FALSE)=A408, "yes", "no"), "no")</f>
        <v>no</v>
      </c>
    </row>
    <row r="409" spans="1:6">
      <c r="A409" s="14" t="s">
        <v>708</v>
      </c>
      <c r="B409" s="7">
        <f t="shared" si="12"/>
        <v>2.0405224352361273</v>
      </c>
      <c r="C409" s="7">
        <f t="shared" si="13"/>
        <v>-0.1499667423102311</v>
      </c>
      <c r="D409" s="12">
        <v>1.097798E-4</v>
      </c>
      <c r="E409" s="16">
        <v>7.0800000000000004E-7</v>
      </c>
      <c r="F409" s="8" t="str">
        <f>IFERROR(IF(VLOOKUP(A409,FrenchVocabulary!#REF!,1,FALSE)=A409, "yes", "no"), "no")</f>
        <v>no</v>
      </c>
    </row>
    <row r="410" spans="1:6">
      <c r="A410" s="14" t="s">
        <v>867</v>
      </c>
      <c r="B410" s="7">
        <f t="shared" si="12"/>
        <v>2.0380969452215054</v>
      </c>
      <c r="C410" s="7">
        <f t="shared" si="13"/>
        <v>-0.15242734085788801</v>
      </c>
      <c r="D410" s="12">
        <v>1.091684E-4</v>
      </c>
      <c r="E410" s="16">
        <v>7.0399999999999995E-7</v>
      </c>
      <c r="F410" s="8" t="str">
        <f>IFERROR(IF(VLOOKUP(A410,FrenchVocabulary!#REF!,1,FALSE)=A410, "yes", "no"), "no")</f>
        <v>no</v>
      </c>
    </row>
    <row r="411" spans="1:6">
      <c r="A411" s="14" t="s">
        <v>832</v>
      </c>
      <c r="B411" s="7">
        <f t="shared" si="12"/>
        <v>2.0368795003734017</v>
      </c>
      <c r="C411" s="7">
        <f t="shared" si="13"/>
        <v>-0.15360102696532518</v>
      </c>
      <c r="D411" s="12">
        <v>1.088628E-4</v>
      </c>
      <c r="E411" s="16">
        <v>7.0210000000000002E-7</v>
      </c>
      <c r="F411" s="8" t="str">
        <f>IFERROR(IF(VLOOKUP(A411,FrenchVocabulary!#REF!,1,FALSE)=A411, "yes", "no"), "no")</f>
        <v>no</v>
      </c>
    </row>
    <row r="412" spans="1:6">
      <c r="A412" s="14" t="s">
        <v>539</v>
      </c>
      <c r="B412" s="7">
        <f t="shared" si="12"/>
        <v>2.034958763720256</v>
      </c>
      <c r="C412" s="7">
        <f t="shared" si="13"/>
        <v>-0.15552282425431851</v>
      </c>
      <c r="D412" s="12">
        <v>1.0838239999999999E-4</v>
      </c>
      <c r="E412" s="16">
        <v>6.99E-7</v>
      </c>
      <c r="F412" s="8" t="str">
        <f>IFERROR(IF(VLOOKUP(A412,FrenchVocabulary!#REF!,1,FALSE)=A412, "yes", "no"), "no")</f>
        <v>no</v>
      </c>
    </row>
    <row r="413" spans="1:6">
      <c r="A413" s="14" t="s">
        <v>1818</v>
      </c>
      <c r="B413" s="7">
        <f t="shared" si="12"/>
        <v>2.0328539735608495</v>
      </c>
      <c r="C413" s="7">
        <f t="shared" si="13"/>
        <v>-0.15764042666932543</v>
      </c>
      <c r="D413" s="12">
        <v>1.078584E-4</v>
      </c>
      <c r="E413" s="16">
        <v>6.9559999999999996E-7</v>
      </c>
      <c r="F413" s="8" t="str">
        <f>IFERROR(IF(VLOOKUP(A413,FrenchVocabulary!#REF!,1,FALSE)=A413, "yes", "no"), "no")</f>
        <v>no</v>
      </c>
    </row>
    <row r="414" spans="1:6">
      <c r="A414" s="14" t="s">
        <v>640</v>
      </c>
      <c r="B414" s="7">
        <f t="shared" si="12"/>
        <v>2.0309157150787374</v>
      </c>
      <c r="C414" s="7">
        <f t="shared" si="13"/>
        <v>-0.15958022226351343</v>
      </c>
      <c r="D414" s="12">
        <v>1.0737809999999999E-4</v>
      </c>
      <c r="E414" s="16">
        <v>6.9250000000000004E-7</v>
      </c>
      <c r="F414" s="8" t="str">
        <f>IFERROR(IF(VLOOKUP(A414,FrenchVocabulary!#REF!,1,FALSE)=A414, "yes", "no"), "no")</f>
        <v>no</v>
      </c>
    </row>
    <row r="415" spans="1:6">
      <c r="A415" s="14" t="s">
        <v>1819</v>
      </c>
      <c r="B415" s="7">
        <f t="shared" si="12"/>
        <v>2.0307389329247294</v>
      </c>
      <c r="C415" s="7">
        <f t="shared" si="13"/>
        <v>-0.15976840504189127</v>
      </c>
      <c r="D415" s="12">
        <v>1.073344E-4</v>
      </c>
      <c r="E415" s="16">
        <v>6.9220000000000002E-7</v>
      </c>
      <c r="F415" s="8" t="str">
        <f>IFERROR(IF(VLOOKUP(A415,FrenchVocabulary!#REF!,1,FALSE)=A415, "yes", "no"), "no")</f>
        <v>no</v>
      </c>
    </row>
    <row r="416" spans="1:6">
      <c r="A416" s="14" t="s">
        <v>603</v>
      </c>
      <c r="B416" s="7">
        <f t="shared" si="12"/>
        <v>2.0273687733994143</v>
      </c>
      <c r="C416" s="7">
        <f t="shared" si="13"/>
        <v>-0.16310648362356606</v>
      </c>
      <c r="D416" s="12">
        <v>1.065047E-4</v>
      </c>
      <c r="E416" s="16">
        <v>6.8690000000000004E-7</v>
      </c>
      <c r="F416" s="8" t="str">
        <f>IFERROR(IF(VLOOKUP(A416,FrenchVocabulary!#REF!,1,FALSE)=A416, "yes", "no"), "no")</f>
        <v>no</v>
      </c>
    </row>
    <row r="417" spans="1:6">
      <c r="A417" s="14" t="s">
        <v>1820</v>
      </c>
      <c r="B417" s="7">
        <f t="shared" si="12"/>
        <v>2.0273687733994143</v>
      </c>
      <c r="C417" s="7">
        <f t="shared" si="13"/>
        <v>-0.16310648362356606</v>
      </c>
      <c r="D417" s="12">
        <v>1.065047E-4</v>
      </c>
      <c r="E417" s="16">
        <v>6.8690000000000004E-7</v>
      </c>
      <c r="F417" s="8" t="str">
        <f>IFERROR(IF(VLOOKUP(A417,FrenchVocabulary!#REF!,1,FALSE)=A417, "yes", "no"), "no")</f>
        <v>no</v>
      </c>
    </row>
    <row r="418" spans="1:6">
      <c r="A418" s="14" t="s">
        <v>746</v>
      </c>
      <c r="B418" s="7">
        <f t="shared" si="12"/>
        <v>2.0273687733994143</v>
      </c>
      <c r="C418" s="7">
        <f t="shared" si="13"/>
        <v>-0.16310648362356606</v>
      </c>
      <c r="D418" s="12">
        <v>1.065047E-4</v>
      </c>
      <c r="E418" s="16">
        <v>6.8690000000000004E-7</v>
      </c>
      <c r="F418" s="8" t="str">
        <f>IFERROR(IF(VLOOKUP(A418,FrenchVocabulary!#REF!,1,FALSE)=A418, "yes", "no"), "no")</f>
        <v>no</v>
      </c>
    </row>
    <row r="419" spans="1:6">
      <c r="A419" s="14" t="s">
        <v>654</v>
      </c>
      <c r="B419" s="7">
        <f t="shared" si="12"/>
        <v>2.0266562223170674</v>
      </c>
      <c r="C419" s="7">
        <f t="shared" si="13"/>
        <v>-0.16386585053462532</v>
      </c>
      <c r="D419" s="12">
        <v>1.063301E-4</v>
      </c>
      <c r="E419" s="16">
        <v>6.8569999999999995E-7</v>
      </c>
      <c r="F419" s="8" t="str">
        <f>IFERROR(IF(VLOOKUP(A419,FrenchVocabulary!#REF!,1,FALSE)=A419, "yes", "no"), "no")</f>
        <v>no</v>
      </c>
    </row>
    <row r="420" spans="1:6">
      <c r="A420" s="14" t="s">
        <v>470</v>
      </c>
      <c r="B420" s="7">
        <f t="shared" si="12"/>
        <v>2.0212720139510383</v>
      </c>
      <c r="C420" s="7">
        <f t="shared" si="13"/>
        <v>-0.16921892439363884</v>
      </c>
      <c r="D420" s="12">
        <v>1.0501999999999999E-4</v>
      </c>
      <c r="E420" s="16">
        <v>6.7729999999999996E-7</v>
      </c>
      <c r="F420" s="8" t="str">
        <f>IFERROR(IF(VLOOKUP(A420,FrenchVocabulary!#REF!,1,FALSE)=A420, "yes", "no"), "no")</f>
        <v>no</v>
      </c>
    </row>
    <row r="421" spans="1:6">
      <c r="A421" s="14" t="s">
        <v>1821</v>
      </c>
      <c r="B421" s="7">
        <f t="shared" si="12"/>
        <v>2.0201871984468265</v>
      </c>
      <c r="C421" s="7">
        <f t="shared" si="13"/>
        <v>-0.17031035910102865</v>
      </c>
      <c r="D421" s="12">
        <v>1.04758E-4</v>
      </c>
      <c r="E421" s="16">
        <v>6.7560000000000004E-7</v>
      </c>
      <c r="F421" s="8" t="str">
        <f>IFERROR(IF(VLOOKUP(A421,FrenchVocabulary!#REF!,1,FALSE)=A421, "yes", "no"), "no")</f>
        <v>no</v>
      </c>
    </row>
    <row r="422" spans="1:6">
      <c r="A422" s="14" t="s">
        <v>625</v>
      </c>
      <c r="B422" s="7">
        <f t="shared" si="12"/>
        <v>2.0200064086178613</v>
      </c>
      <c r="C422" s="7">
        <f t="shared" si="13"/>
        <v>-0.17050325027981739</v>
      </c>
      <c r="D422" s="12">
        <v>1.047144E-4</v>
      </c>
      <c r="E422" s="16">
        <v>6.7530000000000002E-7</v>
      </c>
      <c r="F422" s="8" t="str">
        <f>IFERROR(IF(VLOOKUP(A422,FrenchVocabulary!#REF!,1,FALSE)=A422, "yes", "no"), "no")</f>
        <v>no</v>
      </c>
    </row>
    <row r="423" spans="1:6">
      <c r="A423" s="14" t="s">
        <v>626</v>
      </c>
      <c r="B423" s="7">
        <f t="shared" si="12"/>
        <v>2.0174632450213195</v>
      </c>
      <c r="C423" s="7">
        <f t="shared" si="13"/>
        <v>-0.17301866308800662</v>
      </c>
      <c r="D423" s="12">
        <v>1.04103E-4</v>
      </c>
      <c r="E423" s="16">
        <v>6.7140000000000004E-7</v>
      </c>
      <c r="F423" s="8" t="str">
        <f>IFERROR(IF(VLOOKUP(A423,FrenchVocabulary!#REF!,1,FALSE)=A423, "yes", "no"), "no")</f>
        <v>no</v>
      </c>
    </row>
    <row r="424" spans="1:6">
      <c r="A424" s="14" t="s">
        <v>566</v>
      </c>
      <c r="B424" s="7">
        <f t="shared" si="12"/>
        <v>2.0121481318099415</v>
      </c>
      <c r="C424" s="7">
        <f t="shared" si="13"/>
        <v>-0.17835548245778288</v>
      </c>
      <c r="D424" s="12">
        <v>1.028367E-4</v>
      </c>
      <c r="E424" s="16">
        <v>6.6319999999999996E-7</v>
      </c>
      <c r="F424" s="8" t="str">
        <f>IFERROR(IF(VLOOKUP(A424,FrenchVocabulary!#REF!,1,FALSE)=A424, "yes", "no"), "no")</f>
        <v>no</v>
      </c>
    </row>
    <row r="425" spans="1:6">
      <c r="A425" s="14" t="s">
        <v>472</v>
      </c>
      <c r="B425" s="7">
        <f t="shared" si="12"/>
        <v>2.0097440093796166</v>
      </c>
      <c r="C425" s="7">
        <f t="shared" si="13"/>
        <v>-0.18078520011761601</v>
      </c>
      <c r="D425" s="12">
        <v>1.0226900000000001E-4</v>
      </c>
      <c r="E425" s="16">
        <v>6.595E-7</v>
      </c>
      <c r="F425" s="8" t="str">
        <f>IFERROR(IF(VLOOKUP(A425,FrenchVocabulary!#REF!,1,FALSE)=A425, "yes", "no"), "no")</f>
        <v>no</v>
      </c>
    </row>
    <row r="426" spans="1:6">
      <c r="A426" s="14" t="s">
        <v>796</v>
      </c>
      <c r="B426" s="7">
        <f t="shared" si="12"/>
        <v>2.0073265043408179</v>
      </c>
      <c r="C426" s="7">
        <f t="shared" si="13"/>
        <v>-0.18316236909796491</v>
      </c>
      <c r="D426" s="12">
        <v>1.017013E-4</v>
      </c>
      <c r="E426" s="16">
        <v>6.5590000000000004E-7</v>
      </c>
      <c r="F426" s="8" t="str">
        <f>IFERROR(IF(VLOOKUP(A426,FrenchVocabulary!#REF!,1,FALSE)=A426, "yes", "no"), "no")</f>
        <v>no</v>
      </c>
    </row>
    <row r="427" spans="1:6">
      <c r="A427" s="14" t="s">
        <v>1822</v>
      </c>
      <c r="B427" s="7">
        <f t="shared" si="12"/>
        <v>2.0071402795885218</v>
      </c>
      <c r="C427" s="7">
        <f t="shared" si="13"/>
        <v>-0.18336105510153811</v>
      </c>
      <c r="D427" s="12">
        <v>1.016577E-4</v>
      </c>
      <c r="E427" s="16">
        <v>6.5560000000000002E-7</v>
      </c>
      <c r="F427" s="8" t="str">
        <f>IFERROR(IF(VLOOKUP(A427,FrenchVocabulary!#REF!,1,FALSE)=A427, "yes", "no"), "no")</f>
        <v>no</v>
      </c>
    </row>
    <row r="428" spans="1:6">
      <c r="A428" s="14" t="s">
        <v>410</v>
      </c>
      <c r="B428" s="7">
        <f t="shared" si="12"/>
        <v>2.0069535475530089</v>
      </c>
      <c r="C428" s="7">
        <f t="shared" si="13"/>
        <v>-0.18355983204386117</v>
      </c>
      <c r="D428" s="12">
        <v>1.0161400000000001E-4</v>
      </c>
      <c r="E428" s="16">
        <v>6.553E-7</v>
      </c>
      <c r="F428" s="8" t="str">
        <f>IFERROR(IF(VLOOKUP(A428,FrenchVocabulary!#REF!,1,FALSE)=A428, "yes", "no"), "no")</f>
        <v>no</v>
      </c>
    </row>
    <row r="429" spans="1:6">
      <c r="A429" s="14" t="s">
        <v>1823</v>
      </c>
      <c r="B429" s="7">
        <f t="shared" si="12"/>
        <v>2.0018850839048801</v>
      </c>
      <c r="C429" s="7">
        <f t="shared" si="13"/>
        <v>-0.18862610294610693</v>
      </c>
      <c r="D429" s="12">
        <v>1.00435E-4</v>
      </c>
      <c r="E429" s="16">
        <v>6.4769999999999996E-7</v>
      </c>
      <c r="F429" s="8" t="str">
        <f>IFERROR(IF(VLOOKUP(A429,FrenchVocabulary!#REF!,1,FALSE)=A429, "yes", "no"), "no")</f>
        <v>no</v>
      </c>
    </row>
    <row r="430" spans="1:6">
      <c r="A430" s="14" t="s">
        <v>985</v>
      </c>
      <c r="B430" s="7">
        <f t="shared" si="12"/>
        <v>2.0007506803022954</v>
      </c>
      <c r="C430" s="7">
        <f t="shared" si="13"/>
        <v>-0.18976748200491578</v>
      </c>
      <c r="D430" s="12">
        <v>1.00173E-4</v>
      </c>
      <c r="E430" s="16">
        <v>6.4600000000000004E-7</v>
      </c>
      <c r="F430" s="8" t="str">
        <f>IFERROR(IF(VLOOKUP(A430,FrenchVocabulary!#REF!,1,FALSE)=A430, "yes", "no"), "no")</f>
        <v>no</v>
      </c>
    </row>
    <row r="431" spans="1:6">
      <c r="A431" s="14" t="s">
        <v>677</v>
      </c>
      <c r="B431" s="7">
        <f t="shared" si="12"/>
        <v>2.0003715970556497</v>
      </c>
      <c r="C431" s="7">
        <f t="shared" si="13"/>
        <v>-0.19010375339756092</v>
      </c>
      <c r="D431" s="12">
        <v>1.000856E-4</v>
      </c>
      <c r="E431" s="16">
        <v>6.455E-7</v>
      </c>
      <c r="F431" s="8" t="str">
        <f>IFERROR(IF(VLOOKUP(A431,FrenchVocabulary!#REF!,1,FALSE)=A431, "yes", "no"), "no")</f>
        <v>no</v>
      </c>
    </row>
    <row r="432" spans="1:6">
      <c r="A432" s="14" t="s">
        <v>1824</v>
      </c>
      <c r="B432" s="7">
        <f t="shared" si="12"/>
        <v>1.9956084342141196</v>
      </c>
      <c r="C432" s="7">
        <f t="shared" si="13"/>
        <v>-0.1949071216573266</v>
      </c>
      <c r="D432" s="12">
        <v>9.8993900000000001E-5</v>
      </c>
      <c r="E432" s="16">
        <v>6.384E-7</v>
      </c>
      <c r="F432" s="8" t="str">
        <f>IFERROR(IF(VLOOKUP(A432,FrenchVocabulary!#REF!,1,FALSE)=A432, "yes", "no"), "no")</f>
        <v>no</v>
      </c>
    </row>
    <row r="433" spans="1:6">
      <c r="A433" s="14" t="s">
        <v>1825</v>
      </c>
      <c r="B433" s="7">
        <f t="shared" si="12"/>
        <v>1.9915667302761886</v>
      </c>
      <c r="C433" s="7">
        <f t="shared" si="13"/>
        <v>-0.19893947015214408</v>
      </c>
      <c r="D433" s="12">
        <v>9.8076899999999996E-5</v>
      </c>
      <c r="E433" s="16">
        <v>6.3249999999999998E-7</v>
      </c>
      <c r="F433" s="8" t="str">
        <f>IFERROR(IF(VLOOKUP(A433,FrenchVocabulary!#REF!,1,FALSE)=A433, "yes", "no"), "no")</f>
        <v>no</v>
      </c>
    </row>
    <row r="434" spans="1:6">
      <c r="A434" s="14" t="s">
        <v>720</v>
      </c>
      <c r="B434" s="7">
        <f t="shared" si="12"/>
        <v>1.9898229903580766</v>
      </c>
      <c r="C434" s="7">
        <f t="shared" si="13"/>
        <v>-0.20065945054641787</v>
      </c>
      <c r="D434" s="12">
        <v>9.7683900000000002E-5</v>
      </c>
      <c r="E434" s="16">
        <v>6.3E-7</v>
      </c>
      <c r="F434" s="8" t="str">
        <f>IFERROR(IF(VLOOKUP(A434,FrenchVocabulary!#REF!,1,FALSE)=A434, "yes", "no"), "no")</f>
        <v>no</v>
      </c>
    </row>
    <row r="435" spans="1:6">
      <c r="A435" s="14" t="s">
        <v>1826</v>
      </c>
      <c r="B435" s="7">
        <f t="shared" si="12"/>
        <v>1.989629105117789</v>
      </c>
      <c r="C435" s="7">
        <f t="shared" si="13"/>
        <v>-0.20086630669793681</v>
      </c>
      <c r="D435" s="12">
        <v>9.7640300000000001E-5</v>
      </c>
      <c r="E435" s="16">
        <v>6.2969999999999998E-7</v>
      </c>
      <c r="F435" s="8" t="str">
        <f>IFERROR(IF(VLOOKUP(A435,FrenchVocabulary!#REF!,1,FALSE)=A435, "yes", "no"), "no")</f>
        <v>no</v>
      </c>
    </row>
    <row r="436" spans="1:6">
      <c r="A436" s="14" t="s">
        <v>1827</v>
      </c>
      <c r="B436" s="7">
        <f t="shared" si="12"/>
        <v>1.9878775522971885</v>
      </c>
      <c r="C436" s="7">
        <f t="shared" si="13"/>
        <v>-0.20259395032361827</v>
      </c>
      <c r="D436" s="12">
        <v>9.7247300000000007E-5</v>
      </c>
      <c r="E436" s="16">
        <v>6.272E-7</v>
      </c>
      <c r="F436" s="8" t="str">
        <f>IFERROR(IF(VLOOKUP(A436,FrenchVocabulary!#REF!,1,FALSE)=A436, "yes", "no"), "no")</f>
        <v>no</v>
      </c>
    </row>
    <row r="437" spans="1:6">
      <c r="A437" s="14" t="s">
        <v>1828</v>
      </c>
      <c r="B437" s="7">
        <f t="shared" si="12"/>
        <v>1.9837624619658722</v>
      </c>
      <c r="C437" s="7">
        <f t="shared" si="13"/>
        <v>-0.20676855294347884</v>
      </c>
      <c r="D437" s="12">
        <v>9.6330199999999995E-5</v>
      </c>
      <c r="E437" s="16">
        <v>6.2119999999999998E-7</v>
      </c>
      <c r="F437" s="8" t="str">
        <f>IFERROR(IF(VLOOKUP(A437,FrenchVocabulary!#REF!,1,FALSE)=A437, "yes", "no"), "no")</f>
        <v>no</v>
      </c>
    </row>
    <row r="438" spans="1:6">
      <c r="A438" s="14" t="s">
        <v>733</v>
      </c>
      <c r="B438" s="7">
        <f t="shared" si="12"/>
        <v>1.9792109142676448</v>
      </c>
      <c r="C438" s="7">
        <f t="shared" si="13"/>
        <v>-0.2112661411722927</v>
      </c>
      <c r="D438" s="12">
        <v>9.5325899999999995E-5</v>
      </c>
      <c r="E438" s="16">
        <v>6.1480000000000003E-7</v>
      </c>
      <c r="F438" s="8" t="str">
        <f>IFERROR(IF(VLOOKUP(A438,FrenchVocabulary!#REF!,1,FALSE)=A438, "yes", "no"), "no")</f>
        <v>no</v>
      </c>
    </row>
    <row r="439" spans="1:6">
      <c r="A439" s="14" t="s">
        <v>1829</v>
      </c>
      <c r="B439" s="7">
        <f t="shared" si="12"/>
        <v>1.9772167851636802</v>
      </c>
      <c r="C439" s="7">
        <f t="shared" si="13"/>
        <v>-0.2133195468033513</v>
      </c>
      <c r="D439" s="12">
        <v>9.4889200000000006E-5</v>
      </c>
      <c r="E439" s="16">
        <v>6.1190000000000002E-7</v>
      </c>
      <c r="F439" s="8" t="str">
        <f>IFERROR(IF(VLOOKUP(A439,FrenchVocabulary!#REF!,1,FALSE)=A439, "yes", "no"), "no")</f>
        <v>no</v>
      </c>
    </row>
    <row r="440" spans="1:6">
      <c r="A440" s="14" t="s">
        <v>1386</v>
      </c>
      <c r="B440" s="7">
        <f t="shared" si="12"/>
        <v>1.9772167851636802</v>
      </c>
      <c r="C440" s="7">
        <f t="shared" si="13"/>
        <v>-0.2133195468033513</v>
      </c>
      <c r="D440" s="12">
        <v>9.4889200000000006E-5</v>
      </c>
      <c r="E440" s="16">
        <v>6.1190000000000002E-7</v>
      </c>
      <c r="F440" s="8" t="str">
        <f>IFERROR(IF(VLOOKUP(A440,FrenchVocabulary!#REF!,1,FALSE)=A440, "yes", "no"), "no")</f>
        <v>no</v>
      </c>
    </row>
    <row r="441" spans="1:6">
      <c r="A441" s="14" t="s">
        <v>1830</v>
      </c>
      <c r="B441" s="7">
        <f t="shared" si="12"/>
        <v>1.972595748027401</v>
      </c>
      <c r="C441" s="7">
        <f t="shared" si="13"/>
        <v>-0.21788585252092929</v>
      </c>
      <c r="D441" s="12">
        <v>9.3884900000000006E-5</v>
      </c>
      <c r="E441" s="16">
        <v>6.0549999999999996E-7</v>
      </c>
      <c r="F441" s="8" t="str">
        <f>IFERROR(IF(VLOOKUP(A441,FrenchVocabulary!#REF!,1,FALSE)=A441, "yes", "no"), "no")</f>
        <v>no</v>
      </c>
    </row>
    <row r="442" spans="1:6">
      <c r="A442" s="14" t="s">
        <v>1831</v>
      </c>
      <c r="B442" s="7">
        <f t="shared" si="12"/>
        <v>1.97239355270984</v>
      </c>
      <c r="C442" s="7">
        <f t="shared" si="13"/>
        <v>-0.21810108064885103</v>
      </c>
      <c r="D442" s="12">
        <v>9.3841199999999999E-5</v>
      </c>
      <c r="E442" s="16">
        <v>6.0520000000000005E-7</v>
      </c>
      <c r="F442" s="8" t="str">
        <f>IFERROR(IF(VLOOKUP(A442,FrenchVocabulary!#REF!,1,FALSE)=A442, "yes", "no"), "no")</f>
        <v>no</v>
      </c>
    </row>
    <row r="443" spans="1:6">
      <c r="A443" s="14" t="s">
        <v>1610</v>
      </c>
      <c r="B443" s="7">
        <f t="shared" si="12"/>
        <v>1.9719893426744282</v>
      </c>
      <c r="C443" s="7">
        <f t="shared" si="13"/>
        <v>-0.21853185715820178</v>
      </c>
      <c r="D443" s="12">
        <v>9.3753900000000004E-5</v>
      </c>
      <c r="E443" s="16">
        <v>6.046E-7</v>
      </c>
      <c r="F443" s="8" t="str">
        <f>IFERROR(IF(VLOOKUP(A443,FrenchVocabulary!#REF!,1,FALSE)=A443, "yes", "no"), "no")</f>
        <v>no</v>
      </c>
    </row>
    <row r="444" spans="1:6">
      <c r="A444" s="14" t="s">
        <v>935</v>
      </c>
      <c r="B444" s="7">
        <f t="shared" si="12"/>
        <v>1.9711793281283283</v>
      </c>
      <c r="C444" s="7">
        <f t="shared" si="13"/>
        <v>-0.21932272556663168</v>
      </c>
      <c r="D444" s="12">
        <v>9.3579199999999993E-5</v>
      </c>
      <c r="E444" s="16">
        <v>6.0350000000000002E-7</v>
      </c>
      <c r="F444" s="8" t="str">
        <f>IFERROR(IF(VLOOKUP(A444,FrenchVocabulary!#REF!,1,FALSE)=A444, "yes", "no"), "no")</f>
        <v>no</v>
      </c>
    </row>
    <row r="445" spans="1:6">
      <c r="A445" s="14" t="s">
        <v>686</v>
      </c>
      <c r="B445" s="7">
        <f t="shared" si="12"/>
        <v>1.9707739858705189</v>
      </c>
      <c r="C445" s="7">
        <f t="shared" si="13"/>
        <v>-0.21975471613464759</v>
      </c>
      <c r="D445" s="12">
        <v>9.3491899999999998E-5</v>
      </c>
      <c r="E445" s="16">
        <v>6.0289999999999998E-7</v>
      </c>
      <c r="F445" s="8" t="str">
        <f>IFERROR(IF(VLOOKUP(A445,FrenchVocabulary!#REF!,1,FALSE)=A445, "yes", "no"), "no")</f>
        <v>no</v>
      </c>
    </row>
    <row r="446" spans="1:6">
      <c r="A446" s="14" t="s">
        <v>1832</v>
      </c>
      <c r="B446" s="7">
        <f t="shared" si="12"/>
        <v>1.9652619240372875</v>
      </c>
      <c r="C446" s="7">
        <f t="shared" si="13"/>
        <v>-0.22526411744824681</v>
      </c>
      <c r="D446" s="12">
        <v>9.2312799999999995E-5</v>
      </c>
      <c r="E446" s="16">
        <v>5.9530000000000004E-7</v>
      </c>
      <c r="F446" s="8" t="str">
        <f>IFERROR(IF(VLOOKUP(A446,FrenchVocabulary!#REF!,1,FALSE)=A446, "yes", "no"), "no")</f>
        <v>no</v>
      </c>
    </row>
    <row r="447" spans="1:6">
      <c r="A447" s="14" t="s">
        <v>1833</v>
      </c>
      <c r="B447" s="7">
        <f t="shared" si="12"/>
        <v>1.9650567551718172</v>
      </c>
      <c r="C447" s="7">
        <f t="shared" si="13"/>
        <v>-0.2254100497352054</v>
      </c>
      <c r="D447" s="12">
        <v>9.2269199999999994E-5</v>
      </c>
      <c r="E447" s="16">
        <v>5.9510000000000003E-7</v>
      </c>
      <c r="F447" s="8" t="str">
        <f>IFERROR(IF(VLOOKUP(A447,FrenchVocabulary!#REF!,1,FALSE)=A447, "yes", "no"), "no")</f>
        <v>no</v>
      </c>
    </row>
    <row r="448" spans="1:6">
      <c r="A448" s="14" t="s">
        <v>1116</v>
      </c>
      <c r="B448" s="7">
        <f t="shared" si="12"/>
        <v>1.9650567551718172</v>
      </c>
      <c r="C448" s="7">
        <f t="shared" si="13"/>
        <v>-0.2254100497352054</v>
      </c>
      <c r="D448" s="12">
        <v>9.2269199999999994E-5</v>
      </c>
      <c r="E448" s="16">
        <v>5.9510000000000003E-7</v>
      </c>
      <c r="F448" s="8" t="str">
        <f>IFERROR(IF(VLOOKUP(A448,FrenchVocabulary!#REF!,1,FALSE)=A448, "yes", "no"), "no")</f>
        <v>no</v>
      </c>
    </row>
    <row r="449" spans="1:6">
      <c r="A449" s="14" t="s">
        <v>513</v>
      </c>
      <c r="B449" s="7">
        <f t="shared" si="12"/>
        <v>1.9648510184301751</v>
      </c>
      <c r="C449" s="7">
        <f t="shared" si="13"/>
        <v>-0.22562904015008378</v>
      </c>
      <c r="D449" s="12">
        <v>9.22255E-5</v>
      </c>
      <c r="E449" s="16">
        <v>5.9480000000000001E-7</v>
      </c>
      <c r="F449" s="8" t="str">
        <f>IFERROR(IF(VLOOKUP(A449,FrenchVocabulary!#REF!,1,FALSE)=A449, "yes", "no"), "no")</f>
        <v>no</v>
      </c>
    </row>
    <row r="450" spans="1:6">
      <c r="A450" s="14" t="s">
        <v>386</v>
      </c>
      <c r="B450" s="7">
        <f t="shared" ref="B450:B513" si="14">LOG10(D450)+6</f>
        <v>1.9644397236785096</v>
      </c>
      <c r="C450" s="7">
        <f t="shared" ref="C450:C513" si="15">LOG10(E450)+6</f>
        <v>-0.22606735253235488</v>
      </c>
      <c r="D450" s="12">
        <v>9.2138200000000005E-5</v>
      </c>
      <c r="E450" s="16">
        <v>5.9419999999999996E-7</v>
      </c>
      <c r="F450" s="8" t="str">
        <f>IFERROR(IF(VLOOKUP(A450,FrenchVocabulary!#REF!,1,FALSE)=A450, "yes", "no"), "no")</f>
        <v>no</v>
      </c>
    </row>
    <row r="451" spans="1:6">
      <c r="A451" s="14" t="s">
        <v>671</v>
      </c>
      <c r="B451" s="7">
        <f t="shared" si="14"/>
        <v>1.9642336943556469</v>
      </c>
      <c r="C451" s="7">
        <f t="shared" si="15"/>
        <v>-0.22628667472297792</v>
      </c>
      <c r="D451" s="12">
        <v>9.2094499999999997E-5</v>
      </c>
      <c r="E451" s="16">
        <v>5.9390000000000004E-7</v>
      </c>
      <c r="F451" s="8" t="str">
        <f>IFERROR(IF(VLOOKUP(A451,FrenchVocabulary!#REF!,1,FALSE)=A451, "yes", "no"), "no")</f>
        <v>no</v>
      </c>
    </row>
    <row r="452" spans="1:6">
      <c r="A452" s="14" t="s">
        <v>474</v>
      </c>
      <c r="B452" s="7">
        <f t="shared" si="14"/>
        <v>1.9621694289580089</v>
      </c>
      <c r="C452" s="7">
        <f t="shared" si="15"/>
        <v>-0.22833904065111277</v>
      </c>
      <c r="D452" s="12">
        <v>9.1657799999999995E-5</v>
      </c>
      <c r="E452" s="16">
        <v>5.9110000000000005E-7</v>
      </c>
      <c r="F452" s="8" t="str">
        <f>IFERROR(IF(VLOOKUP(A452,FrenchVocabulary!#REF!,1,FALSE)=A452, "yes", "no"), "no")</f>
        <v>no</v>
      </c>
    </row>
    <row r="453" spans="1:6">
      <c r="A453" s="14" t="s">
        <v>622</v>
      </c>
      <c r="B453" s="7">
        <f t="shared" si="14"/>
        <v>1.9617555855600282</v>
      </c>
      <c r="C453" s="7">
        <f t="shared" si="15"/>
        <v>-0.22878009805046595</v>
      </c>
      <c r="D453" s="12">
        <v>9.15705E-5</v>
      </c>
      <c r="E453" s="16">
        <v>5.905E-7</v>
      </c>
      <c r="F453" s="8" t="str">
        <f>IFERROR(IF(VLOOKUP(A453,FrenchVocabulary!#REF!,1,FALSE)=A453, "yes", "no"), "no")</f>
        <v>no</v>
      </c>
    </row>
    <row r="454" spans="1:6">
      <c r="A454" s="14" t="s">
        <v>1834</v>
      </c>
      <c r="B454" s="7">
        <f t="shared" si="14"/>
        <v>1.9613413474305119</v>
      </c>
      <c r="C454" s="7">
        <f t="shared" si="15"/>
        <v>-0.22914798835785621</v>
      </c>
      <c r="D454" s="12">
        <v>9.1483200000000005E-5</v>
      </c>
      <c r="E454" s="16">
        <v>5.8999999999999996E-7</v>
      </c>
      <c r="F454" s="8" t="str">
        <f>IFERROR(IF(VLOOKUP(A454,FrenchVocabulary!#REF!,1,FALSE)=A454, "yes", "no"), "no")</f>
        <v>no</v>
      </c>
    </row>
    <row r="455" spans="1:6">
      <c r="A455" s="14" t="s">
        <v>1835</v>
      </c>
      <c r="B455" s="7">
        <f t="shared" si="14"/>
        <v>1.9609262386360831</v>
      </c>
      <c r="C455" s="7">
        <f t="shared" si="15"/>
        <v>-0.22958986848609353</v>
      </c>
      <c r="D455" s="12">
        <v>9.1395800000000003E-5</v>
      </c>
      <c r="E455" s="16">
        <v>5.8940000000000002E-7</v>
      </c>
      <c r="F455" s="8" t="str">
        <f>IFERROR(IF(VLOOKUP(A455,FrenchVocabulary!#REF!,1,FALSE)=A455, "yes", "no"), "no")</f>
        <v>no</v>
      </c>
    </row>
    <row r="456" spans="1:6">
      <c r="A456" s="14" t="s">
        <v>1465</v>
      </c>
      <c r="B456" s="7">
        <f t="shared" si="14"/>
        <v>1.9607190107619585</v>
      </c>
      <c r="C456" s="7">
        <f t="shared" si="15"/>
        <v>-0.22981097726400712</v>
      </c>
      <c r="D456" s="12">
        <v>9.1352200000000003E-5</v>
      </c>
      <c r="E456" s="16">
        <v>5.891E-7</v>
      </c>
      <c r="F456" s="8" t="str">
        <f>IFERROR(IF(VLOOKUP(A456,FrenchVocabulary!#REF!,1,FALSE)=A456, "yes", "no"), "no")</f>
        <v>no</v>
      </c>
    </row>
    <row r="457" spans="1:6">
      <c r="A457" s="14" t="s">
        <v>694</v>
      </c>
      <c r="B457" s="7">
        <f t="shared" si="14"/>
        <v>1.9592632553489207</v>
      </c>
      <c r="C457" s="7">
        <f t="shared" si="15"/>
        <v>-0.23121395309198611</v>
      </c>
      <c r="D457" s="12">
        <v>9.1046500000000003E-5</v>
      </c>
      <c r="E457" s="16">
        <v>5.8719999999999996E-7</v>
      </c>
      <c r="F457" s="8" t="str">
        <f>IFERROR(IF(VLOOKUP(A457,FrenchVocabulary!#REF!,1,FALSE)=A457, "yes", "no"), "no")</f>
        <v>no</v>
      </c>
    </row>
    <row r="458" spans="1:6">
      <c r="A458" s="14" t="s">
        <v>756</v>
      </c>
      <c r="B458" s="7">
        <f t="shared" si="14"/>
        <v>1.9580117060200912</v>
      </c>
      <c r="C458" s="7">
        <f t="shared" si="15"/>
        <v>-0.2324731005916183</v>
      </c>
      <c r="D458" s="12">
        <v>9.0784499999999998E-5</v>
      </c>
      <c r="E458" s="16">
        <v>5.8550000000000005E-7</v>
      </c>
      <c r="F458" s="8" t="str">
        <f>IFERROR(IF(VLOOKUP(A458,FrenchVocabulary!#REF!,1,FALSE)=A458, "yes", "no"), "no")</f>
        <v>no</v>
      </c>
    </row>
    <row r="459" spans="1:6">
      <c r="A459" s="14" t="s">
        <v>927</v>
      </c>
      <c r="B459" s="7">
        <f t="shared" si="14"/>
        <v>1.9573845762345412</v>
      </c>
      <c r="C459" s="7">
        <f t="shared" si="15"/>
        <v>-0.23314118897858283</v>
      </c>
      <c r="D459" s="12">
        <v>9.0653499999999995E-5</v>
      </c>
      <c r="E459" s="16">
        <v>5.8459999999999998E-7</v>
      </c>
      <c r="F459" s="8" t="str">
        <f>IFERROR(IF(VLOOKUP(A459,FrenchVocabulary!#REF!,1,FALSE)=A459, "yes", "no"), "no")</f>
        <v>no</v>
      </c>
    </row>
    <row r="460" spans="1:6">
      <c r="A460" s="14" t="s">
        <v>1836</v>
      </c>
      <c r="B460" s="7">
        <f t="shared" si="14"/>
        <v>1.9573845762345412</v>
      </c>
      <c r="C460" s="7">
        <f t="shared" si="15"/>
        <v>-0.23314118897858283</v>
      </c>
      <c r="D460" s="12">
        <v>9.0653499999999995E-5</v>
      </c>
      <c r="E460" s="16">
        <v>5.8459999999999998E-7</v>
      </c>
      <c r="F460" s="8" t="str">
        <f>IFERROR(IF(VLOOKUP(A460,FrenchVocabulary!#REF!,1,FALSE)=A460, "yes", "no"), "no")</f>
        <v>no</v>
      </c>
    </row>
    <row r="461" spans="1:6">
      <c r="A461" s="14" t="s">
        <v>789</v>
      </c>
      <c r="B461" s="7">
        <f t="shared" si="14"/>
        <v>1.9565468320054382</v>
      </c>
      <c r="C461" s="7">
        <f t="shared" si="15"/>
        <v>-0.23395913961861137</v>
      </c>
      <c r="D461" s="12">
        <v>9.0478799999999998E-5</v>
      </c>
      <c r="E461" s="16">
        <v>5.835E-7</v>
      </c>
      <c r="F461" s="8" t="str">
        <f>IFERROR(IF(VLOOKUP(A461,FrenchVocabulary!#REF!,1,FALSE)=A461, "yes", "no"), "no")</f>
        <v>no</v>
      </c>
    </row>
    <row r="462" spans="1:6">
      <c r="A462" s="14" t="s">
        <v>1837</v>
      </c>
      <c r="B462" s="7">
        <f t="shared" si="14"/>
        <v>1.9529691267044189</v>
      </c>
      <c r="C462" s="7">
        <f t="shared" si="15"/>
        <v>-0.23754651763645285</v>
      </c>
      <c r="D462" s="12">
        <v>8.9736500000000004E-5</v>
      </c>
      <c r="E462" s="16">
        <v>5.7869999999999996E-7</v>
      </c>
      <c r="F462" s="8" t="str">
        <f>IFERROR(IF(VLOOKUP(A462,FrenchVocabulary!#REF!,1,FALSE)=A462, "yes", "no"), "no")</f>
        <v>no</v>
      </c>
    </row>
    <row r="463" spans="1:6">
      <c r="A463" s="14" t="s">
        <v>738</v>
      </c>
      <c r="B463" s="7">
        <f t="shared" si="14"/>
        <v>1.951487115735314</v>
      </c>
      <c r="C463" s="7">
        <f t="shared" si="15"/>
        <v>-0.23905004858910228</v>
      </c>
      <c r="D463" s="12">
        <v>8.9430800000000004E-5</v>
      </c>
      <c r="E463" s="16">
        <v>5.7670000000000002E-7</v>
      </c>
      <c r="F463" s="8" t="str">
        <f>IFERROR(IF(VLOOKUP(A463,FrenchVocabulary!#REF!,1,FALSE)=A463, "yes", "no"), "no")</f>
        <v>no</v>
      </c>
    </row>
    <row r="464" spans="1:6">
      <c r="A464" s="14" t="s">
        <v>1838</v>
      </c>
      <c r="B464" s="7">
        <f t="shared" si="14"/>
        <v>1.9506379066420569</v>
      </c>
      <c r="C464" s="7">
        <f t="shared" si="15"/>
        <v>-0.23987921473543228</v>
      </c>
      <c r="D464" s="12">
        <v>8.9256099999999994E-5</v>
      </c>
      <c r="E464" s="16">
        <v>5.7560000000000005E-7</v>
      </c>
      <c r="F464" s="8" t="str">
        <f>IFERROR(IF(VLOOKUP(A464,FrenchVocabulary!#REF!,1,FALSE)=A464, "yes", "no"), "no")</f>
        <v>no</v>
      </c>
    </row>
    <row r="465" spans="1:6">
      <c r="A465" s="14" t="s">
        <v>1839</v>
      </c>
      <c r="B465" s="7">
        <f t="shared" si="14"/>
        <v>1.9478668199959168</v>
      </c>
      <c r="C465" s="7">
        <f t="shared" si="15"/>
        <v>-0.24260397120697608</v>
      </c>
      <c r="D465" s="12">
        <v>8.8688400000000003E-5</v>
      </c>
      <c r="E465" s="16">
        <v>5.7199999999999999E-7</v>
      </c>
      <c r="F465" s="8" t="str">
        <f>IFERROR(IF(VLOOKUP(A465,FrenchVocabulary!#REF!,1,FALSE)=A465, "yes", "no"), "no")</f>
        <v>no</v>
      </c>
    </row>
    <row r="466" spans="1:6">
      <c r="A466" s="14" t="s">
        <v>813</v>
      </c>
      <c r="B466" s="7">
        <f t="shared" si="14"/>
        <v>1.9444323305540037</v>
      </c>
      <c r="C466" s="7">
        <f t="shared" si="15"/>
        <v>-0.24603413413483999</v>
      </c>
      <c r="D466" s="12">
        <v>8.7989800000000002E-5</v>
      </c>
      <c r="E466" s="16">
        <v>5.6749999999999997E-7</v>
      </c>
      <c r="F466" s="8" t="str">
        <f>IFERROR(IF(VLOOKUP(A466,FrenchVocabulary!#REF!,1,FALSE)=A466, "yes", "no"), "no")</f>
        <v>no</v>
      </c>
    </row>
    <row r="467" spans="1:6">
      <c r="A467" s="14" t="s">
        <v>292</v>
      </c>
      <c r="B467" s="7">
        <f t="shared" si="14"/>
        <v>1.9429208486875753</v>
      </c>
      <c r="C467" s="7">
        <f t="shared" si="15"/>
        <v>-0.24756739073852607</v>
      </c>
      <c r="D467" s="12">
        <v>8.7684100000000003E-5</v>
      </c>
      <c r="E467" s="16">
        <v>5.6550000000000003E-7</v>
      </c>
      <c r="F467" s="8" t="str">
        <f>IFERROR(IF(VLOOKUP(A467,FrenchVocabulary!#REF!,1,FALSE)=A467, "yes", "no"), "no")</f>
        <v>no</v>
      </c>
    </row>
    <row r="468" spans="1:6">
      <c r="A468" s="14" t="s">
        <v>864</v>
      </c>
      <c r="B468" s="7">
        <f t="shared" si="14"/>
        <v>1.9416212346342778</v>
      </c>
      <c r="C468" s="7">
        <f t="shared" si="15"/>
        <v>-0.24887492846441628</v>
      </c>
      <c r="D468" s="12">
        <v>8.7422099999999998E-5</v>
      </c>
      <c r="E468" s="16">
        <v>5.6380000000000001E-7</v>
      </c>
      <c r="F468" s="8" t="str">
        <f>IFERROR(IF(VLOOKUP(A468,FrenchVocabulary!#REF!,1,FALSE)=A468, "yes", "no"), "no")</f>
        <v>no</v>
      </c>
    </row>
    <row r="469" spans="1:6">
      <c r="A469" s="14" t="s">
        <v>889</v>
      </c>
      <c r="B469" s="7">
        <f t="shared" si="14"/>
        <v>1.9390102808383505</v>
      </c>
      <c r="C469" s="7">
        <f t="shared" si="15"/>
        <v>-0.25150187338626306</v>
      </c>
      <c r="D469" s="12">
        <v>8.6898100000000001E-5</v>
      </c>
      <c r="E469" s="16">
        <v>5.6039999999999996E-7</v>
      </c>
      <c r="F469" s="8" t="str">
        <f>IFERROR(IF(VLOOKUP(A469,FrenchVocabulary!#REF!,1,FALSE)=A469, "yes", "no"), "no")</f>
        <v>no</v>
      </c>
    </row>
    <row r="470" spans="1:6">
      <c r="A470" s="14" t="s">
        <v>930</v>
      </c>
      <c r="B470" s="7">
        <f t="shared" si="14"/>
        <v>1.937479776741335</v>
      </c>
      <c r="C470" s="7">
        <f t="shared" si="15"/>
        <v>-0.25305459038489531</v>
      </c>
      <c r="D470" s="12">
        <v>8.6592400000000001E-5</v>
      </c>
      <c r="E470" s="16">
        <v>5.5840000000000002E-7</v>
      </c>
      <c r="F470" s="8" t="str">
        <f>IFERROR(IF(VLOOKUP(A470,FrenchVocabulary!#REF!,1,FALSE)=A470, "yes", "no"), "no")</f>
        <v>no</v>
      </c>
    </row>
    <row r="471" spans="1:6">
      <c r="A471" s="14" t="s">
        <v>1840</v>
      </c>
      <c r="B471" s="7">
        <f t="shared" si="14"/>
        <v>1.9366027034169981</v>
      </c>
      <c r="C471" s="7">
        <f t="shared" si="15"/>
        <v>-0.25391095694380006</v>
      </c>
      <c r="D471" s="12">
        <v>8.6417700000000004E-5</v>
      </c>
      <c r="E471" s="16">
        <v>5.5730000000000005E-7</v>
      </c>
      <c r="F471" s="8" t="str">
        <f>IFERROR(IF(VLOOKUP(A471,FrenchVocabulary!#REF!,1,FALSE)=A471, "yes", "no"), "no")</f>
        <v>no</v>
      </c>
    </row>
    <row r="472" spans="1:6">
      <c r="A472" s="14" t="s">
        <v>1841</v>
      </c>
      <c r="B472" s="7">
        <f t="shared" si="14"/>
        <v>1.9366027034169981</v>
      </c>
      <c r="C472" s="7">
        <f t="shared" si="15"/>
        <v>-0.25391095694380006</v>
      </c>
      <c r="D472" s="12">
        <v>8.6417700000000004E-5</v>
      </c>
      <c r="E472" s="16">
        <v>5.5730000000000005E-7</v>
      </c>
      <c r="F472" s="8" t="str">
        <f>IFERROR(IF(VLOOKUP(A472,FrenchVocabulary!#REF!,1,FALSE)=A472, "yes", "no"), "no")</f>
        <v>no</v>
      </c>
    </row>
    <row r="473" spans="1:6">
      <c r="A473" s="14" t="s">
        <v>781</v>
      </c>
      <c r="B473" s="7">
        <f t="shared" si="14"/>
        <v>1.9341822101492108</v>
      </c>
      <c r="C473" s="7">
        <f t="shared" si="15"/>
        <v>-0.25633347855378741</v>
      </c>
      <c r="D473" s="12">
        <v>8.5937400000000002E-5</v>
      </c>
      <c r="E473" s="16">
        <v>5.5420000000000003E-7</v>
      </c>
      <c r="F473" s="8" t="str">
        <f>IFERROR(IF(VLOOKUP(A473,FrenchVocabulary!#REF!,1,FALSE)=A473, "yes", "no"), "no")</f>
        <v>no</v>
      </c>
    </row>
    <row r="474" spans="1:6">
      <c r="A474" s="14" t="s">
        <v>753</v>
      </c>
      <c r="B474" s="7">
        <f t="shared" si="14"/>
        <v>1.9332984451173862</v>
      </c>
      <c r="C474" s="7">
        <f t="shared" si="15"/>
        <v>-0.25719634153083426</v>
      </c>
      <c r="D474" s="12">
        <v>8.5762700000000005E-5</v>
      </c>
      <c r="E474" s="16">
        <v>5.5310000000000005E-7</v>
      </c>
      <c r="F474" s="8" t="str">
        <f>IFERROR(IF(VLOOKUP(A474,FrenchVocabulary!#REF!,1,FALSE)=A474, "yes", "no"), "no")</f>
        <v>no</v>
      </c>
    </row>
    <row r="475" spans="1:6">
      <c r="A475" s="14" t="s">
        <v>723</v>
      </c>
      <c r="B475" s="7">
        <f t="shared" si="14"/>
        <v>1.9321915845527284</v>
      </c>
      <c r="C475" s="7">
        <f t="shared" si="15"/>
        <v>-0.25829701604225974</v>
      </c>
      <c r="D475" s="12">
        <v>8.5544399999999994E-5</v>
      </c>
      <c r="E475" s="16">
        <v>5.5170000000000005E-7</v>
      </c>
      <c r="F475" s="8" t="str">
        <f>IFERROR(IF(VLOOKUP(A475,FrenchVocabulary!#REF!,1,FALSE)=A475, "yes", "no"), "no")</f>
        <v>no</v>
      </c>
    </row>
    <row r="476" spans="1:6">
      <c r="A476" s="14" t="s">
        <v>1842</v>
      </c>
      <c r="B476" s="7">
        <f t="shared" si="14"/>
        <v>1.9315260099107459</v>
      </c>
      <c r="C476" s="7">
        <f t="shared" si="15"/>
        <v>-0.25900606841511387</v>
      </c>
      <c r="D476" s="12">
        <v>8.5413400000000005E-5</v>
      </c>
      <c r="E476" s="16">
        <v>5.5079999999999998E-7</v>
      </c>
      <c r="F476" s="8" t="str">
        <f>IFERROR(IF(VLOOKUP(A476,FrenchVocabulary!#REF!,1,FALSE)=A476, "yes", "no"), "no")</f>
        <v>no</v>
      </c>
    </row>
    <row r="477" spans="1:6">
      <c r="A477" s="14" t="s">
        <v>1843</v>
      </c>
      <c r="B477" s="7">
        <f t="shared" si="14"/>
        <v>1.930414617018374</v>
      </c>
      <c r="C477" s="7">
        <f t="shared" si="15"/>
        <v>-0.26011134491545729</v>
      </c>
      <c r="D477" s="12">
        <v>8.5195099999999993E-5</v>
      </c>
      <c r="E477" s="16">
        <v>5.4939999999999998E-7</v>
      </c>
      <c r="F477" s="8" t="str">
        <f>IFERROR(IF(VLOOKUP(A477,FrenchVocabulary!#REF!,1,FALSE)=A477, "yes", "no"), "no")</f>
        <v>no</v>
      </c>
    </row>
    <row r="478" spans="1:6">
      <c r="A478" s="14" t="s">
        <v>1844</v>
      </c>
      <c r="B478" s="7">
        <f t="shared" si="14"/>
        <v>1.9301917927246492</v>
      </c>
      <c r="C478" s="7">
        <f t="shared" si="15"/>
        <v>-0.26034855629062292</v>
      </c>
      <c r="D478" s="12">
        <v>8.5151399999999999E-5</v>
      </c>
      <c r="E478" s="16">
        <v>5.4909999999999996E-7</v>
      </c>
      <c r="F478" s="8" t="str">
        <f>IFERROR(IF(VLOOKUP(A478,FrenchVocabulary!#REF!,1,FALSE)=A478, "yes", "no"), "no")</f>
        <v>no</v>
      </c>
    </row>
    <row r="479" spans="1:6">
      <c r="A479" s="14" t="s">
        <v>1845</v>
      </c>
      <c r="B479" s="7">
        <f t="shared" si="14"/>
        <v>1.9270622434930003</v>
      </c>
      <c r="C479" s="7">
        <f t="shared" si="15"/>
        <v>-0.26344415283736389</v>
      </c>
      <c r="D479" s="12">
        <v>8.454E-5</v>
      </c>
      <c r="E479" s="16">
        <v>5.4519999999999999E-7</v>
      </c>
      <c r="F479" s="8" t="str">
        <f>IFERROR(IF(VLOOKUP(A479,FrenchVocabulary!#REF!,1,FALSE)=A479, "yes", "no"), "no")</f>
        <v>no</v>
      </c>
    </row>
    <row r="480" spans="1:6">
      <c r="A480" s="14" t="s">
        <v>1846</v>
      </c>
      <c r="B480" s="7">
        <f t="shared" si="14"/>
        <v>1.9268382060687426</v>
      </c>
      <c r="C480" s="7">
        <f t="shared" si="15"/>
        <v>-0.26368319209589153</v>
      </c>
      <c r="D480" s="12">
        <v>8.44964E-5</v>
      </c>
      <c r="E480" s="16">
        <v>5.4489999999999996E-7</v>
      </c>
      <c r="F480" s="8" t="str">
        <f>IFERROR(IF(VLOOKUP(A480,FrenchVocabulary!#REF!,1,FALSE)=A480, "yes", "no"), "no")</f>
        <v>no</v>
      </c>
    </row>
    <row r="481" spans="1:6">
      <c r="A481" s="14" t="s">
        <v>1847</v>
      </c>
      <c r="B481" s="7">
        <f t="shared" si="14"/>
        <v>1.9263887551795928</v>
      </c>
      <c r="C481" s="7">
        <f t="shared" si="15"/>
        <v>-0.26408188346870265</v>
      </c>
      <c r="D481" s="12">
        <v>8.4408999999999998E-5</v>
      </c>
      <c r="E481" s="16">
        <v>5.4440000000000003E-7</v>
      </c>
      <c r="F481" s="8" t="str">
        <f>IFERROR(IF(VLOOKUP(A481,FrenchVocabulary!#REF!,1,FALSE)=A481, "yes", "no"), "no")</f>
        <v>no</v>
      </c>
    </row>
    <row r="482" spans="1:6">
      <c r="A482" s="14" t="s">
        <v>607</v>
      </c>
      <c r="B482" s="7">
        <f t="shared" si="14"/>
        <v>1.9259393537173422</v>
      </c>
      <c r="C482" s="7">
        <f t="shared" si="15"/>
        <v>-0.26456079674851907</v>
      </c>
      <c r="D482" s="12">
        <v>8.4321700000000003E-5</v>
      </c>
      <c r="E482" s="16">
        <v>5.4379999999999999E-7</v>
      </c>
      <c r="F482" s="8" t="str">
        <f>IFERROR(IF(VLOOKUP(A482,FrenchVocabulary!#REF!,1,FALSE)=A482, "yes", "no"), "no")</f>
        <v>no</v>
      </c>
    </row>
    <row r="483" spans="1:6">
      <c r="A483" s="14" t="s">
        <v>881</v>
      </c>
      <c r="B483" s="7">
        <f t="shared" si="14"/>
        <v>1.9259393537173422</v>
      </c>
      <c r="C483" s="7">
        <f t="shared" si="15"/>
        <v>-0.26456079674851907</v>
      </c>
      <c r="D483" s="12">
        <v>8.4321700000000003E-5</v>
      </c>
      <c r="E483" s="16">
        <v>5.4379999999999999E-7</v>
      </c>
      <c r="F483" s="8" t="str">
        <f>IFERROR(IF(VLOOKUP(A483,FrenchVocabulary!#REF!,1,FALSE)=A483, "yes", "no"), "no")</f>
        <v>no</v>
      </c>
    </row>
    <row r="484" spans="1:6">
      <c r="A484" s="14" t="s">
        <v>1848</v>
      </c>
      <c r="B484" s="7">
        <f t="shared" si="14"/>
        <v>1.9232320986897466</v>
      </c>
      <c r="C484" s="7">
        <f t="shared" si="15"/>
        <v>-0.2672846596500067</v>
      </c>
      <c r="D484" s="12">
        <v>8.3797700000000006E-5</v>
      </c>
      <c r="E484" s="16">
        <v>5.4040000000000005E-7</v>
      </c>
      <c r="F484" s="8" t="str">
        <f>IFERROR(IF(VLOOKUP(A484,FrenchVocabulary!#REF!,1,FALSE)=A484, "yes", "no"), "no")</f>
        <v>no</v>
      </c>
    </row>
    <row r="485" spans="1:6">
      <c r="A485" s="14" t="s">
        <v>805</v>
      </c>
      <c r="B485" s="7">
        <f t="shared" si="14"/>
        <v>1.9227794171572974</v>
      </c>
      <c r="C485" s="7">
        <f t="shared" si="15"/>
        <v>-0.26768667252875744</v>
      </c>
      <c r="D485" s="12">
        <v>8.3710399999999997E-5</v>
      </c>
      <c r="E485" s="16">
        <v>5.3990000000000001E-7</v>
      </c>
      <c r="F485" s="8" t="str">
        <f>IFERROR(IF(VLOOKUP(A485,FrenchVocabulary!#REF!,1,FALSE)=A485, "yes", "no"), "no")</f>
        <v>no</v>
      </c>
    </row>
    <row r="486" spans="1:6">
      <c r="A486" s="14" t="s">
        <v>165</v>
      </c>
      <c r="B486" s="7">
        <f t="shared" si="14"/>
        <v>1.9205078615705595</v>
      </c>
      <c r="C486" s="7">
        <f t="shared" si="15"/>
        <v>-0.27002571430044409</v>
      </c>
      <c r="D486" s="12">
        <v>8.3273699999999995E-5</v>
      </c>
      <c r="E486" s="16">
        <v>5.37E-7</v>
      </c>
      <c r="F486" s="8" t="str">
        <f>IFERROR(IF(VLOOKUP(A486,FrenchVocabulary!#REF!,1,FALSE)=A486, "yes", "no"), "no")</f>
        <v>no</v>
      </c>
    </row>
    <row r="487" spans="1:6">
      <c r="A487" s="14" t="s">
        <v>1849</v>
      </c>
      <c r="B487" s="7">
        <f t="shared" si="14"/>
        <v>1.9200523300438306</v>
      </c>
      <c r="C487" s="7">
        <f t="shared" si="15"/>
        <v>-0.27043027369802974</v>
      </c>
      <c r="D487" s="12">
        <v>8.31864E-5</v>
      </c>
      <c r="E487" s="16">
        <v>5.3649999999999997E-7</v>
      </c>
      <c r="F487" s="8" t="str">
        <f>IFERROR(IF(VLOOKUP(A487,FrenchVocabulary!#REF!,1,FALSE)=A487, "yes", "no"), "no")</f>
        <v>no</v>
      </c>
    </row>
    <row r="488" spans="1:6">
      <c r="A488" s="14" t="s">
        <v>1850</v>
      </c>
      <c r="B488" s="7">
        <f t="shared" si="14"/>
        <v>1.9193678741620337</v>
      </c>
      <c r="C488" s="7">
        <f t="shared" si="15"/>
        <v>-0.27115943166002854</v>
      </c>
      <c r="D488" s="12">
        <v>8.3055399999999998E-5</v>
      </c>
      <c r="E488" s="16">
        <v>5.356E-7</v>
      </c>
      <c r="F488" s="8" t="str">
        <f>IFERROR(IF(VLOOKUP(A488,FrenchVocabulary!#REF!,1,FALSE)=A488, "yes", "no"), "no")</f>
        <v>no</v>
      </c>
    </row>
    <row r="489" spans="1:6">
      <c r="A489" s="14" t="s">
        <v>1851</v>
      </c>
      <c r="B489" s="7">
        <f t="shared" si="14"/>
        <v>1.9170783570982257</v>
      </c>
      <c r="C489" s="7">
        <f t="shared" si="15"/>
        <v>-0.27343578383775569</v>
      </c>
      <c r="D489" s="12">
        <v>8.2618699999999996E-5</v>
      </c>
      <c r="E489" s="16">
        <v>5.3280000000000001E-7</v>
      </c>
      <c r="F489" s="8" t="str">
        <f>IFERROR(IF(VLOOKUP(A489,FrenchVocabulary!#REF!,1,FALSE)=A489, "yes", "no"), "no")</f>
        <v>no</v>
      </c>
    </row>
    <row r="490" spans="1:6">
      <c r="A490" s="14" t="s">
        <v>939</v>
      </c>
      <c r="B490" s="7">
        <f t="shared" si="14"/>
        <v>1.9168485823634516</v>
      </c>
      <c r="C490" s="7">
        <f t="shared" si="15"/>
        <v>-0.27368038788922444</v>
      </c>
      <c r="D490" s="12">
        <v>8.2575000000000001E-5</v>
      </c>
      <c r="E490" s="16">
        <v>5.3249999999999998E-7</v>
      </c>
      <c r="F490" s="8" t="str">
        <f>IFERROR(IF(VLOOKUP(A490,FrenchVocabulary!#REF!,1,FALSE)=A490, "yes", "no"), "no")</f>
        <v>no</v>
      </c>
    </row>
    <row r="491" spans="1:6">
      <c r="A491" s="14" t="s">
        <v>811</v>
      </c>
      <c r="B491" s="7">
        <f t="shared" si="14"/>
        <v>1.9152378020657581</v>
      </c>
      <c r="C491" s="7">
        <f t="shared" si="15"/>
        <v>-0.27523275435368966</v>
      </c>
      <c r="D491" s="12">
        <v>8.2269300000000002E-5</v>
      </c>
      <c r="E491" s="16">
        <v>5.3060000000000005E-7</v>
      </c>
      <c r="F491" s="8" t="str">
        <f>IFERROR(IF(VLOOKUP(A491,FrenchVocabulary!#REF!,1,FALSE)=A491, "yes", "no"), "no")</f>
        <v>no</v>
      </c>
    </row>
    <row r="492" spans="1:6">
      <c r="A492" s="14" t="s">
        <v>730</v>
      </c>
      <c r="B492" s="7">
        <f t="shared" si="14"/>
        <v>1.9122310931656852</v>
      </c>
      <c r="C492" s="7">
        <f t="shared" si="15"/>
        <v>-0.27827180142721186</v>
      </c>
      <c r="D492" s="12">
        <v>8.1701700000000004E-5</v>
      </c>
      <c r="E492" s="16">
        <v>5.2689999999999999E-7</v>
      </c>
      <c r="F492" s="8" t="str">
        <f>IFERROR(IF(VLOOKUP(A492,FrenchVocabulary!#REF!,1,FALSE)=A492, "yes", "no"), "no")</f>
        <v>no</v>
      </c>
    </row>
    <row r="493" spans="1:6">
      <c r="A493" s="14" t="s">
        <v>1852</v>
      </c>
      <c r="B493" s="7">
        <f t="shared" si="14"/>
        <v>1.9106030631126467</v>
      </c>
      <c r="C493" s="7">
        <f t="shared" si="15"/>
        <v>-0.27992342723185892</v>
      </c>
      <c r="D493" s="12">
        <v>8.1396000000000005E-5</v>
      </c>
      <c r="E493" s="16">
        <v>5.2490000000000005E-7</v>
      </c>
      <c r="F493" s="8" t="str">
        <f>IFERROR(IF(VLOOKUP(A493,FrenchVocabulary!#REF!,1,FALSE)=A493, "yes", "no"), "no")</f>
        <v>no</v>
      </c>
    </row>
    <row r="494" spans="1:6">
      <c r="A494" s="14" t="s">
        <v>915</v>
      </c>
      <c r="B494" s="7">
        <f t="shared" si="14"/>
        <v>1.9094367423316143</v>
      </c>
      <c r="C494" s="7">
        <f t="shared" si="15"/>
        <v>-0.28108331398513897</v>
      </c>
      <c r="D494" s="12">
        <v>8.1177699999999994E-5</v>
      </c>
      <c r="E494" s="16">
        <v>5.2350000000000005E-7</v>
      </c>
      <c r="F494" s="8" t="str">
        <f>IFERROR(IF(VLOOKUP(A494,FrenchVocabulary!#REF!,1,FALSE)=A494, "yes", "no"), "no")</f>
        <v>no</v>
      </c>
    </row>
    <row r="495" spans="1:6">
      <c r="A495" s="14" t="s">
        <v>1853</v>
      </c>
      <c r="B495" s="7">
        <f t="shared" si="14"/>
        <v>1.9080327955533951</v>
      </c>
      <c r="C495" s="7">
        <f t="shared" si="15"/>
        <v>-0.28249592523579814</v>
      </c>
      <c r="D495" s="12">
        <v>8.0915700000000002E-5</v>
      </c>
      <c r="E495" s="16">
        <v>5.2180000000000003E-7</v>
      </c>
      <c r="F495" s="8" t="str">
        <f>IFERROR(IF(VLOOKUP(A495,FrenchVocabulary!#REF!,1,FALSE)=A495, "yes", "no"), "no")</f>
        <v>no</v>
      </c>
    </row>
    <row r="496" spans="1:6">
      <c r="A496" s="14" t="s">
        <v>997</v>
      </c>
      <c r="B496" s="7">
        <f t="shared" si="14"/>
        <v>1.9040297598889513</v>
      </c>
      <c r="C496" s="7">
        <f t="shared" si="15"/>
        <v>-0.28650945690605756</v>
      </c>
      <c r="D496" s="12">
        <v>8.01733E-5</v>
      </c>
      <c r="E496" s="16">
        <v>5.1699999999999998E-7</v>
      </c>
      <c r="F496" s="8" t="str">
        <f>IFERROR(IF(VLOOKUP(A496,FrenchVocabulary!#REF!,1,FALSE)=A496, "yes", "no"), "no")</f>
        <v>no</v>
      </c>
    </row>
    <row r="497" spans="1:6">
      <c r="A497" s="14" t="s">
        <v>1854</v>
      </c>
      <c r="B497" s="7">
        <f t="shared" si="14"/>
        <v>1.9037929747861329</v>
      </c>
      <c r="C497" s="7">
        <f t="shared" si="15"/>
        <v>-0.28667749501297202</v>
      </c>
      <c r="D497" s="12">
        <v>8.0129600000000006E-5</v>
      </c>
      <c r="E497" s="16">
        <v>5.1679999999999997E-7</v>
      </c>
      <c r="F497" s="8" t="str">
        <f>IFERROR(IF(VLOOKUP(A497,FrenchVocabulary!#REF!,1,FALSE)=A497, "yes", "no"), "no")</f>
        <v>no</v>
      </c>
    </row>
    <row r="498" spans="1:6">
      <c r="A498" s="14" t="s">
        <v>680</v>
      </c>
      <c r="B498" s="7">
        <f t="shared" si="14"/>
        <v>1.9021334865951065</v>
      </c>
      <c r="C498" s="7">
        <f t="shared" si="15"/>
        <v>-0.28836146176765087</v>
      </c>
      <c r="D498" s="12">
        <v>7.9824E-5</v>
      </c>
      <c r="E498" s="16">
        <v>5.1480000000000003E-7</v>
      </c>
      <c r="F498" s="8" t="str">
        <f>IFERROR(IF(VLOOKUP(A498,FrenchVocabulary!#REF!,1,FALSE)=A498, "yes", "no"), "no")</f>
        <v>no</v>
      </c>
    </row>
    <row r="499" spans="1:6">
      <c r="A499" s="14" t="s">
        <v>861</v>
      </c>
      <c r="B499" s="7">
        <f t="shared" si="14"/>
        <v>1.9014201759145006</v>
      </c>
      <c r="C499" s="7">
        <f t="shared" si="15"/>
        <v>-0.28912138231482754</v>
      </c>
      <c r="D499" s="12">
        <v>7.9692999999999997E-5</v>
      </c>
      <c r="E499" s="16">
        <v>5.1389999999999996E-7</v>
      </c>
      <c r="F499" s="8" t="str">
        <f>IFERROR(IF(VLOOKUP(A499,FrenchVocabulary!#REF!,1,FALSE)=A499, "yes", "no"), "no")</f>
        <v>no</v>
      </c>
    </row>
    <row r="500" spans="1:6">
      <c r="A500" s="14" t="s">
        <v>507</v>
      </c>
      <c r="B500" s="7">
        <f t="shared" si="14"/>
        <v>1.9014201759145006</v>
      </c>
      <c r="C500" s="7">
        <f t="shared" si="15"/>
        <v>-0.28912138231482754</v>
      </c>
      <c r="D500" s="12">
        <v>7.9692999999999997E-5</v>
      </c>
      <c r="E500" s="16">
        <v>5.1389999999999996E-7</v>
      </c>
      <c r="F500" s="8" t="str">
        <f>IFERROR(IF(VLOOKUP(A500,FrenchVocabulary!#REF!,1,FALSE)=A500, "yes", "no"), "no")</f>
        <v>no</v>
      </c>
    </row>
    <row r="501" spans="1:6">
      <c r="A501" s="14" t="s">
        <v>1855</v>
      </c>
      <c r="B501" s="7">
        <f t="shared" si="14"/>
        <v>1.9004670868254854</v>
      </c>
      <c r="C501" s="7">
        <f t="shared" si="15"/>
        <v>-0.29005198348923944</v>
      </c>
      <c r="D501" s="12">
        <v>7.9518300000000001E-5</v>
      </c>
      <c r="E501" s="16">
        <v>5.1279999999999999E-7</v>
      </c>
      <c r="F501" s="8" t="str">
        <f>IFERROR(IF(VLOOKUP(A501,FrenchVocabulary!#REF!,1,FALSE)=A501, "yes", "no"), "no")</f>
        <v>no</v>
      </c>
    </row>
    <row r="502" spans="1:6">
      <c r="A502" s="14" t="s">
        <v>709</v>
      </c>
      <c r="B502" s="7">
        <f t="shared" si="14"/>
        <v>1.8997510316327455</v>
      </c>
      <c r="C502" s="7">
        <f t="shared" si="15"/>
        <v>-0.29073003902416961</v>
      </c>
      <c r="D502" s="12">
        <v>7.9387299999999998E-5</v>
      </c>
      <c r="E502" s="16">
        <v>5.1200000000000003E-7</v>
      </c>
      <c r="F502" s="8" t="str">
        <f>IFERROR(IF(VLOOKUP(A502,FrenchVocabulary!#REF!,1,FALSE)=A502, "yes", "no"), "no")</f>
        <v>no</v>
      </c>
    </row>
    <row r="503" spans="1:6">
      <c r="A503" s="14" t="s">
        <v>887</v>
      </c>
      <c r="B503" s="7">
        <f t="shared" si="14"/>
        <v>1.898315369636439</v>
      </c>
      <c r="C503" s="7">
        <f t="shared" si="15"/>
        <v>-0.29217443166776835</v>
      </c>
      <c r="D503" s="12">
        <v>7.9125300000000006E-5</v>
      </c>
      <c r="E503" s="16">
        <v>5.1030000000000001E-7</v>
      </c>
      <c r="F503" s="8" t="str">
        <f>IFERROR(IF(VLOOKUP(A503,FrenchVocabulary!#REF!,1,FALSE)=A503, "yes", "no"), "no")</f>
        <v>no</v>
      </c>
    </row>
    <row r="504" spans="1:6">
      <c r="A504" s="14" t="s">
        <v>1856</v>
      </c>
      <c r="B504" s="7">
        <f t="shared" si="14"/>
        <v>1.8971155320627071</v>
      </c>
      <c r="C504" s="7">
        <f t="shared" si="15"/>
        <v>-0.29336754912670493</v>
      </c>
      <c r="D504" s="12">
        <v>7.8906999999999995E-5</v>
      </c>
      <c r="E504" s="16">
        <v>5.0890000000000001E-7</v>
      </c>
      <c r="F504" s="8" t="str">
        <f>IFERROR(IF(VLOOKUP(A504,FrenchVocabulary!#REF!,1,FALSE)=A504, "yes", "no"), "no")</f>
        <v>no</v>
      </c>
    </row>
    <row r="505" spans="1:6">
      <c r="A505" s="14" t="s">
        <v>1857</v>
      </c>
      <c r="B505" s="7">
        <f t="shared" si="14"/>
        <v>1.8954297289676214</v>
      </c>
      <c r="C505" s="7">
        <f t="shared" si="15"/>
        <v>-0.29507770877659834</v>
      </c>
      <c r="D505" s="12">
        <v>7.8601299999999996E-5</v>
      </c>
      <c r="E505" s="16">
        <v>5.0689999999999997E-7</v>
      </c>
      <c r="F505" s="8" t="str">
        <f>IFERROR(IF(VLOOKUP(A505,FrenchVocabulary!#REF!,1,FALSE)=A505, "yes", "no"), "no")</f>
        <v>no</v>
      </c>
    </row>
    <row r="506" spans="1:6">
      <c r="A506" s="14" t="s">
        <v>1858</v>
      </c>
      <c r="B506" s="7">
        <f t="shared" si="14"/>
        <v>1.89518820692403</v>
      </c>
      <c r="C506" s="7">
        <f t="shared" si="15"/>
        <v>-0.29533481454547061</v>
      </c>
      <c r="D506" s="12">
        <v>7.8557600000000002E-5</v>
      </c>
      <c r="E506" s="16">
        <v>5.0660000000000005E-7</v>
      </c>
      <c r="F506" s="8" t="str">
        <f>IFERROR(IF(VLOOKUP(A506,FrenchVocabulary!#REF!,1,FALSE)=A506, "yes", "no"), "no")</f>
        <v>no</v>
      </c>
    </row>
    <row r="507" spans="1:6">
      <c r="A507" s="14" t="s">
        <v>1558</v>
      </c>
      <c r="B507" s="7">
        <f t="shared" si="14"/>
        <v>1.8942213274082063</v>
      </c>
      <c r="C507" s="7">
        <f t="shared" si="15"/>
        <v>-0.29627884007298011</v>
      </c>
      <c r="D507" s="12">
        <v>7.8382900000000005E-5</v>
      </c>
      <c r="E507" s="16">
        <v>5.0549999999999997E-7</v>
      </c>
      <c r="F507" s="8" t="str">
        <f>IFERROR(IF(VLOOKUP(A507,FrenchVocabulary!#REF!,1,FALSE)=A507, "yes", "no"), "no")</f>
        <v>no</v>
      </c>
    </row>
    <row r="508" spans="1:6">
      <c r="A508" s="14" t="s">
        <v>1859</v>
      </c>
      <c r="B508" s="7">
        <f t="shared" si="14"/>
        <v>1.8930101097669025</v>
      </c>
      <c r="C508" s="7">
        <f t="shared" si="15"/>
        <v>-0.29748330256184907</v>
      </c>
      <c r="D508" s="12">
        <v>7.8164599999999994E-5</v>
      </c>
      <c r="E508" s="16">
        <v>5.0409999999999997E-7</v>
      </c>
      <c r="F508" s="8" t="str">
        <f>IFERROR(IF(VLOOKUP(A508,FrenchVocabulary!#REF!,1,FALSE)=A508, "yes", "no"), "no")</f>
        <v>no</v>
      </c>
    </row>
    <row r="509" spans="1:6">
      <c r="A509" s="14" t="s">
        <v>468</v>
      </c>
      <c r="B509" s="7">
        <f t="shared" si="14"/>
        <v>1.891795504672765</v>
      </c>
      <c r="C509" s="7">
        <f t="shared" si="15"/>
        <v>-0.29869111477192511</v>
      </c>
      <c r="D509" s="12">
        <v>7.7946299999999996E-5</v>
      </c>
      <c r="E509" s="16">
        <v>5.0269999999999997E-7</v>
      </c>
      <c r="F509" s="8" t="str">
        <f>IFERROR(IF(VLOOKUP(A509,FrenchVocabulary!#REF!,1,FALSE)=A509, "yes", "no"), "no")</f>
        <v>no</v>
      </c>
    </row>
    <row r="510" spans="1:6">
      <c r="A510" s="14" t="s">
        <v>1860</v>
      </c>
      <c r="B510" s="7">
        <f t="shared" si="14"/>
        <v>1.8905769343884664</v>
      </c>
      <c r="C510" s="7">
        <f t="shared" si="15"/>
        <v>-0.29990229538694635</v>
      </c>
      <c r="D510" s="12">
        <v>7.7727900000000005E-5</v>
      </c>
      <c r="E510" s="16">
        <v>5.0129999999999997E-7</v>
      </c>
      <c r="F510" s="8" t="str">
        <f>IFERROR(IF(VLOOKUP(A510,FrenchVocabulary!#REF!,1,FALSE)=A510, "yes", "no"), "no")</f>
        <v>no</v>
      </c>
    </row>
    <row r="511" spans="1:6">
      <c r="A511" s="14" t="s">
        <v>1861</v>
      </c>
      <c r="B511" s="7">
        <f t="shared" si="14"/>
        <v>1.8859167389070226</v>
      </c>
      <c r="C511" s="7">
        <f t="shared" si="15"/>
        <v>-0.3046058917088903</v>
      </c>
      <c r="D511" s="12">
        <v>7.6898300000000002E-5</v>
      </c>
      <c r="E511" s="16">
        <v>4.9589999999999999E-7</v>
      </c>
      <c r="F511" s="8" t="str">
        <f>IFERROR(IF(VLOOKUP(A511,FrenchVocabulary!#REF!,1,FALSE)=A511, "yes", "no"), "no")</f>
        <v>no</v>
      </c>
    </row>
    <row r="512" spans="1:6">
      <c r="A512" s="14" t="s">
        <v>1862</v>
      </c>
      <c r="B512" s="7">
        <f t="shared" si="14"/>
        <v>1.8849289724662333</v>
      </c>
      <c r="C512" s="7">
        <f t="shared" si="15"/>
        <v>-0.30557030904291693</v>
      </c>
      <c r="D512" s="12">
        <v>7.6723600000000005E-5</v>
      </c>
      <c r="E512" s="16">
        <v>4.9480000000000001E-7</v>
      </c>
      <c r="F512" s="8" t="str">
        <f>IFERROR(IF(VLOOKUP(A512,FrenchVocabulary!#REF!,1,FALSE)=A512, "yes", "no"), "no")</f>
        <v>no</v>
      </c>
    </row>
    <row r="513" spans="1:6">
      <c r="A513" s="14" t="s">
        <v>1863</v>
      </c>
      <c r="B513" s="7">
        <f t="shared" si="14"/>
        <v>1.8836909548210112</v>
      </c>
      <c r="C513" s="7">
        <f t="shared" si="15"/>
        <v>-0.30680085484628261</v>
      </c>
      <c r="D513" s="12">
        <v>7.6505200000000001E-5</v>
      </c>
      <c r="E513" s="16">
        <v>4.9340000000000001E-7</v>
      </c>
      <c r="F513" s="8" t="str">
        <f>IFERROR(IF(VLOOKUP(A513,FrenchVocabulary!#REF!,1,FALSE)=A513, "yes", "no"), "no")</f>
        <v>no</v>
      </c>
    </row>
    <row r="514" spans="1:6">
      <c r="A514" s="14" t="s">
        <v>1320</v>
      </c>
      <c r="B514" s="7">
        <f t="shared" ref="B514:B577" si="16">LOG10(D514)+6</f>
        <v>1.880206870720226</v>
      </c>
      <c r="C514" s="7">
        <f t="shared" ref="C514:C577" si="17">LOG10(E514)+6</f>
        <v>-0.31033603498422924</v>
      </c>
      <c r="D514" s="12">
        <v>7.5893899999999995E-5</v>
      </c>
      <c r="E514" s="16">
        <v>4.8940000000000003E-7</v>
      </c>
      <c r="F514" s="8" t="str">
        <f>IFERROR(IF(VLOOKUP(A514,FrenchVocabulary!#REF!,1,FALSE)=A514, "yes", "no"), "no")</f>
        <v>no</v>
      </c>
    </row>
    <row r="515" spans="1:6">
      <c r="A515" s="14" t="s">
        <v>702</v>
      </c>
      <c r="B515" s="7">
        <f t="shared" si="16"/>
        <v>1.8771979390547671</v>
      </c>
      <c r="C515" s="7">
        <f t="shared" si="17"/>
        <v>-0.31327437892545795</v>
      </c>
      <c r="D515" s="12">
        <v>7.5369899999999998E-5</v>
      </c>
      <c r="E515" s="16">
        <v>4.8609999999999999E-7</v>
      </c>
      <c r="F515" s="8" t="str">
        <f>IFERROR(IF(VLOOKUP(A515,FrenchVocabulary!#REF!,1,FALSE)=A515, "yes", "no"), "no")</f>
        <v>no</v>
      </c>
    </row>
    <row r="516" spans="1:6">
      <c r="A516" s="14" t="s">
        <v>779</v>
      </c>
      <c r="B516" s="7">
        <f t="shared" si="16"/>
        <v>1.8771979390547671</v>
      </c>
      <c r="C516" s="7">
        <f t="shared" si="17"/>
        <v>-0.31327437892545795</v>
      </c>
      <c r="D516" s="12">
        <v>7.5369899999999998E-5</v>
      </c>
      <c r="E516" s="16">
        <v>4.8609999999999999E-7</v>
      </c>
      <c r="F516" s="8" t="str">
        <f>IFERROR(IF(VLOOKUP(A516,FrenchVocabulary!#REF!,1,FALSE)=A516, "yes", "no"), "no")</f>
        <v>no</v>
      </c>
    </row>
    <row r="517" spans="1:6">
      <c r="A517" s="14" t="s">
        <v>899</v>
      </c>
      <c r="B517" s="7">
        <f t="shared" si="16"/>
        <v>1.8739143710437363</v>
      </c>
      <c r="C517" s="7">
        <f t="shared" si="17"/>
        <v>-0.31659270086790503</v>
      </c>
      <c r="D517" s="12">
        <v>7.4802199999999993E-5</v>
      </c>
      <c r="E517" s="16">
        <v>4.8240000000000003E-7</v>
      </c>
      <c r="F517" s="8" t="str">
        <f>IFERROR(IF(VLOOKUP(A517,FrenchVocabulary!#REF!,1,FALSE)=A517, "yes", "no"), "no")</f>
        <v>no</v>
      </c>
    </row>
    <row r="518" spans="1:6">
      <c r="A518" s="14" t="s">
        <v>1076</v>
      </c>
      <c r="B518" s="7">
        <f t="shared" si="16"/>
        <v>1.8734072195195477</v>
      </c>
      <c r="C518" s="7">
        <f t="shared" si="17"/>
        <v>-0.31713320433767578</v>
      </c>
      <c r="D518" s="12">
        <v>7.4714899999999998E-5</v>
      </c>
      <c r="E518" s="16">
        <v>4.8179999999999999E-7</v>
      </c>
      <c r="F518" s="8" t="str">
        <f>IFERROR(IF(VLOOKUP(A518,FrenchVocabulary!#REF!,1,FALSE)=A518, "yes", "no"), "no")</f>
        <v>no</v>
      </c>
    </row>
    <row r="519" spans="1:6">
      <c r="A519" s="14" t="s">
        <v>515</v>
      </c>
      <c r="B519" s="7">
        <f t="shared" si="16"/>
        <v>1.8731531306933373</v>
      </c>
      <c r="C519" s="7">
        <f t="shared" si="17"/>
        <v>-0.31731352175023186</v>
      </c>
      <c r="D519" s="12">
        <v>7.4671200000000004E-5</v>
      </c>
      <c r="E519" s="16">
        <v>4.8159999999999997E-7</v>
      </c>
      <c r="F519" s="8" t="str">
        <f>IFERROR(IF(VLOOKUP(A519,FrenchVocabulary!#REF!,1,FALSE)=A519, "yes", "no"), "no")</f>
        <v>no</v>
      </c>
    </row>
    <row r="520" spans="1:6">
      <c r="A520" s="14" t="s">
        <v>825</v>
      </c>
      <c r="B520" s="7">
        <f t="shared" si="16"/>
        <v>1.8721358691725456</v>
      </c>
      <c r="C520" s="7">
        <f t="shared" si="17"/>
        <v>-0.31839700126913151</v>
      </c>
      <c r="D520" s="12">
        <v>7.4496499999999994E-5</v>
      </c>
      <c r="E520" s="16">
        <v>4.8039999999999999E-7</v>
      </c>
      <c r="F520" s="8" t="str">
        <f>IFERROR(IF(VLOOKUP(A520,FrenchVocabulary!#REF!,1,FALSE)=A520, "yes", "no"), "no")</f>
        <v>no</v>
      </c>
    </row>
    <row r="521" spans="1:6">
      <c r="A521" s="14" t="s">
        <v>1864</v>
      </c>
      <c r="B521" s="7">
        <f t="shared" si="16"/>
        <v>1.8711168036358563</v>
      </c>
      <c r="C521" s="7">
        <f t="shared" si="17"/>
        <v>-0.31939257100821195</v>
      </c>
      <c r="D521" s="12">
        <v>7.4321900000000004E-5</v>
      </c>
      <c r="E521" s="16">
        <v>4.7930000000000001E-7</v>
      </c>
      <c r="F521" s="8" t="str">
        <f>IFERROR(IF(VLOOKUP(A521,FrenchVocabulary!#REF!,1,FALSE)=A521, "yes", "no"), "no")</f>
        <v>no</v>
      </c>
    </row>
    <row r="522" spans="1:6">
      <c r="A522" s="14" t="s">
        <v>500</v>
      </c>
      <c r="B522" s="7">
        <f t="shared" si="16"/>
        <v>1.8711168036358563</v>
      </c>
      <c r="C522" s="7">
        <f t="shared" si="17"/>
        <v>-0.31939257100821195</v>
      </c>
      <c r="D522" s="12">
        <v>7.4321900000000004E-5</v>
      </c>
      <c r="E522" s="16">
        <v>4.7930000000000001E-7</v>
      </c>
      <c r="F522" s="8" t="str">
        <f>IFERROR(IF(VLOOKUP(A522,FrenchVocabulary!#REF!,1,FALSE)=A522, "yes", "no"), "no")</f>
        <v>no</v>
      </c>
    </row>
    <row r="523" spans="1:6">
      <c r="A523" s="14" t="s">
        <v>759</v>
      </c>
      <c r="B523" s="7">
        <f t="shared" si="16"/>
        <v>1.8703506394818623</v>
      </c>
      <c r="C523" s="7">
        <f t="shared" si="17"/>
        <v>-0.32011805788713765</v>
      </c>
      <c r="D523" s="12">
        <v>7.4190900000000001E-5</v>
      </c>
      <c r="E523" s="16">
        <v>4.7849999999999995E-7</v>
      </c>
      <c r="F523" s="8" t="str">
        <f>IFERROR(IF(VLOOKUP(A523,FrenchVocabulary!#REF!,1,FALSE)=A523, "yes", "no"), "no")</f>
        <v>no</v>
      </c>
    </row>
    <row r="524" spans="1:6">
      <c r="A524" s="14" t="s">
        <v>844</v>
      </c>
      <c r="B524" s="7">
        <f t="shared" si="16"/>
        <v>1.8698387207295255</v>
      </c>
      <c r="C524" s="7">
        <f t="shared" si="17"/>
        <v>-0.32066296947920581</v>
      </c>
      <c r="D524" s="12">
        <v>7.41035E-5</v>
      </c>
      <c r="E524" s="16">
        <v>4.7790000000000001E-7</v>
      </c>
      <c r="F524" s="8" t="str">
        <f>IFERROR(IF(VLOOKUP(A524,FrenchVocabulary!#REF!,1,FALSE)=A524, "yes", "no"), "no")</f>
        <v>no</v>
      </c>
    </row>
    <row r="525" spans="1:6">
      <c r="A525" s="14" t="s">
        <v>1441</v>
      </c>
      <c r="B525" s="7">
        <f t="shared" si="16"/>
        <v>1.8688142443081066</v>
      </c>
      <c r="C525" s="7">
        <f t="shared" si="17"/>
        <v>-0.32166375326781971</v>
      </c>
      <c r="D525" s="12">
        <v>7.3928899999999996E-5</v>
      </c>
      <c r="E525" s="16">
        <v>4.7679999999999998E-7</v>
      </c>
      <c r="F525" s="8" t="str">
        <f>IFERROR(IF(VLOOKUP(A525,FrenchVocabulary!#REF!,1,FALSE)=A525, "yes", "no"), "no")</f>
        <v>no</v>
      </c>
    </row>
    <row r="526" spans="1:6">
      <c r="A526" s="14" t="s">
        <v>826</v>
      </c>
      <c r="B526" s="7">
        <f t="shared" si="16"/>
        <v>1.8683005102701067</v>
      </c>
      <c r="C526" s="7">
        <f t="shared" si="17"/>
        <v>-0.32221060893113851</v>
      </c>
      <c r="D526" s="12">
        <v>7.3841499999999994E-5</v>
      </c>
      <c r="E526" s="16">
        <v>4.7619999999999999E-7</v>
      </c>
      <c r="F526" s="8" t="str">
        <f>IFERROR(IF(VLOOKUP(A526,FrenchVocabulary!#REF!,1,FALSE)=A526, "yes", "no"), "no")</f>
        <v>no</v>
      </c>
    </row>
    <row r="527" spans="1:6">
      <c r="A527" s="14" t="s">
        <v>1865</v>
      </c>
      <c r="B527" s="7">
        <f t="shared" si="16"/>
        <v>1.8677867566486723</v>
      </c>
      <c r="C527" s="7">
        <f t="shared" si="17"/>
        <v>-0.3227581540533464</v>
      </c>
      <c r="D527" s="12">
        <v>7.3754199999999999E-5</v>
      </c>
      <c r="E527" s="16">
        <v>4.756E-7</v>
      </c>
      <c r="F527" s="8" t="str">
        <f>IFERROR(IF(VLOOKUP(A527,FrenchVocabulary!#REF!,1,FALSE)=A527, "yes", "no"), "no")</f>
        <v>no</v>
      </c>
    </row>
    <row r="528" spans="1:6">
      <c r="A528" s="14" t="s">
        <v>931</v>
      </c>
      <c r="B528" s="7">
        <f t="shared" si="16"/>
        <v>1.8675293571569336</v>
      </c>
      <c r="C528" s="7">
        <f t="shared" si="17"/>
        <v>-0.32294082260783874</v>
      </c>
      <c r="D528" s="12">
        <v>7.3710500000000005E-5</v>
      </c>
      <c r="E528" s="16">
        <v>4.7539999999999998E-7</v>
      </c>
      <c r="F528" s="8" t="str">
        <f>IFERROR(IF(VLOOKUP(A528,FrenchVocabulary!#REF!,1,FALSE)=A528, "yes", "no"), "no")</f>
        <v>no</v>
      </c>
    </row>
    <row r="529" spans="1:6">
      <c r="A529" s="14" t="s">
        <v>823</v>
      </c>
      <c r="B529" s="7">
        <f t="shared" si="16"/>
        <v>1.866241248244517</v>
      </c>
      <c r="C529" s="7">
        <f t="shared" si="17"/>
        <v>-0.32422165832591521</v>
      </c>
      <c r="D529" s="12">
        <v>7.3492199999999994E-5</v>
      </c>
      <c r="E529" s="16">
        <v>4.7399999999999998E-7</v>
      </c>
      <c r="F529" s="8" t="str">
        <f>IFERROR(IF(VLOOKUP(A529,FrenchVocabulary!#REF!,1,FALSE)=A529, "yes", "no"), "no")</f>
        <v>no</v>
      </c>
    </row>
    <row r="530" spans="1:6">
      <c r="A530" s="14" t="s">
        <v>1866</v>
      </c>
      <c r="B530" s="7">
        <f t="shared" si="16"/>
        <v>1.8657250513593002</v>
      </c>
      <c r="C530" s="7">
        <f t="shared" si="17"/>
        <v>-0.3247717464069364</v>
      </c>
      <c r="D530" s="12">
        <v>7.3404899999999999E-5</v>
      </c>
      <c r="E530" s="16">
        <v>4.7339999999999999E-7</v>
      </c>
      <c r="F530" s="8" t="str">
        <f>IFERROR(IF(VLOOKUP(A530,FrenchVocabulary!#REF!,1,FALSE)=A530, "yes", "no"), "no")</f>
        <v>no</v>
      </c>
    </row>
    <row r="531" spans="1:6">
      <c r="A531" s="14" t="s">
        <v>1867</v>
      </c>
      <c r="B531" s="7">
        <f t="shared" si="16"/>
        <v>1.8641721754309222</v>
      </c>
      <c r="C531" s="7">
        <f t="shared" si="17"/>
        <v>-0.32633412375429849</v>
      </c>
      <c r="D531" s="12">
        <v>7.3142899999999994E-5</v>
      </c>
      <c r="E531" s="16">
        <v>4.7170000000000002E-7</v>
      </c>
      <c r="F531" s="8" t="str">
        <f>IFERROR(IF(VLOOKUP(A531,FrenchVocabulary!#REF!,1,FALSE)=A531, "yes", "no"), "no")</f>
        <v>no</v>
      </c>
    </row>
    <row r="532" spans="1:6">
      <c r="A532" s="14" t="s">
        <v>954</v>
      </c>
      <c r="B532" s="7">
        <f t="shared" si="16"/>
        <v>1.8628734601045638</v>
      </c>
      <c r="C532" s="7">
        <f t="shared" si="17"/>
        <v>-0.32762502125392068</v>
      </c>
      <c r="D532" s="12">
        <v>7.2924500000000003E-5</v>
      </c>
      <c r="E532" s="16">
        <v>4.7030000000000002E-7</v>
      </c>
      <c r="F532" s="8" t="str">
        <f>IFERROR(IF(VLOOKUP(A532,FrenchVocabulary!#REF!,1,FALSE)=A532, "yes", "no"), "no")</f>
        <v>no</v>
      </c>
    </row>
    <row r="533" spans="1:6">
      <c r="A533" s="14" t="s">
        <v>1396</v>
      </c>
      <c r="B533" s="7">
        <f t="shared" si="16"/>
        <v>1.8626137270634642</v>
      </c>
      <c r="C533" s="7">
        <f t="shared" si="17"/>
        <v>-0.32790214206428292</v>
      </c>
      <c r="D533" s="12">
        <v>7.2880900000000002E-5</v>
      </c>
      <c r="E533" s="16">
        <v>4.7E-7</v>
      </c>
      <c r="F533" s="8" t="str">
        <f>IFERROR(IF(VLOOKUP(A533,FrenchVocabulary!#REF!,1,FALSE)=A533, "yes", "no"), "no")</f>
        <v>no</v>
      </c>
    </row>
    <row r="534" spans="1:6">
      <c r="A534" s="14" t="s">
        <v>809</v>
      </c>
      <c r="B534" s="7">
        <f t="shared" si="16"/>
        <v>1.8620926012888228</v>
      </c>
      <c r="C534" s="7">
        <f t="shared" si="17"/>
        <v>-0.32836440339787032</v>
      </c>
      <c r="D534" s="12">
        <v>7.27935E-5</v>
      </c>
      <c r="E534" s="16">
        <v>4.6950000000000002E-7</v>
      </c>
      <c r="F534" s="8" t="str">
        <f>IFERROR(IF(VLOOKUP(A534,FrenchVocabulary!#REF!,1,FALSE)=A534, "yes", "no"), "no")</f>
        <v>no</v>
      </c>
    </row>
    <row r="535" spans="1:6">
      <c r="A535" s="14" t="s">
        <v>672</v>
      </c>
      <c r="B535" s="7">
        <f t="shared" si="16"/>
        <v>1.8618324006891749</v>
      </c>
      <c r="C535" s="7">
        <f t="shared" si="17"/>
        <v>-0.32864199655650861</v>
      </c>
      <c r="D535" s="12">
        <v>7.27499E-5</v>
      </c>
      <c r="E535" s="16">
        <v>4.6919999999999999E-7</v>
      </c>
      <c r="F535" s="8" t="str">
        <f>IFERROR(IF(VLOOKUP(A535,FrenchVocabulary!#REF!,1,FALSE)=A535, "yes", "no"), "no")</f>
        <v>no</v>
      </c>
    </row>
    <row r="536" spans="1:6">
      <c r="A536" s="14" t="s">
        <v>987</v>
      </c>
      <c r="B536" s="7">
        <f t="shared" si="16"/>
        <v>1.8597415654580747</v>
      </c>
      <c r="C536" s="7">
        <f t="shared" si="17"/>
        <v>-0.33077612606919438</v>
      </c>
      <c r="D536" s="12">
        <v>7.2400500000000006E-5</v>
      </c>
      <c r="E536" s="16">
        <v>4.6689999999999998E-7</v>
      </c>
      <c r="F536" s="8" t="str">
        <f>IFERROR(IF(VLOOKUP(A536,FrenchVocabulary!#REF!,1,FALSE)=A536, "yes", "no"), "no")</f>
        <v>no</v>
      </c>
    </row>
    <row r="537" spans="1:6">
      <c r="A537" s="14" t="s">
        <v>1868</v>
      </c>
      <c r="B537" s="7">
        <f t="shared" si="16"/>
        <v>1.8586923609511441</v>
      </c>
      <c r="C537" s="7">
        <f t="shared" si="17"/>
        <v>-0.33180051580133796</v>
      </c>
      <c r="D537" s="12">
        <v>7.2225799999999995E-5</v>
      </c>
      <c r="E537" s="16">
        <v>4.658E-7</v>
      </c>
      <c r="F537" s="8" t="str">
        <f>IFERROR(IF(VLOOKUP(A537,FrenchVocabulary!#REF!,1,FALSE)=A537, "yes", "no"), "no")</f>
        <v>no</v>
      </c>
    </row>
    <row r="538" spans="1:6">
      <c r="A538" s="14" t="s">
        <v>1869</v>
      </c>
      <c r="B538" s="7">
        <f t="shared" si="16"/>
        <v>1.8568508864389601</v>
      </c>
      <c r="C538" s="7">
        <f t="shared" si="17"/>
        <v>-0.33366925569803119</v>
      </c>
      <c r="D538" s="12">
        <v>7.1920200000000003E-5</v>
      </c>
      <c r="E538" s="16">
        <v>4.6380000000000001E-7</v>
      </c>
      <c r="F538" s="8" t="str">
        <f>IFERROR(IF(VLOOKUP(A538,FrenchVocabulary!#REF!,1,FALSE)=A538, "yes", "no"), "no")</f>
        <v>no</v>
      </c>
    </row>
    <row r="539" spans="1:6">
      <c r="A539" s="14" t="s">
        <v>1870</v>
      </c>
      <c r="B539" s="7">
        <f t="shared" si="16"/>
        <v>1.852078451647019</v>
      </c>
      <c r="C539" s="7">
        <f t="shared" si="17"/>
        <v>-0.33837659077077031</v>
      </c>
      <c r="D539" s="12">
        <v>7.1134200000000001E-5</v>
      </c>
      <c r="E539" s="16">
        <v>4.5880000000000001E-7</v>
      </c>
      <c r="F539" s="8" t="str">
        <f>IFERROR(IF(VLOOKUP(A539,FrenchVocabulary!#REF!,1,FALSE)=A539, "yes", "no"), "no")</f>
        <v>no</v>
      </c>
    </row>
    <row r="540" spans="1:6">
      <c r="A540" s="14" t="s">
        <v>1871</v>
      </c>
      <c r="B540" s="7">
        <f t="shared" si="16"/>
        <v>1.8518115687573884</v>
      </c>
      <c r="C540" s="7">
        <f t="shared" si="17"/>
        <v>-0.33866065999395989</v>
      </c>
      <c r="D540" s="12">
        <v>7.1090500000000007E-5</v>
      </c>
      <c r="E540" s="16">
        <v>4.5849999999999998E-7</v>
      </c>
      <c r="F540" s="8" t="str">
        <f>IFERROR(IF(VLOOKUP(A540,FrenchVocabulary!#REF!,1,FALSE)=A540, "yes", "no"), "no")</f>
        <v>no</v>
      </c>
    </row>
    <row r="541" spans="1:6">
      <c r="A541" s="14" t="s">
        <v>1872</v>
      </c>
      <c r="B541" s="7">
        <f t="shared" si="16"/>
        <v>1.8515445217618822</v>
      </c>
      <c r="C541" s="7">
        <f t="shared" si="17"/>
        <v>-0.33894491514662128</v>
      </c>
      <c r="D541" s="12">
        <v>7.1046799999999999E-5</v>
      </c>
      <c r="E541" s="16">
        <v>4.5820000000000001E-7</v>
      </c>
      <c r="F541" s="8" t="str">
        <f>IFERROR(IF(VLOOKUP(A541,FrenchVocabulary!#REF!,1,FALSE)=A541, "yes", "no"), "no")</f>
        <v>no</v>
      </c>
    </row>
    <row r="542" spans="1:6">
      <c r="A542" s="14" t="s">
        <v>698</v>
      </c>
      <c r="B542" s="7">
        <f t="shared" si="16"/>
        <v>1.8512779221137921</v>
      </c>
      <c r="C542" s="7">
        <f t="shared" si="17"/>
        <v>-0.33922935647230279</v>
      </c>
      <c r="D542" s="12">
        <v>7.1003199999999998E-5</v>
      </c>
      <c r="E542" s="16">
        <v>4.5789999999999999E-7</v>
      </c>
      <c r="F542" s="8" t="str">
        <f>IFERROR(IF(VLOOKUP(A542,FrenchVocabulary!#REF!,1,FALSE)=A542, "yes", "no"), "no")</f>
        <v>no</v>
      </c>
    </row>
    <row r="543" spans="1:6">
      <c r="A543" s="14" t="s">
        <v>1873</v>
      </c>
      <c r="B543" s="7">
        <f t="shared" si="16"/>
        <v>1.8510105466770241</v>
      </c>
      <c r="C543" s="7">
        <f t="shared" si="17"/>
        <v>-0.33951398421503232</v>
      </c>
      <c r="D543" s="12">
        <v>7.0959500000000004E-5</v>
      </c>
      <c r="E543" s="16">
        <v>4.5760000000000002E-7</v>
      </c>
      <c r="F543" s="8" t="str">
        <f>IFERROR(IF(VLOOKUP(A543,FrenchVocabulary!#REF!,1,FALSE)=A543, "yes", "no"), "no")</f>
        <v>no</v>
      </c>
    </row>
    <row r="544" spans="1:6">
      <c r="A544" s="14" t="s">
        <v>1874</v>
      </c>
      <c r="B544" s="7">
        <f t="shared" si="16"/>
        <v>1.8507430065279022</v>
      </c>
      <c r="C544" s="7">
        <f t="shared" si="17"/>
        <v>-0.33979879861931828</v>
      </c>
      <c r="D544" s="12">
        <v>7.0915799999999996E-5</v>
      </c>
      <c r="E544" s="16">
        <v>4.573E-7</v>
      </c>
      <c r="F544" s="8" t="str">
        <f>IFERROR(IF(VLOOKUP(A544,FrenchVocabulary!#REF!,1,FALSE)=A544, "yes", "no"), "no")</f>
        <v>no</v>
      </c>
    </row>
    <row r="545" spans="1:6">
      <c r="A545" s="14" t="s">
        <v>906</v>
      </c>
      <c r="B545" s="7">
        <f t="shared" si="16"/>
        <v>1.8499400093163523</v>
      </c>
      <c r="C545" s="7">
        <f t="shared" si="17"/>
        <v>-0.34055921812968215</v>
      </c>
      <c r="D545" s="12">
        <v>7.0784799999999994E-5</v>
      </c>
      <c r="E545" s="16">
        <v>4.5649999999999999E-7</v>
      </c>
      <c r="F545" s="8" t="str">
        <f>IFERROR(IF(VLOOKUP(A545,FrenchVocabulary!#REF!,1,FALSE)=A545, "yes", "no"), "no")</f>
        <v>no</v>
      </c>
    </row>
    <row r="546" spans="1:6">
      <c r="A546" s="14" t="s">
        <v>1875</v>
      </c>
      <c r="B546" s="7">
        <f t="shared" si="16"/>
        <v>1.8496724225830308</v>
      </c>
      <c r="C546" s="7">
        <f t="shared" si="17"/>
        <v>-0.34084471905936997</v>
      </c>
      <c r="D546" s="12">
        <v>7.0741200000000006E-5</v>
      </c>
      <c r="E546" s="16">
        <v>4.5620000000000002E-7</v>
      </c>
      <c r="F546" s="8" t="str">
        <f>IFERROR(IF(VLOOKUP(A546,FrenchVocabulary!#REF!,1,FALSE)=A546, "yes", "no"), "no")</f>
        <v>no</v>
      </c>
    </row>
    <row r="547" spans="1:6">
      <c r="A547" s="14" t="s">
        <v>1876</v>
      </c>
      <c r="B547" s="7">
        <f t="shared" si="16"/>
        <v>1.8480603496104422</v>
      </c>
      <c r="C547" s="7">
        <f t="shared" si="17"/>
        <v>-0.34246611244201386</v>
      </c>
      <c r="D547" s="12">
        <v>7.0479099999999994E-5</v>
      </c>
      <c r="E547" s="16">
        <v>4.545E-7</v>
      </c>
      <c r="F547" s="8" t="str">
        <f>IFERROR(IF(VLOOKUP(A547,FrenchVocabulary!#REF!,1,FALSE)=A547, "yes", "no"), "no")</f>
        <v>no</v>
      </c>
    </row>
    <row r="548" spans="1:6">
      <c r="A548" s="14" t="s">
        <v>772</v>
      </c>
      <c r="B548" s="7">
        <f t="shared" si="16"/>
        <v>1.8448193817459053</v>
      </c>
      <c r="C548" s="7">
        <f t="shared" si="17"/>
        <v>-0.34572717290228994</v>
      </c>
      <c r="D548" s="12">
        <v>6.9955099999999997E-5</v>
      </c>
      <c r="E548" s="16">
        <v>4.5110000000000001E-7</v>
      </c>
      <c r="F548" s="8" t="str">
        <f>IFERROR(IF(VLOOKUP(A548,FrenchVocabulary!#REF!,1,FALSE)=A548, "yes", "no"), "no")</f>
        <v>no</v>
      </c>
    </row>
    <row r="549" spans="1:6">
      <c r="A549" s="14" t="s">
        <v>1877</v>
      </c>
      <c r="B549" s="7">
        <f t="shared" si="16"/>
        <v>1.8445486203200279</v>
      </c>
      <c r="C549" s="7">
        <f t="shared" si="17"/>
        <v>-0.34591976469342978</v>
      </c>
      <c r="D549" s="12">
        <v>6.9911499999999996E-5</v>
      </c>
      <c r="E549" s="16">
        <v>4.5089999999999999E-7</v>
      </c>
      <c r="F549" s="8" t="str">
        <f>IFERROR(IF(VLOOKUP(A549,FrenchVocabulary!#REF!,1,FALSE)=A549, "yes", "no"), "no")</f>
        <v>no</v>
      </c>
    </row>
    <row r="550" spans="1:6">
      <c r="A550" s="14" t="s">
        <v>874</v>
      </c>
      <c r="B550" s="7">
        <f t="shared" si="16"/>
        <v>1.8431897826853589</v>
      </c>
      <c r="C550" s="7">
        <f t="shared" si="17"/>
        <v>-0.34727030393075253</v>
      </c>
      <c r="D550" s="12">
        <v>6.9693100000000005E-5</v>
      </c>
      <c r="E550" s="16">
        <v>4.495E-7</v>
      </c>
      <c r="F550" s="8" t="str">
        <f>IFERROR(IF(VLOOKUP(A550,FrenchVocabulary!#REF!,1,FALSE)=A550, "yes", "no"), "no")</f>
        <v>no</v>
      </c>
    </row>
    <row r="551" spans="1:6">
      <c r="A551" s="14" t="s">
        <v>711</v>
      </c>
      <c r="B551" s="7">
        <f t="shared" si="16"/>
        <v>1.8426454293095045</v>
      </c>
      <c r="C551" s="7">
        <f t="shared" si="17"/>
        <v>-0.3478503945983471</v>
      </c>
      <c r="D551" s="12">
        <v>6.9605799999999997E-5</v>
      </c>
      <c r="E551" s="16">
        <v>4.489E-7</v>
      </c>
      <c r="F551" s="8" t="str">
        <f>IFERROR(IF(VLOOKUP(A551,FrenchVocabulary!#REF!,1,FALSE)=A551, "yes", "no"), "no")</f>
        <v>no</v>
      </c>
    </row>
    <row r="552" spans="1:6">
      <c r="A552" s="14" t="s">
        <v>1878</v>
      </c>
      <c r="B552" s="7">
        <f t="shared" si="16"/>
        <v>1.8426454293095045</v>
      </c>
      <c r="C552" s="7">
        <f t="shared" si="17"/>
        <v>-0.3478503945983471</v>
      </c>
      <c r="D552" s="12">
        <v>6.9605799999999997E-5</v>
      </c>
      <c r="E552" s="16">
        <v>4.489E-7</v>
      </c>
      <c r="F552" s="8" t="str">
        <f>IFERROR(IF(VLOOKUP(A552,FrenchVocabulary!#REF!,1,FALSE)=A552, "yes", "no"), "no")</f>
        <v>no</v>
      </c>
    </row>
    <row r="553" spans="1:6">
      <c r="A553" s="14" t="s">
        <v>290</v>
      </c>
      <c r="B553" s="7">
        <f t="shared" si="16"/>
        <v>1.8426454293095045</v>
      </c>
      <c r="C553" s="7">
        <f t="shared" si="17"/>
        <v>-0.3478503945983471</v>
      </c>
      <c r="D553" s="12">
        <v>6.9605799999999997E-5</v>
      </c>
      <c r="E553" s="16">
        <v>4.489E-7</v>
      </c>
      <c r="F553" s="8" t="str">
        <f>IFERROR(IF(VLOOKUP(A553,FrenchVocabulary!#REF!,1,FALSE)=A553, "yes", "no"), "no")</f>
        <v>no</v>
      </c>
    </row>
    <row r="554" spans="1:6">
      <c r="A554" s="14" t="s">
        <v>1879</v>
      </c>
      <c r="B554" s="7">
        <f t="shared" si="16"/>
        <v>1.8412812403399172</v>
      </c>
      <c r="C554" s="7">
        <f t="shared" si="17"/>
        <v>-0.3492069603480692</v>
      </c>
      <c r="D554" s="12">
        <v>6.9387499999999999E-5</v>
      </c>
      <c r="E554" s="16">
        <v>4.475E-7</v>
      </c>
      <c r="F554" s="8" t="str">
        <f>IFERROR(IF(VLOOKUP(A554,FrenchVocabulary!#REF!,1,FALSE)=A554, "yes", "no"), "no")</f>
        <v>no</v>
      </c>
    </row>
    <row r="555" spans="1:6">
      <c r="A555" s="14" t="s">
        <v>1880</v>
      </c>
      <c r="B555" s="7">
        <f t="shared" si="16"/>
        <v>1.8396382856719677</v>
      </c>
      <c r="C555" s="7">
        <f t="shared" si="17"/>
        <v>-0.35085993585578112</v>
      </c>
      <c r="D555" s="12">
        <v>6.9125499999999994E-5</v>
      </c>
      <c r="E555" s="16">
        <v>4.4579999999999998E-7</v>
      </c>
      <c r="F555" s="8" t="str">
        <f>IFERROR(IF(VLOOKUP(A555,FrenchVocabulary!#REF!,1,FALSE)=A555, "yes", "no"), "no")</f>
        <v>no</v>
      </c>
    </row>
    <row r="556" spans="1:6">
      <c r="A556" s="14" t="s">
        <v>542</v>
      </c>
      <c r="B556" s="7">
        <f t="shared" si="16"/>
        <v>1.8396382856719677</v>
      </c>
      <c r="C556" s="7">
        <f t="shared" si="17"/>
        <v>-0.35085993585578112</v>
      </c>
      <c r="D556" s="12">
        <v>6.9125499999999994E-5</v>
      </c>
      <c r="E556" s="16">
        <v>4.4579999999999998E-7</v>
      </c>
      <c r="F556" s="8" t="str">
        <f>IFERROR(IF(VLOOKUP(A556,FrenchVocabulary!#REF!,1,FALSE)=A556, "yes", "no"), "no")</f>
        <v>no</v>
      </c>
    </row>
    <row r="557" spans="1:6">
      <c r="A557" s="14" t="s">
        <v>933</v>
      </c>
      <c r="B557" s="7">
        <f t="shared" si="16"/>
        <v>1.838263972734314</v>
      </c>
      <c r="C557" s="7">
        <f t="shared" si="17"/>
        <v>-0.35222594973116994</v>
      </c>
      <c r="D557" s="12">
        <v>6.8907100000000003E-5</v>
      </c>
      <c r="E557" s="16">
        <v>4.4439999999999998E-7</v>
      </c>
      <c r="F557" s="8" t="str">
        <f>IFERROR(IF(VLOOKUP(A557,FrenchVocabulary!#REF!,1,FALSE)=A557, "yes", "no"), "no")</f>
        <v>no</v>
      </c>
    </row>
    <row r="558" spans="1:6">
      <c r="A558" s="14" t="s">
        <v>1881</v>
      </c>
      <c r="B558" s="7">
        <f t="shared" si="16"/>
        <v>1.8371621407439038</v>
      </c>
      <c r="C558" s="7">
        <f t="shared" si="17"/>
        <v>-0.3533022687006655</v>
      </c>
      <c r="D558" s="12">
        <v>6.87325E-5</v>
      </c>
      <c r="E558" s="16">
        <v>4.4330000000000001E-7</v>
      </c>
      <c r="F558" s="8" t="str">
        <f>IFERROR(IF(VLOOKUP(A558,FrenchVocabulary!#REF!,1,FALSE)=A558, "yes", "no"), "no")</f>
        <v>no</v>
      </c>
    </row>
    <row r="559" spans="1:6">
      <c r="A559" s="14" t="s">
        <v>1882</v>
      </c>
      <c r="B559" s="7">
        <f t="shared" si="16"/>
        <v>1.8341160184143499</v>
      </c>
      <c r="C559" s="7">
        <f t="shared" si="17"/>
        <v>-0.35634996178267109</v>
      </c>
      <c r="D559" s="12">
        <v>6.8252100000000003E-5</v>
      </c>
      <c r="E559" s="16">
        <v>4.4019999999999998E-7</v>
      </c>
      <c r="F559" s="8" t="str">
        <f>IFERROR(IF(VLOOKUP(A559,FrenchVocabulary!#REF!,1,FALSE)=A559, "yes", "no"), "no")</f>
        <v>no</v>
      </c>
    </row>
    <row r="560" spans="1:6">
      <c r="A560" s="14" t="s">
        <v>615</v>
      </c>
      <c r="B560" s="7">
        <f t="shared" si="16"/>
        <v>1.8335601648002324</v>
      </c>
      <c r="C560" s="7">
        <f t="shared" si="17"/>
        <v>-0.35694231624854744</v>
      </c>
      <c r="D560" s="12">
        <v>6.8164799999999995E-5</v>
      </c>
      <c r="E560" s="16">
        <v>4.3959999999999999E-7</v>
      </c>
      <c r="F560" s="8" t="str">
        <f>IFERROR(IF(VLOOKUP(A560,FrenchVocabulary!#REF!,1,FALSE)=A560, "yes", "no"), "no")</f>
        <v>no</v>
      </c>
    </row>
    <row r="561" spans="1:6">
      <c r="A561" s="14" t="s">
        <v>1883</v>
      </c>
      <c r="B561" s="7">
        <f t="shared" si="16"/>
        <v>1.8332816522100144</v>
      </c>
      <c r="C561" s="7">
        <f t="shared" si="17"/>
        <v>-0.35723879673467973</v>
      </c>
      <c r="D561" s="12">
        <v>6.8121100000000001E-5</v>
      </c>
      <c r="E561" s="16">
        <v>4.3930000000000002E-7</v>
      </c>
      <c r="F561" s="8" t="str">
        <f>IFERROR(IF(VLOOKUP(A561,FrenchVocabulary!#REF!,1,FALSE)=A561, "yes", "no"), "no")</f>
        <v>no</v>
      </c>
    </row>
    <row r="562" spans="1:6">
      <c r="A562" s="14" t="s">
        <v>860</v>
      </c>
      <c r="B562" s="7">
        <f t="shared" si="16"/>
        <v>1.8324456799359323</v>
      </c>
      <c r="C562" s="7">
        <f t="shared" si="17"/>
        <v>-0.35803040229794103</v>
      </c>
      <c r="D562" s="12">
        <v>6.7990099999999998E-5</v>
      </c>
      <c r="E562" s="16">
        <v>4.3850000000000002E-7</v>
      </c>
      <c r="F562" s="8" t="str">
        <f>IFERROR(IF(VLOOKUP(A562,FrenchVocabulary!#REF!,1,FALSE)=A562, "yes", "no"), "no")</f>
        <v>no</v>
      </c>
    </row>
    <row r="563" spans="1:6">
      <c r="A563" s="14" t="s">
        <v>819</v>
      </c>
      <c r="B563" s="7">
        <f t="shared" si="16"/>
        <v>1.8307688923627508</v>
      </c>
      <c r="C563" s="7">
        <f t="shared" si="17"/>
        <v>-0.35971737030331941</v>
      </c>
      <c r="D563" s="12">
        <v>6.7728100000000006E-5</v>
      </c>
      <c r="E563" s="16">
        <v>4.3679999999999999E-7</v>
      </c>
      <c r="F563" s="8" t="str">
        <f>IFERROR(IF(VLOOKUP(A563,FrenchVocabulary!#REF!,1,FALSE)=A563, "yes", "no"), "no")</f>
        <v>no</v>
      </c>
    </row>
    <row r="564" spans="1:6">
      <c r="A564" s="14" t="s">
        <v>1884</v>
      </c>
      <c r="B564" s="7">
        <f t="shared" si="16"/>
        <v>1.8296472121897116</v>
      </c>
      <c r="C564" s="7">
        <f t="shared" si="17"/>
        <v>-0.36081244006424651</v>
      </c>
      <c r="D564" s="12">
        <v>6.7553399999999996E-5</v>
      </c>
      <c r="E564" s="16">
        <v>4.3570000000000002E-7</v>
      </c>
      <c r="F564" s="8" t="str">
        <f>IFERROR(IF(VLOOKUP(A564,FrenchVocabulary!#REF!,1,FALSE)=A564, "yes", "no"), "no")</f>
        <v>no</v>
      </c>
    </row>
    <row r="565" spans="1:6">
      <c r="A565" s="14" t="s">
        <v>1171</v>
      </c>
      <c r="B565" s="7">
        <f t="shared" si="16"/>
        <v>1.8268312419882289</v>
      </c>
      <c r="C565" s="7">
        <f t="shared" si="17"/>
        <v>-0.363712747901487</v>
      </c>
      <c r="D565" s="12">
        <v>6.7116800000000001E-5</v>
      </c>
      <c r="E565" s="16">
        <v>4.3280000000000001E-7</v>
      </c>
      <c r="F565" s="8" t="str">
        <f>IFERROR(IF(VLOOKUP(A565,FrenchVocabulary!#REF!,1,FALSE)=A565, "yes", "no"), "no")</f>
        <v>no</v>
      </c>
    </row>
    <row r="566" spans="1:6">
      <c r="A566" s="14" t="s">
        <v>1885</v>
      </c>
      <c r="B566" s="7">
        <f t="shared" si="16"/>
        <v>1.8268312419882289</v>
      </c>
      <c r="C566" s="7">
        <f t="shared" si="17"/>
        <v>-0.363712747901487</v>
      </c>
      <c r="D566" s="12">
        <v>6.7116800000000001E-5</v>
      </c>
      <c r="E566" s="16">
        <v>4.3280000000000001E-7</v>
      </c>
      <c r="F566" s="8" t="str">
        <f>IFERROR(IF(VLOOKUP(A566,FrenchVocabulary!#REF!,1,FALSE)=A566, "yes", "no"), "no")</f>
        <v>no</v>
      </c>
    </row>
    <row r="567" spans="1:6">
      <c r="A567" s="14" t="s">
        <v>646</v>
      </c>
      <c r="B567" s="7">
        <f t="shared" si="16"/>
        <v>1.8268312419882289</v>
      </c>
      <c r="C567" s="7">
        <f t="shared" si="17"/>
        <v>-0.363712747901487</v>
      </c>
      <c r="D567" s="12">
        <v>6.7116800000000001E-5</v>
      </c>
      <c r="E567" s="16">
        <v>4.3280000000000001E-7</v>
      </c>
      <c r="F567" s="8" t="str">
        <f>IFERROR(IF(VLOOKUP(A567,FrenchVocabulary!#REF!,1,FALSE)=A567, "yes", "no"), "no")</f>
        <v>no</v>
      </c>
    </row>
    <row r="568" spans="1:6">
      <c r="A568" s="14" t="s">
        <v>1083</v>
      </c>
      <c r="B568" s="7">
        <f t="shared" si="16"/>
        <v>1.8265483791270141</v>
      </c>
      <c r="C568" s="7">
        <f t="shared" si="17"/>
        <v>-0.36391348489692721</v>
      </c>
      <c r="D568" s="12">
        <v>6.7073100000000007E-5</v>
      </c>
      <c r="E568" s="16">
        <v>4.326E-7</v>
      </c>
      <c r="F568" s="8" t="str">
        <f>IFERROR(IF(VLOOKUP(A568,FrenchVocabulary!#REF!,1,FALSE)=A568, "yes", "no"), "no")</f>
        <v>no</v>
      </c>
    </row>
    <row r="569" spans="1:6">
      <c r="A569" s="14" t="s">
        <v>642</v>
      </c>
      <c r="B569" s="7">
        <f t="shared" si="16"/>
        <v>1.8259827484433435</v>
      </c>
      <c r="C569" s="7">
        <f t="shared" si="17"/>
        <v>-0.36451625318508807</v>
      </c>
      <c r="D569" s="12">
        <v>6.6985799999999998E-5</v>
      </c>
      <c r="E569" s="16">
        <v>4.32E-7</v>
      </c>
      <c r="F569" s="8" t="str">
        <f>IFERROR(IF(VLOOKUP(A569,FrenchVocabulary!#REF!,1,FALSE)=A569, "yes", "no"), "no")</f>
        <v>no</v>
      </c>
    </row>
    <row r="570" spans="1:6">
      <c r="A570" s="14" t="s">
        <v>1886</v>
      </c>
      <c r="B570" s="7">
        <f t="shared" si="16"/>
        <v>1.825132593926746</v>
      </c>
      <c r="C570" s="7">
        <f t="shared" si="17"/>
        <v>-0.36532124782131792</v>
      </c>
      <c r="D570" s="12">
        <v>6.6854799999999996E-5</v>
      </c>
      <c r="E570" s="16">
        <v>4.312E-7</v>
      </c>
      <c r="F570" s="8" t="str">
        <f>IFERROR(IF(VLOOKUP(A570,FrenchVocabulary!#REF!,1,FALSE)=A570, "yes", "no"), "no")</f>
        <v>no</v>
      </c>
    </row>
    <row r="571" spans="1:6">
      <c r="A571" s="14" t="s">
        <v>1887</v>
      </c>
      <c r="B571" s="7">
        <f t="shared" si="16"/>
        <v>1.8222864477255092</v>
      </c>
      <c r="C571" s="7">
        <f t="shared" si="17"/>
        <v>-0.36825192560343023</v>
      </c>
      <c r="D571" s="12">
        <v>6.6418099999999993E-5</v>
      </c>
      <c r="E571" s="16">
        <v>4.2829999999999999E-7</v>
      </c>
      <c r="F571" s="8" t="str">
        <f>IFERROR(IF(VLOOKUP(A571,FrenchVocabulary!#REF!,1,FALSE)=A571, "yes", "no"), "no")</f>
        <v>no</v>
      </c>
    </row>
    <row r="572" spans="1:6">
      <c r="A572" s="14" t="s">
        <v>1888</v>
      </c>
      <c r="B572" s="7">
        <f t="shared" si="16"/>
        <v>1.8220006082459568</v>
      </c>
      <c r="C572" s="7">
        <f t="shared" si="17"/>
        <v>-0.36845477216569034</v>
      </c>
      <c r="D572" s="12">
        <v>6.6374399999999999E-5</v>
      </c>
      <c r="E572" s="16">
        <v>4.2809999999999998E-7</v>
      </c>
      <c r="F572" s="8" t="str">
        <f>IFERROR(IF(VLOOKUP(A572,FrenchVocabulary!#REF!,1,FALSE)=A572, "yes", "no"), "no")</f>
        <v>no</v>
      </c>
    </row>
    <row r="573" spans="1:6">
      <c r="A573" s="14" t="s">
        <v>755</v>
      </c>
      <c r="B573" s="7">
        <f t="shared" si="16"/>
        <v>1.8214290194467493</v>
      </c>
      <c r="C573" s="7">
        <f t="shared" si="17"/>
        <v>-0.36906388093580844</v>
      </c>
      <c r="D573" s="12">
        <v>6.6287100000000004E-5</v>
      </c>
      <c r="E573" s="16">
        <v>4.2749999999999998E-7</v>
      </c>
      <c r="F573" s="8" t="str">
        <f>IFERROR(IF(VLOOKUP(A573,FrenchVocabulary!#REF!,1,FALSE)=A573, "yes", "no"), "no")</f>
        <v>no</v>
      </c>
    </row>
    <row r="574" spans="1:6">
      <c r="A574" s="14" t="s">
        <v>1889</v>
      </c>
      <c r="B574" s="7">
        <f t="shared" si="16"/>
        <v>1.8194215262112072</v>
      </c>
      <c r="C574" s="7">
        <f t="shared" si="17"/>
        <v>-0.37110043557939321</v>
      </c>
      <c r="D574" s="12">
        <v>6.5981400000000005E-5</v>
      </c>
      <c r="E574" s="16">
        <v>4.2549999999999999E-7</v>
      </c>
      <c r="F574" s="8" t="str">
        <f>IFERROR(IF(VLOOKUP(A574,FrenchVocabulary!#REF!,1,FALSE)=A574, "yes", "no"), "no")</f>
        <v>no</v>
      </c>
    </row>
    <row r="575" spans="1:6">
      <c r="A575" s="14" t="s">
        <v>893</v>
      </c>
      <c r="B575" s="7">
        <f t="shared" si="16"/>
        <v>1.8185584173732039</v>
      </c>
      <c r="C575" s="7">
        <f t="shared" si="17"/>
        <v>-0.37191773900932024</v>
      </c>
      <c r="D575" s="12">
        <v>6.5850400000000002E-5</v>
      </c>
      <c r="E575" s="16">
        <v>4.2469999999999998E-7</v>
      </c>
      <c r="F575" s="8" t="str">
        <f>IFERROR(IF(VLOOKUP(A575,FrenchVocabulary!#REF!,1,FALSE)=A575, "yes", "no"), "no")</f>
        <v>no</v>
      </c>
    </row>
    <row r="576" spans="1:6">
      <c r="A576" s="14" t="s">
        <v>690</v>
      </c>
      <c r="B576" s="7">
        <f t="shared" si="16"/>
        <v>1.818270112837312</v>
      </c>
      <c r="C576" s="7">
        <f t="shared" si="17"/>
        <v>-0.37222462477069662</v>
      </c>
      <c r="D576" s="12">
        <v>6.5806699999999995E-5</v>
      </c>
      <c r="E576" s="16">
        <v>4.2440000000000002E-7</v>
      </c>
      <c r="F576" s="8" t="str">
        <f>IFERROR(IF(VLOOKUP(A576,FrenchVocabulary!#REF!,1,FALSE)=A576, "yes", "no"), "no")</f>
        <v>no</v>
      </c>
    </row>
    <row r="577" spans="1:6">
      <c r="A577" s="14" t="s">
        <v>1890</v>
      </c>
      <c r="B577" s="7">
        <f t="shared" si="16"/>
        <v>1.8179822771773946</v>
      </c>
      <c r="C577" s="7">
        <f t="shared" si="17"/>
        <v>-0.37253172754029062</v>
      </c>
      <c r="D577" s="12">
        <v>6.5763099999999994E-5</v>
      </c>
      <c r="E577" s="16">
        <v>4.2409999999999999E-7</v>
      </c>
      <c r="F577" s="8" t="str">
        <f>IFERROR(IF(VLOOKUP(A577,FrenchVocabulary!#REF!,1,FALSE)=A577, "yes", "no"), "no")</f>
        <v>no</v>
      </c>
    </row>
    <row r="578" spans="1:6">
      <c r="A578" s="14" t="s">
        <v>1891</v>
      </c>
      <c r="B578" s="7">
        <f t="shared" ref="B578:B641" si="18">LOG10(D578)+6</f>
        <v>1.8168270366095127</v>
      </c>
      <c r="C578" s="7">
        <f t="shared" ref="C578:C641" si="19">LOG10(E578)+6</f>
        <v>-0.37365963262495772</v>
      </c>
      <c r="D578" s="12">
        <v>6.5588399999999997E-5</v>
      </c>
      <c r="E578" s="16">
        <v>4.2300000000000002E-7</v>
      </c>
      <c r="F578" s="8" t="str">
        <f>IFERROR(IF(VLOOKUP(A578,FrenchVocabulary!#REF!,1,FALSE)=A578, "yes", "no"), "no")</f>
        <v>no</v>
      </c>
    </row>
    <row r="579" spans="1:6">
      <c r="A579" s="14" t="s">
        <v>798</v>
      </c>
      <c r="B579" s="7">
        <f t="shared" si="18"/>
        <v>1.8165375800259085</v>
      </c>
      <c r="C579" s="7">
        <f t="shared" si="19"/>
        <v>-0.37396775217098099</v>
      </c>
      <c r="D579" s="12">
        <v>6.5544700000000003E-5</v>
      </c>
      <c r="E579" s="16">
        <v>4.2269999999999999E-7</v>
      </c>
      <c r="F579" s="8" t="str">
        <f>IFERROR(IF(VLOOKUP(A579,FrenchVocabulary!#REF!,1,FALSE)=A579, "yes", "no"), "no")</f>
        <v>no</v>
      </c>
    </row>
    <row r="580" spans="1:6">
      <c r="A580" s="14" t="s">
        <v>839</v>
      </c>
      <c r="B580" s="7">
        <f t="shared" si="18"/>
        <v>1.8153791493290043</v>
      </c>
      <c r="C580" s="7">
        <f t="shared" si="19"/>
        <v>-0.37509939779550994</v>
      </c>
      <c r="D580" s="12">
        <v>6.5370099999999999E-5</v>
      </c>
      <c r="E580" s="16">
        <v>4.2160000000000002E-7</v>
      </c>
      <c r="F580" s="8" t="str">
        <f>IFERROR(IF(VLOOKUP(A580,FrenchVocabulary!#REF!,1,FALSE)=A580, "yes", "no"), "no")</f>
        <v>no</v>
      </c>
    </row>
    <row r="581" spans="1:6">
      <c r="A581" s="14" t="s">
        <v>1892</v>
      </c>
      <c r="B581" s="7">
        <f t="shared" si="18"/>
        <v>1.8150887257971364</v>
      </c>
      <c r="C581" s="7">
        <f t="shared" si="19"/>
        <v>-0.37540854087315179</v>
      </c>
      <c r="D581" s="12">
        <v>6.5326400000000005E-5</v>
      </c>
      <c r="E581" s="16">
        <v>4.2129999999999999E-7</v>
      </c>
      <c r="F581" s="8" t="str">
        <f>IFERROR(IF(VLOOKUP(A581,FrenchVocabulary!#REF!,1,FALSE)=A581, "yes", "no"), "no")</f>
        <v>no</v>
      </c>
    </row>
    <row r="582" spans="1:6">
      <c r="A582" s="14" t="s">
        <v>1893</v>
      </c>
      <c r="B582" s="7">
        <f t="shared" si="18"/>
        <v>1.8136350218473494</v>
      </c>
      <c r="C582" s="7">
        <f t="shared" si="19"/>
        <v>-0.37685412536206009</v>
      </c>
      <c r="D582" s="12">
        <v>6.5108099999999994E-5</v>
      </c>
      <c r="E582" s="16">
        <v>4.1989999999999999E-7</v>
      </c>
      <c r="F582" s="8" t="str">
        <f>IFERROR(IF(VLOOKUP(A582,FrenchVocabulary!#REF!,1,FALSE)=A582, "yes", "no"), "no")</f>
        <v>no</v>
      </c>
    </row>
    <row r="583" spans="1:6">
      <c r="A583" s="14" t="s">
        <v>842</v>
      </c>
      <c r="B583" s="7">
        <f t="shared" si="18"/>
        <v>1.8115910905535415</v>
      </c>
      <c r="C583" s="7">
        <f t="shared" si="19"/>
        <v>-0.3789276288563741</v>
      </c>
      <c r="D583" s="12">
        <v>6.4802399999999995E-5</v>
      </c>
      <c r="E583" s="16">
        <v>4.179E-7</v>
      </c>
      <c r="F583" s="8" t="str">
        <f>IFERROR(IF(VLOOKUP(A583,FrenchVocabulary!#REF!,1,FALSE)=A583, "yes", "no"), "no")</f>
        <v>no</v>
      </c>
    </row>
    <row r="584" spans="1:6">
      <c r="A584" s="14" t="s">
        <v>583</v>
      </c>
      <c r="B584" s="7">
        <f t="shared" si="18"/>
        <v>1.8092438104484065</v>
      </c>
      <c r="C584" s="7">
        <f t="shared" si="19"/>
        <v>-0.38121997549378506</v>
      </c>
      <c r="D584" s="12">
        <v>6.4453099999999995E-5</v>
      </c>
      <c r="E584" s="16">
        <v>4.157E-7</v>
      </c>
      <c r="F584" s="8" t="str">
        <f>IFERROR(IF(VLOOKUP(A584,FrenchVocabulary!#REF!,1,FALSE)=A584, "yes", "no"), "no")</f>
        <v>no</v>
      </c>
    </row>
    <row r="585" spans="1:6">
      <c r="A585" s="14" t="s">
        <v>215</v>
      </c>
      <c r="B585" s="7">
        <f t="shared" si="18"/>
        <v>1.8077697001456166</v>
      </c>
      <c r="C585" s="7">
        <f t="shared" si="19"/>
        <v>-0.38268506670170588</v>
      </c>
      <c r="D585" s="12">
        <v>6.4234700000000004E-5</v>
      </c>
      <c r="E585" s="16">
        <v>4.143E-7</v>
      </c>
      <c r="F585" s="8" t="str">
        <f>IFERROR(IF(VLOOKUP(A585,FrenchVocabulary!#REF!,1,FALSE)=A585, "yes", "no"), "no")</f>
        <v>no</v>
      </c>
    </row>
    <row r="586" spans="1:6">
      <c r="A586" s="14" t="s">
        <v>817</v>
      </c>
      <c r="B586" s="7">
        <f t="shared" si="18"/>
        <v>1.807474141396991</v>
      </c>
      <c r="C586" s="7">
        <f t="shared" si="19"/>
        <v>-0.38299965887910137</v>
      </c>
      <c r="D586" s="12">
        <v>6.4190999999999996E-5</v>
      </c>
      <c r="E586" s="16">
        <v>4.1399999999999997E-7</v>
      </c>
      <c r="F586" s="8" t="str">
        <f>IFERROR(IF(VLOOKUP(A586,FrenchVocabulary!#REF!,1,FALSE)=A586, "yes", "no"), "no")</f>
        <v>no</v>
      </c>
    </row>
    <row r="587" spans="1:6">
      <c r="A587" s="14" t="s">
        <v>1894</v>
      </c>
      <c r="B587" s="7">
        <f t="shared" si="18"/>
        <v>1.8062912476885407</v>
      </c>
      <c r="C587" s="7">
        <f t="shared" si="19"/>
        <v>-0.38426031138084493</v>
      </c>
      <c r="D587" s="12">
        <v>6.4016400000000006E-5</v>
      </c>
      <c r="E587" s="16">
        <v>4.1279999999999999E-7</v>
      </c>
      <c r="F587" s="8" t="str">
        <f>IFERROR(IF(VLOOKUP(A587,FrenchVocabulary!#REF!,1,FALSE)=A587, "yes", "no"), "no")</f>
        <v>no</v>
      </c>
    </row>
    <row r="588" spans="1:6">
      <c r="A588" s="14" t="s">
        <v>808</v>
      </c>
      <c r="B588" s="7">
        <f t="shared" si="18"/>
        <v>1.8054016183475392</v>
      </c>
      <c r="C588" s="7">
        <f t="shared" si="19"/>
        <v>-0.38510278396686548</v>
      </c>
      <c r="D588" s="12">
        <v>6.3885400000000003E-5</v>
      </c>
      <c r="E588" s="16">
        <v>4.1199999999999998E-7</v>
      </c>
      <c r="F588" s="8" t="str">
        <f>IFERROR(IF(VLOOKUP(A588,FrenchVocabulary!#REF!,1,FALSE)=A588, "yes", "no"), "no")</f>
        <v>no</v>
      </c>
    </row>
    <row r="589" spans="1:6">
      <c r="A589" s="14" t="s">
        <v>1895</v>
      </c>
      <c r="B589" s="7">
        <f t="shared" si="18"/>
        <v>1.8048070642606868</v>
      </c>
      <c r="C589" s="7">
        <f t="shared" si="19"/>
        <v>-0.3857357126412948</v>
      </c>
      <c r="D589" s="12">
        <v>6.3798000000000001E-5</v>
      </c>
      <c r="E589" s="16">
        <v>4.1139999999999999E-7</v>
      </c>
      <c r="F589" s="8" t="str">
        <f>IFERROR(IF(VLOOKUP(A589,FrenchVocabulary!#REF!,1,FALSE)=A589, "yes", "no"), "no")</f>
        <v>no</v>
      </c>
    </row>
    <row r="590" spans="1:6">
      <c r="A590" s="14" t="s">
        <v>776</v>
      </c>
      <c r="B590" s="7">
        <f t="shared" si="18"/>
        <v>1.8048070642606868</v>
      </c>
      <c r="C590" s="7">
        <f t="shared" si="19"/>
        <v>-0.3857357126412948</v>
      </c>
      <c r="D590" s="12">
        <v>6.3798000000000001E-5</v>
      </c>
      <c r="E590" s="16">
        <v>4.1139999999999999E-7</v>
      </c>
      <c r="F590" s="8" t="str">
        <f>IFERROR(IF(VLOOKUP(A590,FrenchVocabulary!#REF!,1,FALSE)=A590, "yes", "no"), "no")</f>
        <v>no</v>
      </c>
    </row>
    <row r="591" spans="1:6">
      <c r="A591" s="14" t="s">
        <v>1896</v>
      </c>
      <c r="B591" s="7">
        <f t="shared" si="18"/>
        <v>1.8042123767735694</v>
      </c>
      <c r="C591" s="7">
        <f t="shared" si="19"/>
        <v>-0.38626385873812907</v>
      </c>
      <c r="D591" s="12">
        <v>6.3710700000000006E-5</v>
      </c>
      <c r="E591" s="16">
        <v>4.1090000000000001E-7</v>
      </c>
      <c r="F591" s="8" t="str">
        <f>IFERROR(IF(VLOOKUP(A591,FrenchVocabulary!#REF!,1,FALSE)=A591, "yes", "no"), "no")</f>
        <v>no</v>
      </c>
    </row>
    <row r="592" spans="1:6">
      <c r="A592" s="14" t="s">
        <v>758</v>
      </c>
      <c r="B592" s="7">
        <f t="shared" si="18"/>
        <v>1.8036168738531329</v>
      </c>
      <c r="C592" s="7">
        <f t="shared" si="19"/>
        <v>-0.38689848303308771</v>
      </c>
      <c r="D592" s="12">
        <v>6.3623399999999998E-5</v>
      </c>
      <c r="E592" s="16">
        <v>4.1030000000000001E-7</v>
      </c>
      <c r="F592" s="8" t="str">
        <f>IFERROR(IF(VLOOKUP(A592,FrenchVocabulary!#REF!,1,FALSE)=A592, "yes", "no"), "no")</f>
        <v>no</v>
      </c>
    </row>
    <row r="593" spans="1:6">
      <c r="A593" s="14" t="s">
        <v>269</v>
      </c>
      <c r="B593" s="7">
        <f t="shared" si="18"/>
        <v>1.8027217436290348</v>
      </c>
      <c r="C593" s="7">
        <f t="shared" si="19"/>
        <v>-0.38774609390356307</v>
      </c>
      <c r="D593" s="12">
        <v>6.3492399999999995E-5</v>
      </c>
      <c r="E593" s="16">
        <v>4.0950000000000001E-7</v>
      </c>
      <c r="F593" s="8" t="str">
        <f>IFERROR(IF(VLOOKUP(A593,FrenchVocabulary!#REF!,1,FALSE)=A593, "yes", "no"), "no")</f>
        <v>no</v>
      </c>
    </row>
    <row r="594" spans="1:6">
      <c r="A594" s="14" t="s">
        <v>919</v>
      </c>
      <c r="B594" s="7">
        <f t="shared" si="18"/>
        <v>1.8024227282650767</v>
      </c>
      <c r="C594" s="7">
        <f t="shared" si="19"/>
        <v>-0.38806437495987733</v>
      </c>
      <c r="D594" s="12">
        <v>6.3448700000000001E-5</v>
      </c>
      <c r="E594" s="16">
        <v>4.0919999999999998E-7</v>
      </c>
      <c r="F594" s="8" t="str">
        <f>IFERROR(IF(VLOOKUP(A594,FrenchVocabulary!#REF!,1,FALSE)=A594, "yes", "no"), "no")</f>
        <v>no</v>
      </c>
    </row>
    <row r="595" spans="1:6">
      <c r="A595" s="14" t="s">
        <v>1897</v>
      </c>
      <c r="B595" s="7">
        <f t="shared" si="18"/>
        <v>1.8018247646287451</v>
      </c>
      <c r="C595" s="7">
        <f t="shared" si="19"/>
        <v>-0.38870163770357102</v>
      </c>
      <c r="D595" s="12">
        <v>6.3361400000000006E-5</v>
      </c>
      <c r="E595" s="16">
        <v>4.0859999999999999E-7</v>
      </c>
      <c r="F595" s="8" t="str">
        <f>IFERROR(IF(VLOOKUP(A595,FrenchVocabulary!#REF!,1,FALSE)=A595, "yes", "no"), "no")</f>
        <v>no</v>
      </c>
    </row>
    <row r="596" spans="1:6">
      <c r="A596" s="14" t="s">
        <v>976</v>
      </c>
      <c r="B596" s="7">
        <f t="shared" si="18"/>
        <v>1.8015251308357678</v>
      </c>
      <c r="C596" s="7">
        <f t="shared" si="19"/>
        <v>-0.38902062007700255</v>
      </c>
      <c r="D596" s="12">
        <v>6.3317699999999999E-5</v>
      </c>
      <c r="E596" s="16">
        <v>4.0830000000000002E-7</v>
      </c>
      <c r="F596" s="8" t="str">
        <f>IFERROR(IF(VLOOKUP(A596,FrenchVocabulary!#REF!,1,FALSE)=A596, "yes", "no"), "no")</f>
        <v>no</v>
      </c>
    </row>
    <row r="597" spans="1:6">
      <c r="A597" s="14" t="s">
        <v>744</v>
      </c>
      <c r="B597" s="7">
        <f t="shared" si="18"/>
        <v>1.8012252901730221</v>
      </c>
      <c r="C597" s="7">
        <f t="shared" si="19"/>
        <v>-0.38923340522672945</v>
      </c>
      <c r="D597" s="12">
        <v>6.3274000000000004E-5</v>
      </c>
      <c r="E597" s="16">
        <v>4.0810000000000001E-7</v>
      </c>
      <c r="F597" s="8" t="str">
        <f>IFERROR(IF(VLOOKUP(A597,FrenchVocabulary!#REF!,1,FALSE)=A597, "yes", "no"), "no")</f>
        <v>no</v>
      </c>
    </row>
    <row r="598" spans="1:6">
      <c r="A598" s="14" t="s">
        <v>704</v>
      </c>
      <c r="B598" s="7">
        <f t="shared" si="18"/>
        <v>1.7991226582059987</v>
      </c>
      <c r="C598" s="7">
        <f t="shared" si="19"/>
        <v>-0.39136701050996336</v>
      </c>
      <c r="D598" s="12">
        <v>6.2968399999999998E-5</v>
      </c>
      <c r="E598" s="16">
        <v>4.0610000000000002E-7</v>
      </c>
      <c r="F598" s="8" t="str">
        <f>IFERROR(IF(VLOOKUP(A598,FrenchVocabulary!#REF!,1,FALSE)=A598, "yes", "no"), "no")</f>
        <v>no</v>
      </c>
    </row>
    <row r="599" spans="1:6">
      <c r="A599" s="14" t="s">
        <v>630</v>
      </c>
      <c r="B599" s="7">
        <f t="shared" si="18"/>
        <v>1.7979160737931892</v>
      </c>
      <c r="C599" s="7">
        <f t="shared" si="19"/>
        <v>-0.39254497678533173</v>
      </c>
      <c r="D599" s="12">
        <v>6.2793700000000002E-5</v>
      </c>
      <c r="E599" s="16">
        <v>4.0499999999999999E-7</v>
      </c>
      <c r="F599" s="8" t="str">
        <f>IFERROR(IF(VLOOKUP(A599,FrenchVocabulary!#REF!,1,FALSE)=A599, "yes", "no"), "no")</f>
        <v>no</v>
      </c>
    </row>
    <row r="600" spans="1:6">
      <c r="A600" s="14" t="s">
        <v>1898</v>
      </c>
      <c r="B600" s="7">
        <f t="shared" si="18"/>
        <v>1.7970091037572802</v>
      </c>
      <c r="C600" s="7">
        <f t="shared" si="19"/>
        <v>-0.39351114955735156</v>
      </c>
      <c r="D600" s="12">
        <v>6.2662699999999999E-5</v>
      </c>
      <c r="E600" s="16">
        <v>4.0410000000000003E-7</v>
      </c>
      <c r="F600" s="8" t="str">
        <f>IFERROR(IF(VLOOKUP(A600,FrenchVocabulary!#REF!,1,FALSE)=A600, "yes", "no"), "no")</f>
        <v>no</v>
      </c>
    </row>
    <row r="601" spans="1:6">
      <c r="A601" s="14" t="s">
        <v>521</v>
      </c>
      <c r="B601" s="7">
        <f t="shared" si="18"/>
        <v>1.7961002356626503</v>
      </c>
      <c r="C601" s="7">
        <f t="shared" si="19"/>
        <v>-0.39437177799238121</v>
      </c>
      <c r="D601" s="12">
        <v>6.2531699999999996E-5</v>
      </c>
      <c r="E601" s="16">
        <v>4.0330000000000002E-7</v>
      </c>
      <c r="F601" s="8" t="str">
        <f>IFERROR(IF(VLOOKUP(A601,FrenchVocabulary!#REF!,1,FALSE)=A601, "yes", "no"), "no")</f>
        <v>no</v>
      </c>
    </row>
    <row r="602" spans="1:6">
      <c r="A602" s="14" t="s">
        <v>1899</v>
      </c>
      <c r="B602" s="7">
        <f t="shared" si="18"/>
        <v>1.7961002356626503</v>
      </c>
      <c r="C602" s="7">
        <f t="shared" si="19"/>
        <v>-0.39437177799238121</v>
      </c>
      <c r="D602" s="12">
        <v>6.2531699999999996E-5</v>
      </c>
      <c r="E602" s="16">
        <v>4.0330000000000002E-7</v>
      </c>
      <c r="F602" s="8" t="str">
        <f>IFERROR(IF(VLOOKUP(A602,FrenchVocabulary!#REF!,1,FALSE)=A602, "yes", "no"), "no")</f>
        <v>no</v>
      </c>
    </row>
    <row r="603" spans="1:6">
      <c r="A603" s="14" t="s">
        <v>1900</v>
      </c>
      <c r="B603" s="7">
        <f t="shared" si="18"/>
        <v>1.7951894615483246</v>
      </c>
      <c r="C603" s="7">
        <f t="shared" si="19"/>
        <v>-0.39534202795212892</v>
      </c>
      <c r="D603" s="12">
        <v>6.2400699999999994E-5</v>
      </c>
      <c r="E603" s="16">
        <v>4.024E-7</v>
      </c>
      <c r="F603" s="8" t="str">
        <f>IFERROR(IF(VLOOKUP(A603,FrenchVocabulary!#REF!,1,FALSE)=A603, "yes", "no"), "no")</f>
        <v>no</v>
      </c>
    </row>
    <row r="604" spans="1:6">
      <c r="A604" s="14" t="s">
        <v>1901</v>
      </c>
      <c r="B604" s="7">
        <f t="shared" si="18"/>
        <v>1.7939718846457131</v>
      </c>
      <c r="C604" s="7">
        <f t="shared" si="19"/>
        <v>-0.39653084026616092</v>
      </c>
      <c r="D604" s="12">
        <v>6.2225999999999997E-5</v>
      </c>
      <c r="E604" s="16">
        <v>4.0129999999999997E-7</v>
      </c>
      <c r="F604" s="8" t="str">
        <f>IFERROR(IF(VLOOKUP(A604,FrenchVocabulary!#REF!,1,FALSE)=A604, "yes", "no"), "no")</f>
        <v>no</v>
      </c>
    </row>
    <row r="605" spans="1:6">
      <c r="A605" s="14" t="s">
        <v>729</v>
      </c>
      <c r="B605" s="7">
        <f t="shared" si="18"/>
        <v>1.7933621631652992</v>
      </c>
      <c r="C605" s="7">
        <f t="shared" si="19"/>
        <v>-0.39718065756729981</v>
      </c>
      <c r="D605" s="12">
        <v>6.2138700000000002E-5</v>
      </c>
      <c r="E605" s="16">
        <v>4.0069999999999998E-7</v>
      </c>
      <c r="F605" s="8" t="str">
        <f>IFERROR(IF(VLOOKUP(A605,FrenchVocabulary!#REF!,1,FALSE)=A605, "yes", "no"), "no")</f>
        <v>no</v>
      </c>
    </row>
    <row r="606" spans="1:6">
      <c r="A606" s="14" t="s">
        <v>1902</v>
      </c>
      <c r="B606" s="7">
        <f t="shared" si="18"/>
        <v>1.793056631419212</v>
      </c>
      <c r="C606" s="7">
        <f t="shared" si="19"/>
        <v>-0.3973974795797437</v>
      </c>
      <c r="D606" s="12">
        <v>6.2094999999999994E-5</v>
      </c>
      <c r="E606" s="16">
        <v>4.0050000000000002E-7</v>
      </c>
      <c r="F606" s="8" t="str">
        <f>IFERROR(IF(VLOOKUP(A606,FrenchVocabulary!#REF!,1,FALSE)=A606, "yes", "no"), "no")</f>
        <v>no</v>
      </c>
    </row>
    <row r="607" spans="1:6">
      <c r="A607" s="14" t="s">
        <v>952</v>
      </c>
      <c r="B607" s="7">
        <f t="shared" si="18"/>
        <v>1.793056631419212</v>
      </c>
      <c r="C607" s="7">
        <f t="shared" si="19"/>
        <v>-0.3973974795797437</v>
      </c>
      <c r="D607" s="12">
        <v>6.2094999999999994E-5</v>
      </c>
      <c r="E607" s="16">
        <v>4.0050000000000002E-7</v>
      </c>
      <c r="F607" s="8" t="str">
        <f>IFERROR(IF(VLOOKUP(A607,FrenchVocabulary!#REF!,1,FALSE)=A607, "yes", "no"), "no")</f>
        <v>no</v>
      </c>
    </row>
    <row r="608" spans="1:6">
      <c r="A608" s="14" t="s">
        <v>1903</v>
      </c>
      <c r="B608" s="7">
        <f t="shared" si="18"/>
        <v>1.7924456227219965</v>
      </c>
      <c r="C608" s="7">
        <f t="shared" si="19"/>
        <v>-0.39804859586647812</v>
      </c>
      <c r="D608" s="12">
        <v>6.2007699999999999E-5</v>
      </c>
      <c r="E608" s="16">
        <v>3.9989999999999997E-7</v>
      </c>
      <c r="F608" s="8" t="str">
        <f>IFERROR(IF(VLOOKUP(A608,FrenchVocabulary!#REF!,1,FALSE)=A608, "yes", "no"), "no")</f>
        <v>no</v>
      </c>
    </row>
    <row r="609" spans="1:6">
      <c r="A609" s="14" t="s">
        <v>1069</v>
      </c>
      <c r="B609" s="7">
        <f t="shared" si="18"/>
        <v>1.792139445269477</v>
      </c>
      <c r="C609" s="7">
        <f t="shared" si="19"/>
        <v>-0.39837452044605559</v>
      </c>
      <c r="D609" s="12">
        <v>6.1964000000000005E-5</v>
      </c>
      <c r="E609" s="16">
        <v>3.996E-7</v>
      </c>
      <c r="F609" s="8" t="str">
        <f>IFERROR(IF(VLOOKUP(A609,FrenchVocabulary!#REF!,1,FALSE)=A609, "yes", "no"), "no")</f>
        <v>no</v>
      </c>
    </row>
    <row r="610" spans="1:6">
      <c r="A610" s="14" t="s">
        <v>1904</v>
      </c>
      <c r="B610" s="7">
        <f t="shared" si="18"/>
        <v>1.789067857379119</v>
      </c>
      <c r="C610" s="7">
        <f t="shared" si="19"/>
        <v>-0.40142833651785903</v>
      </c>
      <c r="D610" s="12">
        <v>6.1527300000000003E-5</v>
      </c>
      <c r="E610" s="16">
        <v>3.9680000000000001E-7</v>
      </c>
      <c r="F610" s="8" t="str">
        <f>IFERROR(IF(VLOOKUP(A610,FrenchVocabulary!#REF!,1,FALSE)=A610, "yes", "no"), "no")</f>
        <v>no</v>
      </c>
    </row>
    <row r="611" spans="1:6">
      <c r="A611" s="14" t="s">
        <v>786</v>
      </c>
      <c r="B611" s="7">
        <f t="shared" si="18"/>
        <v>1.7887599948269255</v>
      </c>
      <c r="C611" s="7">
        <f t="shared" si="19"/>
        <v>-0.40175680834637717</v>
      </c>
      <c r="D611" s="12">
        <v>6.1483700000000002E-5</v>
      </c>
      <c r="E611" s="16">
        <v>3.9649999999999998E-7</v>
      </c>
      <c r="F611" s="8" t="str">
        <f>IFERROR(IF(VLOOKUP(A611,FrenchVocabulary!#REF!,1,FALSE)=A611, "yes", "no"), "no")</f>
        <v>no</v>
      </c>
    </row>
    <row r="612" spans="1:6">
      <c r="A612" s="14" t="s">
        <v>1019</v>
      </c>
      <c r="B612" s="7">
        <f t="shared" si="18"/>
        <v>1.7865952751468397</v>
      </c>
      <c r="C612" s="7">
        <f t="shared" si="19"/>
        <v>-0.40395299245456062</v>
      </c>
      <c r="D612" s="12">
        <v>6.1178000000000003E-5</v>
      </c>
      <c r="E612" s="16">
        <v>3.9449999999999999E-7</v>
      </c>
      <c r="F612" s="8" t="str">
        <f>IFERROR(IF(VLOOKUP(A612,FrenchVocabulary!#REF!,1,FALSE)=A612, "yes", "no"), "no")</f>
        <v>no</v>
      </c>
    </row>
    <row r="613" spans="1:6">
      <c r="A613" s="14" t="s">
        <v>858</v>
      </c>
      <c r="B613" s="7">
        <f t="shared" si="18"/>
        <v>1.7859751014684901</v>
      </c>
      <c r="C613" s="7">
        <f t="shared" si="19"/>
        <v>-0.40450377817442629</v>
      </c>
      <c r="D613" s="12">
        <v>6.1090699999999994E-5</v>
      </c>
      <c r="E613" s="16">
        <v>3.9400000000000001E-7</v>
      </c>
      <c r="F613" s="8" t="str">
        <f>IFERROR(IF(VLOOKUP(A613,FrenchVocabulary!#REF!,1,FALSE)=A613, "yes", "no"), "no")</f>
        <v>no</v>
      </c>
    </row>
    <row r="614" spans="1:6">
      <c r="A614" s="14" t="s">
        <v>854</v>
      </c>
      <c r="B614" s="7">
        <f t="shared" si="18"/>
        <v>1.7856643265043468</v>
      </c>
      <c r="C614" s="7">
        <f t="shared" si="19"/>
        <v>-0.40483458520977056</v>
      </c>
      <c r="D614" s="12">
        <v>6.1047E-5</v>
      </c>
      <c r="E614" s="16">
        <v>3.9369999999999999E-7</v>
      </c>
      <c r="F614" s="8" t="str">
        <f>IFERROR(IF(VLOOKUP(A614,FrenchVocabulary!#REF!,1,FALSE)=A614, "yes", "no"), "no")</f>
        <v>no</v>
      </c>
    </row>
    <row r="615" spans="1:6">
      <c r="A615" s="14" t="s">
        <v>1131</v>
      </c>
      <c r="B615" s="7">
        <f t="shared" si="18"/>
        <v>1.7853533289947929</v>
      </c>
      <c r="C615" s="7">
        <f t="shared" si="19"/>
        <v>-0.40516564441668201</v>
      </c>
      <c r="D615" s="12">
        <v>6.1003299999999999E-5</v>
      </c>
      <c r="E615" s="16">
        <v>3.9340000000000002E-7</v>
      </c>
      <c r="F615" s="8" t="str">
        <f>IFERROR(IF(VLOOKUP(A615,FrenchVocabulary!#REF!,1,FALSE)=A615, "yes", "no"), "no")</f>
        <v>no</v>
      </c>
    </row>
    <row r="616" spans="1:6">
      <c r="A616" s="14" t="s">
        <v>1905</v>
      </c>
      <c r="B616" s="7">
        <f t="shared" si="18"/>
        <v>1.7850428210502916</v>
      </c>
      <c r="C616" s="7">
        <f t="shared" si="19"/>
        <v>-0.40549695617991066</v>
      </c>
      <c r="D616" s="12">
        <v>6.0959699999999998E-5</v>
      </c>
      <c r="E616" s="16">
        <v>3.9309999999999999E-7</v>
      </c>
      <c r="F616" s="8" t="str">
        <f>IFERROR(IF(VLOOKUP(A616,FrenchVocabulary!#REF!,1,FALSE)=A616, "yes", "no"), "no")</f>
        <v>no</v>
      </c>
    </row>
    <row r="617" spans="1:6">
      <c r="A617" s="14" t="s">
        <v>1201</v>
      </c>
      <c r="B617" s="7">
        <f t="shared" si="18"/>
        <v>1.7837964210334523</v>
      </c>
      <c r="C617" s="7">
        <f t="shared" si="19"/>
        <v>-0.40671393297954239</v>
      </c>
      <c r="D617" s="12">
        <v>6.0785000000000002E-5</v>
      </c>
      <c r="E617" s="16">
        <v>3.9200000000000002E-7</v>
      </c>
      <c r="F617" s="8" t="str">
        <f>IFERROR(IF(VLOOKUP(A617,FrenchVocabulary!#REF!,1,FALSE)=A617, "yes", "no"), "no")</f>
        <v>no</v>
      </c>
    </row>
    <row r="618" spans="1:6">
      <c r="A618" s="14" t="s">
        <v>1906</v>
      </c>
      <c r="B618" s="7">
        <f t="shared" si="18"/>
        <v>1.7809794123634273</v>
      </c>
      <c r="C618" s="7">
        <f t="shared" si="19"/>
        <v>-0.40949253799141694</v>
      </c>
      <c r="D618" s="12">
        <v>6.0392E-5</v>
      </c>
      <c r="E618" s="16">
        <v>3.8949999999999999E-7</v>
      </c>
      <c r="F618" s="8" t="str">
        <f>IFERROR(IF(VLOOKUP(A618,FrenchVocabulary!#REF!,1,FALSE)=A618, "yes", "no"), "no")</f>
        <v>no</v>
      </c>
    </row>
    <row r="619" spans="1:6">
      <c r="A619" s="14" t="s">
        <v>617</v>
      </c>
      <c r="B619" s="7">
        <f t="shared" si="18"/>
        <v>1.7806650406136821</v>
      </c>
      <c r="C619" s="7">
        <f t="shared" si="19"/>
        <v>-0.4098271684036856</v>
      </c>
      <c r="D619" s="12">
        <v>6.03483E-5</v>
      </c>
      <c r="E619" s="16">
        <v>3.8920000000000002E-7</v>
      </c>
      <c r="F619" s="8" t="str">
        <f>IFERROR(IF(VLOOKUP(A619,FrenchVocabulary!#REF!,1,FALSE)=A619, "yes", "no"), "no")</f>
        <v>no</v>
      </c>
    </row>
    <row r="620" spans="1:6">
      <c r="A620" s="14" t="s">
        <v>1032</v>
      </c>
      <c r="B620" s="7">
        <f t="shared" si="18"/>
        <v>1.7803504411355249</v>
      </c>
      <c r="C620" s="7">
        <f t="shared" si="19"/>
        <v>-0.41016205685254015</v>
      </c>
      <c r="D620" s="12">
        <v>6.0304599999999999E-5</v>
      </c>
      <c r="E620" s="16">
        <v>3.889E-7</v>
      </c>
      <c r="F620" s="8" t="str">
        <f>IFERROR(IF(VLOOKUP(A620,FrenchVocabulary!#REF!,1,FALSE)=A620, "yes", "no"), "no")</f>
        <v>no</v>
      </c>
    </row>
    <row r="621" spans="1:6">
      <c r="A621" s="14" t="s">
        <v>1106</v>
      </c>
      <c r="B621" s="7">
        <f t="shared" si="18"/>
        <v>1.7797212788853267</v>
      </c>
      <c r="C621" s="7">
        <f t="shared" si="19"/>
        <v>-0.41083260945395228</v>
      </c>
      <c r="D621" s="12">
        <v>6.0217299999999997E-5</v>
      </c>
      <c r="E621" s="16">
        <v>3.883E-7</v>
      </c>
      <c r="F621" s="8" t="str">
        <f>IFERROR(IF(VLOOKUP(A621,FrenchVocabulary!#REF!,1,FALSE)=A621, "yes", "no"), "no")</f>
        <v>no</v>
      </c>
    </row>
    <row r="622" spans="1:6">
      <c r="A622" s="14" t="s">
        <v>1907</v>
      </c>
      <c r="B622" s="7">
        <f t="shared" si="18"/>
        <v>1.7797212788853267</v>
      </c>
      <c r="C622" s="7">
        <f t="shared" si="19"/>
        <v>-0.41083260945395228</v>
      </c>
      <c r="D622" s="12">
        <v>6.0217299999999997E-5</v>
      </c>
      <c r="E622" s="16">
        <v>3.883E-7</v>
      </c>
      <c r="F622" s="8" t="str">
        <f>IFERROR(IF(VLOOKUP(A622,FrenchVocabulary!#REF!,1,FALSE)=A622, "yes", "no"), "no")</f>
        <v>no</v>
      </c>
    </row>
    <row r="623" spans="1:6">
      <c r="A623" s="14" t="s">
        <v>1908</v>
      </c>
      <c r="B623" s="7">
        <f t="shared" si="18"/>
        <v>1.774971459698377</v>
      </c>
      <c r="C623" s="7">
        <f t="shared" si="19"/>
        <v>-0.41555569283482363</v>
      </c>
      <c r="D623" s="12">
        <v>5.9562299999999997E-5</v>
      </c>
      <c r="E623" s="16">
        <v>3.841E-7</v>
      </c>
      <c r="F623" s="8" t="str">
        <f>IFERROR(IF(VLOOKUP(A623,FrenchVocabulary!#REF!,1,FALSE)=A623, "yes", "no"), "no")</f>
        <v>no</v>
      </c>
    </row>
    <row r="624" spans="1:6">
      <c r="A624" s="14" t="s">
        <v>1909</v>
      </c>
      <c r="B624" s="7">
        <f t="shared" si="18"/>
        <v>1.774971459698377</v>
      </c>
      <c r="C624" s="7">
        <f t="shared" si="19"/>
        <v>-0.41555569283482363</v>
      </c>
      <c r="D624" s="12">
        <v>5.9562299999999997E-5</v>
      </c>
      <c r="E624" s="16">
        <v>3.841E-7</v>
      </c>
      <c r="F624" s="8" t="str">
        <f>IFERROR(IF(VLOOKUP(A624,FrenchVocabulary!#REF!,1,FALSE)=A624, "yes", "no"), "no")</f>
        <v>no</v>
      </c>
    </row>
    <row r="625" spans="1:6">
      <c r="A625" s="14" t="s">
        <v>1910</v>
      </c>
      <c r="B625" s="7">
        <f t="shared" si="18"/>
        <v>1.7743344507093042</v>
      </c>
      <c r="C625" s="7">
        <f t="shared" si="19"/>
        <v>-0.41612140150137389</v>
      </c>
      <c r="D625" s="12">
        <v>5.9475000000000002E-5</v>
      </c>
      <c r="E625" s="16">
        <v>3.8360000000000002E-7</v>
      </c>
      <c r="F625" s="8" t="str">
        <f>IFERROR(IF(VLOOKUP(A625,FrenchVocabulary!#REF!,1,FALSE)=A625, "yes", "no"), "no")</f>
        <v>no</v>
      </c>
    </row>
    <row r="626" spans="1:6">
      <c r="A626" s="14" t="s">
        <v>1024</v>
      </c>
      <c r="B626" s="7">
        <f t="shared" si="18"/>
        <v>1.7692022435236083</v>
      </c>
      <c r="C626" s="7">
        <f t="shared" si="19"/>
        <v>-0.42124621557356523</v>
      </c>
      <c r="D626" s="12">
        <v>5.8776300000000002E-5</v>
      </c>
      <c r="E626" s="16">
        <v>3.791E-7</v>
      </c>
      <c r="F626" s="8" t="str">
        <f>IFERROR(IF(VLOOKUP(A626,FrenchVocabulary!#REF!,1,FALSE)=A626, "yes", "no"), "no")</f>
        <v>no</v>
      </c>
    </row>
    <row r="627" spans="1:6">
      <c r="A627" s="14" t="s">
        <v>1911</v>
      </c>
      <c r="B627" s="7">
        <f t="shared" si="18"/>
        <v>1.7688792268034437</v>
      </c>
      <c r="C627" s="7">
        <f t="shared" si="19"/>
        <v>-0.42159002966876447</v>
      </c>
      <c r="D627" s="12">
        <v>5.8732600000000001E-5</v>
      </c>
      <c r="E627" s="16">
        <v>3.7879999999999998E-7</v>
      </c>
      <c r="F627" s="8" t="str">
        <f>IFERROR(IF(VLOOKUP(A627,FrenchVocabulary!#REF!,1,FALSE)=A627, "yes", "no"), "no")</f>
        <v>no</v>
      </c>
    </row>
    <row r="628" spans="1:6">
      <c r="A628" s="14" t="s">
        <v>1040</v>
      </c>
      <c r="B628" s="7">
        <f t="shared" si="18"/>
        <v>1.7685567096467842</v>
      </c>
      <c r="C628" s="7">
        <f t="shared" si="19"/>
        <v>-0.42193411616390808</v>
      </c>
      <c r="D628" s="12">
        <v>5.8689E-5</v>
      </c>
      <c r="E628" s="16">
        <v>3.7850000000000001E-7</v>
      </c>
      <c r="F628" s="8" t="str">
        <f>IFERROR(IF(VLOOKUP(A628,FrenchVocabulary!#REF!,1,FALSE)=A628, "yes", "no"), "no")</f>
        <v>no</v>
      </c>
    </row>
    <row r="629" spans="1:6">
      <c r="A629" s="14" t="s">
        <v>958</v>
      </c>
      <c r="B629" s="7">
        <f t="shared" si="18"/>
        <v>1.7682332122596316</v>
      </c>
      <c r="C629" s="7">
        <f t="shared" si="19"/>
        <v>-0.42227847549097941</v>
      </c>
      <c r="D629" s="12">
        <v>5.8645299999999999E-5</v>
      </c>
      <c r="E629" s="16">
        <v>3.7819999999999999E-7</v>
      </c>
      <c r="F629" s="8" t="str">
        <f>IFERROR(IF(VLOOKUP(A629,FrenchVocabulary!#REF!,1,FALSE)=A629, "yes", "no"), "no")</f>
        <v>no</v>
      </c>
    </row>
    <row r="630" spans="1:6">
      <c r="A630" s="14" t="s">
        <v>190</v>
      </c>
      <c r="B630" s="7">
        <f t="shared" si="18"/>
        <v>1.7679094737260241</v>
      </c>
      <c r="C630" s="7">
        <f t="shared" si="19"/>
        <v>-0.42262310808298587</v>
      </c>
      <c r="D630" s="12">
        <v>5.8601599999999998E-5</v>
      </c>
      <c r="E630" s="16">
        <v>3.7790000000000002E-7</v>
      </c>
      <c r="F630" s="8" t="str">
        <f>IFERROR(IF(VLOOKUP(A630,FrenchVocabulary!#REF!,1,FALSE)=A630, "yes", "no"), "no")</f>
        <v>no</v>
      </c>
    </row>
    <row r="631" spans="1:6">
      <c r="A631" s="14" t="s">
        <v>764</v>
      </c>
      <c r="B631" s="7">
        <f t="shared" si="18"/>
        <v>1.7669375504022264</v>
      </c>
      <c r="C631" s="7">
        <f t="shared" si="19"/>
        <v>-0.42354346759437966</v>
      </c>
      <c r="D631" s="12">
        <v>5.8470600000000002E-5</v>
      </c>
      <c r="E631" s="16">
        <v>3.7710000000000001E-7</v>
      </c>
      <c r="F631" s="8" t="str">
        <f>IFERROR(IF(VLOOKUP(A631,FrenchVocabulary!#REF!,1,FALSE)=A631, "yes", "no"), "no")</f>
        <v>no</v>
      </c>
    </row>
    <row r="632" spans="1:6">
      <c r="A632" s="14" t="s">
        <v>1912</v>
      </c>
      <c r="B632" s="7">
        <f t="shared" si="18"/>
        <v>1.766613587544323</v>
      </c>
      <c r="C632" s="7">
        <f t="shared" si="19"/>
        <v>-0.42388910587916051</v>
      </c>
      <c r="D632" s="12">
        <v>5.8427000000000002E-5</v>
      </c>
      <c r="E632" s="16">
        <v>3.7679999999999999E-7</v>
      </c>
      <c r="F632" s="8" t="str">
        <f>IFERROR(IF(VLOOKUP(A632,FrenchVocabulary!#REF!,1,FALSE)=A632, "yes", "no"), "no")</f>
        <v>no</v>
      </c>
    </row>
    <row r="633" spans="1:6">
      <c r="A633" s="14" t="s">
        <v>1050</v>
      </c>
      <c r="B633" s="7">
        <f t="shared" si="18"/>
        <v>1.766288638978236</v>
      </c>
      <c r="C633" s="7">
        <f t="shared" si="19"/>
        <v>-0.42423501946328024</v>
      </c>
      <c r="D633" s="12">
        <v>5.8383300000000001E-5</v>
      </c>
      <c r="E633" s="16">
        <v>3.7650000000000002E-7</v>
      </c>
      <c r="F633" s="8" t="str">
        <f>IFERROR(IF(VLOOKUP(A633,FrenchVocabulary!#REF!,1,FALSE)=A633, "yes", "no"), "no")</f>
        <v>no</v>
      </c>
    </row>
    <row r="634" spans="1:6">
      <c r="A634" s="14" t="s">
        <v>1913</v>
      </c>
      <c r="B634" s="7">
        <f t="shared" si="18"/>
        <v>1.7633553554805408</v>
      </c>
      <c r="C634" s="7">
        <f t="shared" si="19"/>
        <v>-0.42712839779952017</v>
      </c>
      <c r="D634" s="12">
        <v>5.7990299999999999E-5</v>
      </c>
      <c r="E634" s="16">
        <v>3.7399999999999999E-7</v>
      </c>
      <c r="F634" s="8" t="str">
        <f>IFERROR(IF(VLOOKUP(A634,FrenchVocabulary!#REF!,1,FALSE)=A634, "yes", "no"), "no")</f>
        <v>no</v>
      </c>
    </row>
    <row r="635" spans="1:6">
      <c r="A635" s="14" t="s">
        <v>1914</v>
      </c>
      <c r="B635" s="7">
        <f t="shared" si="18"/>
        <v>1.7623731751125806</v>
      </c>
      <c r="C635" s="7">
        <f t="shared" si="19"/>
        <v>-0.42817475095917068</v>
      </c>
      <c r="D635" s="12">
        <v>5.7859299999999997E-5</v>
      </c>
      <c r="E635" s="16">
        <v>3.7310000000000003E-7</v>
      </c>
      <c r="F635" s="8" t="str">
        <f>IFERROR(IF(VLOOKUP(A635,FrenchVocabulary!#REF!,1,FALSE)=A635, "yes", "no"), "no")</f>
        <v>no</v>
      </c>
    </row>
    <row r="636" spans="1:6">
      <c r="A636" s="14" t="s">
        <v>801</v>
      </c>
      <c r="B636" s="7">
        <f t="shared" si="18"/>
        <v>1.7600724941037136</v>
      </c>
      <c r="C636" s="7">
        <f t="shared" si="19"/>
        <v>-0.43039203245317559</v>
      </c>
      <c r="D636" s="12">
        <v>5.7553599999999997E-5</v>
      </c>
      <c r="E636" s="16">
        <v>3.7119999999999999E-7</v>
      </c>
      <c r="F636" s="8" t="str">
        <f>IFERROR(IF(VLOOKUP(A636,FrenchVocabulary!#REF!,1,FALSE)=A636, "yes", "no"), "no")</f>
        <v>no</v>
      </c>
    </row>
    <row r="637" spans="1:6">
      <c r="A637" s="14" t="s">
        <v>1915</v>
      </c>
      <c r="B637" s="7">
        <f t="shared" si="18"/>
        <v>1.7597426124336497</v>
      </c>
      <c r="C637" s="7">
        <f t="shared" si="19"/>
        <v>-0.43074316667139012</v>
      </c>
      <c r="D637" s="12">
        <v>5.7509900000000003E-5</v>
      </c>
      <c r="E637" s="16">
        <v>3.7090000000000002E-7</v>
      </c>
      <c r="F637" s="8" t="str">
        <f>IFERROR(IF(VLOOKUP(A637,FrenchVocabulary!#REF!,1,FALSE)=A637, "yes", "no"), "no")</f>
        <v>no</v>
      </c>
    </row>
    <row r="638" spans="1:6">
      <c r="A638" s="14" t="s">
        <v>1916</v>
      </c>
      <c r="B638" s="7">
        <f t="shared" si="18"/>
        <v>1.7584220892431022</v>
      </c>
      <c r="C638" s="7">
        <f t="shared" si="19"/>
        <v>-0.43203309317684546</v>
      </c>
      <c r="D638" s="12">
        <v>5.73353E-5</v>
      </c>
      <c r="E638" s="16">
        <v>3.6979999999999999E-7</v>
      </c>
      <c r="F638" s="8" t="str">
        <f>IFERROR(IF(VLOOKUP(A638,FrenchVocabulary!#REF!,1,FALSE)=A638, "yes", "no"), "no")</f>
        <v>no</v>
      </c>
    </row>
    <row r="639" spans="1:6">
      <c r="A639" s="14" t="s">
        <v>1030</v>
      </c>
      <c r="B639" s="7">
        <f t="shared" si="18"/>
        <v>1.7580909510935294</v>
      </c>
      <c r="C639" s="7">
        <f t="shared" si="19"/>
        <v>-0.43238555726915529</v>
      </c>
      <c r="D639" s="12">
        <v>5.7291599999999999E-5</v>
      </c>
      <c r="E639" s="16">
        <v>3.6950000000000002E-7</v>
      </c>
      <c r="F639" s="8" t="str">
        <f>IFERROR(IF(VLOOKUP(A639,FrenchVocabulary!#REF!,1,FALSE)=A639, "yes", "no"), "no")</f>
        <v>no</v>
      </c>
    </row>
    <row r="640" spans="1:6">
      <c r="A640" s="14" t="s">
        <v>1057</v>
      </c>
      <c r="B640" s="7">
        <f t="shared" si="18"/>
        <v>1.7564329843477351</v>
      </c>
      <c r="C640" s="7">
        <f t="shared" si="19"/>
        <v>-0.43403418255333293</v>
      </c>
      <c r="D640" s="12">
        <v>5.7073300000000001E-5</v>
      </c>
      <c r="E640" s="16">
        <v>3.6810000000000002E-7</v>
      </c>
      <c r="F640" s="8" t="str">
        <f>IFERROR(IF(VLOOKUP(A640,FrenchVocabulary!#REF!,1,FALSE)=A640, "yes", "no"), "no")</f>
        <v>no</v>
      </c>
    </row>
    <row r="641" spans="1:6">
      <c r="A641" s="14" t="s">
        <v>1917</v>
      </c>
      <c r="B641" s="7">
        <f t="shared" si="18"/>
        <v>1.7551015806348822</v>
      </c>
      <c r="C641" s="7">
        <f t="shared" si="19"/>
        <v>-0.43545228824405235</v>
      </c>
      <c r="D641" s="12">
        <v>5.6898599999999998E-5</v>
      </c>
      <c r="E641" s="16">
        <v>3.6689999999999998E-7</v>
      </c>
      <c r="F641" s="8" t="str">
        <f>IFERROR(IF(VLOOKUP(A641,FrenchVocabulary!#REF!,1,FALSE)=A641, "yes", "no"), "no")</f>
        <v>no</v>
      </c>
    </row>
    <row r="642" spans="1:6">
      <c r="A642" s="14" t="s">
        <v>834</v>
      </c>
      <c r="B642" s="7">
        <f t="shared" ref="B642:B705" si="20">LOG10(D642)+6</f>
        <v>1.7537660827224721</v>
      </c>
      <c r="C642" s="7">
        <f t="shared" ref="C642:C705" si="21">LOG10(E642)+6</f>
        <v>-0.43675629885960188</v>
      </c>
      <c r="D642" s="12">
        <v>5.6723900000000001E-5</v>
      </c>
      <c r="E642" s="16">
        <v>3.6580000000000001E-7</v>
      </c>
      <c r="F642" s="8" t="str">
        <f>IFERROR(IF(VLOOKUP(A642,FrenchVocabulary!#REF!,1,FALSE)=A642, "yes", "no"), "no")</f>
        <v>no</v>
      </c>
    </row>
    <row r="643" spans="1:6">
      <c r="A643" s="14" t="s">
        <v>1918</v>
      </c>
      <c r="B643" s="7">
        <f t="shared" si="20"/>
        <v>1.7530971739620949</v>
      </c>
      <c r="C643" s="7">
        <f t="shared" si="21"/>
        <v>-0.43735032778808325</v>
      </c>
      <c r="D643" s="12">
        <v>5.6636599999999999E-5</v>
      </c>
      <c r="E643" s="16">
        <v>3.6530000000000002E-7</v>
      </c>
      <c r="F643" s="8" t="str">
        <f>IFERROR(IF(VLOOKUP(A643,FrenchVocabulary!#REF!,1,FALSE)=A643, "yes", "no"), "no")</f>
        <v>no</v>
      </c>
    </row>
    <row r="644" spans="1:6">
      <c r="A644" s="14" t="s">
        <v>1919</v>
      </c>
      <c r="B644" s="7">
        <f t="shared" si="20"/>
        <v>1.7510834734064771</v>
      </c>
      <c r="C644" s="7">
        <f t="shared" si="21"/>
        <v>-0.4393761254500701</v>
      </c>
      <c r="D644" s="12">
        <v>5.6374600000000001E-5</v>
      </c>
      <c r="E644" s="16">
        <v>3.636E-7</v>
      </c>
      <c r="F644" s="8" t="str">
        <f>IFERROR(IF(VLOOKUP(A644,FrenchVocabulary!#REF!,1,FALSE)=A644, "yes", "no"), "no")</f>
        <v>no</v>
      </c>
    </row>
    <row r="645" spans="1:6">
      <c r="A645" s="14" t="s">
        <v>1169</v>
      </c>
      <c r="B645" s="7">
        <f t="shared" si="20"/>
        <v>1.7507466900230533</v>
      </c>
      <c r="C645" s="7">
        <f t="shared" si="21"/>
        <v>-0.43973460213728544</v>
      </c>
      <c r="D645" s="12">
        <v>5.63309E-5</v>
      </c>
      <c r="E645" s="16">
        <v>3.6329999999999998E-7</v>
      </c>
      <c r="F645" s="8" t="str">
        <f>IFERROR(IF(VLOOKUP(A645,FrenchVocabulary!#REF!,1,FALSE)=A645, "yes", "no"), "no")</f>
        <v>no</v>
      </c>
    </row>
    <row r="646" spans="1:6">
      <c r="A646" s="14" t="s">
        <v>1920</v>
      </c>
      <c r="B646" s="7">
        <f t="shared" si="20"/>
        <v>1.7507466900230533</v>
      </c>
      <c r="C646" s="7">
        <f t="shared" si="21"/>
        <v>-0.43973460213728544</v>
      </c>
      <c r="D646" s="12">
        <v>5.63309E-5</v>
      </c>
      <c r="E646" s="16">
        <v>3.6329999999999998E-7</v>
      </c>
      <c r="F646" s="8" t="str">
        <f>IFERROR(IF(VLOOKUP(A646,FrenchVocabulary!#REF!,1,FALSE)=A646, "yes", "no"), "no")</f>
        <v>no</v>
      </c>
    </row>
    <row r="647" spans="1:6">
      <c r="A647" s="14" t="s">
        <v>1142</v>
      </c>
      <c r="B647" s="7">
        <f t="shared" si="20"/>
        <v>1.750410416838843</v>
      </c>
      <c r="C647" s="7">
        <f t="shared" si="21"/>
        <v>-0.44009337496388756</v>
      </c>
      <c r="D647" s="12">
        <v>5.6287299999999999E-5</v>
      </c>
      <c r="E647" s="16">
        <v>3.6300000000000001E-7</v>
      </c>
      <c r="F647" s="8" t="str">
        <f>IFERROR(IF(VLOOKUP(A647,FrenchVocabulary!#REF!,1,FALSE)=A647, "yes", "no"), "no")</f>
        <v>no</v>
      </c>
    </row>
    <row r="648" spans="1:6">
      <c r="A648" s="14" t="s">
        <v>928</v>
      </c>
      <c r="B648" s="7">
        <f t="shared" si="20"/>
        <v>1.7500731109110808</v>
      </c>
      <c r="C648" s="7">
        <f t="shared" si="21"/>
        <v>-0.44045244441956566</v>
      </c>
      <c r="D648" s="12">
        <v>5.6243599999999998E-5</v>
      </c>
      <c r="E648" s="16">
        <v>3.6269999999999999E-7</v>
      </c>
      <c r="F648" s="8" t="str">
        <f>IFERROR(IF(VLOOKUP(A648,FrenchVocabulary!#REF!,1,FALSE)=A648, "yes", "no"), "no")</f>
        <v>no</v>
      </c>
    </row>
    <row r="649" spans="1:6">
      <c r="A649" s="14" t="s">
        <v>814</v>
      </c>
      <c r="B649" s="7">
        <f t="shared" si="20"/>
        <v>1.7500731109110808</v>
      </c>
      <c r="C649" s="7">
        <f t="shared" si="21"/>
        <v>-0.44045244441956566</v>
      </c>
      <c r="D649" s="12">
        <v>5.6243599999999998E-5</v>
      </c>
      <c r="E649" s="16">
        <v>3.6269999999999999E-7</v>
      </c>
      <c r="F649" s="8" t="str">
        <f>IFERROR(IF(VLOOKUP(A649,FrenchVocabulary!#REF!,1,FALSE)=A649, "yes", "no"), "no")</f>
        <v>no</v>
      </c>
    </row>
    <row r="650" spans="1:6">
      <c r="A650" s="14" t="s">
        <v>337</v>
      </c>
      <c r="B650" s="7">
        <f t="shared" si="20"/>
        <v>1.7497355428023917</v>
      </c>
      <c r="C650" s="7">
        <f t="shared" si="21"/>
        <v>-0.44081181099522482</v>
      </c>
      <c r="D650" s="12">
        <v>5.6199899999999997E-5</v>
      </c>
      <c r="E650" s="16">
        <v>3.6240000000000002E-7</v>
      </c>
      <c r="F650" s="8" t="str">
        <f>IFERROR(IF(VLOOKUP(A650,FrenchVocabulary!#REF!,1,FALSE)=A650, "yes", "no"), "no")</f>
        <v>no</v>
      </c>
    </row>
    <row r="651" spans="1:6">
      <c r="A651" s="14" t="s">
        <v>1921</v>
      </c>
      <c r="B651" s="7">
        <f t="shared" si="20"/>
        <v>1.7493977121048827</v>
      </c>
      <c r="C651" s="7">
        <f t="shared" si="21"/>
        <v>-0.44105155402196061</v>
      </c>
      <c r="D651" s="12">
        <v>5.6156200000000003E-5</v>
      </c>
      <c r="E651" s="16">
        <v>3.622E-7</v>
      </c>
      <c r="F651" s="8" t="str">
        <f>IFERROR(IF(VLOOKUP(A651,FrenchVocabulary!#REF!,1,FALSE)=A651, "yes", "no"), "no")</f>
        <v>no</v>
      </c>
    </row>
    <row r="652" spans="1:6">
      <c r="A652" s="14" t="s">
        <v>913</v>
      </c>
      <c r="B652" s="7">
        <f t="shared" si="20"/>
        <v>1.7490603923800281</v>
      </c>
      <c r="C652" s="7">
        <f t="shared" si="21"/>
        <v>-0.44141141689180063</v>
      </c>
      <c r="D652" s="12">
        <v>5.6112600000000002E-5</v>
      </c>
      <c r="E652" s="16">
        <v>3.6189999999999998E-7</v>
      </c>
      <c r="F652" s="8" t="str">
        <f>IFERROR(IF(VLOOKUP(A652,FrenchVocabulary!#REF!,1,FALSE)=A652, "yes", "no"), "no")</f>
        <v>no</v>
      </c>
    </row>
    <row r="653" spans="1:6">
      <c r="A653" s="14" t="s">
        <v>1922</v>
      </c>
      <c r="B653" s="7">
        <f t="shared" si="20"/>
        <v>1.7490603923800281</v>
      </c>
      <c r="C653" s="7">
        <f t="shared" si="21"/>
        <v>-0.44141141689180063</v>
      </c>
      <c r="D653" s="12">
        <v>5.6112600000000002E-5</v>
      </c>
      <c r="E653" s="16">
        <v>3.6189999999999998E-7</v>
      </c>
      <c r="F653" s="8" t="str">
        <f>IFERROR(IF(VLOOKUP(A653,FrenchVocabulary!#REF!,1,FALSE)=A653, "yes", "no"), "no")</f>
        <v>no</v>
      </c>
    </row>
    <row r="654" spans="1:6">
      <c r="A654" s="14" t="s">
        <v>1923</v>
      </c>
      <c r="B654" s="7">
        <f t="shared" si="20"/>
        <v>1.7483834155639277</v>
      </c>
      <c r="C654" s="7">
        <f t="shared" si="21"/>
        <v>-0.44213203843197757</v>
      </c>
      <c r="D654" s="12">
        <v>5.60252E-5</v>
      </c>
      <c r="E654" s="16">
        <v>3.6129999999999999E-7</v>
      </c>
      <c r="F654" s="8" t="str">
        <f>IFERROR(IF(VLOOKUP(A654,FrenchVocabulary!#REF!,1,FALSE)=A654, "yes", "no"), "no")</f>
        <v>no</v>
      </c>
    </row>
    <row r="655" spans="1:6">
      <c r="A655" s="14" t="s">
        <v>1344</v>
      </c>
      <c r="B655" s="7">
        <f t="shared" si="20"/>
        <v>1.7460079900488337</v>
      </c>
      <c r="C655" s="7">
        <f t="shared" si="21"/>
        <v>-0.44454278279535053</v>
      </c>
      <c r="D655" s="12">
        <v>5.5719600000000001E-5</v>
      </c>
      <c r="E655" s="16">
        <v>3.5929999999999999E-7</v>
      </c>
      <c r="F655" s="8" t="str">
        <f>IFERROR(IF(VLOOKUP(A655,FrenchVocabulary!#REF!,1,FALSE)=A655, "yes", "no"), "no")</f>
        <v>no</v>
      </c>
    </row>
    <row r="656" spans="1:6">
      <c r="A656" s="14" t="s">
        <v>992</v>
      </c>
      <c r="B656" s="7">
        <f t="shared" si="20"/>
        <v>1.7453262346481466</v>
      </c>
      <c r="C656" s="7">
        <f t="shared" si="21"/>
        <v>-0.44514756562794577</v>
      </c>
      <c r="D656" s="12">
        <v>5.5632199999999999E-5</v>
      </c>
      <c r="E656" s="16">
        <v>3.5880000000000001E-7</v>
      </c>
      <c r="F656" s="8" t="str">
        <f>IFERROR(IF(VLOOKUP(A656,FrenchVocabulary!#REF!,1,FALSE)=A656, "yes", "no"), "no")</f>
        <v>no</v>
      </c>
    </row>
    <row r="657" spans="1:6">
      <c r="A657" s="14" t="s">
        <v>972</v>
      </c>
      <c r="B657" s="7">
        <f t="shared" si="20"/>
        <v>1.7439610709881492</v>
      </c>
      <c r="C657" s="7">
        <f t="shared" si="21"/>
        <v>-0.44648105985103026</v>
      </c>
      <c r="D657" s="12">
        <v>5.5457600000000002E-5</v>
      </c>
      <c r="E657" s="16">
        <v>3.5769999999999998E-7</v>
      </c>
      <c r="F657" s="8" t="str">
        <f>IFERROR(IF(VLOOKUP(A657,FrenchVocabulary!#REF!,1,FALSE)=A657, "yes", "no"), "no")</f>
        <v>no</v>
      </c>
    </row>
    <row r="658" spans="1:6">
      <c r="A658" s="14" t="s">
        <v>613</v>
      </c>
      <c r="B658" s="7">
        <f t="shared" si="20"/>
        <v>1.7439610709881492</v>
      </c>
      <c r="C658" s="7">
        <f t="shared" si="21"/>
        <v>-0.44648105985103026</v>
      </c>
      <c r="D658" s="12">
        <v>5.5457600000000002E-5</v>
      </c>
      <c r="E658" s="16">
        <v>3.5769999999999998E-7</v>
      </c>
      <c r="F658" s="8" t="str">
        <f>IFERROR(IF(VLOOKUP(A658,FrenchVocabulary!#REF!,1,FALSE)=A658, "yes", "no"), "no")</f>
        <v>no</v>
      </c>
    </row>
    <row r="659" spans="1:6">
      <c r="A659" s="14" t="s">
        <v>1924</v>
      </c>
      <c r="B659" s="7">
        <f t="shared" si="20"/>
        <v>1.7425908169450688</v>
      </c>
      <c r="C659" s="7">
        <f t="shared" si="21"/>
        <v>-0.447940465812116</v>
      </c>
      <c r="D659" s="12">
        <v>5.5282899999999999E-5</v>
      </c>
      <c r="E659" s="16">
        <v>3.565E-7</v>
      </c>
      <c r="F659" s="8" t="str">
        <f>IFERROR(IF(VLOOKUP(A659,FrenchVocabulary!#REF!,1,FALSE)=A659, "yes", "no"), "no")</f>
        <v>no</v>
      </c>
    </row>
    <row r="660" spans="1:6">
      <c r="A660" s="14" t="s">
        <v>1006</v>
      </c>
      <c r="B660" s="7">
        <f t="shared" si="20"/>
        <v>1.7405276900492463</v>
      </c>
      <c r="C660" s="7">
        <f t="shared" si="21"/>
        <v>-0.45001638884031081</v>
      </c>
      <c r="D660" s="12">
        <v>5.50209E-5</v>
      </c>
      <c r="E660" s="16">
        <v>3.5479999999999997E-7</v>
      </c>
      <c r="F660" s="8" t="str">
        <f>IFERROR(IF(VLOOKUP(A660,FrenchVocabulary!#REF!,1,FALSE)=A660, "yes", "no"), "no")</f>
        <v>no</v>
      </c>
    </row>
    <row r="661" spans="1:6">
      <c r="A661" s="14" t="s">
        <v>999</v>
      </c>
      <c r="B661" s="7">
        <f t="shared" si="20"/>
        <v>1.7401826173642156</v>
      </c>
      <c r="C661" s="7">
        <f t="shared" si="21"/>
        <v>-0.45026126873510108</v>
      </c>
      <c r="D661" s="12">
        <v>5.4977199999999999E-5</v>
      </c>
      <c r="E661" s="16">
        <v>3.5460000000000001E-7</v>
      </c>
      <c r="F661" s="8" t="str">
        <f>IFERROR(IF(VLOOKUP(A661,FrenchVocabulary!#REF!,1,FALSE)=A661, "yes", "no"), "no")</f>
        <v>no</v>
      </c>
    </row>
    <row r="662" spans="1:6">
      <c r="A662" s="14" t="s">
        <v>1925</v>
      </c>
      <c r="B662" s="7">
        <f t="shared" si="20"/>
        <v>1.7388011632082199</v>
      </c>
      <c r="C662" s="7">
        <f t="shared" si="21"/>
        <v>-0.45173345482925509</v>
      </c>
      <c r="D662" s="12">
        <v>5.4802600000000003E-5</v>
      </c>
      <c r="E662" s="16">
        <v>3.5339999999999997E-7</v>
      </c>
      <c r="F662" s="8" t="str">
        <f>IFERROR(IF(VLOOKUP(A662,FrenchVocabulary!#REF!,1,FALSE)=A662, "yes", "no"), "no")</f>
        <v>no</v>
      </c>
    </row>
    <row r="663" spans="1:6">
      <c r="A663" s="14" t="s">
        <v>1198</v>
      </c>
      <c r="B663" s="7">
        <f t="shared" si="20"/>
        <v>1.7384547154165118</v>
      </c>
      <c r="C663" s="7">
        <f t="shared" si="21"/>
        <v>-0.4521022824369032</v>
      </c>
      <c r="D663" s="12">
        <v>5.4758900000000002E-5</v>
      </c>
      <c r="E663" s="16">
        <v>3.5310000000000001E-7</v>
      </c>
      <c r="F663" s="8" t="str">
        <f>IFERROR(IF(VLOOKUP(A663,FrenchVocabulary!#REF!,1,FALSE)=A663, "yes", "no"), "no")</f>
        <v>no</v>
      </c>
    </row>
    <row r="664" spans="1:6">
      <c r="A664" s="14" t="s">
        <v>862</v>
      </c>
      <c r="B664" s="7">
        <f t="shared" si="20"/>
        <v>1.7384547154165118</v>
      </c>
      <c r="C664" s="7">
        <f t="shared" si="21"/>
        <v>-0.4521022824369032</v>
      </c>
      <c r="D664" s="12">
        <v>5.4758900000000002E-5</v>
      </c>
      <c r="E664" s="16">
        <v>3.5310000000000001E-7</v>
      </c>
      <c r="F664" s="8" t="str">
        <f>IFERROR(IF(VLOOKUP(A664,FrenchVocabulary!#REF!,1,FALSE)=A664, "yes", "no"), "no")</f>
        <v>no</v>
      </c>
    </row>
    <row r="665" spans="1:6">
      <c r="A665" s="14" t="s">
        <v>1304</v>
      </c>
      <c r="B665" s="7">
        <f t="shared" si="20"/>
        <v>1.7346286374380346</v>
      </c>
      <c r="C665" s="7">
        <f t="shared" si="21"/>
        <v>-0.45593195564972433</v>
      </c>
      <c r="D665" s="12">
        <v>5.4278599999999999E-5</v>
      </c>
      <c r="E665" s="16">
        <v>3.4999999999999998E-7</v>
      </c>
      <c r="F665" s="8" t="str">
        <f>IFERROR(IF(VLOOKUP(A665,FrenchVocabulary!#REF!,1,FALSE)=A665, "yes", "no"), "no")</f>
        <v>no</v>
      </c>
    </row>
    <row r="666" spans="1:6">
      <c r="A666" s="14" t="s">
        <v>1384</v>
      </c>
      <c r="B666" s="7">
        <f t="shared" si="20"/>
        <v>1.7339287680562752</v>
      </c>
      <c r="C666" s="7">
        <f t="shared" si="21"/>
        <v>-0.45655281991829977</v>
      </c>
      <c r="D666" s="12">
        <v>5.4191199999999997E-5</v>
      </c>
      <c r="E666" s="16">
        <v>3.495E-7</v>
      </c>
      <c r="F666" s="8" t="str">
        <f>IFERROR(IF(VLOOKUP(A666,FrenchVocabulary!#REF!,1,FALSE)=A666, "yes", "no"), "no")</f>
        <v>no</v>
      </c>
    </row>
    <row r="667" spans="1:6">
      <c r="A667" s="14" t="s">
        <v>1547</v>
      </c>
      <c r="B667" s="7">
        <f t="shared" si="20"/>
        <v>1.7321757536249924</v>
      </c>
      <c r="C667" s="7">
        <f t="shared" si="21"/>
        <v>-0.45829597671571154</v>
      </c>
      <c r="D667" s="12">
        <v>5.39729E-5</v>
      </c>
      <c r="E667" s="16">
        <v>3.481E-7</v>
      </c>
      <c r="F667" s="8" t="str">
        <f>IFERROR(IF(VLOOKUP(A667,FrenchVocabulary!#REF!,1,FALSE)=A667, "yes", "no"), "no")</f>
        <v>no</v>
      </c>
    </row>
    <row r="668" spans="1:6">
      <c r="A668" s="14" t="s">
        <v>1016</v>
      </c>
      <c r="B668" s="7">
        <f t="shared" si="20"/>
        <v>1.7314719170016755</v>
      </c>
      <c r="C668" s="7">
        <f t="shared" si="21"/>
        <v>-0.45904519107386754</v>
      </c>
      <c r="D668" s="12">
        <v>5.3885499999999998E-5</v>
      </c>
      <c r="E668" s="16">
        <v>3.4750000000000001E-7</v>
      </c>
      <c r="F668" s="8" t="str">
        <f>IFERROR(IF(VLOOKUP(A668,FrenchVocabulary!#REF!,1,FALSE)=A668, "yes", "no"), "no")</f>
        <v>no</v>
      </c>
    </row>
    <row r="669" spans="1:6">
      <c r="A669" s="14" t="s">
        <v>1926</v>
      </c>
      <c r="B669" s="7">
        <f t="shared" si="20"/>
        <v>1.7314719170016755</v>
      </c>
      <c r="C669" s="7">
        <f t="shared" si="21"/>
        <v>-0.45904519107386754</v>
      </c>
      <c r="D669" s="12">
        <v>5.3885499999999998E-5</v>
      </c>
      <c r="E669" s="16">
        <v>3.4750000000000001E-7</v>
      </c>
      <c r="F669" s="8" t="str">
        <f>IFERROR(IF(VLOOKUP(A669,FrenchVocabulary!#REF!,1,FALSE)=A669, "yes", "no"), "no")</f>
        <v>no</v>
      </c>
    </row>
    <row r="670" spans="1:6">
      <c r="A670" s="14" t="s">
        <v>611</v>
      </c>
      <c r="B670" s="7">
        <f t="shared" si="20"/>
        <v>1.7304148266037203</v>
      </c>
      <c r="C670" s="7">
        <f t="shared" si="21"/>
        <v>-0.4600461583436033</v>
      </c>
      <c r="D670" s="12">
        <v>5.3754500000000002E-5</v>
      </c>
      <c r="E670" s="16">
        <v>3.467E-7</v>
      </c>
      <c r="F670" s="8" t="str">
        <f>IFERROR(IF(VLOOKUP(A670,FrenchVocabulary!#REF!,1,FALSE)=A670, "yes", "no"), "no")</f>
        <v>no</v>
      </c>
    </row>
    <row r="671" spans="1:6">
      <c r="A671" s="14" t="s">
        <v>1927</v>
      </c>
      <c r="B671" s="7">
        <f t="shared" si="20"/>
        <v>1.7297089372607477</v>
      </c>
      <c r="C671" s="7">
        <f t="shared" si="21"/>
        <v>-0.46079840070587252</v>
      </c>
      <c r="D671" s="12">
        <v>5.36672E-5</v>
      </c>
      <c r="E671" s="16">
        <v>3.4610000000000001E-7</v>
      </c>
      <c r="F671" s="8" t="str">
        <f>IFERROR(IF(VLOOKUP(A671,FrenchVocabulary!#REF!,1,FALSE)=A671, "yes", "no"), "no")</f>
        <v>no</v>
      </c>
    </row>
    <row r="672" spans="1:6">
      <c r="A672" s="14" t="s">
        <v>1504</v>
      </c>
      <c r="B672" s="7">
        <f t="shared" si="20"/>
        <v>1.7293551569254779</v>
      </c>
      <c r="C672" s="7">
        <f t="shared" si="21"/>
        <v>-0.46117501106209602</v>
      </c>
      <c r="D672" s="12">
        <v>5.3623499999999999E-5</v>
      </c>
      <c r="E672" s="16">
        <v>3.4579999999999999E-7</v>
      </c>
      <c r="F672" s="8" t="str">
        <f>IFERROR(IF(VLOOKUP(A672,FrenchVocabulary!#REF!,1,FALSE)=A672, "yes", "no"), "no")</f>
        <v>no</v>
      </c>
    </row>
    <row r="673" spans="1:6">
      <c r="A673" s="14" t="s">
        <v>1928</v>
      </c>
      <c r="B673" s="7">
        <f t="shared" si="20"/>
        <v>1.7272280291649897</v>
      </c>
      <c r="C673" s="7">
        <f t="shared" si="21"/>
        <v>-0.46331532737907022</v>
      </c>
      <c r="D673" s="12">
        <v>5.3361500000000001E-5</v>
      </c>
      <c r="E673" s="16">
        <v>3.4410000000000002E-7</v>
      </c>
      <c r="F673" s="8" t="str">
        <f>IFERROR(IF(VLOOKUP(A673,FrenchVocabulary!#REF!,1,FALSE)=A673, "yes", "no"), "no")</f>
        <v>no</v>
      </c>
    </row>
    <row r="674" spans="1:6">
      <c r="A674" s="14" t="s">
        <v>1025</v>
      </c>
      <c r="B674" s="7">
        <f t="shared" si="20"/>
        <v>1.7265169367870996</v>
      </c>
      <c r="C674" s="7">
        <f t="shared" si="21"/>
        <v>-0.46394684484079551</v>
      </c>
      <c r="D674" s="12">
        <v>5.3274199999999999E-5</v>
      </c>
      <c r="E674" s="16">
        <v>3.4359999999999998E-7</v>
      </c>
      <c r="F674" s="8" t="str">
        <f>IFERROR(IF(VLOOKUP(A674,FrenchVocabulary!#REF!,1,FALSE)=A674, "yes", "no"), "no")</f>
        <v>no</v>
      </c>
    </row>
    <row r="675" spans="1:6">
      <c r="A675" s="14" t="s">
        <v>942</v>
      </c>
      <c r="B675" s="7">
        <f t="shared" si="20"/>
        <v>1.7250904316603144</v>
      </c>
      <c r="C675" s="7">
        <f t="shared" si="21"/>
        <v>-0.46546624399488401</v>
      </c>
      <c r="D675" s="12">
        <v>5.3099500000000002E-5</v>
      </c>
      <c r="E675" s="16">
        <v>3.424E-7</v>
      </c>
      <c r="F675" s="8" t="str">
        <f>IFERROR(IF(VLOOKUP(A675,FrenchVocabulary!#REF!,1,FALSE)=A675, "yes", "no"), "no")</f>
        <v>no</v>
      </c>
    </row>
    <row r="676" spans="1:6">
      <c r="A676" s="14" t="s">
        <v>734</v>
      </c>
      <c r="B676" s="7">
        <f t="shared" si="20"/>
        <v>1.7250904316603144</v>
      </c>
      <c r="C676" s="7">
        <f t="shared" si="21"/>
        <v>-0.46546624399488401</v>
      </c>
      <c r="D676" s="12">
        <v>5.3099500000000002E-5</v>
      </c>
      <c r="E676" s="16">
        <v>3.424E-7</v>
      </c>
      <c r="F676" s="8" t="str">
        <f>IFERROR(IF(VLOOKUP(A676,FrenchVocabulary!#REF!,1,FALSE)=A676, "yes", "no"), "no")</f>
        <v>no</v>
      </c>
    </row>
    <row r="677" spans="1:6">
      <c r="A677" s="14" t="s">
        <v>1929</v>
      </c>
      <c r="B677" s="7">
        <f t="shared" si="20"/>
        <v>1.7250904316603144</v>
      </c>
      <c r="C677" s="7">
        <f t="shared" si="21"/>
        <v>-0.46546624399488401</v>
      </c>
      <c r="D677" s="12">
        <v>5.3099500000000002E-5</v>
      </c>
      <c r="E677" s="16">
        <v>3.424E-7</v>
      </c>
      <c r="F677" s="8" t="str">
        <f>IFERROR(IF(VLOOKUP(A677,FrenchVocabulary!#REF!,1,FALSE)=A677, "yes", "no"), "no")</f>
        <v>no</v>
      </c>
    </row>
    <row r="678" spans="1:6">
      <c r="A678" s="14" t="s">
        <v>1163</v>
      </c>
      <c r="B678" s="7">
        <f t="shared" si="20"/>
        <v>1.7229422608370752</v>
      </c>
      <c r="C678" s="7">
        <f t="shared" si="21"/>
        <v>-0.46750041390533781</v>
      </c>
      <c r="D678" s="12">
        <v>5.2837499999999997E-5</v>
      </c>
      <c r="E678" s="16">
        <v>3.4079999999999998E-7</v>
      </c>
      <c r="F678" s="8" t="str">
        <f>IFERROR(IF(VLOOKUP(A678,FrenchVocabulary!#REF!,1,FALSE)=A678, "yes", "no"), "no")</f>
        <v>no</v>
      </c>
    </row>
    <row r="679" spans="1:6">
      <c r="A679" s="14" t="s">
        <v>1065</v>
      </c>
      <c r="B679" s="7">
        <f t="shared" si="20"/>
        <v>1.7211442409707667</v>
      </c>
      <c r="C679" s="7">
        <f t="shared" si="21"/>
        <v>-0.46941614035488222</v>
      </c>
      <c r="D679" s="12">
        <v>5.2619199999999999E-5</v>
      </c>
      <c r="E679" s="16">
        <v>3.3929999999999997E-7</v>
      </c>
      <c r="F679" s="8" t="str">
        <f>IFERROR(IF(VLOOKUP(A679,FrenchVocabulary!#REF!,1,FALSE)=A679, "yes", "no"), "no")</f>
        <v>no</v>
      </c>
    </row>
    <row r="680" spans="1:6">
      <c r="A680" s="14" t="s">
        <v>656</v>
      </c>
      <c r="B680" s="7">
        <f t="shared" si="20"/>
        <v>1.7204231088669397</v>
      </c>
      <c r="C680" s="7">
        <f t="shared" si="21"/>
        <v>-0.47005659834133073</v>
      </c>
      <c r="D680" s="12">
        <v>5.2531899999999998E-5</v>
      </c>
      <c r="E680" s="16">
        <v>3.3879999999999999E-7</v>
      </c>
      <c r="F680" s="8" t="str">
        <f>IFERROR(IF(VLOOKUP(A680,FrenchVocabulary!#REF!,1,FALSE)=A680, "yes", "no"), "no")</f>
        <v>no</v>
      </c>
    </row>
    <row r="681" spans="1:6">
      <c r="A681" s="14" t="s">
        <v>821</v>
      </c>
      <c r="B681" s="7">
        <f t="shared" si="20"/>
        <v>1.7186137771835668</v>
      </c>
      <c r="C681" s="7">
        <f t="shared" si="21"/>
        <v>-0.47185492174689347</v>
      </c>
      <c r="D681" s="12">
        <v>5.23135E-5</v>
      </c>
      <c r="E681" s="16">
        <v>3.3739999999999999E-7</v>
      </c>
      <c r="F681" s="8" t="str">
        <f>IFERROR(IF(VLOOKUP(A681,FrenchVocabulary!#REF!,1,FALSE)=A681, "yes", "no"), "no")</f>
        <v>no</v>
      </c>
    </row>
    <row r="682" spans="1:6">
      <c r="A682" s="14" t="s">
        <v>1930</v>
      </c>
      <c r="B682" s="7">
        <f t="shared" si="20"/>
        <v>1.7175248817821434</v>
      </c>
      <c r="C682" s="7">
        <f t="shared" si="21"/>
        <v>-0.47301493144000428</v>
      </c>
      <c r="D682" s="12">
        <v>5.2182499999999997E-5</v>
      </c>
      <c r="E682" s="16">
        <v>3.3649999999999998E-7</v>
      </c>
      <c r="F682" s="8" t="str">
        <f>IFERROR(IF(VLOOKUP(A682,FrenchVocabulary!#REF!,1,FALSE)=A682, "yes", "no"), "no")</f>
        <v>no</v>
      </c>
    </row>
    <row r="683" spans="1:6">
      <c r="A683" s="14" t="s">
        <v>1931</v>
      </c>
      <c r="B683" s="7">
        <f t="shared" si="20"/>
        <v>1.7171618644048179</v>
      </c>
      <c r="C683" s="7">
        <f t="shared" si="21"/>
        <v>-0.47340229089654784</v>
      </c>
      <c r="D683" s="12">
        <v>5.2138900000000003E-5</v>
      </c>
      <c r="E683" s="16">
        <v>3.3620000000000001E-7</v>
      </c>
      <c r="F683" s="8" t="str">
        <f>IFERROR(IF(VLOOKUP(A683,FrenchVocabulary!#REF!,1,FALSE)=A683, "yes", "no"), "no")</f>
        <v>no</v>
      </c>
    </row>
    <row r="684" spans="1:6">
      <c r="A684" s="14" t="s">
        <v>1000</v>
      </c>
      <c r="B684" s="7">
        <f t="shared" si="20"/>
        <v>1.7098251974688807</v>
      </c>
      <c r="C684" s="7">
        <f t="shared" si="21"/>
        <v>-0.48069715076457165</v>
      </c>
      <c r="D684" s="12">
        <v>5.1265499999999999E-5</v>
      </c>
      <c r="E684" s="16">
        <v>3.3060000000000001E-7</v>
      </c>
      <c r="F684" s="8" t="str">
        <f>IFERROR(IF(VLOOKUP(A684,FrenchVocabulary!#REF!,1,FALSE)=A684, "yes", "no"), "no")</f>
        <v>no</v>
      </c>
    </row>
    <row r="685" spans="1:6">
      <c r="A685" s="14" t="s">
        <v>1932</v>
      </c>
      <c r="B685" s="7">
        <f t="shared" si="20"/>
        <v>1.7098251974688807</v>
      </c>
      <c r="C685" s="7">
        <f t="shared" si="21"/>
        <v>-0.48069715076457165</v>
      </c>
      <c r="D685" s="12">
        <v>5.1265499999999999E-5</v>
      </c>
      <c r="E685" s="16">
        <v>3.3060000000000001E-7</v>
      </c>
      <c r="F685" s="8" t="str">
        <f>IFERROR(IF(VLOOKUP(A685,FrenchVocabulary!#REF!,1,FALSE)=A685, "yes", "no"), "no")</f>
        <v>no</v>
      </c>
    </row>
    <row r="686" spans="1:6">
      <c r="A686" s="14" t="s">
        <v>1544</v>
      </c>
      <c r="B686" s="7">
        <f t="shared" si="20"/>
        <v>1.709085007150728</v>
      </c>
      <c r="C686" s="7">
        <f t="shared" si="21"/>
        <v>-0.48135447566968814</v>
      </c>
      <c r="D686" s="12">
        <v>5.1178199999999997E-5</v>
      </c>
      <c r="E686" s="16">
        <v>3.3010000000000002E-7</v>
      </c>
      <c r="F686" s="8" t="str">
        <f>IFERROR(IF(VLOOKUP(A686,FrenchVocabulary!#REF!,1,FALSE)=A686, "yes", "no"), "no")</f>
        <v>no</v>
      </c>
    </row>
    <row r="687" spans="1:6">
      <c r="A687" s="14" t="s">
        <v>1933</v>
      </c>
      <c r="B687" s="7">
        <f t="shared" si="20"/>
        <v>1.7072277148715083</v>
      </c>
      <c r="C687" s="7">
        <f t="shared" si="21"/>
        <v>-0.48333244090095739</v>
      </c>
      <c r="D687" s="12">
        <v>5.09598E-5</v>
      </c>
      <c r="E687" s="16">
        <v>3.2860000000000002E-7</v>
      </c>
      <c r="F687" s="8" t="str">
        <f>IFERROR(IF(VLOOKUP(A687,FrenchVocabulary!#REF!,1,FALSE)=A687, "yes", "no"), "no")</f>
        <v>no</v>
      </c>
    </row>
    <row r="688" spans="1:6">
      <c r="A688" s="14" t="s">
        <v>1045</v>
      </c>
      <c r="B688" s="7">
        <f t="shared" si="20"/>
        <v>1.7072277148715083</v>
      </c>
      <c r="C688" s="7">
        <f t="shared" si="21"/>
        <v>-0.48333244090095739</v>
      </c>
      <c r="D688" s="12">
        <v>5.09598E-5</v>
      </c>
      <c r="E688" s="16">
        <v>3.2860000000000002E-7</v>
      </c>
      <c r="F688" s="8" t="str">
        <f>IFERROR(IF(VLOOKUP(A688,FrenchVocabulary!#REF!,1,FALSE)=A688, "yes", "no"), "no")</f>
        <v>no</v>
      </c>
    </row>
    <row r="689" spans="1:6">
      <c r="A689" s="14" t="s">
        <v>1934</v>
      </c>
      <c r="B689" s="7">
        <f t="shared" si="20"/>
        <v>1.7064830804567226</v>
      </c>
      <c r="C689" s="7">
        <f t="shared" si="21"/>
        <v>-0.48399376961395202</v>
      </c>
      <c r="D689" s="12">
        <v>5.0872499999999998E-5</v>
      </c>
      <c r="E689" s="16">
        <v>3.2809999999999998E-7</v>
      </c>
      <c r="F689" s="8" t="str">
        <f>IFERROR(IF(VLOOKUP(A689,FrenchVocabulary!#REF!,1,FALSE)=A689, "yes", "no"), "no")</f>
        <v>no</v>
      </c>
    </row>
    <row r="690" spans="1:6">
      <c r="A690" s="14" t="s">
        <v>946</v>
      </c>
      <c r="B690" s="7">
        <f t="shared" si="20"/>
        <v>1.705363301515864</v>
      </c>
      <c r="C690" s="7">
        <f t="shared" si="21"/>
        <v>-0.48518670500071437</v>
      </c>
      <c r="D690" s="12">
        <v>5.0741500000000002E-5</v>
      </c>
      <c r="E690" s="16">
        <v>3.2720000000000002E-7</v>
      </c>
      <c r="F690" s="8" t="str">
        <f>IFERROR(IF(VLOOKUP(A690,FrenchVocabulary!#REF!,1,FALSE)=A690, "yes", "no"), "no")</f>
        <v>no</v>
      </c>
    </row>
    <row r="691" spans="1:6">
      <c r="A691" s="14" t="s">
        <v>1935</v>
      </c>
      <c r="B691" s="7">
        <f t="shared" si="20"/>
        <v>1.7038654712059191</v>
      </c>
      <c r="C691" s="7">
        <f t="shared" si="21"/>
        <v>-0.48664920119404265</v>
      </c>
      <c r="D691" s="12">
        <v>5.0566799999999998E-5</v>
      </c>
      <c r="E691" s="16">
        <v>3.2609999999999999E-7</v>
      </c>
      <c r="F691" s="8" t="str">
        <f>IFERROR(IF(VLOOKUP(A691,FrenchVocabulary!#REF!,1,FALSE)=A691, "yes", "no"), "no")</f>
        <v>no</v>
      </c>
    </row>
    <row r="692" spans="1:6">
      <c r="A692" s="14" t="s">
        <v>1936</v>
      </c>
      <c r="B692" s="7">
        <f t="shared" si="20"/>
        <v>1.702363319002794</v>
      </c>
      <c r="C692" s="7">
        <f t="shared" si="21"/>
        <v>-0.48811663902112556</v>
      </c>
      <c r="D692" s="12">
        <v>5.0392200000000002E-5</v>
      </c>
      <c r="E692" s="16">
        <v>3.2500000000000001E-7</v>
      </c>
      <c r="F692" s="8" t="str">
        <f>IFERROR(IF(VLOOKUP(A692,FrenchVocabulary!#REF!,1,FALSE)=A692, "yes", "no"), "no")</f>
        <v>no</v>
      </c>
    </row>
    <row r="693" spans="1:6">
      <c r="A693" s="14" t="s">
        <v>605</v>
      </c>
      <c r="B693" s="7">
        <f t="shared" si="20"/>
        <v>1.702363319002794</v>
      </c>
      <c r="C693" s="7">
        <f t="shared" si="21"/>
        <v>-0.48811663902112556</v>
      </c>
      <c r="D693" s="12">
        <v>5.0392200000000002E-5</v>
      </c>
      <c r="E693" s="16">
        <v>3.2500000000000001E-7</v>
      </c>
      <c r="F693" s="8" t="str">
        <f>IFERROR(IF(VLOOKUP(A693,FrenchVocabulary!#REF!,1,FALSE)=A693, "yes", "no"), "no")</f>
        <v>no</v>
      </c>
    </row>
    <row r="694" spans="1:6">
      <c r="A694" s="14" t="s">
        <v>828</v>
      </c>
      <c r="B694" s="7">
        <f t="shared" si="20"/>
        <v>1.6978228216926983</v>
      </c>
      <c r="C694" s="7">
        <f t="shared" si="21"/>
        <v>-0.49268395992358638</v>
      </c>
      <c r="D694" s="12">
        <v>4.9868099999999998E-5</v>
      </c>
      <c r="E694" s="16">
        <v>3.2160000000000002E-7</v>
      </c>
      <c r="F694" s="8" t="str">
        <f>IFERROR(IF(VLOOKUP(A694,FrenchVocabulary!#REF!,1,FALSE)=A694, "yes", "no"), "no")</f>
        <v>no</v>
      </c>
    </row>
    <row r="695" spans="1:6">
      <c r="A695" s="14" t="s">
        <v>1937</v>
      </c>
      <c r="B695" s="7">
        <f t="shared" si="20"/>
        <v>1.6932352321703048</v>
      </c>
      <c r="C695" s="7">
        <f t="shared" si="21"/>
        <v>-0.49729982468943756</v>
      </c>
      <c r="D695" s="12">
        <v>4.9344100000000001E-5</v>
      </c>
      <c r="E695" s="16">
        <v>3.1819999999999998E-7</v>
      </c>
      <c r="F695" s="8" t="str">
        <f>IFERROR(IF(VLOOKUP(A695,FrenchVocabulary!#REF!,1,FALSE)=A695, "yes", "no"), "no")</f>
        <v>no</v>
      </c>
    </row>
    <row r="696" spans="1:6">
      <c r="A696" s="14" t="s">
        <v>1938</v>
      </c>
      <c r="B696" s="7">
        <f t="shared" si="20"/>
        <v>1.692851323864244</v>
      </c>
      <c r="C696" s="7">
        <f t="shared" si="21"/>
        <v>-0.49770947208522731</v>
      </c>
      <c r="D696" s="12">
        <v>4.93005E-5</v>
      </c>
      <c r="E696" s="16">
        <v>3.1790000000000001E-7</v>
      </c>
      <c r="F696" s="8" t="str">
        <f>IFERROR(IF(VLOOKUP(A696,FrenchVocabulary!#REF!,1,FALSE)=A696, "yes", "no"), "no")</f>
        <v>no</v>
      </c>
    </row>
    <row r="697" spans="1:6">
      <c r="A697" s="14" t="s">
        <v>1939</v>
      </c>
      <c r="B697" s="7">
        <f t="shared" si="20"/>
        <v>1.6920807226949215</v>
      </c>
      <c r="C697" s="7">
        <f t="shared" si="21"/>
        <v>-0.49839307758117091</v>
      </c>
      <c r="D697" s="12">
        <v>4.9213099999999998E-5</v>
      </c>
      <c r="E697" s="16">
        <v>3.1740000000000002E-7</v>
      </c>
      <c r="F697" s="8" t="str">
        <f>IFERROR(IF(VLOOKUP(A697,FrenchVocabulary!#REF!,1,FALSE)=A697, "yes", "no"), "no")</f>
        <v>no</v>
      </c>
    </row>
    <row r="698" spans="1:6">
      <c r="A698" s="14" t="s">
        <v>1043</v>
      </c>
      <c r="B698" s="7">
        <f t="shared" si="20"/>
        <v>1.6909231359396681</v>
      </c>
      <c r="C698" s="7">
        <f t="shared" si="21"/>
        <v>-0.49962628564662648</v>
      </c>
      <c r="D698" s="12">
        <v>4.9082100000000002E-5</v>
      </c>
      <c r="E698" s="16">
        <v>3.1650000000000001E-7</v>
      </c>
      <c r="F698" s="8" t="str">
        <f>IFERROR(IF(VLOOKUP(A698,FrenchVocabulary!#REF!,1,FALSE)=A698, "yes", "no"), "no")</f>
        <v>no</v>
      </c>
    </row>
    <row r="699" spans="1:6">
      <c r="A699" s="14" t="s">
        <v>1061</v>
      </c>
      <c r="B699" s="7">
        <f t="shared" si="20"/>
        <v>1.6866523539452416</v>
      </c>
      <c r="C699" s="7">
        <f t="shared" si="21"/>
        <v>-0.50390100786742842</v>
      </c>
      <c r="D699" s="12">
        <v>4.8601799999999999E-5</v>
      </c>
      <c r="E699" s="16">
        <v>3.1339999999999999E-7</v>
      </c>
      <c r="F699" s="8" t="str">
        <f>IFERROR(IF(VLOOKUP(A699,FrenchVocabulary!#REF!,1,FALSE)=A699, "yes", "no"), "no")</f>
        <v>no</v>
      </c>
    </row>
    <row r="700" spans="1:6">
      <c r="A700" s="14" t="s">
        <v>1940</v>
      </c>
      <c r="B700" s="7">
        <f t="shared" si="20"/>
        <v>1.6858715598152676</v>
      </c>
      <c r="C700" s="7">
        <f t="shared" si="21"/>
        <v>-0.50459443685380645</v>
      </c>
      <c r="D700" s="12">
        <v>4.8514499999999998E-5</v>
      </c>
      <c r="E700" s="16">
        <v>3.129E-7</v>
      </c>
      <c r="F700" s="8" t="str">
        <f>IFERROR(IF(VLOOKUP(A700,FrenchVocabulary!#REF!,1,FALSE)=A700, "yes", "no"), "no")</f>
        <v>no</v>
      </c>
    </row>
    <row r="701" spans="1:6">
      <c r="A701" s="14" t="s">
        <v>1941</v>
      </c>
      <c r="B701" s="7">
        <f t="shared" si="20"/>
        <v>1.6846972814650263</v>
      </c>
      <c r="C701" s="7">
        <f t="shared" si="21"/>
        <v>-0.50584540598155758</v>
      </c>
      <c r="D701" s="12">
        <v>4.8383500000000002E-5</v>
      </c>
      <c r="E701" s="16">
        <v>3.1199999999999999E-7</v>
      </c>
      <c r="F701" s="8" t="str">
        <f>IFERROR(IF(VLOOKUP(A701,FrenchVocabulary!#REF!,1,FALSE)=A701, "yes", "no"), "no")</f>
        <v>no</v>
      </c>
    </row>
    <row r="702" spans="1:6">
      <c r="A702" s="14" t="s">
        <v>925</v>
      </c>
      <c r="B702" s="7">
        <f t="shared" si="20"/>
        <v>1.6839120620793748</v>
      </c>
      <c r="C702" s="7">
        <f t="shared" si="21"/>
        <v>-0.50654194900481198</v>
      </c>
      <c r="D702" s="12">
        <v>4.82961E-5</v>
      </c>
      <c r="E702" s="16">
        <v>3.115E-7</v>
      </c>
      <c r="F702" s="8" t="str">
        <f>IFERROR(IF(VLOOKUP(A702,FrenchVocabulary!#REF!,1,FALSE)=A702, "yes", "no"), "no")</f>
        <v>no</v>
      </c>
    </row>
    <row r="703" spans="1:6">
      <c r="A703" s="14" t="s">
        <v>1942</v>
      </c>
      <c r="B703" s="7">
        <f t="shared" si="20"/>
        <v>1.6823391563147245</v>
      </c>
      <c r="C703" s="7">
        <f t="shared" si="21"/>
        <v>-0.50821822441583464</v>
      </c>
      <c r="D703" s="12">
        <v>4.8121500000000003E-5</v>
      </c>
      <c r="E703" s="16">
        <v>3.1030000000000002E-7</v>
      </c>
      <c r="F703" s="8" t="str">
        <f>IFERROR(IF(VLOOKUP(A703,FrenchVocabulary!#REF!,1,FALSE)=A703, "yes", "no"), "no")</f>
        <v>no</v>
      </c>
    </row>
    <row r="704" spans="1:6">
      <c r="A704" s="14" t="s">
        <v>1943</v>
      </c>
      <c r="B704" s="7">
        <f t="shared" si="20"/>
        <v>1.6775832301051015</v>
      </c>
      <c r="C704" s="7">
        <f t="shared" si="21"/>
        <v>-0.51286162452281392</v>
      </c>
      <c r="D704" s="12">
        <v>4.7597399999999999E-5</v>
      </c>
      <c r="E704" s="16">
        <v>3.0699999999999998E-7</v>
      </c>
      <c r="F704" s="8" t="str">
        <f>IFERROR(IF(VLOOKUP(A704,FrenchVocabulary!#REF!,1,FALSE)=A704, "yes", "no"), "no")</f>
        <v>no</v>
      </c>
    </row>
    <row r="705" spans="1:6">
      <c r="A705" s="14" t="s">
        <v>1944</v>
      </c>
      <c r="B705" s="7">
        <f t="shared" si="20"/>
        <v>1.6747858442584018</v>
      </c>
      <c r="C705" s="7">
        <f t="shared" si="21"/>
        <v>-0.51570016065321411</v>
      </c>
      <c r="D705" s="12">
        <v>4.72918E-5</v>
      </c>
      <c r="E705" s="16">
        <v>3.0499999999999999E-7</v>
      </c>
      <c r="F705" s="8" t="str">
        <f>IFERROR(IF(VLOOKUP(A705,FrenchVocabulary!#REF!,1,FALSE)=A705, "yes", "no"), "no")</f>
        <v>no</v>
      </c>
    </row>
    <row r="706" spans="1:6">
      <c r="A706" s="14" t="s">
        <v>1014</v>
      </c>
      <c r="B706" s="7">
        <f t="shared" ref="B706:B769" si="22">LOG10(D706)+6</f>
        <v>1.6735811635273494</v>
      </c>
      <c r="C706" s="7">
        <f t="shared" ref="C706:C769" si="23">LOG10(E706)+6</f>
        <v>-0.51698357985586796</v>
      </c>
      <c r="D706" s="12">
        <v>4.7160799999999997E-5</v>
      </c>
      <c r="E706" s="16">
        <v>3.0409999999999998E-7</v>
      </c>
      <c r="F706" s="8" t="str">
        <f>IFERROR(IF(VLOOKUP(A706,FrenchVocabulary!#REF!,1,FALSE)=A706, "yes", "no"), "no")</f>
        <v>no</v>
      </c>
    </row>
    <row r="707" spans="1:6">
      <c r="A707" s="14" t="s">
        <v>975</v>
      </c>
      <c r="B707" s="7">
        <f t="shared" si="22"/>
        <v>1.6735811635273494</v>
      </c>
      <c r="C707" s="7">
        <f t="shared" si="23"/>
        <v>-0.51698357985586796</v>
      </c>
      <c r="D707" s="12">
        <v>4.7160799999999997E-5</v>
      </c>
      <c r="E707" s="16">
        <v>3.0409999999999998E-7</v>
      </c>
      <c r="F707" s="8" t="str">
        <f>IFERROR(IF(VLOOKUP(A707,FrenchVocabulary!#REF!,1,FALSE)=A707, "yes", "no"), "no")</f>
        <v>no</v>
      </c>
    </row>
    <row r="708" spans="1:6">
      <c r="A708" s="14" t="s">
        <v>1945</v>
      </c>
      <c r="B708" s="7">
        <f t="shared" si="22"/>
        <v>1.672775567499535</v>
      </c>
      <c r="C708" s="7">
        <f t="shared" si="23"/>
        <v>-0.51769823277655735</v>
      </c>
      <c r="D708" s="12">
        <v>4.7073400000000002E-5</v>
      </c>
      <c r="E708" s="16">
        <v>3.0359999999999999E-7</v>
      </c>
      <c r="F708" s="8" t="str">
        <f>IFERROR(IF(VLOOKUP(A708,FrenchVocabulary!#REF!,1,FALSE)=A708, "yes", "no"), "no")</f>
        <v>no</v>
      </c>
    </row>
    <row r="709" spans="1:6">
      <c r="A709" s="14" t="s">
        <v>1946</v>
      </c>
      <c r="B709" s="7">
        <f t="shared" si="22"/>
        <v>1.672775567499535</v>
      </c>
      <c r="C709" s="7">
        <f t="shared" si="23"/>
        <v>-0.51769823277655735</v>
      </c>
      <c r="D709" s="12">
        <v>4.7073400000000002E-5</v>
      </c>
      <c r="E709" s="16">
        <v>3.0359999999999999E-7</v>
      </c>
      <c r="F709" s="8" t="str">
        <f>IFERROR(IF(VLOOKUP(A709,FrenchVocabulary!#REF!,1,FALSE)=A709, "yes", "no"), "no")</f>
        <v>no</v>
      </c>
    </row>
    <row r="710" spans="1:6">
      <c r="A710" s="14" t="s">
        <v>1331</v>
      </c>
      <c r="B710" s="7">
        <f t="shared" si="22"/>
        <v>1.672775567499535</v>
      </c>
      <c r="C710" s="7">
        <f t="shared" si="23"/>
        <v>-0.51769823277655735</v>
      </c>
      <c r="D710" s="12">
        <v>4.7073400000000002E-5</v>
      </c>
      <c r="E710" s="16">
        <v>3.0359999999999999E-7</v>
      </c>
      <c r="F710" s="8" t="str">
        <f>IFERROR(IF(VLOOKUP(A710,FrenchVocabulary!#REF!,1,FALSE)=A710, "yes", "no"), "no")</f>
        <v>no</v>
      </c>
    </row>
    <row r="711" spans="1:6">
      <c r="A711" s="14" t="s">
        <v>1947</v>
      </c>
      <c r="B711" s="7">
        <f t="shared" si="22"/>
        <v>1.6719693986562607</v>
      </c>
      <c r="C711" s="7">
        <f t="shared" si="23"/>
        <v>-0.51855737149769521</v>
      </c>
      <c r="D711" s="12">
        <v>4.6986100000000001E-5</v>
      </c>
      <c r="E711" s="16">
        <v>3.03E-7</v>
      </c>
      <c r="F711" s="8" t="str">
        <f>IFERROR(IF(VLOOKUP(A711,FrenchVocabulary!#REF!,1,FALSE)=A711, "yes", "no"), "no")</f>
        <v>no</v>
      </c>
    </row>
    <row r="712" spans="1:6">
      <c r="A712" s="14" t="s">
        <v>1948</v>
      </c>
      <c r="B712" s="7">
        <f t="shared" si="22"/>
        <v>1.6715652897813502</v>
      </c>
      <c r="C712" s="7">
        <f t="shared" si="23"/>
        <v>-0.51898757904342752</v>
      </c>
      <c r="D712" s="12">
        <v>4.69424E-5</v>
      </c>
      <c r="E712" s="16">
        <v>3.0269999999999998E-7</v>
      </c>
      <c r="F712" s="8" t="str">
        <f>IFERROR(IF(VLOOKUP(A712,FrenchVocabulary!#REF!,1,FALSE)=A712, "yes", "no"), "no")</f>
        <v>no</v>
      </c>
    </row>
    <row r="713" spans="1:6">
      <c r="A713" s="14" t="s">
        <v>909</v>
      </c>
      <c r="B713" s="7">
        <f t="shared" si="22"/>
        <v>1.6715652897813502</v>
      </c>
      <c r="C713" s="7">
        <f t="shared" si="23"/>
        <v>-0.51898757904342752</v>
      </c>
      <c r="D713" s="12">
        <v>4.69424E-5</v>
      </c>
      <c r="E713" s="16">
        <v>3.0269999999999998E-7</v>
      </c>
      <c r="F713" s="8" t="str">
        <f>IFERROR(IF(VLOOKUP(A713,FrenchVocabulary!#REF!,1,FALSE)=A713, "yes", "no"), "no")</f>
        <v>no</v>
      </c>
    </row>
    <row r="714" spans="1:6">
      <c r="A714" s="14" t="s">
        <v>715</v>
      </c>
      <c r="B714" s="7">
        <f t="shared" si="22"/>
        <v>1.6715652897813502</v>
      </c>
      <c r="C714" s="7">
        <f t="shared" si="23"/>
        <v>-0.51898757904342752</v>
      </c>
      <c r="D714" s="12">
        <v>4.69424E-5</v>
      </c>
      <c r="E714" s="16">
        <v>3.0269999999999998E-7</v>
      </c>
      <c r="F714" s="8" t="str">
        <f>IFERROR(IF(VLOOKUP(A714,FrenchVocabulary!#REF!,1,FALSE)=A714, "yes", "no"), "no")</f>
        <v>no</v>
      </c>
    </row>
    <row r="715" spans="1:6">
      <c r="A715" s="14" t="s">
        <v>1949</v>
      </c>
      <c r="B715" s="7">
        <f t="shared" si="22"/>
        <v>1.670351629873065</v>
      </c>
      <c r="C715" s="7">
        <f t="shared" si="23"/>
        <v>-0.52013688697690252</v>
      </c>
      <c r="D715" s="12">
        <v>4.6811399999999997E-5</v>
      </c>
      <c r="E715" s="16">
        <v>3.0190000000000002E-7</v>
      </c>
      <c r="F715" s="8" t="str">
        <f>IFERROR(IF(VLOOKUP(A715,FrenchVocabulary!#REF!,1,FALSE)=A715, "yes", "no"), "no")</f>
        <v>no</v>
      </c>
    </row>
    <row r="716" spans="1:6">
      <c r="A716" s="14" t="s">
        <v>1127</v>
      </c>
      <c r="B716" s="7">
        <f t="shared" si="22"/>
        <v>1.670351629873065</v>
      </c>
      <c r="C716" s="7">
        <f t="shared" si="23"/>
        <v>-0.52013688697690252</v>
      </c>
      <c r="D716" s="12">
        <v>4.6811399999999997E-5</v>
      </c>
      <c r="E716" s="16">
        <v>3.0190000000000002E-7</v>
      </c>
      <c r="F716" s="8" t="str">
        <f>IFERROR(IF(VLOOKUP(A716,FrenchVocabulary!#REF!,1,FALSE)=A716, "yes", "no"), "no")</f>
        <v>no</v>
      </c>
    </row>
    <row r="717" spans="1:6">
      <c r="A717" s="14" t="s">
        <v>1950</v>
      </c>
      <c r="B717" s="7">
        <f t="shared" si="22"/>
        <v>1.6679140875006375</v>
      </c>
      <c r="C717" s="7">
        <f t="shared" si="23"/>
        <v>-0.52258931209274806</v>
      </c>
      <c r="D717" s="12">
        <v>4.6549399999999999E-5</v>
      </c>
      <c r="E717" s="16">
        <v>3.002E-7</v>
      </c>
      <c r="F717" s="8" t="str">
        <f>IFERROR(IF(VLOOKUP(A717,FrenchVocabulary!#REF!,1,FALSE)=A717, "yes", "no"), "no")</f>
        <v>no</v>
      </c>
    </row>
    <row r="718" spans="1:6">
      <c r="A718" s="14" t="s">
        <v>1951</v>
      </c>
      <c r="B718" s="7">
        <f t="shared" si="22"/>
        <v>1.6670988352059499</v>
      </c>
      <c r="C718" s="7">
        <f t="shared" si="23"/>
        <v>-0.52345819097257085</v>
      </c>
      <c r="D718" s="12">
        <v>4.6462099999999997E-5</v>
      </c>
      <c r="E718" s="16">
        <v>2.9960000000000001E-7</v>
      </c>
      <c r="F718" s="8" t="str">
        <f>IFERROR(IF(VLOOKUP(A718,FrenchVocabulary!#REF!,1,FALSE)=A718, "yes", "no"), "no")</f>
        <v>no</v>
      </c>
    </row>
    <row r="719" spans="1:6">
      <c r="A719" s="14" t="s">
        <v>1302</v>
      </c>
      <c r="B719" s="7">
        <f t="shared" si="22"/>
        <v>1.6662820496509472</v>
      </c>
      <c r="C719" s="7">
        <f t="shared" si="23"/>
        <v>-0.5241835869686815</v>
      </c>
      <c r="D719" s="12">
        <v>4.6374800000000002E-5</v>
      </c>
      <c r="E719" s="16">
        <v>2.9910000000000002E-7</v>
      </c>
      <c r="F719" s="8" t="str">
        <f>IFERROR(IF(VLOOKUP(A719,FrenchVocabulary!#REF!,1,FALSE)=A719, "yes", "no"), "no")</f>
        <v>no</v>
      </c>
    </row>
    <row r="720" spans="1:6">
      <c r="A720" s="14" t="s">
        <v>1952</v>
      </c>
      <c r="B720" s="7">
        <f t="shared" si="22"/>
        <v>1.6662820496509472</v>
      </c>
      <c r="C720" s="7">
        <f t="shared" si="23"/>
        <v>-0.5241835869686815</v>
      </c>
      <c r="D720" s="12">
        <v>4.6374800000000002E-5</v>
      </c>
      <c r="E720" s="16">
        <v>2.9910000000000002E-7</v>
      </c>
      <c r="F720" s="8" t="str">
        <f>IFERROR(IF(VLOOKUP(A720,FrenchVocabulary!#REF!,1,FALSE)=A720, "yes", "no"), "no")</f>
        <v>no</v>
      </c>
    </row>
    <row r="721" spans="1:6">
      <c r="A721" s="14" t="s">
        <v>1953</v>
      </c>
      <c r="B721" s="7">
        <f t="shared" si="22"/>
        <v>1.6658726114109896</v>
      </c>
      <c r="C721" s="7">
        <f t="shared" si="23"/>
        <v>-0.52461940685663855</v>
      </c>
      <c r="D721" s="12">
        <v>4.6331100000000001E-5</v>
      </c>
      <c r="E721" s="16">
        <v>2.988E-7</v>
      </c>
      <c r="F721" s="8" t="str">
        <f>IFERROR(IF(VLOOKUP(A721,FrenchVocabulary!#REF!,1,FALSE)=A721, "yes", "no"), "no")</f>
        <v>no</v>
      </c>
    </row>
    <row r="722" spans="1:6">
      <c r="A722" s="14" t="s">
        <v>790</v>
      </c>
      <c r="B722" s="7">
        <f t="shared" si="22"/>
        <v>1.6650535142365079</v>
      </c>
      <c r="C722" s="7">
        <f t="shared" si="23"/>
        <v>-0.52549236088302465</v>
      </c>
      <c r="D722" s="12">
        <v>4.6243799999999999E-5</v>
      </c>
      <c r="E722" s="16">
        <v>2.9820000000000001E-7</v>
      </c>
      <c r="F722" s="8" t="str">
        <f>IFERROR(IF(VLOOKUP(A722,FrenchVocabulary!#REF!,1,FALSE)=A722, "yes", "no"), "no")</f>
        <v>no</v>
      </c>
    </row>
    <row r="723" spans="1:6">
      <c r="A723" s="14" t="s">
        <v>658</v>
      </c>
      <c r="B723" s="7">
        <f t="shared" si="22"/>
        <v>1.6650535142365079</v>
      </c>
      <c r="C723" s="7">
        <f t="shared" si="23"/>
        <v>-0.52549236088302465</v>
      </c>
      <c r="D723" s="12">
        <v>4.6243799999999999E-5</v>
      </c>
      <c r="E723" s="16">
        <v>2.9820000000000001E-7</v>
      </c>
      <c r="F723" s="8" t="str">
        <f>IFERROR(IF(VLOOKUP(A723,FrenchVocabulary!#REF!,1,FALSE)=A723, "yes", "no"), "no")</f>
        <v>no</v>
      </c>
    </row>
    <row r="724" spans="1:6">
      <c r="A724" s="14" t="s">
        <v>815</v>
      </c>
      <c r="B724" s="7">
        <f t="shared" si="22"/>
        <v>1.6638214936709295</v>
      </c>
      <c r="C724" s="7">
        <f t="shared" si="23"/>
        <v>-0.52665903581406415</v>
      </c>
      <c r="D724" s="12">
        <v>4.6112799999999997E-5</v>
      </c>
      <c r="E724" s="16">
        <v>2.974E-7</v>
      </c>
      <c r="F724" s="8" t="str">
        <f>IFERROR(IF(VLOOKUP(A724,FrenchVocabulary!#REF!,1,FALSE)=A724, "yes", "no"), "no")</f>
        <v>no</v>
      </c>
    </row>
    <row r="725" spans="1:6">
      <c r="A725" s="14" t="s">
        <v>1129</v>
      </c>
      <c r="B725" s="7">
        <f t="shared" si="22"/>
        <v>1.6625850236311965</v>
      </c>
      <c r="C725" s="7">
        <f t="shared" si="23"/>
        <v>-0.52797530229971823</v>
      </c>
      <c r="D725" s="12">
        <v>4.5981700000000001E-5</v>
      </c>
      <c r="E725" s="16">
        <v>2.9649999999999999E-7</v>
      </c>
      <c r="F725" s="8" t="str">
        <f>IFERROR(IF(VLOOKUP(A725,FrenchVocabulary!#REF!,1,FALSE)=A725, "yes", "no"), "no")</f>
        <v>no</v>
      </c>
    </row>
    <row r="726" spans="1:6">
      <c r="A726" s="14" t="s">
        <v>1073</v>
      </c>
      <c r="B726" s="7">
        <f t="shared" si="22"/>
        <v>1.6584416599603742</v>
      </c>
      <c r="C726" s="7">
        <f t="shared" si="23"/>
        <v>-0.53209605347719968</v>
      </c>
      <c r="D726" s="12">
        <v>4.5545099999999999E-5</v>
      </c>
      <c r="E726" s="16">
        <v>2.9369999999999999E-7</v>
      </c>
      <c r="F726" s="8" t="str">
        <f>IFERROR(IF(VLOOKUP(A726,FrenchVocabulary!#REF!,1,FALSE)=A726, "yes", "no"), "no")</f>
        <v>no</v>
      </c>
    </row>
    <row r="727" spans="1:6">
      <c r="A727" s="14" t="s">
        <v>1023</v>
      </c>
      <c r="B727" s="7">
        <f t="shared" si="22"/>
        <v>1.6576074581690268</v>
      </c>
      <c r="C727" s="7">
        <f t="shared" si="23"/>
        <v>-0.53283603403090929</v>
      </c>
      <c r="D727" s="12">
        <v>4.5457699999999997E-5</v>
      </c>
      <c r="E727" s="16">
        <v>2.932E-7</v>
      </c>
      <c r="F727" s="8" t="str">
        <f>IFERROR(IF(VLOOKUP(A727,FrenchVocabulary!#REF!,1,FALSE)=A727, "yes", "no"), "no")</f>
        <v>no</v>
      </c>
    </row>
    <row r="728" spans="1:6">
      <c r="A728" s="14" t="s">
        <v>706</v>
      </c>
      <c r="B728" s="7">
        <f t="shared" si="22"/>
        <v>1.655516836341457</v>
      </c>
      <c r="C728" s="7">
        <f t="shared" si="23"/>
        <v>-0.53491471244256683</v>
      </c>
      <c r="D728" s="12">
        <v>4.5239399999999999E-5</v>
      </c>
      <c r="E728" s="16">
        <v>2.9180000000000001E-7</v>
      </c>
      <c r="F728" s="8" t="str">
        <f>IFERROR(IF(VLOOKUP(A728,FrenchVocabulary!#REF!,1,FALSE)=A728, "yes", "no"), "no")</f>
        <v>no</v>
      </c>
    </row>
    <row r="729" spans="1:6">
      <c r="A729" s="14" t="s">
        <v>1954</v>
      </c>
      <c r="B729" s="7">
        <f t="shared" si="22"/>
        <v>1.6521505728643353</v>
      </c>
      <c r="C729" s="7">
        <f t="shared" si="23"/>
        <v>-0.53835143193654478</v>
      </c>
      <c r="D729" s="12">
        <v>4.4890099999999999E-5</v>
      </c>
      <c r="E729" s="16">
        <v>2.8949999999999999E-7</v>
      </c>
      <c r="F729" s="8" t="str">
        <f>IFERROR(IF(VLOOKUP(A729,FrenchVocabulary!#REF!,1,FALSE)=A729, "yes", "no"), "no")</f>
        <v>no</v>
      </c>
    </row>
    <row r="730" spans="1:6">
      <c r="A730" s="14" t="s">
        <v>721</v>
      </c>
      <c r="B730" s="7">
        <f t="shared" si="22"/>
        <v>1.6508813453057458</v>
      </c>
      <c r="C730" s="7">
        <f t="shared" si="23"/>
        <v>-0.53955321611927953</v>
      </c>
      <c r="D730" s="12">
        <v>4.4759100000000003E-5</v>
      </c>
      <c r="E730" s="16">
        <v>2.8869999999999998E-7</v>
      </c>
      <c r="F730" s="8" t="str">
        <f>IFERROR(IF(VLOOKUP(A730,FrenchVocabulary!#REF!,1,FALSE)=A730, "yes", "no"), "no")</f>
        <v>no</v>
      </c>
    </row>
    <row r="731" spans="1:6">
      <c r="A731" s="14" t="s">
        <v>995</v>
      </c>
      <c r="B731" s="7">
        <f t="shared" si="22"/>
        <v>1.6508813453057458</v>
      </c>
      <c r="C731" s="7">
        <f t="shared" si="23"/>
        <v>-0.53955321611927953</v>
      </c>
      <c r="D731" s="12">
        <v>4.4759100000000003E-5</v>
      </c>
      <c r="E731" s="16">
        <v>2.8869999999999998E-7</v>
      </c>
      <c r="F731" s="8" t="str">
        <f>IFERROR(IF(VLOOKUP(A731,FrenchVocabulary!#REF!,1,FALSE)=A731, "yes", "no"), "no")</f>
        <v>no</v>
      </c>
    </row>
    <row r="732" spans="1:6">
      <c r="A732" s="14" t="s">
        <v>1955</v>
      </c>
      <c r="B732" s="7">
        <f t="shared" si="22"/>
        <v>1.6508813453057458</v>
      </c>
      <c r="C732" s="7">
        <f t="shared" si="23"/>
        <v>-0.53955321611927953</v>
      </c>
      <c r="D732" s="12">
        <v>4.4759100000000003E-5</v>
      </c>
      <c r="E732" s="16">
        <v>2.8869999999999998E-7</v>
      </c>
      <c r="F732" s="8" t="str">
        <f>IFERROR(IF(VLOOKUP(A732,FrenchVocabulary!#REF!,1,FALSE)=A732, "yes", "no"), "no")</f>
        <v>no</v>
      </c>
    </row>
    <row r="733" spans="1:6">
      <c r="A733" s="14" t="s">
        <v>1956</v>
      </c>
      <c r="B733" s="7">
        <f t="shared" si="22"/>
        <v>1.6487570381077283</v>
      </c>
      <c r="C733" s="7">
        <f t="shared" si="23"/>
        <v>-0.54181556442973733</v>
      </c>
      <c r="D733" s="12">
        <v>4.4540699999999999E-5</v>
      </c>
      <c r="E733" s="16">
        <v>2.8719999999999998E-7</v>
      </c>
      <c r="F733" s="8" t="str">
        <f>IFERROR(IF(VLOOKUP(A733,FrenchVocabulary!#REF!,1,FALSE)=A733, "yes", "no"), "no")</f>
        <v>no</v>
      </c>
    </row>
    <row r="734" spans="1:6">
      <c r="A734" s="14" t="s">
        <v>1039</v>
      </c>
      <c r="B734" s="7">
        <f t="shared" si="22"/>
        <v>1.6479049834112587</v>
      </c>
      <c r="C734" s="7">
        <f t="shared" si="23"/>
        <v>-0.54257230705351578</v>
      </c>
      <c r="D734" s="12">
        <v>4.4453399999999997E-5</v>
      </c>
      <c r="E734" s="16">
        <v>2.8669999999999999E-7</v>
      </c>
      <c r="F734" s="8" t="str">
        <f>IFERROR(IF(VLOOKUP(A734,FrenchVocabulary!#REF!,1,FALSE)=A734, "yes", "no"), "no")</f>
        <v>no</v>
      </c>
    </row>
    <row r="735" spans="1:6">
      <c r="A735" s="14" t="s">
        <v>921</v>
      </c>
      <c r="B735" s="7">
        <f t="shared" si="22"/>
        <v>1.6479049834112587</v>
      </c>
      <c r="C735" s="7">
        <f t="shared" si="23"/>
        <v>-0.54257230705351578</v>
      </c>
      <c r="D735" s="12">
        <v>4.4453399999999997E-5</v>
      </c>
      <c r="E735" s="16">
        <v>2.8669999999999999E-7</v>
      </c>
      <c r="F735" s="8" t="str">
        <f>IFERROR(IF(VLOOKUP(A735,FrenchVocabulary!#REF!,1,FALSE)=A735, "yes", "no"), "no")</f>
        <v>no</v>
      </c>
    </row>
    <row r="736" spans="1:6">
      <c r="A736" s="14" t="s">
        <v>1236</v>
      </c>
      <c r="B736" s="7">
        <f t="shared" si="22"/>
        <v>1.6470512537577608</v>
      </c>
      <c r="C736" s="7">
        <f t="shared" si="23"/>
        <v>-0.54348214219473778</v>
      </c>
      <c r="D736" s="12">
        <v>4.4366100000000002E-5</v>
      </c>
      <c r="E736" s="16">
        <v>2.861E-7</v>
      </c>
      <c r="F736" s="8" t="str">
        <f>IFERROR(IF(VLOOKUP(A736,FrenchVocabulary!#REF!,1,FALSE)=A736, "yes", "no"), "no")</f>
        <v>no</v>
      </c>
    </row>
    <row r="737" spans="1:6">
      <c r="A737" s="14" t="s">
        <v>1957</v>
      </c>
      <c r="B737" s="7">
        <f t="shared" si="22"/>
        <v>1.6457670133956359</v>
      </c>
      <c r="C737" s="7">
        <f t="shared" si="23"/>
        <v>-0.54469822834292358</v>
      </c>
      <c r="D737" s="12">
        <v>4.4235099999999999E-5</v>
      </c>
      <c r="E737" s="16">
        <v>2.8529999999999999E-7</v>
      </c>
      <c r="F737" s="8" t="str">
        <f>IFERROR(IF(VLOOKUP(A737,FrenchVocabulary!#REF!,1,FALSE)=A737, "yes", "no"), "no")</f>
        <v>no</v>
      </c>
    </row>
    <row r="738" spans="1:6">
      <c r="A738" s="14" t="s">
        <v>547</v>
      </c>
      <c r="B738" s="7">
        <f t="shared" si="22"/>
        <v>1.6431870834372377</v>
      </c>
      <c r="C738" s="7">
        <f t="shared" si="23"/>
        <v>-0.54729377348897135</v>
      </c>
      <c r="D738" s="12">
        <v>4.3973100000000001E-5</v>
      </c>
      <c r="E738" s="16">
        <v>2.8360000000000002E-7</v>
      </c>
      <c r="F738" s="8" t="str">
        <f>IFERROR(IF(VLOOKUP(A738,FrenchVocabulary!#REF!,1,FALSE)=A738, "yes", "no"), "no")</f>
        <v>no</v>
      </c>
    </row>
    <row r="739" spans="1:6">
      <c r="A739" s="14" t="s">
        <v>1958</v>
      </c>
      <c r="B739" s="7">
        <f t="shared" si="22"/>
        <v>1.6371063004248523</v>
      </c>
      <c r="C739" s="7">
        <f t="shared" si="23"/>
        <v>-0.55346283292635601</v>
      </c>
      <c r="D739" s="12">
        <v>4.3361700000000002E-5</v>
      </c>
      <c r="E739" s="16">
        <v>2.7959999999999999E-7</v>
      </c>
      <c r="F739" s="8" t="str">
        <f>IFERROR(IF(VLOOKUP(A739,FrenchVocabulary!#REF!,1,FALSE)=A739, "yes", "no"), "no")</f>
        <v>no</v>
      </c>
    </row>
    <row r="740" spans="1:6">
      <c r="A740" s="14" t="s">
        <v>1959</v>
      </c>
      <c r="B740" s="7">
        <f t="shared" si="22"/>
        <v>1.6366683969603244</v>
      </c>
      <c r="C740" s="7">
        <f t="shared" si="23"/>
        <v>-0.55377359822183703</v>
      </c>
      <c r="D740" s="12">
        <v>4.3318000000000001E-5</v>
      </c>
      <c r="E740" s="16">
        <v>2.7939999999999997E-7</v>
      </c>
      <c r="F740" s="8" t="str">
        <f>IFERROR(IF(VLOOKUP(A740,FrenchVocabulary!#REF!,1,FALSE)=A740, "yes", "no"), "no")</f>
        <v>no</v>
      </c>
    </row>
    <row r="741" spans="1:6">
      <c r="A741" s="14" t="s">
        <v>1085</v>
      </c>
      <c r="B741" s="7">
        <f t="shared" si="22"/>
        <v>1.6357922677722838</v>
      </c>
      <c r="C741" s="7">
        <f t="shared" si="23"/>
        <v>-0.55470723057402793</v>
      </c>
      <c r="D741" s="12">
        <v>4.3230699999999999E-5</v>
      </c>
      <c r="E741" s="16">
        <v>2.7879999999999998E-7</v>
      </c>
      <c r="F741" s="8" t="str">
        <f>IFERROR(IF(VLOOKUP(A741,FrenchVocabulary!#REF!,1,FALSE)=A741, "yes", "no"), "no")</f>
        <v>no</v>
      </c>
    </row>
    <row r="742" spans="1:6">
      <c r="A742" s="14" t="s">
        <v>1189</v>
      </c>
      <c r="B742" s="7">
        <f t="shared" si="22"/>
        <v>1.6357922677722838</v>
      </c>
      <c r="C742" s="7">
        <f t="shared" si="23"/>
        <v>-0.55470723057402793</v>
      </c>
      <c r="D742" s="12">
        <v>4.3230699999999999E-5</v>
      </c>
      <c r="E742" s="16">
        <v>2.7879999999999998E-7</v>
      </c>
      <c r="F742" s="8" t="str">
        <f>IFERROR(IF(VLOOKUP(A742,FrenchVocabulary!#REF!,1,FALSE)=A742, "yes", "no"), "no")</f>
        <v>no</v>
      </c>
    </row>
    <row r="743" spans="1:6">
      <c r="A743" s="14" t="s">
        <v>1545</v>
      </c>
      <c r="B743" s="7">
        <f t="shared" si="22"/>
        <v>1.6344742472187823</v>
      </c>
      <c r="C743" s="7">
        <f t="shared" si="23"/>
        <v>-0.55595520408192378</v>
      </c>
      <c r="D743" s="12">
        <v>4.3099699999999997E-5</v>
      </c>
      <c r="E743" s="16">
        <v>2.7799999999999997E-7</v>
      </c>
      <c r="F743" s="8" t="str">
        <f>IFERROR(IF(VLOOKUP(A743,FrenchVocabulary!#REF!,1,FALSE)=A743, "yes", "no"), "no")</f>
        <v>no</v>
      </c>
    </row>
    <row r="744" spans="1:6">
      <c r="A744" s="14" t="s">
        <v>1002</v>
      </c>
      <c r="B744" s="7">
        <f t="shared" si="22"/>
        <v>1.6327103038329538</v>
      </c>
      <c r="C744" s="7">
        <f t="shared" si="23"/>
        <v>-0.55783391421527995</v>
      </c>
      <c r="D744" s="12">
        <v>4.2925E-5</v>
      </c>
      <c r="E744" s="16">
        <v>2.7679999999999999E-7</v>
      </c>
      <c r="F744" s="8" t="str">
        <f>IFERROR(IF(VLOOKUP(A744,FrenchVocabulary!#REF!,1,FALSE)=A744, "yes", "no"), "no")</f>
        <v>no</v>
      </c>
    </row>
    <row r="745" spans="1:6">
      <c r="A745" s="14" t="s">
        <v>1960</v>
      </c>
      <c r="B745" s="7">
        <f t="shared" si="22"/>
        <v>1.6322689558439789</v>
      </c>
      <c r="C745" s="7">
        <f t="shared" si="23"/>
        <v>-0.5583048643592825</v>
      </c>
      <c r="D745" s="12">
        <v>4.2881399999999999E-5</v>
      </c>
      <c r="E745" s="16">
        <v>2.7650000000000002E-7</v>
      </c>
      <c r="F745" s="8" t="str">
        <f>IFERROR(IF(VLOOKUP(A745,FrenchVocabulary!#REF!,1,FALSE)=A745, "yes", "no"), "no")</f>
        <v>no</v>
      </c>
    </row>
    <row r="746" spans="1:6">
      <c r="A746" s="14" t="s">
        <v>967</v>
      </c>
      <c r="B746" s="7">
        <f t="shared" si="22"/>
        <v>1.6313828823413097</v>
      </c>
      <c r="C746" s="7">
        <f t="shared" si="23"/>
        <v>-0.55909091793478272</v>
      </c>
      <c r="D746" s="12">
        <v>4.2793999999999997E-5</v>
      </c>
      <c r="E746" s="16">
        <v>2.7599999999999998E-7</v>
      </c>
      <c r="F746" s="8" t="str">
        <f>IFERROR(IF(VLOOKUP(A746,FrenchVocabulary!#REF!,1,FALSE)=A746, "yes", "no"), "no")</f>
        <v>no</v>
      </c>
    </row>
    <row r="747" spans="1:6">
      <c r="A747" s="14" t="s">
        <v>777</v>
      </c>
      <c r="B747" s="7">
        <f t="shared" si="22"/>
        <v>1.6313828823413097</v>
      </c>
      <c r="C747" s="7">
        <f t="shared" si="23"/>
        <v>-0.55909091793478272</v>
      </c>
      <c r="D747" s="12">
        <v>4.2793999999999997E-5</v>
      </c>
      <c r="E747" s="16">
        <v>2.7599999999999998E-7</v>
      </c>
      <c r="F747" s="8" t="str">
        <f>IFERROR(IF(VLOOKUP(A747,FrenchVocabulary!#REF!,1,FALSE)=A747, "yes", "no"), "no")</f>
        <v>no</v>
      </c>
    </row>
    <row r="748" spans="1:6">
      <c r="A748" s="14" t="s">
        <v>1961</v>
      </c>
      <c r="B748" s="7">
        <f t="shared" si="22"/>
        <v>1.6304960142467646</v>
      </c>
      <c r="C748" s="7">
        <f t="shared" si="23"/>
        <v>-0.56003606407909512</v>
      </c>
      <c r="D748" s="12">
        <v>4.2706700000000002E-5</v>
      </c>
      <c r="E748" s="16">
        <v>2.7539999999999999E-7</v>
      </c>
      <c r="F748" s="8" t="str">
        <f>IFERROR(IF(VLOOKUP(A748,FrenchVocabulary!#REF!,1,FALSE)=A748, "yes", "no"), "no")</f>
        <v>no</v>
      </c>
    </row>
    <row r="749" spans="1:6">
      <c r="A749" s="14" t="s">
        <v>1104</v>
      </c>
      <c r="B749" s="7">
        <f t="shared" si="22"/>
        <v>1.627823468326576</v>
      </c>
      <c r="C749" s="7">
        <f t="shared" si="23"/>
        <v>-0.56272520258987591</v>
      </c>
      <c r="D749" s="12">
        <v>4.2444699999999997E-5</v>
      </c>
      <c r="E749" s="16">
        <v>2.7370000000000002E-7</v>
      </c>
      <c r="F749" s="8" t="str">
        <f>IFERROR(IF(VLOOKUP(A749,FrenchVocabulary!#REF!,1,FALSE)=A749, "yes", "no"), "no")</f>
        <v>no</v>
      </c>
    </row>
    <row r="750" spans="1:6">
      <c r="A750" s="14" t="s">
        <v>1962</v>
      </c>
      <c r="B750" s="7">
        <f t="shared" si="22"/>
        <v>1.6264810026256953</v>
      </c>
      <c r="C750" s="7">
        <f t="shared" si="23"/>
        <v>-0.56399646433010364</v>
      </c>
      <c r="D750" s="12">
        <v>4.2313700000000001E-5</v>
      </c>
      <c r="E750" s="16">
        <v>2.7290000000000002E-7</v>
      </c>
      <c r="F750" s="8" t="str">
        <f>IFERROR(IF(VLOOKUP(A750,FrenchVocabulary!#REF!,1,FALSE)=A750, "yes", "no"), "no")</f>
        <v>no</v>
      </c>
    </row>
    <row r="751" spans="1:6">
      <c r="A751" s="14" t="s">
        <v>1963</v>
      </c>
      <c r="B751" s="7">
        <f t="shared" si="22"/>
        <v>1.626032247829019</v>
      </c>
      <c r="C751" s="7">
        <f t="shared" si="23"/>
        <v>-0.56447414850134514</v>
      </c>
      <c r="D751" s="12">
        <v>4.227E-5</v>
      </c>
      <c r="E751" s="16">
        <v>2.7259999999999999E-7</v>
      </c>
      <c r="F751" s="8" t="str">
        <f>IFERROR(IF(VLOOKUP(A751,FrenchVocabulary!#REF!,1,FALSE)=A751, "yes", "no"), "no")</f>
        <v>no</v>
      </c>
    </row>
    <row r="752" spans="1:6">
      <c r="A752" s="14" t="s">
        <v>1964</v>
      </c>
      <c r="B752" s="7">
        <f t="shared" si="22"/>
        <v>1.6255840573477318</v>
      </c>
      <c r="C752" s="7">
        <f t="shared" si="23"/>
        <v>-0.56495235866003579</v>
      </c>
      <c r="D752" s="12">
        <v>4.2226399999999999E-5</v>
      </c>
      <c r="E752" s="16">
        <v>2.7230000000000002E-7</v>
      </c>
      <c r="F752" s="8" t="str">
        <f>IFERROR(IF(VLOOKUP(A752,FrenchVocabulary!#REF!,1,FALSE)=A752, "yes", "no"), "no")</f>
        <v>no</v>
      </c>
    </row>
    <row r="753" spans="1:6">
      <c r="A753" s="14" t="s">
        <v>1965</v>
      </c>
      <c r="B753" s="7">
        <f t="shared" si="22"/>
        <v>1.6251343743027808</v>
      </c>
      <c r="C753" s="7">
        <f t="shared" si="23"/>
        <v>-0.56543109596580088</v>
      </c>
      <c r="D753" s="12">
        <v>4.2182699999999998E-5</v>
      </c>
      <c r="E753" s="16">
        <v>2.72E-7</v>
      </c>
      <c r="F753" s="8" t="str">
        <f>IFERROR(IF(VLOOKUP(A753,FrenchVocabulary!#REF!,1,FALSE)=A753, "yes", "no"), "no")</f>
        <v>no</v>
      </c>
    </row>
    <row r="754" spans="1:6">
      <c r="A754" s="14" t="s">
        <v>1966</v>
      </c>
      <c r="B754" s="7">
        <f t="shared" si="22"/>
        <v>1.624684225158294</v>
      </c>
      <c r="C754" s="7">
        <f t="shared" si="23"/>
        <v>-0.56575054760352472</v>
      </c>
      <c r="D754" s="12">
        <v>4.2138999999999998E-5</v>
      </c>
      <c r="E754" s="16">
        <v>2.7179999999999999E-7</v>
      </c>
      <c r="F754" s="8" t="str">
        <f>IFERROR(IF(VLOOKUP(A754,FrenchVocabulary!#REF!,1,FALSE)=A754, "yes", "no"), "no")</f>
        <v>no</v>
      </c>
    </row>
    <row r="755" spans="1:6">
      <c r="A755" s="14" t="s">
        <v>1967</v>
      </c>
      <c r="B755" s="7">
        <f t="shared" si="22"/>
        <v>1.6242346406393331</v>
      </c>
      <c r="C755" s="7">
        <f t="shared" si="23"/>
        <v>-0.5662301660751341</v>
      </c>
      <c r="D755" s="12">
        <v>4.2095399999999997E-5</v>
      </c>
      <c r="E755" s="16">
        <v>2.7150000000000002E-7</v>
      </c>
      <c r="F755" s="8" t="str">
        <f>IFERROR(IF(VLOOKUP(A755,FrenchVocabulary!#REF!,1,FALSE)=A755, "yes", "no"), "no")</f>
        <v>no</v>
      </c>
    </row>
    <row r="756" spans="1:6">
      <c r="A756" s="14" t="s">
        <v>1968</v>
      </c>
      <c r="B756" s="7">
        <f t="shared" si="22"/>
        <v>1.6233320052790008</v>
      </c>
      <c r="C756" s="7">
        <f t="shared" si="23"/>
        <v>-0.56719099496683167</v>
      </c>
      <c r="D756" s="12">
        <v>4.2008000000000002E-5</v>
      </c>
      <c r="E756" s="16">
        <v>2.7090000000000002E-7</v>
      </c>
      <c r="F756" s="8" t="str">
        <f>IFERROR(IF(VLOOKUP(A756,FrenchVocabulary!#REF!,1,FALSE)=A756, "yes", "no"), "no")</f>
        <v>no</v>
      </c>
    </row>
    <row r="757" spans="1:6">
      <c r="A757" s="14" t="s">
        <v>868</v>
      </c>
      <c r="B757" s="7">
        <f t="shared" si="22"/>
        <v>1.621975561972592</v>
      </c>
      <c r="C757" s="7">
        <f t="shared" si="23"/>
        <v>-0.56847541581254912</v>
      </c>
      <c r="D757" s="12">
        <v>4.1876999999999999E-5</v>
      </c>
      <c r="E757" s="16">
        <v>2.7010000000000002E-7</v>
      </c>
      <c r="F757" s="8" t="str">
        <f>IFERROR(IF(VLOOKUP(A757,FrenchVocabulary!#REF!,1,FALSE)=A757, "yes", "no"), "no")</f>
        <v>no</v>
      </c>
    </row>
    <row r="758" spans="1:6">
      <c r="A758" s="14" t="s">
        <v>1969</v>
      </c>
      <c r="B758" s="7">
        <f t="shared" si="22"/>
        <v>1.621975561972592</v>
      </c>
      <c r="C758" s="7">
        <f t="shared" si="23"/>
        <v>-0.56847541581254912</v>
      </c>
      <c r="D758" s="12">
        <v>4.1876999999999999E-5</v>
      </c>
      <c r="E758" s="16">
        <v>2.7010000000000002E-7</v>
      </c>
      <c r="F758" s="8" t="str">
        <f>IFERROR(IF(VLOOKUP(A758,FrenchVocabulary!#REF!,1,FALSE)=A758, "yes", "no"), "no")</f>
        <v>no</v>
      </c>
    </row>
    <row r="759" spans="1:6">
      <c r="A759" s="14" t="s">
        <v>1970</v>
      </c>
      <c r="B759" s="7">
        <f t="shared" si="22"/>
        <v>1.6210692534405338</v>
      </c>
      <c r="C759" s="7">
        <f t="shared" si="23"/>
        <v>-0.56944123047724204</v>
      </c>
      <c r="D759" s="12">
        <v>4.1789699999999997E-5</v>
      </c>
      <c r="E759" s="16">
        <v>2.6950000000000002E-7</v>
      </c>
      <c r="F759" s="8" t="str">
        <f>IFERROR(IF(VLOOKUP(A759,FrenchVocabulary!#REF!,1,FALSE)=A759, "yes", "no"), "no")</f>
        <v>no</v>
      </c>
    </row>
    <row r="760" spans="1:6">
      <c r="A760" s="14" t="s">
        <v>1150</v>
      </c>
      <c r="B760" s="7">
        <f t="shared" si="22"/>
        <v>1.6201600082054703</v>
      </c>
      <c r="C760" s="7">
        <f t="shared" si="23"/>
        <v>-0.57040919777669874</v>
      </c>
      <c r="D760" s="12">
        <v>4.1702300000000002E-5</v>
      </c>
      <c r="E760" s="16">
        <v>2.6889999999999998E-7</v>
      </c>
      <c r="F760" s="8" t="str">
        <f>IFERROR(IF(VLOOKUP(A760,FrenchVocabulary!#REF!,1,FALSE)=A760, "yes", "no"), "no")</f>
        <v>no</v>
      </c>
    </row>
    <row r="761" spans="1:6">
      <c r="A761" s="14" t="s">
        <v>1971</v>
      </c>
      <c r="B761" s="7">
        <f t="shared" si="22"/>
        <v>1.6128230473802576</v>
      </c>
      <c r="C761" s="7">
        <f t="shared" si="23"/>
        <v>-0.57773854918639778</v>
      </c>
      <c r="D761" s="12">
        <v>4.1003700000000002E-5</v>
      </c>
      <c r="E761" s="16">
        <v>2.6440000000000001E-7</v>
      </c>
      <c r="F761" s="8" t="str">
        <f>IFERROR(IF(VLOOKUP(A761,FrenchVocabulary!#REF!,1,FALSE)=A761, "yes", "no"), "no")</f>
        <v>no</v>
      </c>
    </row>
    <row r="762" spans="1:6">
      <c r="A762" s="14" t="s">
        <v>1176</v>
      </c>
      <c r="B762" s="7">
        <f t="shared" si="22"/>
        <v>1.6114333276154396</v>
      </c>
      <c r="C762" s="7">
        <f t="shared" si="23"/>
        <v>-0.57905459407802784</v>
      </c>
      <c r="D762" s="12">
        <v>4.0872699999999999E-5</v>
      </c>
      <c r="E762" s="16">
        <v>2.636E-7</v>
      </c>
      <c r="F762" s="8" t="str">
        <f>IFERROR(IF(VLOOKUP(A762,FrenchVocabulary!#REF!,1,FALSE)=A762, "yes", "no"), "no")</f>
        <v>no</v>
      </c>
    </row>
    <row r="763" spans="1:6">
      <c r="A763" s="14" t="s">
        <v>1041</v>
      </c>
      <c r="B763" s="7">
        <f t="shared" si="22"/>
        <v>1.6109687431412114</v>
      </c>
      <c r="C763" s="7">
        <f t="shared" si="23"/>
        <v>-0.57954914089393217</v>
      </c>
      <c r="D763" s="12">
        <v>4.0828999999999998E-5</v>
      </c>
      <c r="E763" s="16">
        <v>2.6329999999999998E-7</v>
      </c>
      <c r="F763" s="8" t="str">
        <f>IFERROR(IF(VLOOKUP(A763,FrenchVocabulary!#REF!,1,FALSE)=A763, "yes", "no"), "no")</f>
        <v>no</v>
      </c>
    </row>
    <row r="764" spans="1:6">
      <c r="A764" s="14" t="s">
        <v>1102</v>
      </c>
      <c r="B764" s="7">
        <f t="shared" si="22"/>
        <v>1.6091064876301573</v>
      </c>
      <c r="C764" s="7">
        <f t="shared" si="23"/>
        <v>-0.58136731264593422</v>
      </c>
      <c r="D764" s="12">
        <v>4.0654300000000001E-5</v>
      </c>
      <c r="E764" s="16">
        <v>2.6220000000000001E-7</v>
      </c>
      <c r="F764" s="8" t="str">
        <f>IFERROR(IF(VLOOKUP(A764,FrenchVocabulary!#REF!,1,FALSE)=A764, "yes", "no"), "no")</f>
        <v>no</v>
      </c>
    </row>
    <row r="765" spans="1:6">
      <c r="A765" s="14" t="s">
        <v>490</v>
      </c>
      <c r="B765" s="7">
        <f t="shared" si="22"/>
        <v>1.608640475417574</v>
      </c>
      <c r="C765" s="7">
        <f t="shared" si="23"/>
        <v>-0.58186450157476788</v>
      </c>
      <c r="D765" s="12">
        <v>4.0610700000000001E-5</v>
      </c>
      <c r="E765" s="16">
        <v>2.6189999999999998E-7</v>
      </c>
      <c r="F765" s="8" t="str">
        <f>IFERROR(IF(VLOOKUP(A765,FrenchVocabulary!#REF!,1,FALSE)=A765, "yes", "no"), "no")</f>
        <v>no</v>
      </c>
    </row>
    <row r="766" spans="1:6">
      <c r="A766" s="14" t="s">
        <v>960</v>
      </c>
      <c r="B766" s="7">
        <f t="shared" si="22"/>
        <v>1.6081728920617389</v>
      </c>
      <c r="C766" s="7">
        <f t="shared" si="23"/>
        <v>-0.58236226034777072</v>
      </c>
      <c r="D766" s="12">
        <v>4.0567E-5</v>
      </c>
      <c r="E766" s="16">
        <v>2.6160000000000001E-7</v>
      </c>
      <c r="F766" s="8" t="str">
        <f>IFERROR(IF(VLOOKUP(A766,FrenchVocabulary!#REF!,1,FALSE)=A766, "yes", "no"), "no")</f>
        <v>no</v>
      </c>
    </row>
    <row r="767" spans="1:6">
      <c r="A767" s="14" t="s">
        <v>1133</v>
      </c>
      <c r="B767" s="7">
        <f t="shared" si="22"/>
        <v>1.6077048047394218</v>
      </c>
      <c r="C767" s="7">
        <f t="shared" si="23"/>
        <v>-0.58286059027267445</v>
      </c>
      <c r="D767" s="12">
        <v>4.0523299999999999E-5</v>
      </c>
      <c r="E767" s="16">
        <v>2.6129999999999999E-7</v>
      </c>
      <c r="F767" s="8" t="str">
        <f>IFERROR(IF(VLOOKUP(A767,FrenchVocabulary!#REF!,1,FALSE)=A767, "yes", "no"), "no")</f>
        <v>no</v>
      </c>
    </row>
    <row r="768" spans="1:6">
      <c r="A768" s="14" t="s">
        <v>1062</v>
      </c>
      <c r="B768" s="7">
        <f t="shared" si="22"/>
        <v>1.6067681878722988</v>
      </c>
      <c r="C768" s="7">
        <f t="shared" si="23"/>
        <v>-0.58369241294011776</v>
      </c>
      <c r="D768" s="12">
        <v>4.0435999999999997E-5</v>
      </c>
      <c r="E768" s="16">
        <v>2.6080000000000001E-7</v>
      </c>
      <c r="F768" s="8" t="str">
        <f>IFERROR(IF(VLOOKUP(A768,FrenchVocabulary!#REF!,1,FALSE)=A768, "yes", "no"), "no")</f>
        <v>no</v>
      </c>
    </row>
    <row r="769" spans="1:6">
      <c r="A769" s="14" t="s">
        <v>848</v>
      </c>
      <c r="B769" s="7">
        <f t="shared" si="22"/>
        <v>1.6044172302122375</v>
      </c>
      <c r="C769" s="7">
        <f t="shared" si="23"/>
        <v>-0.58603002825193862</v>
      </c>
      <c r="D769" s="12">
        <v>4.02177E-5</v>
      </c>
      <c r="E769" s="16">
        <v>2.5940000000000001E-7</v>
      </c>
      <c r="F769" s="8" t="str">
        <f>IFERROR(IF(VLOOKUP(A769,FrenchVocabulary!#REF!,1,FALSE)=A769, "yes", "no"), "no")</f>
        <v>no</v>
      </c>
    </row>
    <row r="770" spans="1:6">
      <c r="A770" s="14" t="s">
        <v>1329</v>
      </c>
      <c r="B770" s="7">
        <f t="shared" ref="B770:B833" si="24">LOG10(D770)+6</f>
        <v>1.6044172302122375</v>
      </c>
      <c r="C770" s="7">
        <f t="shared" ref="C770:C833" si="25">LOG10(E770)+6</f>
        <v>-0.58603002825193862</v>
      </c>
      <c r="D770" s="12">
        <v>4.02177E-5</v>
      </c>
      <c r="E770" s="16">
        <v>2.5940000000000001E-7</v>
      </c>
      <c r="F770" s="8" t="str">
        <f>IFERROR(IF(VLOOKUP(A770,FrenchVocabulary!#REF!,1,FALSE)=A770, "yes", "no"), "no")</f>
        <v>no</v>
      </c>
    </row>
    <row r="771" spans="1:6">
      <c r="A771" s="14" t="s">
        <v>989</v>
      </c>
      <c r="B771" s="7">
        <f t="shared" si="24"/>
        <v>1.6034724063786827</v>
      </c>
      <c r="C771" s="7">
        <f t="shared" si="25"/>
        <v>-0.58703572800333692</v>
      </c>
      <c r="D771" s="12">
        <v>4.0130299999999998E-5</v>
      </c>
      <c r="E771" s="16">
        <v>2.5880000000000001E-7</v>
      </c>
      <c r="F771" s="8" t="str">
        <f>IFERROR(IF(VLOOKUP(A771,FrenchVocabulary!#REF!,1,FALSE)=A771, "yes", "no"), "no")</f>
        <v>no</v>
      </c>
    </row>
    <row r="772" spans="1:6">
      <c r="A772" s="14" t="s">
        <v>1231</v>
      </c>
      <c r="B772" s="7">
        <f t="shared" si="24"/>
        <v>1.6006277175695995</v>
      </c>
      <c r="C772" s="7">
        <f t="shared" si="25"/>
        <v>-0.58989792335713975</v>
      </c>
      <c r="D772" s="12">
        <v>3.9868299999999999E-5</v>
      </c>
      <c r="E772" s="16">
        <v>2.5709999999999999E-7</v>
      </c>
      <c r="F772" s="8" t="str">
        <f>IFERROR(IF(VLOOKUP(A772,FrenchVocabulary!#REF!,1,FALSE)=A772, "yes", "no"), "no")</f>
        <v>no</v>
      </c>
    </row>
    <row r="773" spans="1:6">
      <c r="A773" s="14" t="s">
        <v>1245</v>
      </c>
      <c r="B773" s="7">
        <f t="shared" si="24"/>
        <v>1.6001514224225684</v>
      </c>
      <c r="C773" s="7">
        <f t="shared" si="25"/>
        <v>-0.59040498060318392</v>
      </c>
      <c r="D773" s="12">
        <v>3.9824599999999998E-5</v>
      </c>
      <c r="E773" s="16">
        <v>2.5680000000000002E-7</v>
      </c>
      <c r="F773" s="8" t="str">
        <f>IFERROR(IF(VLOOKUP(A773,FrenchVocabulary!#REF!,1,FALSE)=A773, "yes", "no"), "no")</f>
        <v>no</v>
      </c>
    </row>
    <row r="774" spans="1:6">
      <c r="A774" s="14" t="s">
        <v>1156</v>
      </c>
      <c r="B774" s="7">
        <f t="shared" si="24"/>
        <v>1.5996756960589869</v>
      </c>
      <c r="C774" s="7">
        <f t="shared" si="25"/>
        <v>-0.59074334796108996</v>
      </c>
      <c r="D774" s="12">
        <v>3.9780999999999997E-5</v>
      </c>
      <c r="E774" s="16">
        <v>2.5660000000000001E-7</v>
      </c>
      <c r="F774" s="8" t="str">
        <f>IFERROR(IF(VLOOKUP(A774,FrenchVocabulary!#REF!,1,FALSE)=A774, "yes", "no"), "no")</f>
        <v>no</v>
      </c>
    </row>
    <row r="775" spans="1:6">
      <c r="A775" s="14" t="s">
        <v>1093</v>
      </c>
      <c r="B775" s="7">
        <f t="shared" si="24"/>
        <v>1.5968059465437126</v>
      </c>
      <c r="C775" s="7">
        <f t="shared" si="25"/>
        <v>-0.59363016453073225</v>
      </c>
      <c r="D775" s="12">
        <v>3.9518999999999999E-5</v>
      </c>
      <c r="E775" s="16">
        <v>2.5489999999999999E-7</v>
      </c>
      <c r="F775" s="8" t="str">
        <f>IFERROR(IF(VLOOKUP(A775,FrenchVocabulary!#REF!,1,FALSE)=A775, "yes", "no"), "no")</f>
        <v>no</v>
      </c>
    </row>
    <row r="776" spans="1:6">
      <c r="A776" s="14" t="s">
        <v>1300</v>
      </c>
      <c r="B776" s="7">
        <f t="shared" si="24"/>
        <v>1.5958443996213614</v>
      </c>
      <c r="C776" s="7">
        <f t="shared" si="25"/>
        <v>-0.59465363982429142</v>
      </c>
      <c r="D776" s="12">
        <v>3.9431599999999997E-5</v>
      </c>
      <c r="E776" s="16">
        <v>2.5429999999999999E-7</v>
      </c>
      <c r="F776" s="8" t="str">
        <f>IFERROR(IF(VLOOKUP(A776,FrenchVocabulary!#REF!,1,FALSE)=A776, "yes", "no"), "no")</f>
        <v>no</v>
      </c>
    </row>
    <row r="777" spans="1:6">
      <c r="A777" s="14" t="s">
        <v>1972</v>
      </c>
      <c r="B777" s="7">
        <f t="shared" si="24"/>
        <v>1.5953639292474371</v>
      </c>
      <c r="C777" s="7">
        <f t="shared" si="25"/>
        <v>-0.5951662833800615</v>
      </c>
      <c r="D777" s="12">
        <v>3.9388000000000003E-5</v>
      </c>
      <c r="E777" s="16">
        <v>2.5400000000000002E-7</v>
      </c>
      <c r="F777" s="8" t="str">
        <f>IFERROR(IF(VLOOKUP(A777,FrenchVocabulary!#REF!,1,FALSE)=A777, "yes", "no"), "no")</f>
        <v>no</v>
      </c>
    </row>
    <row r="778" spans="1:6">
      <c r="A778" s="14" t="s">
        <v>1154</v>
      </c>
      <c r="B778" s="7">
        <f t="shared" si="24"/>
        <v>1.5953639292474371</v>
      </c>
      <c r="C778" s="7">
        <f t="shared" si="25"/>
        <v>-0.5951662833800615</v>
      </c>
      <c r="D778" s="12">
        <v>3.9388000000000003E-5</v>
      </c>
      <c r="E778" s="16">
        <v>2.5400000000000002E-7</v>
      </c>
      <c r="F778" s="8" t="str">
        <f>IFERROR(IF(VLOOKUP(A778,FrenchVocabulary!#REF!,1,FALSE)=A778, "yes", "no"), "no")</f>
        <v>no</v>
      </c>
    </row>
    <row r="779" spans="1:6">
      <c r="A779" s="14" t="s">
        <v>1404</v>
      </c>
      <c r="B779" s="7">
        <f t="shared" si="24"/>
        <v>1.5953639292474371</v>
      </c>
      <c r="C779" s="7">
        <f t="shared" si="25"/>
        <v>-0.5951662833800615</v>
      </c>
      <c r="D779" s="12">
        <v>3.9388000000000003E-5</v>
      </c>
      <c r="E779" s="16">
        <v>2.5400000000000002E-7</v>
      </c>
      <c r="F779" s="8" t="str">
        <f>IFERROR(IF(VLOOKUP(A779,FrenchVocabulary!#REF!,1,FALSE)=A779, "yes", "no"), "no")</f>
        <v>no</v>
      </c>
    </row>
    <row r="780" spans="1:6">
      <c r="A780" s="14" t="s">
        <v>1973</v>
      </c>
      <c r="B780" s="7">
        <f t="shared" si="24"/>
        <v>1.5919801141029213</v>
      </c>
      <c r="C780" s="7">
        <f t="shared" si="25"/>
        <v>-0.59859945921845625</v>
      </c>
      <c r="D780" s="12">
        <v>3.9082299999999997E-5</v>
      </c>
      <c r="E780" s="16">
        <v>2.5199999999999998E-7</v>
      </c>
      <c r="F780" s="8" t="str">
        <f>IFERROR(IF(VLOOKUP(A780,FrenchVocabulary!#REF!,1,FALSE)=A780, "yes", "no"), "no")</f>
        <v>no</v>
      </c>
    </row>
    <row r="781" spans="1:6">
      <c r="A781" s="14" t="s">
        <v>1974</v>
      </c>
      <c r="B781" s="7">
        <f t="shared" si="24"/>
        <v>1.5910089246773103</v>
      </c>
      <c r="C781" s="7">
        <f t="shared" si="25"/>
        <v>-0.59946201060805393</v>
      </c>
      <c r="D781" s="12">
        <v>3.8995000000000002E-5</v>
      </c>
      <c r="E781" s="16">
        <v>2.515E-7</v>
      </c>
      <c r="F781" s="8" t="str">
        <f>IFERROR(IF(VLOOKUP(A781,FrenchVocabulary!#REF!,1,FALSE)=A781, "yes", "no"), "no")</f>
        <v>no</v>
      </c>
    </row>
    <row r="782" spans="1:6">
      <c r="A782" s="14" t="s">
        <v>1359</v>
      </c>
      <c r="B782" s="7">
        <f t="shared" si="24"/>
        <v>1.5890588872563916</v>
      </c>
      <c r="C782" s="7">
        <f t="shared" si="25"/>
        <v>-0.60136567546160791</v>
      </c>
      <c r="D782" s="12">
        <v>3.8820299999999998E-5</v>
      </c>
      <c r="E782" s="16">
        <v>2.5040000000000002E-7</v>
      </c>
      <c r="F782" s="8" t="str">
        <f>IFERROR(IF(VLOOKUP(A782,FrenchVocabulary!#REF!,1,FALSE)=A782, "yes", "no"), "no")</f>
        <v>no</v>
      </c>
    </row>
    <row r="783" spans="1:6">
      <c r="A783" s="14" t="s">
        <v>1338</v>
      </c>
      <c r="B783" s="7">
        <f t="shared" si="24"/>
        <v>1.5875908721640597</v>
      </c>
      <c r="C783" s="7">
        <f t="shared" si="25"/>
        <v>-0.60292945004059106</v>
      </c>
      <c r="D783" s="12">
        <v>3.8689300000000002E-5</v>
      </c>
      <c r="E783" s="16">
        <v>2.495E-7</v>
      </c>
      <c r="F783" s="8" t="str">
        <f>IFERROR(IF(VLOOKUP(A783,FrenchVocabulary!#REF!,1,FALSE)=A783, "yes", "no"), "no")</f>
        <v>no</v>
      </c>
    </row>
    <row r="784" spans="1:6">
      <c r="A784" s="14" t="s">
        <v>983</v>
      </c>
      <c r="B784" s="7">
        <f t="shared" si="24"/>
        <v>1.5871000544121987</v>
      </c>
      <c r="C784" s="7">
        <f t="shared" si="25"/>
        <v>-0.60345196201286821</v>
      </c>
      <c r="D784" s="12">
        <v>3.8645600000000001E-5</v>
      </c>
      <c r="E784" s="16">
        <v>2.4919999999999998E-7</v>
      </c>
      <c r="F784" s="8" t="str">
        <f>IFERROR(IF(VLOOKUP(A784,FrenchVocabulary!#REF!,1,FALSE)=A784, "yes", "no"), "no")</f>
        <v>no</v>
      </c>
    </row>
    <row r="785" spans="1:6">
      <c r="A785" s="14" t="s">
        <v>1975</v>
      </c>
      <c r="B785" s="7">
        <f t="shared" si="24"/>
        <v>1.5856253917806349</v>
      </c>
      <c r="C785" s="7">
        <f t="shared" si="25"/>
        <v>-0.60484840849545751</v>
      </c>
      <c r="D785" s="12">
        <v>3.8514599999999999E-5</v>
      </c>
      <c r="E785" s="16">
        <v>2.4839999999999997E-7</v>
      </c>
      <c r="F785" s="8" t="str">
        <f>IFERROR(IF(VLOOKUP(A785,FrenchVocabulary!#REF!,1,FALSE)=A785, "yes", "no"), "no")</f>
        <v>no</v>
      </c>
    </row>
    <row r="786" spans="1:6">
      <c r="A786" s="14" t="s">
        <v>1976</v>
      </c>
      <c r="B786" s="7">
        <f t="shared" si="24"/>
        <v>1.5856253917806349</v>
      </c>
      <c r="C786" s="7">
        <f t="shared" si="25"/>
        <v>-0.60484840849545751</v>
      </c>
      <c r="D786" s="12">
        <v>3.8514599999999999E-5</v>
      </c>
      <c r="E786" s="16">
        <v>2.4839999999999997E-7</v>
      </c>
      <c r="F786" s="8" t="str">
        <f>IFERROR(IF(VLOOKUP(A786,FrenchVocabulary!#REF!,1,FALSE)=A786, "yes", "no"), "no")</f>
        <v>no</v>
      </c>
    </row>
    <row r="787" spans="1:6">
      <c r="A787" s="14" t="s">
        <v>1977</v>
      </c>
      <c r="B787" s="7">
        <f t="shared" si="24"/>
        <v>1.584639870899557</v>
      </c>
      <c r="C787" s="7">
        <f t="shared" si="25"/>
        <v>-0.60589869795995543</v>
      </c>
      <c r="D787" s="12">
        <v>3.8427299999999997E-5</v>
      </c>
      <c r="E787" s="16">
        <v>2.4779999999999998E-7</v>
      </c>
      <c r="F787" s="8" t="str">
        <f>IFERROR(IF(VLOOKUP(A787,FrenchVocabulary!#REF!,1,FALSE)=A787, "yes", "no"), "no")</f>
        <v>no</v>
      </c>
    </row>
    <row r="788" spans="1:6">
      <c r="A788" s="14" t="s">
        <v>1978</v>
      </c>
      <c r="B788" s="7">
        <f t="shared" si="24"/>
        <v>1.5816686805216902</v>
      </c>
      <c r="C788" s="7">
        <f t="shared" si="25"/>
        <v>-0.60888838629719721</v>
      </c>
      <c r="D788" s="12">
        <v>3.8165299999999999E-5</v>
      </c>
      <c r="E788" s="16">
        <v>2.4610000000000001E-7</v>
      </c>
      <c r="F788" s="8" t="str">
        <f>IFERROR(IF(VLOOKUP(A788,FrenchVocabulary!#REF!,1,FALSE)=A788, "yes", "no"), "no")</f>
        <v>no</v>
      </c>
    </row>
    <row r="789" spans="1:6">
      <c r="A789" s="14" t="s">
        <v>1979</v>
      </c>
      <c r="B789" s="7">
        <f t="shared" si="24"/>
        <v>1.5811711201034511</v>
      </c>
      <c r="C789" s="7">
        <f t="shared" si="25"/>
        <v>-0.60924147126128325</v>
      </c>
      <c r="D789" s="12">
        <v>3.8121599999999998E-5</v>
      </c>
      <c r="E789" s="16">
        <v>2.459E-7</v>
      </c>
      <c r="F789" s="8" t="str">
        <f>IFERROR(IF(VLOOKUP(A789,FrenchVocabulary!#REF!,1,FALSE)=A789, "yes", "no"), "no")</f>
        <v>no</v>
      </c>
    </row>
    <row r="790" spans="1:6">
      <c r="A790" s="14" t="s">
        <v>511</v>
      </c>
      <c r="B790" s="7">
        <f t="shared" si="24"/>
        <v>1.5806741295292905</v>
      </c>
      <c r="C790" s="7">
        <f t="shared" si="25"/>
        <v>-0.60977163753087016</v>
      </c>
      <c r="D790" s="12">
        <v>3.8077999999999997E-5</v>
      </c>
      <c r="E790" s="16">
        <v>2.4559999999999998E-7</v>
      </c>
      <c r="F790" s="8" t="str">
        <f>IFERROR(IF(VLOOKUP(A790,FrenchVocabulary!#REF!,1,FALSE)=A790, "yes", "no"), "no")</f>
        <v>no</v>
      </c>
    </row>
    <row r="791" spans="1:6">
      <c r="A791" s="14" t="s">
        <v>639</v>
      </c>
      <c r="B791" s="7">
        <f t="shared" si="24"/>
        <v>1.5791774472948514</v>
      </c>
      <c r="C791" s="7">
        <f t="shared" si="25"/>
        <v>-0.61136603064821049</v>
      </c>
      <c r="D791" s="12">
        <v>3.7947000000000001E-5</v>
      </c>
      <c r="E791" s="16">
        <v>2.4470000000000001E-7</v>
      </c>
      <c r="F791" s="8" t="str">
        <f>IFERROR(IF(VLOOKUP(A791,FrenchVocabulary!#REF!,1,FALSE)=A791, "yes", "no"), "no")</f>
        <v>no</v>
      </c>
    </row>
    <row r="792" spans="1:6">
      <c r="A792" s="14" t="s">
        <v>1980</v>
      </c>
      <c r="B792" s="7">
        <f t="shared" si="24"/>
        <v>1.5786770228809983</v>
      </c>
      <c r="C792" s="7">
        <f t="shared" si="25"/>
        <v>-0.61189879842948347</v>
      </c>
      <c r="D792" s="12">
        <v>3.79033E-5</v>
      </c>
      <c r="E792" s="16">
        <v>2.4439999999999999E-7</v>
      </c>
      <c r="F792" s="8" t="str">
        <f>IFERROR(IF(VLOOKUP(A792,FrenchVocabulary!#REF!,1,FALSE)=A792, "yes", "no"), "no")</f>
        <v>no</v>
      </c>
    </row>
    <row r="793" spans="1:6">
      <c r="A793" s="14" t="s">
        <v>1122</v>
      </c>
      <c r="B793" s="7">
        <f t="shared" si="24"/>
        <v>1.578176021177951</v>
      </c>
      <c r="C793" s="7">
        <f t="shared" si="25"/>
        <v>-0.61225434039113669</v>
      </c>
      <c r="D793" s="12">
        <v>3.7859599999999999E-5</v>
      </c>
      <c r="E793" s="16">
        <v>2.4419999999999998E-7</v>
      </c>
      <c r="F793" s="8" t="str">
        <f>IFERROR(IF(VLOOKUP(A793,FrenchVocabulary!#REF!,1,FALSE)=A793, "yes", "no"), "no")</f>
        <v>no</v>
      </c>
    </row>
    <row r="794" spans="1:6">
      <c r="A794" s="14" t="s">
        <v>1184</v>
      </c>
      <c r="B794" s="7">
        <f t="shared" si="24"/>
        <v>1.5776744408522507</v>
      </c>
      <c r="C794" s="7">
        <f t="shared" si="25"/>
        <v>-0.61278819968626941</v>
      </c>
      <c r="D794" s="12">
        <v>3.7815899999999998E-5</v>
      </c>
      <c r="E794" s="16">
        <v>2.4390000000000001E-7</v>
      </c>
      <c r="F794" s="8" t="str">
        <f>IFERROR(IF(VLOOKUP(A794,FrenchVocabulary!#REF!,1,FALSE)=A794, "yes", "no"), "no")</f>
        <v>no</v>
      </c>
    </row>
    <row r="795" spans="1:6">
      <c r="A795" s="14" t="s">
        <v>1981</v>
      </c>
      <c r="B795" s="7">
        <f t="shared" si="24"/>
        <v>1.5761673671729985</v>
      </c>
      <c r="C795" s="7">
        <f t="shared" si="25"/>
        <v>-0.61439372640168788</v>
      </c>
      <c r="D795" s="12">
        <v>3.7684900000000002E-5</v>
      </c>
      <c r="E795" s="16">
        <v>2.4299999999999999E-7</v>
      </c>
      <c r="F795" s="8" t="str">
        <f>IFERROR(IF(VLOOKUP(A795,FrenchVocabulary!#REF!,1,FALSE)=A795, "yes", "no"), "no")</f>
        <v>no</v>
      </c>
    </row>
    <row r="796" spans="1:6">
      <c r="A796" s="14" t="s">
        <v>1982</v>
      </c>
      <c r="B796" s="7">
        <f t="shared" si="24"/>
        <v>1.5751601231185361</v>
      </c>
      <c r="C796" s="7">
        <f t="shared" si="25"/>
        <v>-0.6152882570617173</v>
      </c>
      <c r="D796" s="12">
        <v>3.7597600000000001E-5</v>
      </c>
      <c r="E796" s="16">
        <v>2.4250000000000001E-7</v>
      </c>
      <c r="F796" s="8" t="str">
        <f>IFERROR(IF(VLOOKUP(A796,FrenchVocabulary!#REF!,1,FALSE)=A796, "yes", "no"), "no")</f>
        <v>no</v>
      </c>
    </row>
    <row r="797" spans="1:6">
      <c r="A797" s="14" t="s">
        <v>1983</v>
      </c>
      <c r="B797" s="7">
        <f t="shared" si="24"/>
        <v>1.5751601231185361</v>
      </c>
      <c r="C797" s="7">
        <f t="shared" si="25"/>
        <v>-0.6152882570617173</v>
      </c>
      <c r="D797" s="12">
        <v>3.7597600000000001E-5</v>
      </c>
      <c r="E797" s="16">
        <v>2.4250000000000001E-7</v>
      </c>
      <c r="F797" s="8" t="str">
        <f>IFERROR(IF(VLOOKUP(A797,FrenchVocabulary!#REF!,1,FALSE)=A797, "yes", "no"), "no")</f>
        <v>no</v>
      </c>
    </row>
    <row r="798" spans="1:6">
      <c r="A798" s="14" t="s">
        <v>1984</v>
      </c>
      <c r="B798" s="7">
        <f t="shared" si="24"/>
        <v>1.5751601231185361</v>
      </c>
      <c r="C798" s="7">
        <f t="shared" si="25"/>
        <v>-0.6152882570617173</v>
      </c>
      <c r="D798" s="12">
        <v>3.7597600000000001E-5</v>
      </c>
      <c r="E798" s="16">
        <v>2.4250000000000001E-7</v>
      </c>
      <c r="F798" s="8" t="str">
        <f>IFERROR(IF(VLOOKUP(A798,FrenchVocabulary!#REF!,1,FALSE)=A798, "yes", "no"), "no")</f>
        <v>no</v>
      </c>
    </row>
    <row r="799" spans="1:6">
      <c r="A799" s="14" t="s">
        <v>1985</v>
      </c>
      <c r="B799" s="7">
        <f t="shared" si="24"/>
        <v>1.5736442837467104</v>
      </c>
      <c r="C799" s="7">
        <f t="shared" si="25"/>
        <v>-0.61690307005090617</v>
      </c>
      <c r="D799" s="12">
        <v>3.7466599999999998E-5</v>
      </c>
      <c r="E799" s="16">
        <v>2.4159999999999999E-7</v>
      </c>
      <c r="F799" s="8" t="str">
        <f>IFERROR(IF(VLOOKUP(A799,FrenchVocabulary!#REF!,1,FALSE)=A799, "yes", "no"), "no")</f>
        <v>no</v>
      </c>
    </row>
    <row r="800" spans="1:6">
      <c r="A800" s="14" t="s">
        <v>1643</v>
      </c>
      <c r="B800" s="7">
        <f t="shared" si="24"/>
        <v>1.5705966396429147</v>
      </c>
      <c r="C800" s="7">
        <f t="shared" si="25"/>
        <v>-0.6199697520321692</v>
      </c>
      <c r="D800" s="12">
        <v>3.72046E-5</v>
      </c>
      <c r="E800" s="16">
        <v>2.3990000000000002E-7</v>
      </c>
      <c r="F800" s="8" t="str">
        <f>IFERROR(IF(VLOOKUP(A800,FrenchVocabulary!#REF!,1,FALSE)=A800, "yes", "no"), "no")</f>
        <v>no</v>
      </c>
    </row>
    <row r="801" spans="1:6">
      <c r="A801" s="14" t="s">
        <v>1986</v>
      </c>
      <c r="B801" s="7">
        <f t="shared" si="24"/>
        <v>1.5690647598688718</v>
      </c>
      <c r="C801" s="7">
        <f t="shared" si="25"/>
        <v>-0.62142042388422514</v>
      </c>
      <c r="D801" s="12">
        <v>3.7073599999999997E-5</v>
      </c>
      <c r="E801" s="16">
        <v>2.3910000000000002E-7</v>
      </c>
      <c r="F801" s="8" t="str">
        <f>IFERROR(IF(VLOOKUP(A801,FrenchVocabulary!#REF!,1,FALSE)=A801, "yes", "no"), "no")</f>
        <v>no</v>
      </c>
    </row>
    <row r="802" spans="1:6">
      <c r="A802" s="14" t="s">
        <v>916</v>
      </c>
      <c r="B802" s="7">
        <f t="shared" si="24"/>
        <v>1.5690647598688718</v>
      </c>
      <c r="C802" s="7">
        <f t="shared" si="25"/>
        <v>-0.62142042388422514</v>
      </c>
      <c r="D802" s="12">
        <v>3.7073599999999997E-5</v>
      </c>
      <c r="E802" s="16">
        <v>2.3910000000000002E-7</v>
      </c>
      <c r="F802" s="8" t="str">
        <f>IFERROR(IF(VLOOKUP(A802,FrenchVocabulary!#REF!,1,FALSE)=A802, "yes", "no"), "no")</f>
        <v>no</v>
      </c>
    </row>
    <row r="803" spans="1:6">
      <c r="A803" s="14" t="s">
        <v>1037</v>
      </c>
      <c r="B803" s="7">
        <f t="shared" si="24"/>
        <v>1.5664999506819921</v>
      </c>
      <c r="C803" s="7">
        <f t="shared" si="25"/>
        <v>-0.62397081827181999</v>
      </c>
      <c r="D803" s="12">
        <v>3.6855299999999999E-5</v>
      </c>
      <c r="E803" s="16">
        <v>2.3769999999999999E-7</v>
      </c>
      <c r="F803" s="8" t="str">
        <f>IFERROR(IF(VLOOKUP(A803,FrenchVocabulary!#REF!,1,FALSE)=A803, "yes", "no"), "no")</f>
        <v>no</v>
      </c>
    </row>
    <row r="804" spans="1:6">
      <c r="A804" s="14" t="s">
        <v>1987</v>
      </c>
      <c r="B804" s="7">
        <f t="shared" si="24"/>
        <v>1.5664999506819921</v>
      </c>
      <c r="C804" s="7">
        <f t="shared" si="25"/>
        <v>-0.62397081827181999</v>
      </c>
      <c r="D804" s="12">
        <v>3.6855299999999999E-5</v>
      </c>
      <c r="E804" s="16">
        <v>2.3769999999999999E-7</v>
      </c>
      <c r="F804" s="8" t="str">
        <f>IFERROR(IF(VLOOKUP(A804,FrenchVocabulary!#REF!,1,FALSE)=A804, "yes", "no"), "no")</f>
        <v>no</v>
      </c>
    </row>
    <row r="805" spans="1:6">
      <c r="A805" s="14" t="s">
        <v>940</v>
      </c>
      <c r="B805" s="7">
        <f t="shared" si="24"/>
        <v>1.5659846942755093</v>
      </c>
      <c r="C805" s="7">
        <f t="shared" si="25"/>
        <v>-0.6245192853814272</v>
      </c>
      <c r="D805" s="12">
        <v>3.6811599999999998E-5</v>
      </c>
      <c r="E805" s="16">
        <v>2.3739999999999999E-7</v>
      </c>
      <c r="F805" s="8" t="str">
        <f>IFERROR(IF(VLOOKUP(A805,FrenchVocabulary!#REF!,1,FALSE)=A805, "yes", "no"), "no")</f>
        <v>no</v>
      </c>
    </row>
    <row r="806" spans="1:6">
      <c r="A806" s="14" t="s">
        <v>1988</v>
      </c>
      <c r="B806" s="7">
        <f t="shared" si="24"/>
        <v>1.5659846942755093</v>
      </c>
      <c r="C806" s="7">
        <f t="shared" si="25"/>
        <v>-0.6245192853814272</v>
      </c>
      <c r="D806" s="12">
        <v>3.6811599999999998E-5</v>
      </c>
      <c r="E806" s="16">
        <v>2.3739999999999999E-7</v>
      </c>
      <c r="F806" s="8" t="str">
        <f>IFERROR(IF(VLOOKUP(A806,FrenchVocabulary!#REF!,1,FALSE)=A806, "yes", "no"), "no")</f>
        <v>no</v>
      </c>
    </row>
    <row r="807" spans="1:6">
      <c r="A807" s="14" t="s">
        <v>1989</v>
      </c>
      <c r="B807" s="7">
        <f t="shared" si="24"/>
        <v>1.5654688258314273</v>
      </c>
      <c r="C807" s="7">
        <f t="shared" si="25"/>
        <v>-0.62506844602181211</v>
      </c>
      <c r="D807" s="12">
        <v>3.6767899999999997E-5</v>
      </c>
      <c r="E807" s="16">
        <v>2.371E-7</v>
      </c>
      <c r="F807" s="8" t="str">
        <f>IFERROR(IF(VLOOKUP(A807,FrenchVocabulary!#REF!,1,FALSE)=A807, "yes", "no"), "no")</f>
        <v>no</v>
      </c>
    </row>
    <row r="808" spans="1:6">
      <c r="A808" s="14" t="s">
        <v>998</v>
      </c>
      <c r="B808" s="7">
        <f t="shared" si="24"/>
        <v>1.5654688258314273</v>
      </c>
      <c r="C808" s="7">
        <f t="shared" si="25"/>
        <v>-0.62506844602181211</v>
      </c>
      <c r="D808" s="12">
        <v>3.6767899999999997E-5</v>
      </c>
      <c r="E808" s="16">
        <v>2.371E-7</v>
      </c>
      <c r="F808" s="8" t="str">
        <f>IFERROR(IF(VLOOKUP(A808,FrenchVocabulary!#REF!,1,FALSE)=A808, "yes", "no"), "no")</f>
        <v>no</v>
      </c>
    </row>
    <row r="809" spans="1:6">
      <c r="A809" s="14" t="s">
        <v>1990</v>
      </c>
      <c r="B809" s="7">
        <f t="shared" si="24"/>
        <v>1.5654688258314273</v>
      </c>
      <c r="C809" s="7">
        <f t="shared" si="25"/>
        <v>-0.62506844602181211</v>
      </c>
      <c r="D809" s="12">
        <v>3.6767899999999997E-5</v>
      </c>
      <c r="E809" s="16">
        <v>2.371E-7</v>
      </c>
      <c r="F809" s="8" t="str">
        <f>IFERROR(IF(VLOOKUP(A809,FrenchVocabulary!#REF!,1,FALSE)=A809, "yes", "no"), "no")</f>
        <v>no</v>
      </c>
    </row>
    <row r="810" spans="1:6">
      <c r="A810" s="14" t="s">
        <v>1991</v>
      </c>
      <c r="B810" s="7">
        <f t="shared" si="24"/>
        <v>1.5649535264763275</v>
      </c>
      <c r="C810" s="7">
        <f t="shared" si="25"/>
        <v>-0.62561830194911749</v>
      </c>
      <c r="D810" s="12">
        <v>3.6724299999999997E-5</v>
      </c>
      <c r="E810" s="16">
        <v>2.368E-7</v>
      </c>
      <c r="F810" s="8" t="str">
        <f>IFERROR(IF(VLOOKUP(A810,FrenchVocabulary!#REF!,1,FALSE)=A810, "yes", "no"), "no")</f>
        <v>no</v>
      </c>
    </row>
    <row r="811" spans="1:6">
      <c r="A811" s="14" t="s">
        <v>1017</v>
      </c>
      <c r="B811" s="7">
        <f t="shared" si="24"/>
        <v>1.5644364309935659</v>
      </c>
      <c r="C811" s="7">
        <f t="shared" si="25"/>
        <v>-0.62598525970808883</v>
      </c>
      <c r="D811" s="12">
        <v>3.6680600000000002E-5</v>
      </c>
      <c r="E811" s="16">
        <v>2.3659999999999999E-7</v>
      </c>
      <c r="F811" s="8" t="str">
        <f>IFERROR(IF(VLOOKUP(A811,FrenchVocabulary!#REF!,1,FALSE)=A811, "yes", "no"), "no")</f>
        <v>no</v>
      </c>
    </row>
    <row r="812" spans="1:6">
      <c r="A812" s="14" t="s">
        <v>883</v>
      </c>
      <c r="B812" s="7">
        <f t="shared" si="24"/>
        <v>1.5634015761213798</v>
      </c>
      <c r="C812" s="7">
        <f t="shared" si="25"/>
        <v>-0.62708799702989371</v>
      </c>
      <c r="D812" s="12">
        <v>3.6593300000000001E-5</v>
      </c>
      <c r="E812" s="16">
        <v>2.36E-7</v>
      </c>
      <c r="F812" s="8" t="str">
        <f>IFERROR(IF(VLOOKUP(A812,FrenchVocabulary!#REF!,1,FALSE)=A812, "yes", "no"), "no")</f>
        <v>no</v>
      </c>
    </row>
    <row r="813" spans="1:6">
      <c r="A813" s="14" t="s">
        <v>1992</v>
      </c>
      <c r="B813" s="7">
        <f t="shared" si="24"/>
        <v>1.5634015761213798</v>
      </c>
      <c r="C813" s="7">
        <f t="shared" si="25"/>
        <v>-0.62708799702989371</v>
      </c>
      <c r="D813" s="12">
        <v>3.6593300000000001E-5</v>
      </c>
      <c r="E813" s="16">
        <v>2.36E-7</v>
      </c>
      <c r="F813" s="8" t="str">
        <f>IFERROR(IF(VLOOKUP(A813,FrenchVocabulary!#REF!,1,FALSE)=A813, "yes", "no"), "no")</f>
        <v>no</v>
      </c>
    </row>
    <row r="814" spans="1:6">
      <c r="A814" s="14" t="s">
        <v>1993</v>
      </c>
      <c r="B814" s="7">
        <f t="shared" si="24"/>
        <v>1.5628826283870847</v>
      </c>
      <c r="C814" s="7">
        <f t="shared" si="25"/>
        <v>-0.62764041747567667</v>
      </c>
      <c r="D814" s="12">
        <v>3.65496E-5</v>
      </c>
      <c r="E814" s="16">
        <v>2.357E-7</v>
      </c>
      <c r="F814" s="8" t="str">
        <f>IFERROR(IF(VLOOKUP(A814,FrenchVocabulary!#REF!,1,FALSE)=A814, "yes", "no"), "no")</f>
        <v>no</v>
      </c>
    </row>
    <row r="815" spans="1:6">
      <c r="A815" s="14" t="s">
        <v>1279</v>
      </c>
      <c r="B815" s="7">
        <f t="shared" si="24"/>
        <v>1.5618440599800572</v>
      </c>
      <c r="C815" s="7">
        <f t="shared" si="25"/>
        <v>-0.62874737087506105</v>
      </c>
      <c r="D815" s="12">
        <v>3.6462299999999998E-5</v>
      </c>
      <c r="E815" s="16">
        <v>2.3510000000000001E-7</v>
      </c>
      <c r="F815" s="8" t="str">
        <f>IFERROR(IF(VLOOKUP(A815,FrenchVocabulary!#REF!,1,FALSE)=A815, "yes", "no"), "no")</f>
        <v>no</v>
      </c>
    </row>
    <row r="816" spans="1:6">
      <c r="A816" s="14" t="s">
        <v>1994</v>
      </c>
      <c r="B816" s="7">
        <f t="shared" si="24"/>
        <v>1.5602809379872795</v>
      </c>
      <c r="C816" s="7">
        <f t="shared" si="25"/>
        <v>-0.63022771140303746</v>
      </c>
      <c r="D816" s="12">
        <v>3.6331300000000002E-5</v>
      </c>
      <c r="E816" s="16">
        <v>2.343E-7</v>
      </c>
      <c r="F816" s="8" t="str">
        <f>IFERROR(IF(VLOOKUP(A816,FrenchVocabulary!#REF!,1,FALSE)=A816, "yes", "no"), "no")</f>
        <v>no</v>
      </c>
    </row>
    <row r="817" spans="1:6">
      <c r="A817" s="14" t="s">
        <v>1079</v>
      </c>
      <c r="B817" s="7">
        <f t="shared" si="24"/>
        <v>1.5571377140098726</v>
      </c>
      <c r="C817" s="7">
        <f t="shared" si="25"/>
        <v>-0.63339028960757027</v>
      </c>
      <c r="D817" s="12">
        <v>3.6069299999999997E-5</v>
      </c>
      <c r="E817" s="16">
        <v>2.326E-7</v>
      </c>
      <c r="F817" s="8" t="str">
        <f>IFERROR(IF(VLOOKUP(A817,FrenchVocabulary!#REF!,1,FALSE)=A817, "yes", "no"), "no")</f>
        <v>no</v>
      </c>
    </row>
    <row r="818" spans="1:6">
      <c r="A818" s="14" t="s">
        <v>1097</v>
      </c>
      <c r="B818" s="7">
        <f t="shared" si="24"/>
        <v>1.5539715748709089</v>
      </c>
      <c r="C818" s="7">
        <f t="shared" si="25"/>
        <v>-0.63657606708282355</v>
      </c>
      <c r="D818" s="12">
        <v>3.5807299999999999E-5</v>
      </c>
      <c r="E818" s="16">
        <v>2.3090000000000001E-7</v>
      </c>
      <c r="F818" s="8" t="str">
        <f>IFERROR(IF(VLOOKUP(A818,FrenchVocabulary!#REF!,1,FALSE)=A818, "yes", "no"), "no")</f>
        <v>no</v>
      </c>
    </row>
    <row r="819" spans="1:6">
      <c r="A819" s="14" t="s">
        <v>1253</v>
      </c>
      <c r="B819" s="7">
        <f t="shared" si="24"/>
        <v>1.5539715748709089</v>
      </c>
      <c r="C819" s="7">
        <f t="shared" si="25"/>
        <v>-0.63657606708282355</v>
      </c>
      <c r="D819" s="12">
        <v>3.5807299999999999E-5</v>
      </c>
      <c r="E819" s="16">
        <v>2.3090000000000001E-7</v>
      </c>
      <c r="F819" s="8" t="str">
        <f>IFERROR(IF(VLOOKUP(A819,FrenchVocabulary!#REF!,1,FALSE)=A819, "yes", "no"), "no")</f>
        <v>no</v>
      </c>
    </row>
    <row r="820" spans="1:6">
      <c r="A820" s="14" t="s">
        <v>1160</v>
      </c>
      <c r="B820" s="7">
        <f t="shared" si="24"/>
        <v>1.5523785899047917</v>
      </c>
      <c r="C820" s="7">
        <f t="shared" si="25"/>
        <v>-0.63808338133135667</v>
      </c>
      <c r="D820" s="12">
        <v>3.5676200000000002E-5</v>
      </c>
      <c r="E820" s="16">
        <v>2.301E-7</v>
      </c>
      <c r="F820" s="8" t="str">
        <f>IFERROR(IF(VLOOKUP(A820,FrenchVocabulary!#REF!,1,FALSE)=A820, "yes", "no"), "no")</f>
        <v>no</v>
      </c>
    </row>
    <row r="821" spans="1:6">
      <c r="A821" s="14" t="s">
        <v>1995</v>
      </c>
      <c r="B821" s="7">
        <f t="shared" si="24"/>
        <v>1.551314564814386</v>
      </c>
      <c r="C821" s="7">
        <f t="shared" si="25"/>
        <v>-0.63921731012672023</v>
      </c>
      <c r="D821" s="12">
        <v>3.5588900000000001E-5</v>
      </c>
      <c r="E821" s="16">
        <v>2.2950000000000001E-7</v>
      </c>
      <c r="F821" s="8" t="str">
        <f>IFERROR(IF(VLOOKUP(A821,FrenchVocabulary!#REF!,1,FALSE)=A821, "yes", "no"), "no")</f>
        <v>no</v>
      </c>
    </row>
    <row r="822" spans="1:6">
      <c r="A822" s="14" t="s">
        <v>937</v>
      </c>
      <c r="B822" s="7">
        <f t="shared" si="24"/>
        <v>1.5507809621892958</v>
      </c>
      <c r="C822" s="7">
        <f t="shared" si="25"/>
        <v>-0.63978538670464769</v>
      </c>
      <c r="D822" s="12">
        <v>3.55452E-5</v>
      </c>
      <c r="E822" s="16">
        <v>2.2919999999999999E-7</v>
      </c>
      <c r="F822" s="8" t="str">
        <f>IFERROR(IF(VLOOKUP(A822,FrenchVocabulary!#REF!,1,FALSE)=A822, "yes", "no"), "no")</f>
        <v>no</v>
      </c>
    </row>
    <row r="823" spans="1:6">
      <c r="A823" s="14" t="s">
        <v>335</v>
      </c>
      <c r="B823" s="7">
        <f t="shared" si="24"/>
        <v>1.5507809621892958</v>
      </c>
      <c r="C823" s="7">
        <f t="shared" si="25"/>
        <v>-0.63978538670464769</v>
      </c>
      <c r="D823" s="12">
        <v>3.55452E-5</v>
      </c>
      <c r="E823" s="16">
        <v>2.2919999999999999E-7</v>
      </c>
      <c r="F823" s="8" t="str">
        <f>IFERROR(IF(VLOOKUP(A823,FrenchVocabulary!#REF!,1,FALSE)=A823, "yes", "no"), "no")</f>
        <v>no</v>
      </c>
    </row>
    <row r="824" spans="1:6">
      <c r="A824" s="14" t="s">
        <v>1306</v>
      </c>
      <c r="B824" s="7">
        <f t="shared" si="24"/>
        <v>1.5507809621892958</v>
      </c>
      <c r="C824" s="7">
        <f t="shared" si="25"/>
        <v>-0.63978538670464769</v>
      </c>
      <c r="D824" s="12">
        <v>3.55452E-5</v>
      </c>
      <c r="E824" s="16">
        <v>2.2919999999999999E-7</v>
      </c>
      <c r="F824" s="8" t="str">
        <f>IFERROR(IF(VLOOKUP(A824,FrenchVocabulary!#REF!,1,FALSE)=A824, "yes", "no"), "no")</f>
        <v>no</v>
      </c>
    </row>
    <row r="825" spans="1:6">
      <c r="A825" s="14" t="s">
        <v>1996</v>
      </c>
      <c r="B825" s="7">
        <f t="shared" si="24"/>
        <v>1.5475679664631565</v>
      </c>
      <c r="C825" s="7">
        <f t="shared" si="25"/>
        <v>-0.64301859900686864</v>
      </c>
      <c r="D825" s="12">
        <v>3.5283200000000001E-5</v>
      </c>
      <c r="E825" s="16">
        <v>2.2749999999999999E-7</v>
      </c>
      <c r="F825" s="8" t="str">
        <f>IFERROR(IF(VLOOKUP(A825,FrenchVocabulary!#REF!,1,FALSE)=A825, "yes", "no"), "no")</f>
        <v>no</v>
      </c>
    </row>
    <row r="826" spans="1:6">
      <c r="A826" s="14" t="s">
        <v>1434</v>
      </c>
      <c r="B826" s="7">
        <f t="shared" si="24"/>
        <v>1.5448726046918067</v>
      </c>
      <c r="C826" s="7">
        <f t="shared" si="25"/>
        <v>-0.64569943765464011</v>
      </c>
      <c r="D826" s="12">
        <v>3.5064899999999997E-5</v>
      </c>
      <c r="E826" s="16">
        <v>2.2609999999999999E-7</v>
      </c>
      <c r="F826" s="8" t="str">
        <f>IFERROR(IF(VLOOKUP(A826,FrenchVocabulary!#REF!,1,FALSE)=A826, "yes", "no"), "no")</f>
        <v>no</v>
      </c>
    </row>
    <row r="827" spans="1:6">
      <c r="A827" s="14" t="s">
        <v>1997</v>
      </c>
      <c r="B827" s="7">
        <f t="shared" si="24"/>
        <v>1.5427034589478943</v>
      </c>
      <c r="C827" s="7">
        <f t="shared" si="25"/>
        <v>-0.6478174818886373</v>
      </c>
      <c r="D827" s="12">
        <v>3.48902E-5</v>
      </c>
      <c r="E827" s="16">
        <v>2.2499999999999999E-7</v>
      </c>
      <c r="F827" s="8" t="str">
        <f>IFERROR(IF(VLOOKUP(A827,FrenchVocabulary!#REF!,1,FALSE)=A827, "yes", "no"), "no")</f>
        <v>no</v>
      </c>
    </row>
    <row r="828" spans="1:6">
      <c r="A828" s="14" t="s">
        <v>1998</v>
      </c>
      <c r="B828" s="7">
        <f t="shared" si="24"/>
        <v>1.5416154336455232</v>
      </c>
      <c r="C828" s="7">
        <f t="shared" si="25"/>
        <v>-0.64897714741587631</v>
      </c>
      <c r="D828" s="12">
        <v>3.4802899999999998E-5</v>
      </c>
      <c r="E828" s="16">
        <v>2.244E-7</v>
      </c>
      <c r="F828" s="8" t="str">
        <f>IFERROR(IF(VLOOKUP(A828,FrenchVocabulary!#REF!,1,FALSE)=A828, "yes", "no"), "no")</f>
        <v>no</v>
      </c>
    </row>
    <row r="829" spans="1:6">
      <c r="A829" s="14" t="s">
        <v>1018</v>
      </c>
      <c r="B829" s="7">
        <f t="shared" si="24"/>
        <v>1.5416154336455232</v>
      </c>
      <c r="C829" s="7">
        <f t="shared" si="25"/>
        <v>-0.64897714741587631</v>
      </c>
      <c r="D829" s="12">
        <v>3.4802899999999998E-5</v>
      </c>
      <c r="E829" s="16">
        <v>2.244E-7</v>
      </c>
      <c r="F829" s="8" t="str">
        <f>IFERROR(IF(VLOOKUP(A829,FrenchVocabulary!#REF!,1,FALSE)=A829, "yes", "no"), "no")</f>
        <v>no</v>
      </c>
    </row>
    <row r="830" spans="1:6">
      <c r="A830" s="14" t="s">
        <v>1053</v>
      </c>
      <c r="B830" s="7">
        <f t="shared" si="24"/>
        <v>1.5410697723915971</v>
      </c>
      <c r="C830" s="7">
        <f t="shared" si="25"/>
        <v>-0.64936439174104521</v>
      </c>
      <c r="D830" s="12">
        <v>3.4759199999999997E-5</v>
      </c>
      <c r="E830" s="16">
        <v>2.2420000000000001E-7</v>
      </c>
      <c r="F830" s="8" t="str">
        <f>IFERROR(IF(VLOOKUP(A830,FrenchVocabulary!#REF!,1,FALSE)=A830, "yes", "no"), "no")</f>
        <v>no</v>
      </c>
    </row>
    <row r="831" spans="1:6">
      <c r="A831" s="14" t="s">
        <v>1999</v>
      </c>
      <c r="B831" s="7">
        <f t="shared" si="24"/>
        <v>1.5377838465544933</v>
      </c>
      <c r="C831" s="7">
        <f t="shared" si="25"/>
        <v>-0.65266998468304926</v>
      </c>
      <c r="D831" s="12">
        <v>3.4497199999999999E-5</v>
      </c>
      <c r="E831" s="16">
        <v>2.2249999999999999E-7</v>
      </c>
      <c r="F831" s="8" t="str">
        <f>IFERROR(IF(VLOOKUP(A831,FrenchVocabulary!#REF!,1,FALSE)=A831, "yes", "no"), "no")</f>
        <v>no</v>
      </c>
    </row>
    <row r="832" spans="1:6">
      <c r="A832" s="14" t="s">
        <v>302</v>
      </c>
      <c r="B832" s="7">
        <f t="shared" si="24"/>
        <v>1.5372346073307366</v>
      </c>
      <c r="C832" s="7">
        <f t="shared" si="25"/>
        <v>-0.65325594539515119</v>
      </c>
      <c r="D832" s="12">
        <v>3.4453599999999998E-5</v>
      </c>
      <c r="E832" s="16">
        <v>2.2219999999999999E-7</v>
      </c>
      <c r="F832" s="8" t="str">
        <f>IFERROR(IF(VLOOKUP(A832,FrenchVocabulary!#REF!,1,FALSE)=A832, "yes", "no"), "no")</f>
        <v>no</v>
      </c>
    </row>
    <row r="833" spans="1:6">
      <c r="A833" s="14" t="s">
        <v>2000</v>
      </c>
      <c r="B833" s="7">
        <f t="shared" si="24"/>
        <v>1.5372346073307366</v>
      </c>
      <c r="C833" s="7">
        <f t="shared" si="25"/>
        <v>-0.65325594539515119</v>
      </c>
      <c r="D833" s="12">
        <v>3.4453599999999998E-5</v>
      </c>
      <c r="E833" s="16">
        <v>2.2219999999999999E-7</v>
      </c>
      <c r="F833" s="8" t="str">
        <f>IFERROR(IF(VLOOKUP(A833,FrenchVocabulary!#REF!,1,FALSE)=A833, "yes", "no"), "no")</f>
        <v>no</v>
      </c>
    </row>
    <row r="834" spans="1:6">
      <c r="A834" s="14" t="s">
        <v>1118</v>
      </c>
      <c r="B834" s="7">
        <f t="shared" ref="B834:B897" si="26">LOG10(D834)+6</f>
        <v>1.536131513217561</v>
      </c>
      <c r="C834" s="7">
        <f t="shared" ref="C834:C897" si="27">LOG10(E834)+6</f>
        <v>-0.65443024394360805</v>
      </c>
      <c r="D834" s="12">
        <v>3.4366200000000003E-5</v>
      </c>
      <c r="E834" s="16">
        <v>2.216E-7</v>
      </c>
      <c r="F834" s="8" t="str">
        <f>IFERROR(IF(VLOOKUP(A834,FrenchVocabulary!#REF!,1,FALSE)=A834, "yes", "no"), "no")</f>
        <v>no</v>
      </c>
    </row>
    <row r="835" spans="1:6">
      <c r="A835" s="14" t="s">
        <v>2001</v>
      </c>
      <c r="B835" s="7">
        <f t="shared" si="26"/>
        <v>1.536131513217561</v>
      </c>
      <c r="C835" s="7">
        <f t="shared" si="27"/>
        <v>-0.65443024394360805</v>
      </c>
      <c r="D835" s="12">
        <v>3.4366200000000003E-5</v>
      </c>
      <c r="E835" s="16">
        <v>2.216E-7</v>
      </c>
      <c r="F835" s="8" t="str">
        <f>IFERROR(IF(VLOOKUP(A835,FrenchVocabulary!#REF!,1,FALSE)=A835, "yes", "no"), "no")</f>
        <v>no</v>
      </c>
    </row>
    <row r="836" spans="1:6">
      <c r="A836" s="14" t="s">
        <v>2002</v>
      </c>
      <c r="B836" s="7">
        <f t="shared" si="26"/>
        <v>1.536131513217561</v>
      </c>
      <c r="C836" s="7">
        <f t="shared" si="27"/>
        <v>-0.65443024394360805</v>
      </c>
      <c r="D836" s="12">
        <v>3.4366200000000003E-5</v>
      </c>
      <c r="E836" s="16">
        <v>2.216E-7</v>
      </c>
      <c r="F836" s="8" t="str">
        <f>IFERROR(IF(VLOOKUP(A836,FrenchVocabulary!#REF!,1,FALSE)=A836, "yes", "no"), "no")</f>
        <v>no</v>
      </c>
    </row>
    <row r="837" spans="1:6">
      <c r="A837" s="14" t="s">
        <v>397</v>
      </c>
      <c r="B837" s="7">
        <f t="shared" si="26"/>
        <v>1.5355801790275914</v>
      </c>
      <c r="C837" s="7">
        <f t="shared" si="27"/>
        <v>-0.65501858607274244</v>
      </c>
      <c r="D837" s="12">
        <v>3.4322600000000002E-5</v>
      </c>
      <c r="E837" s="16">
        <v>2.213E-7</v>
      </c>
      <c r="F837" s="8" t="str">
        <f>IFERROR(IF(VLOOKUP(A837,FrenchVocabulary!#REF!,1,FALSE)=A837, "yes", "no"), "no")</f>
        <v>no</v>
      </c>
    </row>
    <row r="838" spans="1:6">
      <c r="A838" s="14" t="s">
        <v>2003</v>
      </c>
      <c r="B838" s="7">
        <f t="shared" si="26"/>
        <v>1.5350268770902789</v>
      </c>
      <c r="C838" s="7">
        <f t="shared" si="27"/>
        <v>-0.65541125742128603</v>
      </c>
      <c r="D838" s="12">
        <v>3.4278900000000001E-5</v>
      </c>
      <c r="E838" s="16">
        <v>2.2109999999999999E-7</v>
      </c>
      <c r="F838" s="8" t="str">
        <f>IFERROR(IF(VLOOKUP(A838,FrenchVocabulary!#REF!,1,FALSE)=A838, "yes", "no"), "no")</f>
        <v>no</v>
      </c>
    </row>
    <row r="839" spans="1:6">
      <c r="A839" s="14" t="s">
        <v>2004</v>
      </c>
      <c r="B839" s="7">
        <f t="shared" si="26"/>
        <v>1.5350268770902789</v>
      </c>
      <c r="C839" s="7">
        <f t="shared" si="27"/>
        <v>-0.65541125742128603</v>
      </c>
      <c r="D839" s="12">
        <v>3.4278900000000001E-5</v>
      </c>
      <c r="E839" s="16">
        <v>2.2109999999999999E-7</v>
      </c>
      <c r="F839" s="8" t="str">
        <f>IFERROR(IF(VLOOKUP(A839,FrenchVocabulary!#REF!,1,FALSE)=A839, "yes", "no"), "no")</f>
        <v>no</v>
      </c>
    </row>
    <row r="840" spans="1:6">
      <c r="A840" s="14" t="s">
        <v>968</v>
      </c>
      <c r="B840" s="7">
        <f t="shared" si="26"/>
        <v>1.5344728693332534</v>
      </c>
      <c r="C840" s="7">
        <f t="shared" si="27"/>
        <v>-0.65600093094283896</v>
      </c>
      <c r="D840" s="12">
        <v>3.42352E-5</v>
      </c>
      <c r="E840" s="16">
        <v>2.2079999999999999E-7</v>
      </c>
      <c r="F840" s="8" t="str">
        <f>IFERROR(IF(VLOOKUP(A840,FrenchVocabulary!#REF!,1,FALSE)=A840, "yes", "no"), "no")</f>
        <v>no</v>
      </c>
    </row>
    <row r="841" spans="1:6">
      <c r="A841" s="14" t="s">
        <v>1111</v>
      </c>
      <c r="B841" s="7">
        <f t="shared" si="26"/>
        <v>1.5322522940785497</v>
      </c>
      <c r="C841" s="7">
        <f t="shared" si="27"/>
        <v>-0.65816994307949006</v>
      </c>
      <c r="D841" s="12">
        <v>3.4060599999999997E-5</v>
      </c>
      <c r="E841" s="16">
        <v>2.1969999999999999E-7</v>
      </c>
      <c r="F841" s="8" t="str">
        <f>IFERROR(IF(VLOOKUP(A841,FrenchVocabulary!#REF!,1,FALSE)=A841, "yes", "no"), "no")</f>
        <v>no</v>
      </c>
    </row>
    <row r="842" spans="1:6">
      <c r="A842" s="14" t="s">
        <v>2005</v>
      </c>
      <c r="B842" s="7">
        <f t="shared" si="26"/>
        <v>1.5305787397271473</v>
      </c>
      <c r="C842" s="7">
        <f t="shared" si="27"/>
        <v>-0.6599526823386066</v>
      </c>
      <c r="D842" s="12">
        <v>3.3929600000000001E-5</v>
      </c>
      <c r="E842" s="16">
        <v>2.188E-7</v>
      </c>
      <c r="F842" s="8" t="str">
        <f>IFERROR(IF(VLOOKUP(A842,FrenchVocabulary!#REF!,1,FALSE)=A842, "yes", "no"), "no")</f>
        <v>no</v>
      </c>
    </row>
    <row r="843" spans="1:6">
      <c r="A843" s="14" t="s">
        <v>2006</v>
      </c>
      <c r="B843" s="7">
        <f t="shared" si="26"/>
        <v>1.5255177359682763</v>
      </c>
      <c r="C843" s="7">
        <f t="shared" si="27"/>
        <v>-0.66494348056090846</v>
      </c>
      <c r="D843" s="12">
        <v>3.35365E-5</v>
      </c>
      <c r="E843" s="16">
        <v>2.163E-7</v>
      </c>
      <c r="F843" s="8" t="str">
        <f>IFERROR(IF(VLOOKUP(A843,FrenchVocabulary!#REF!,1,FALSE)=A843, "yes", "no"), "no")</f>
        <v>no</v>
      </c>
    </row>
    <row r="844" spans="1:6">
      <c r="A844" s="14" t="s">
        <v>1089</v>
      </c>
      <c r="B844" s="7">
        <f t="shared" si="26"/>
        <v>1.5249527527793623</v>
      </c>
      <c r="C844" s="7">
        <f t="shared" si="27"/>
        <v>-0.66554624884906932</v>
      </c>
      <c r="D844" s="12">
        <v>3.3492899999999999E-5</v>
      </c>
      <c r="E844" s="16">
        <v>2.16E-7</v>
      </c>
      <c r="F844" s="8" t="str">
        <f>IFERROR(IF(VLOOKUP(A844,FrenchVocabulary!#REF!,1,FALSE)=A844, "yes", "no"), "no")</f>
        <v>no</v>
      </c>
    </row>
    <row r="845" spans="1:6">
      <c r="A845" s="14" t="s">
        <v>1108</v>
      </c>
      <c r="B845" s="7">
        <f t="shared" si="26"/>
        <v>1.5221115382602388</v>
      </c>
      <c r="C845" s="7">
        <f t="shared" si="27"/>
        <v>-0.66837028237006813</v>
      </c>
      <c r="D845" s="12">
        <v>3.3274500000000001E-5</v>
      </c>
      <c r="E845" s="16">
        <v>2.146E-7</v>
      </c>
      <c r="F845" s="8" t="str">
        <f>IFERROR(IF(VLOOKUP(A845,FrenchVocabulary!#REF!,1,FALSE)=A845, "yes", "no"), "no")</f>
        <v>no</v>
      </c>
    </row>
    <row r="846" spans="1:6">
      <c r="A846" s="14" t="s">
        <v>2007</v>
      </c>
      <c r="B846" s="7">
        <f t="shared" si="26"/>
        <v>1.5203983686103291</v>
      </c>
      <c r="C846" s="7">
        <f t="shared" si="27"/>
        <v>-0.67019547783593048</v>
      </c>
      <c r="D846" s="12">
        <v>3.3143499999999999E-5</v>
      </c>
      <c r="E846" s="16">
        <v>2.1369999999999999E-7</v>
      </c>
      <c r="F846" s="8" t="str">
        <f>IFERROR(IF(VLOOKUP(A846,FrenchVocabulary!#REF!,1,FALSE)=A846, "yes", "no"), "no")</f>
        <v>no</v>
      </c>
    </row>
    <row r="847" spans="1:6">
      <c r="A847" s="14" t="s">
        <v>2008</v>
      </c>
      <c r="B847" s="7">
        <f t="shared" si="26"/>
        <v>1.5198266817058155</v>
      </c>
      <c r="C847" s="7">
        <f t="shared" si="27"/>
        <v>-0.67060212063895719</v>
      </c>
      <c r="D847" s="12">
        <v>3.3099899999999998E-5</v>
      </c>
      <c r="E847" s="16">
        <v>2.135E-7</v>
      </c>
      <c r="F847" s="8" t="str">
        <f>IFERROR(IF(VLOOKUP(A847,FrenchVocabulary!#REF!,1,FALSE)=A847, "yes", "no"), "no")</f>
        <v>no</v>
      </c>
    </row>
    <row r="848" spans="1:6">
      <c r="A848" s="14" t="s">
        <v>2009</v>
      </c>
      <c r="B848" s="7">
        <f t="shared" si="26"/>
        <v>1.5192529274603404</v>
      </c>
      <c r="C848" s="7">
        <f t="shared" si="27"/>
        <v>-0.6712127996454651</v>
      </c>
      <c r="D848" s="12">
        <v>3.3056199999999997E-5</v>
      </c>
      <c r="E848" s="16">
        <v>2.132E-7</v>
      </c>
      <c r="F848" s="8" t="str">
        <f>IFERROR(IF(VLOOKUP(A848,FrenchVocabulary!#REF!,1,FALSE)=A848, "yes", "no"), "no")</f>
        <v>no</v>
      </c>
    </row>
    <row r="849" spans="1:6">
      <c r="A849" s="14" t="s">
        <v>532</v>
      </c>
      <c r="B849" s="7">
        <f t="shared" si="26"/>
        <v>1.5175284217092226</v>
      </c>
      <c r="C849" s="7">
        <f t="shared" si="27"/>
        <v>-0.67305000583400165</v>
      </c>
      <c r="D849" s="12">
        <v>3.2925200000000001E-5</v>
      </c>
      <c r="E849" s="16">
        <v>2.1229999999999999E-7</v>
      </c>
      <c r="F849" s="8" t="str">
        <f>IFERROR(IF(VLOOKUP(A849,FrenchVocabulary!#REF!,1,FALSE)=A849, "yes", "no"), "no")</f>
        <v>no</v>
      </c>
    </row>
    <row r="850" spans="1:6">
      <c r="A850" s="14" t="s">
        <v>2010</v>
      </c>
      <c r="B850" s="7">
        <f t="shared" si="26"/>
        <v>1.5157970409455324</v>
      </c>
      <c r="C850" s="7">
        <f t="shared" si="27"/>
        <v>-0.67468962828893897</v>
      </c>
      <c r="D850" s="12">
        <v>3.2794199999999999E-5</v>
      </c>
      <c r="E850" s="16">
        <v>2.1150000000000001E-7</v>
      </c>
      <c r="F850" s="8" t="str">
        <f>IFERROR(IF(VLOOKUP(A850,FrenchVocabulary!#REF!,1,FALSE)=A850, "yes", "no"), "no")</f>
        <v>no</v>
      </c>
    </row>
    <row r="851" spans="1:6">
      <c r="A851" s="14" t="s">
        <v>836</v>
      </c>
      <c r="B851" s="7">
        <f t="shared" si="26"/>
        <v>1.5157970409455324</v>
      </c>
      <c r="C851" s="7">
        <f t="shared" si="27"/>
        <v>-0.67468962828893897</v>
      </c>
      <c r="D851" s="12">
        <v>3.2794199999999999E-5</v>
      </c>
      <c r="E851" s="16">
        <v>2.1150000000000001E-7</v>
      </c>
      <c r="F851" s="8" t="str">
        <f>IFERROR(IF(VLOOKUP(A851,FrenchVocabulary!#REF!,1,FALSE)=A851, "yes", "no"), "no")</f>
        <v>no</v>
      </c>
    </row>
    <row r="852" spans="1:6">
      <c r="A852" s="14" t="s">
        <v>2011</v>
      </c>
      <c r="B852" s="7">
        <f t="shared" si="26"/>
        <v>1.5157970409455324</v>
      </c>
      <c r="C852" s="7">
        <f t="shared" si="27"/>
        <v>-0.67468962828893897</v>
      </c>
      <c r="D852" s="12">
        <v>3.2794199999999999E-5</v>
      </c>
      <c r="E852" s="16">
        <v>2.1150000000000001E-7</v>
      </c>
      <c r="F852" s="8" t="str">
        <f>IFERROR(IF(VLOOKUP(A852,FrenchVocabulary!#REF!,1,FALSE)=A852, "yes", "no"), "no")</f>
        <v>no</v>
      </c>
    </row>
    <row r="853" spans="1:6">
      <c r="A853" s="14" t="s">
        <v>2012</v>
      </c>
      <c r="B853" s="7">
        <f t="shared" si="26"/>
        <v>1.5152179347272936</v>
      </c>
      <c r="C853" s="7">
        <f t="shared" si="27"/>
        <v>-0.6753060861382254</v>
      </c>
      <c r="D853" s="12">
        <v>3.2750499999999998E-5</v>
      </c>
      <c r="E853" s="16">
        <v>2.1120000000000001E-7</v>
      </c>
      <c r="F853" s="8" t="str">
        <f>IFERROR(IF(VLOOKUP(A853,FrenchVocabulary!#REF!,1,FALSE)=A853, "yes", "no"), "no")</f>
        <v>no</v>
      </c>
    </row>
    <row r="854" spans="1:6">
      <c r="A854" s="14" t="s">
        <v>1595</v>
      </c>
      <c r="B854" s="7">
        <f t="shared" si="26"/>
        <v>1.5146393831132272</v>
      </c>
      <c r="C854" s="7">
        <f t="shared" si="27"/>
        <v>-0.67592342026051355</v>
      </c>
      <c r="D854" s="12">
        <v>3.2706899999999997E-5</v>
      </c>
      <c r="E854" s="16">
        <v>2.1089999999999999E-7</v>
      </c>
      <c r="F854" s="8" t="str">
        <f>IFERROR(IF(VLOOKUP(A854,FrenchVocabulary!#REF!,1,FALSE)=A854, "yes", "no"), "no")</f>
        <v>no</v>
      </c>
    </row>
    <row r="855" spans="1:6">
      <c r="A855" s="14" t="s">
        <v>2013</v>
      </c>
      <c r="B855" s="7">
        <f t="shared" si="26"/>
        <v>1.5140587301331552</v>
      </c>
      <c r="C855" s="7">
        <f t="shared" si="27"/>
        <v>-0.67654163315053228</v>
      </c>
      <c r="D855" s="12">
        <v>3.2663200000000003E-5</v>
      </c>
      <c r="E855" s="16">
        <v>2.1059999999999999E-7</v>
      </c>
      <c r="F855" s="8" t="str">
        <f>IFERROR(IF(VLOOKUP(A855,FrenchVocabulary!#REF!,1,FALSE)=A855, "yes", "no"), "no")</f>
        <v>no</v>
      </c>
    </row>
    <row r="856" spans="1:6">
      <c r="A856" s="14" t="s">
        <v>956</v>
      </c>
      <c r="B856" s="7">
        <f t="shared" si="26"/>
        <v>1.5140587301331552</v>
      </c>
      <c r="C856" s="7">
        <f t="shared" si="27"/>
        <v>-0.67654163315053228</v>
      </c>
      <c r="D856" s="12">
        <v>3.2663200000000003E-5</v>
      </c>
      <c r="E856" s="16">
        <v>2.1059999999999999E-7</v>
      </c>
      <c r="F856" s="8" t="str">
        <f>IFERROR(IF(VLOOKUP(A856,FrenchVocabulary!#REF!,1,FALSE)=A856, "yes", "no"), "no")</f>
        <v>no</v>
      </c>
    </row>
    <row r="857" spans="1:6">
      <c r="A857" s="14" t="s">
        <v>1604</v>
      </c>
      <c r="B857" s="7">
        <f t="shared" si="26"/>
        <v>1.5134772997788986</v>
      </c>
      <c r="C857" s="7">
        <f t="shared" si="27"/>
        <v>-0.67695426451829821</v>
      </c>
      <c r="D857" s="12">
        <v>3.2619500000000002E-5</v>
      </c>
      <c r="E857" s="16">
        <v>2.104E-7</v>
      </c>
      <c r="F857" s="8" t="str">
        <f>IFERROR(IF(VLOOKUP(A857,FrenchVocabulary!#REF!,1,FALSE)=A857, "yes", "no"), "no")</f>
        <v>no</v>
      </c>
    </row>
    <row r="858" spans="1:6">
      <c r="A858" s="14" t="s">
        <v>2014</v>
      </c>
      <c r="B858" s="7">
        <f t="shared" si="26"/>
        <v>1.5128964231454605</v>
      </c>
      <c r="C858" s="7">
        <f t="shared" si="27"/>
        <v>-0.67757394759404743</v>
      </c>
      <c r="D858" s="12">
        <v>3.2575900000000001E-5</v>
      </c>
      <c r="E858" s="16">
        <v>2.1010000000000001E-7</v>
      </c>
      <c r="F858" s="8" t="str">
        <f>IFERROR(IF(VLOOKUP(A858,FrenchVocabulary!#REF!,1,FALSE)=A858, "yes", "no"), "no")</f>
        <v>no</v>
      </c>
    </row>
    <row r="859" spans="1:6">
      <c r="A859" s="14" t="s">
        <v>1012</v>
      </c>
      <c r="B859" s="7">
        <f t="shared" si="26"/>
        <v>1.5111464399367476</v>
      </c>
      <c r="C859" s="7">
        <f t="shared" si="27"/>
        <v>-0.67943831980476332</v>
      </c>
      <c r="D859" s="12">
        <v>3.2444899999999998E-5</v>
      </c>
      <c r="E859" s="16">
        <v>2.0919999999999999E-7</v>
      </c>
      <c r="F859" s="8" t="str">
        <f>IFERROR(IF(VLOOKUP(A859,FrenchVocabulary!#REF!,1,FALSE)=A859, "yes", "no"), "no")</f>
        <v>no</v>
      </c>
    </row>
    <row r="860" spans="1:6">
      <c r="A860" s="14" t="s">
        <v>2015</v>
      </c>
      <c r="B860" s="7">
        <f t="shared" si="26"/>
        <v>1.5082131409691728</v>
      </c>
      <c r="C860" s="7">
        <f t="shared" si="27"/>
        <v>-0.68235445677884154</v>
      </c>
      <c r="D860" s="12">
        <v>3.2226500000000001E-5</v>
      </c>
      <c r="E860" s="16">
        <v>2.0779999999999999E-7</v>
      </c>
      <c r="F860" s="8" t="str">
        <f>IFERROR(IF(VLOOKUP(A860,FrenchVocabulary!#REF!,1,FALSE)=A860, "yes", "no"), "no")</f>
        <v>no</v>
      </c>
    </row>
    <row r="861" spans="1:6">
      <c r="A861" s="14" t="s">
        <v>1202</v>
      </c>
      <c r="B861" s="7">
        <f t="shared" si="26"/>
        <v>1.5052612520245594</v>
      </c>
      <c r="C861" s="7">
        <f t="shared" si="27"/>
        <v>-0.68529030704482619</v>
      </c>
      <c r="D861" s="12">
        <v>3.2008200000000003E-5</v>
      </c>
      <c r="E861" s="16">
        <v>2.064E-7</v>
      </c>
      <c r="F861" s="8" t="str">
        <f>IFERROR(IF(VLOOKUP(A861,FrenchVocabulary!#REF!,1,FALSE)=A861, "yes", "no"), "no")</f>
        <v>no</v>
      </c>
    </row>
    <row r="862" spans="1:6">
      <c r="A862" s="14" t="s">
        <v>1402</v>
      </c>
      <c r="B862" s="7">
        <f t="shared" si="26"/>
        <v>1.5052612520245594</v>
      </c>
      <c r="C862" s="7">
        <f t="shared" si="27"/>
        <v>-0.68529030704482619</v>
      </c>
      <c r="D862" s="12">
        <v>3.2008200000000003E-5</v>
      </c>
      <c r="E862" s="16">
        <v>2.064E-7</v>
      </c>
      <c r="F862" s="8" t="str">
        <f>IFERROR(IF(VLOOKUP(A862,FrenchVocabulary!#REF!,1,FALSE)=A862, "yes", "no"), "no")</f>
        <v>no</v>
      </c>
    </row>
    <row r="863" spans="1:6">
      <c r="A863" s="14" t="s">
        <v>2016</v>
      </c>
      <c r="B863" s="7">
        <f t="shared" si="26"/>
        <v>1.5034801672424631</v>
      </c>
      <c r="C863" s="7">
        <f t="shared" si="27"/>
        <v>-0.68697688967676207</v>
      </c>
      <c r="D863" s="12">
        <v>3.18772E-5</v>
      </c>
      <c r="E863" s="16">
        <v>2.0559999999999999E-7</v>
      </c>
      <c r="F863" s="8" t="str">
        <f>IFERROR(IF(VLOOKUP(A863,FrenchVocabulary!#REF!,1,FALSE)=A863, "yes", "no"), "no")</f>
        <v>no</v>
      </c>
    </row>
    <row r="864" spans="1:6">
      <c r="A864" s="14" t="s">
        <v>2017</v>
      </c>
      <c r="B864" s="7">
        <f t="shared" si="26"/>
        <v>1.5004944492738073</v>
      </c>
      <c r="C864" s="7">
        <f t="shared" si="27"/>
        <v>-0.68994426224910832</v>
      </c>
      <c r="D864" s="12">
        <v>3.1658800000000003E-5</v>
      </c>
      <c r="E864" s="16">
        <v>2.0419999999999999E-7</v>
      </c>
      <c r="F864" s="8" t="str">
        <f>IFERROR(IF(VLOOKUP(A864,FrenchVocabulary!#REF!,1,FALSE)=A864, "yes", "no"), "no")</f>
        <v>no</v>
      </c>
    </row>
    <row r="865" spans="1:6">
      <c r="A865" s="14" t="s">
        <v>1575</v>
      </c>
      <c r="B865" s="7">
        <f t="shared" si="26"/>
        <v>1.4992952162364439</v>
      </c>
      <c r="C865" s="7">
        <f t="shared" si="27"/>
        <v>-0.69122222633527919</v>
      </c>
      <c r="D865" s="12">
        <v>3.1571500000000001E-5</v>
      </c>
      <c r="E865" s="16">
        <v>2.036E-7</v>
      </c>
      <c r="F865" s="8" t="str">
        <f>IFERROR(IF(VLOOKUP(A865,FrenchVocabulary!#REF!,1,FALSE)=A865, "yes", "no"), "no")</f>
        <v>no</v>
      </c>
    </row>
    <row r="866" spans="1:6">
      <c r="A866" s="14" t="s">
        <v>2018</v>
      </c>
      <c r="B866" s="7">
        <f t="shared" si="26"/>
        <v>1.4992952162364439</v>
      </c>
      <c r="C866" s="7">
        <f t="shared" si="27"/>
        <v>-0.69122222633527919</v>
      </c>
      <c r="D866" s="12">
        <v>3.1571500000000001E-5</v>
      </c>
      <c r="E866" s="16">
        <v>2.036E-7</v>
      </c>
      <c r="F866" s="8" t="str">
        <f>IFERROR(IF(VLOOKUP(A866,FrenchVocabulary!#REF!,1,FALSE)=A866, "yes", "no"), "no")</f>
        <v>no</v>
      </c>
    </row>
    <row r="867" spans="1:6">
      <c r="A867" s="14" t="s">
        <v>2019</v>
      </c>
      <c r="B867" s="7">
        <f t="shared" si="26"/>
        <v>1.498693666872394</v>
      </c>
      <c r="C867" s="7">
        <f t="shared" si="27"/>
        <v>-0.69186262136196142</v>
      </c>
      <c r="D867" s="12">
        <v>3.15278E-5</v>
      </c>
      <c r="E867" s="16">
        <v>2.033E-7</v>
      </c>
      <c r="F867" s="8" t="str">
        <f>IFERROR(IF(VLOOKUP(A867,FrenchVocabulary!#REF!,1,FALSE)=A867, "yes", "no"), "no")</f>
        <v>no</v>
      </c>
    </row>
    <row r="868" spans="1:6">
      <c r="A868" s="14" t="s">
        <v>2020</v>
      </c>
      <c r="B868" s="7">
        <f t="shared" si="26"/>
        <v>1.4980926625420175</v>
      </c>
      <c r="C868" s="7">
        <f t="shared" si="27"/>
        <v>-0.69250396208678744</v>
      </c>
      <c r="D868" s="12">
        <v>3.1484199999999999E-5</v>
      </c>
      <c r="E868" s="16">
        <v>2.03E-7</v>
      </c>
      <c r="F868" s="8" t="str">
        <f>IFERROR(IF(VLOOKUP(A868,FrenchVocabulary!#REF!,1,FALSE)=A868, "yes", "no"), "no")</f>
        <v>no</v>
      </c>
    </row>
    <row r="869" spans="1:6">
      <c r="A869" s="14" t="s">
        <v>1324</v>
      </c>
      <c r="B869" s="7">
        <f t="shared" si="26"/>
        <v>1.4968853865075529</v>
      </c>
      <c r="C869" s="7">
        <f t="shared" si="27"/>
        <v>-0.69357497244931299</v>
      </c>
      <c r="D869" s="12">
        <v>3.1396799999999997E-5</v>
      </c>
      <c r="E869" s="16">
        <v>2.0249999999999999E-7</v>
      </c>
      <c r="F869" s="8" t="str">
        <f>IFERROR(IF(VLOOKUP(A869,FrenchVocabulary!#REF!,1,FALSE)=A869, "yes", "no"), "no")</f>
        <v>no</v>
      </c>
    </row>
    <row r="870" spans="1:6">
      <c r="A870" s="14" t="s">
        <v>132</v>
      </c>
      <c r="B870" s="7">
        <f t="shared" si="26"/>
        <v>1.4962818728037073</v>
      </c>
      <c r="C870" s="7">
        <f t="shared" si="27"/>
        <v>-0.6942188487450176</v>
      </c>
      <c r="D870" s="12">
        <v>3.1353200000000003E-5</v>
      </c>
      <c r="E870" s="16">
        <v>2.022E-7</v>
      </c>
      <c r="F870" s="8" t="str">
        <f>IFERROR(IF(VLOOKUP(A870,FrenchVocabulary!#REF!,1,FALSE)=A870, "yes", "no"), "no")</f>
        <v>no</v>
      </c>
    </row>
    <row r="871" spans="1:6">
      <c r="A871" s="14" t="s">
        <v>2021</v>
      </c>
      <c r="B871" s="7">
        <f t="shared" si="26"/>
        <v>1.4956761321657872</v>
      </c>
      <c r="C871" s="7">
        <f t="shared" si="27"/>
        <v>-0.69486368105636043</v>
      </c>
      <c r="D871" s="12">
        <v>3.1309500000000002E-5</v>
      </c>
      <c r="E871" s="16">
        <v>2.019E-7</v>
      </c>
      <c r="F871" s="8" t="str">
        <f>IFERROR(IF(VLOOKUP(A871,FrenchVocabulary!#REF!,1,FALSE)=A871, "yes", "no"), "no")</f>
        <v>no</v>
      </c>
    </row>
    <row r="872" spans="1:6">
      <c r="A872" s="14" t="s">
        <v>1092</v>
      </c>
      <c r="B872" s="7">
        <f t="shared" si="26"/>
        <v>1.4956761321657872</v>
      </c>
      <c r="C872" s="7">
        <f t="shared" si="27"/>
        <v>-0.69486368105636043</v>
      </c>
      <c r="D872" s="12">
        <v>3.1309500000000002E-5</v>
      </c>
      <c r="E872" s="16">
        <v>2.019E-7</v>
      </c>
      <c r="F872" s="8" t="str">
        <f>IFERROR(IF(VLOOKUP(A872,FrenchVocabulary!#REF!,1,FALSE)=A872, "yes", "no"), "no")</f>
        <v>no</v>
      </c>
    </row>
    <row r="873" spans="1:6">
      <c r="A873" s="14" t="s">
        <v>879</v>
      </c>
      <c r="B873" s="7">
        <f t="shared" si="26"/>
        <v>1.4944635013592524</v>
      </c>
      <c r="C873" s="7">
        <f t="shared" si="27"/>
        <v>-0.69594053378240073</v>
      </c>
      <c r="D873" s="12">
        <v>3.1222200000000001E-5</v>
      </c>
      <c r="E873" s="16">
        <v>2.0139999999999999E-7</v>
      </c>
      <c r="F873" s="8" t="str">
        <f>IFERROR(IF(VLOOKUP(A873,FrenchVocabulary!#REF!,1,FALSE)=A873, "yes", "no"), "no")</f>
        <v>no</v>
      </c>
    </row>
    <row r="874" spans="1:6">
      <c r="A874" s="14" t="s">
        <v>1113</v>
      </c>
      <c r="B874" s="7">
        <f t="shared" si="26"/>
        <v>1.4914149266694636</v>
      </c>
      <c r="C874" s="7">
        <f t="shared" si="27"/>
        <v>-0.69918720588188332</v>
      </c>
      <c r="D874" s="12">
        <v>3.1003800000000003E-5</v>
      </c>
      <c r="E874" s="16">
        <v>1.9990000000000001E-7</v>
      </c>
      <c r="F874" s="8" t="str">
        <f>IFERROR(IF(VLOOKUP(A874,FrenchVocabulary!#REF!,1,FALSE)=A874, "yes", "no"), "no")</f>
        <v>no</v>
      </c>
    </row>
    <row r="875" spans="1:6">
      <c r="A875" s="14" t="s">
        <v>1272</v>
      </c>
      <c r="B875" s="7">
        <f t="shared" si="26"/>
        <v>1.4908037575217019</v>
      </c>
      <c r="C875" s="7">
        <f t="shared" si="27"/>
        <v>-0.69962193512929716</v>
      </c>
      <c r="D875" s="12">
        <v>3.0960200000000002E-5</v>
      </c>
      <c r="E875" s="16">
        <v>1.9969999999999999E-7</v>
      </c>
      <c r="F875" s="8" t="str">
        <f>IFERROR(IF(VLOOKUP(A875,FrenchVocabulary!#REF!,1,FALSE)=A875, "yes", "no"), "no")</f>
        <v>no</v>
      </c>
    </row>
    <row r="876" spans="1:6">
      <c r="A876" s="14" t="s">
        <v>2022</v>
      </c>
      <c r="B876" s="7">
        <f t="shared" si="26"/>
        <v>1.4901903223509656</v>
      </c>
      <c r="C876" s="7">
        <f t="shared" si="27"/>
        <v>-0.70027484602436285</v>
      </c>
      <c r="D876" s="12">
        <v>3.0916500000000001E-5</v>
      </c>
      <c r="E876" s="16">
        <v>1.994E-7</v>
      </c>
      <c r="F876" s="8" t="str">
        <f>IFERROR(IF(VLOOKUP(A876,FrenchVocabulary!#REF!,1,FALSE)=A876, "yes", "no"), "no")</f>
        <v>no</v>
      </c>
    </row>
    <row r="877" spans="1:6">
      <c r="A877" s="14" t="s">
        <v>1087</v>
      </c>
      <c r="B877" s="7">
        <f t="shared" si="26"/>
        <v>1.4895760194854697</v>
      </c>
      <c r="C877" s="7">
        <f t="shared" si="27"/>
        <v>-0.70092873997259009</v>
      </c>
      <c r="D877" s="12">
        <v>3.08728E-5</v>
      </c>
      <c r="E877" s="16">
        <v>1.991E-7</v>
      </c>
      <c r="F877" s="8" t="str">
        <f>IFERROR(IF(VLOOKUP(A877,FrenchVocabulary!#REF!,1,FALSE)=A877, "yes", "no"), "no")</f>
        <v>no</v>
      </c>
    </row>
    <row r="878" spans="1:6">
      <c r="A878" s="14" t="s">
        <v>2023</v>
      </c>
      <c r="B878" s="7">
        <f t="shared" si="26"/>
        <v>1.487729292805267</v>
      </c>
      <c r="C878" s="7">
        <f t="shared" si="27"/>
        <v>-0.70267728579469768</v>
      </c>
      <c r="D878" s="12">
        <v>3.0741799999999998E-5</v>
      </c>
      <c r="E878" s="16">
        <v>1.983E-7</v>
      </c>
      <c r="F878" s="8" t="str">
        <f>IFERROR(IF(VLOOKUP(A878,FrenchVocabulary!#REF!,1,FALSE)=A878, "yes", "no"), "no")</f>
        <v>no</v>
      </c>
    </row>
    <row r="879" spans="1:6">
      <c r="A879" s="14" t="s">
        <v>1196</v>
      </c>
      <c r="B879" s="7">
        <f t="shared" si="26"/>
        <v>1.4871129112105583</v>
      </c>
      <c r="C879" s="7">
        <f t="shared" si="27"/>
        <v>-0.70333480973846907</v>
      </c>
      <c r="D879" s="12">
        <v>3.0698199999999997E-5</v>
      </c>
      <c r="E879" s="16">
        <v>1.98E-7</v>
      </c>
      <c r="F879" s="8" t="str">
        <f>IFERROR(IF(VLOOKUP(A879,FrenchVocabulary!#REF!,1,FALSE)=A879, "yes", "no"), "no")</f>
        <v>no</v>
      </c>
    </row>
    <row r="880" spans="1:6">
      <c r="A880" s="14" t="s">
        <v>2024</v>
      </c>
      <c r="B880" s="7">
        <f t="shared" si="26"/>
        <v>1.4796357645956926</v>
      </c>
      <c r="C880" s="7">
        <f t="shared" si="27"/>
        <v>-0.71085716406766686</v>
      </c>
      <c r="D880" s="12">
        <v>3.01742E-5</v>
      </c>
      <c r="E880" s="16">
        <v>1.9460000000000001E-7</v>
      </c>
      <c r="F880" s="8" t="str">
        <f>IFERROR(IF(VLOOKUP(A880,FrenchVocabulary!#REF!,1,FALSE)=A880, "yes", "no"), "no")</f>
        <v>no</v>
      </c>
    </row>
    <row r="881" spans="1:6">
      <c r="A881" s="14" t="s">
        <v>2025</v>
      </c>
      <c r="B881" s="7">
        <f t="shared" si="26"/>
        <v>1.4790063386245427</v>
      </c>
      <c r="C881" s="7">
        <f t="shared" si="27"/>
        <v>-0.71152719940021747</v>
      </c>
      <c r="D881" s="12">
        <v>3.0130499999999999E-5</v>
      </c>
      <c r="E881" s="16">
        <v>1.9430000000000001E-7</v>
      </c>
      <c r="F881" s="8" t="str">
        <f>IFERROR(IF(VLOOKUP(A881,FrenchVocabulary!#REF!,1,FALSE)=A881, "yes", "no"), "no")</f>
        <v>no</v>
      </c>
    </row>
    <row r="882" spans="1:6">
      <c r="A882" s="14" t="s">
        <v>1028</v>
      </c>
      <c r="B882" s="7">
        <f t="shared" si="26"/>
        <v>1.4783759990978327</v>
      </c>
      <c r="C882" s="7">
        <f t="shared" si="27"/>
        <v>-0.71219827006977354</v>
      </c>
      <c r="D882" s="12">
        <v>3.0086800000000001E-5</v>
      </c>
      <c r="E882" s="16">
        <v>1.9399999999999999E-7</v>
      </c>
      <c r="F882" s="8" t="str">
        <f>IFERROR(IF(VLOOKUP(A882,FrenchVocabulary!#REF!,1,FALSE)=A882, "yes", "no"), "no")</f>
        <v>no</v>
      </c>
    </row>
    <row r="883" spans="1:6">
      <c r="A883" s="14" t="s">
        <v>2026</v>
      </c>
      <c r="B883" s="7">
        <f t="shared" si="26"/>
        <v>1.4764809223555666</v>
      </c>
      <c r="C883" s="7">
        <f t="shared" si="27"/>
        <v>-0.71399287792052579</v>
      </c>
      <c r="D883" s="12">
        <v>2.9955799999999999E-5</v>
      </c>
      <c r="E883" s="16">
        <v>1.9320000000000001E-7</v>
      </c>
      <c r="F883" s="8" t="str">
        <f>IFERROR(IF(VLOOKUP(A883,FrenchVocabulary!#REF!,1,FALSE)=A883, "yes", "no"), "no")</f>
        <v>no</v>
      </c>
    </row>
    <row r="884" spans="1:6">
      <c r="A884" s="14" t="s">
        <v>2027</v>
      </c>
      <c r="B884" s="7">
        <f t="shared" si="26"/>
        <v>1.471387069309932</v>
      </c>
      <c r="C884" s="7">
        <f t="shared" si="27"/>
        <v>-0.7191940716063332</v>
      </c>
      <c r="D884" s="12">
        <v>2.9606499999999999E-5</v>
      </c>
      <c r="E884" s="16">
        <v>1.909E-7</v>
      </c>
      <c r="F884" s="8" t="str">
        <f>IFERROR(IF(VLOOKUP(A884,FrenchVocabulary!#REF!,1,FALSE)=A884, "yes", "no"), "no")</f>
        <v>no</v>
      </c>
    </row>
    <row r="885" spans="1:6">
      <c r="A885" s="14" t="s">
        <v>2028</v>
      </c>
      <c r="B885" s="7">
        <f t="shared" si="26"/>
        <v>1.4707455652762542</v>
      </c>
      <c r="C885" s="7">
        <f t="shared" si="27"/>
        <v>-0.71964930695399421</v>
      </c>
      <c r="D885" s="12">
        <v>2.9562800000000001E-5</v>
      </c>
      <c r="E885" s="16">
        <v>1.9070000000000001E-7</v>
      </c>
      <c r="F885" s="8" t="str">
        <f>IFERROR(IF(VLOOKUP(A885,FrenchVocabulary!#REF!,1,FALSE)=A885, "yes", "no"), "no")</f>
        <v>no</v>
      </c>
    </row>
    <row r="886" spans="1:6">
      <c r="A886" s="14" t="s">
        <v>1288</v>
      </c>
      <c r="B886" s="7">
        <f t="shared" si="26"/>
        <v>1.470103112263736</v>
      </c>
      <c r="C886" s="7">
        <f t="shared" si="27"/>
        <v>-0.72033305595154484</v>
      </c>
      <c r="D886" s="12">
        <v>2.95191E-5</v>
      </c>
      <c r="E886" s="16">
        <v>1.9040000000000001E-7</v>
      </c>
      <c r="F886" s="8" t="str">
        <f>IFERROR(IF(VLOOKUP(A886,FrenchVocabulary!#REF!,1,FALSE)=A886, "yes", "no"), "no")</f>
        <v>no</v>
      </c>
    </row>
    <row r="887" spans="1:6">
      <c r="A887" s="14" t="s">
        <v>961</v>
      </c>
      <c r="B887" s="7">
        <f t="shared" si="26"/>
        <v>1.4694611808714244</v>
      </c>
      <c r="C887" s="7">
        <f t="shared" si="27"/>
        <v>-0.72101788313455728</v>
      </c>
      <c r="D887" s="12">
        <v>2.9475499999999999E-5</v>
      </c>
      <c r="E887" s="16">
        <v>1.9009999999999999E-7</v>
      </c>
      <c r="F887" s="8" t="str">
        <f>IFERROR(IF(VLOOKUP(A887,FrenchVocabulary!#REF!,1,FALSE)=A887, "yes", "no"), "no")</f>
        <v>no</v>
      </c>
    </row>
    <row r="888" spans="1:6">
      <c r="A888" s="14" t="s">
        <v>1567</v>
      </c>
      <c r="B888" s="7">
        <f t="shared" si="26"/>
        <v>1.467526713982803</v>
      </c>
      <c r="C888" s="7">
        <f t="shared" si="27"/>
        <v>-0.72307886793422593</v>
      </c>
      <c r="D888" s="12">
        <v>2.93445E-5</v>
      </c>
      <c r="E888" s="16">
        <v>1.892E-7</v>
      </c>
      <c r="F888" s="8" t="str">
        <f>IFERROR(IF(VLOOKUP(A888,FrenchVocabulary!#REF!,1,FALSE)=A888, "yes", "no"), "no")</f>
        <v>no</v>
      </c>
    </row>
    <row r="889" spans="1:6">
      <c r="A889" s="14" t="s">
        <v>2029</v>
      </c>
      <c r="B889" s="7">
        <f t="shared" si="26"/>
        <v>1.4668794780620429</v>
      </c>
      <c r="C889" s="7">
        <f t="shared" si="27"/>
        <v>-0.72353819582675616</v>
      </c>
      <c r="D889" s="12">
        <v>2.9300799999999999E-5</v>
      </c>
      <c r="E889" s="16">
        <v>1.8900000000000001E-7</v>
      </c>
      <c r="F889" s="8" t="str">
        <f>IFERROR(IF(VLOOKUP(A889,FrenchVocabulary!#REF!,1,FALSE)=A889, "yes", "no"), "no")</f>
        <v>no</v>
      </c>
    </row>
    <row r="890" spans="1:6">
      <c r="A890" s="14" t="s">
        <v>1451</v>
      </c>
      <c r="B890" s="7">
        <f t="shared" si="26"/>
        <v>1.4668794780620429</v>
      </c>
      <c r="C890" s="7">
        <f t="shared" si="27"/>
        <v>-0.72353819582675616</v>
      </c>
      <c r="D890" s="12">
        <v>2.9300799999999999E-5</v>
      </c>
      <c r="E890" s="16">
        <v>1.8900000000000001E-7</v>
      </c>
      <c r="F890" s="8" t="str">
        <f>IFERROR(IF(VLOOKUP(A890,FrenchVocabulary!#REF!,1,FALSE)=A890, "yes", "no"), "no")</f>
        <v>no</v>
      </c>
    </row>
    <row r="891" spans="1:6">
      <c r="A891" s="14" t="s">
        <v>2030</v>
      </c>
      <c r="B891" s="7">
        <f t="shared" si="26"/>
        <v>1.4662312761155132</v>
      </c>
      <c r="C891" s="7">
        <f t="shared" si="27"/>
        <v>-0.72422809983506831</v>
      </c>
      <c r="D891" s="12">
        <v>2.9257100000000001E-5</v>
      </c>
      <c r="E891" s="16">
        <v>1.8869999999999999E-7</v>
      </c>
      <c r="F891" s="8" t="str">
        <f>IFERROR(IF(VLOOKUP(A891,FrenchVocabulary!#REF!,1,FALSE)=A891, "yes", "no"), "no")</f>
        <v>no</v>
      </c>
    </row>
    <row r="892" spans="1:6">
      <c r="A892" s="14" t="s">
        <v>1254</v>
      </c>
      <c r="B892" s="7">
        <f t="shared" si="26"/>
        <v>1.4662312761155132</v>
      </c>
      <c r="C892" s="7">
        <f t="shared" si="27"/>
        <v>-0.72422809983506831</v>
      </c>
      <c r="D892" s="12">
        <v>2.9257100000000001E-5</v>
      </c>
      <c r="E892" s="16">
        <v>1.8869999999999999E-7</v>
      </c>
      <c r="F892" s="8" t="str">
        <f>IFERROR(IF(VLOOKUP(A892,FrenchVocabulary!#REF!,1,FALSE)=A892, "yes", "no"), "no")</f>
        <v>no</v>
      </c>
    </row>
    <row r="893" spans="1:6">
      <c r="A893" s="14" t="s">
        <v>2031</v>
      </c>
      <c r="B893" s="7">
        <f t="shared" si="26"/>
        <v>1.4662312761155132</v>
      </c>
      <c r="C893" s="7">
        <f t="shared" si="27"/>
        <v>-0.72422809983506831</v>
      </c>
      <c r="D893" s="12">
        <v>2.9257100000000001E-5</v>
      </c>
      <c r="E893" s="16">
        <v>1.8869999999999999E-7</v>
      </c>
      <c r="F893" s="8" t="str">
        <f>IFERROR(IF(VLOOKUP(A893,FrenchVocabulary!#REF!,1,FALSE)=A893, "yes", "no"), "no")</f>
        <v>no</v>
      </c>
    </row>
    <row r="894" spans="1:6">
      <c r="A894" s="14" t="s">
        <v>2032</v>
      </c>
      <c r="B894" s="7">
        <f t="shared" si="26"/>
        <v>1.4662312761155132</v>
      </c>
      <c r="C894" s="7">
        <f t="shared" si="27"/>
        <v>-0.72422809983506831</v>
      </c>
      <c r="D894" s="12">
        <v>2.9257100000000001E-5</v>
      </c>
      <c r="E894" s="16">
        <v>1.8869999999999999E-7</v>
      </c>
      <c r="F894" s="8" t="str">
        <f>IFERROR(IF(VLOOKUP(A894,FrenchVocabulary!#REF!,1,FALSE)=A894, "yes", "no"), "no")</f>
        <v>no</v>
      </c>
    </row>
    <row r="895" spans="1:6">
      <c r="A895" s="14" t="s">
        <v>1187</v>
      </c>
      <c r="B895" s="7">
        <f t="shared" si="26"/>
        <v>1.4655835918803417</v>
      </c>
      <c r="C895" s="7">
        <f t="shared" si="27"/>
        <v>-0.72491910154314176</v>
      </c>
      <c r="D895" s="12">
        <v>2.9213500000000001E-5</v>
      </c>
      <c r="E895" s="16">
        <v>1.8839999999999999E-7</v>
      </c>
      <c r="F895" s="8" t="str">
        <f>IFERROR(IF(VLOOKUP(A895,FrenchVocabulary!#REF!,1,FALSE)=A895, "yes", "no"), "no")</f>
        <v>no</v>
      </c>
    </row>
    <row r="896" spans="1:6">
      <c r="A896" s="14" t="s">
        <v>1078</v>
      </c>
      <c r="B896" s="7">
        <f t="shared" si="26"/>
        <v>1.4649334514325263</v>
      </c>
      <c r="C896" s="7">
        <f t="shared" si="27"/>
        <v>-0.72561120444962146</v>
      </c>
      <c r="D896" s="12">
        <v>2.91698E-5</v>
      </c>
      <c r="E896" s="16">
        <v>1.881E-7</v>
      </c>
      <c r="F896" s="8" t="str">
        <f>IFERROR(IF(VLOOKUP(A896,FrenchVocabulary!#REF!,1,FALSE)=A896, "yes", "no"), "no")</f>
        <v>no</v>
      </c>
    </row>
    <row r="897" spans="1:6">
      <c r="A897" s="14" t="s">
        <v>1457</v>
      </c>
      <c r="B897" s="7">
        <f t="shared" si="26"/>
        <v>1.4636317367653087</v>
      </c>
      <c r="C897" s="7">
        <f t="shared" si="27"/>
        <v>-0.72676716595695456</v>
      </c>
      <c r="D897" s="12">
        <v>2.9082500000000001E-5</v>
      </c>
      <c r="E897" s="16">
        <v>1.8760000000000001E-7</v>
      </c>
      <c r="F897" s="8" t="str">
        <f>IFERROR(IF(VLOOKUP(A897,FrenchVocabulary!#REF!,1,FALSE)=A897, "yes", "no"), "no")</f>
        <v>no</v>
      </c>
    </row>
    <row r="898" spans="1:6">
      <c r="A898" s="14" t="s">
        <v>1139</v>
      </c>
      <c r="B898" s="7">
        <f t="shared" ref="B898:B961" si="28">LOG10(D898)+6</f>
        <v>1.4629786656042887</v>
      </c>
      <c r="C898" s="7">
        <f t="shared" ref="C898:C961" si="29">LOG10(E898)+6</f>
        <v>-0.72746222262476223</v>
      </c>
      <c r="D898" s="12">
        <v>2.9038800000000001E-5</v>
      </c>
      <c r="E898" s="16">
        <v>1.8729999999999999E-7</v>
      </c>
      <c r="F898" s="8" t="str">
        <f>IFERROR(IF(VLOOKUP(A898,FrenchVocabulary!#REF!,1,FALSE)=A898, "yes", "no"), "no")</f>
        <v>no</v>
      </c>
    </row>
    <row r="899" spans="1:6">
      <c r="A899" s="14" t="s">
        <v>2033</v>
      </c>
      <c r="B899" s="7">
        <f t="shared" si="28"/>
        <v>1.4629786656042887</v>
      </c>
      <c r="C899" s="7">
        <f t="shared" si="29"/>
        <v>-0.72746222262476223</v>
      </c>
      <c r="D899" s="12">
        <v>2.9038800000000001E-5</v>
      </c>
      <c r="E899" s="16">
        <v>1.8729999999999999E-7</v>
      </c>
      <c r="F899" s="8" t="str">
        <f>IFERROR(IF(VLOOKUP(A899,FrenchVocabulary!#REF!,1,FALSE)=A899, "yes", "no"), "no")</f>
        <v>no</v>
      </c>
    </row>
    <row r="900" spans="1:6">
      <c r="A900" s="14" t="s">
        <v>2034</v>
      </c>
      <c r="B900" s="7">
        <f t="shared" si="28"/>
        <v>1.4629786656042887</v>
      </c>
      <c r="C900" s="7">
        <f t="shared" si="29"/>
        <v>-0.72746222262476223</v>
      </c>
      <c r="D900" s="12">
        <v>2.9038800000000001E-5</v>
      </c>
      <c r="E900" s="16">
        <v>1.8729999999999999E-7</v>
      </c>
      <c r="F900" s="8" t="str">
        <f>IFERROR(IF(VLOOKUP(A900,FrenchVocabulary!#REF!,1,FALSE)=A900, "yes", "no"), "no")</f>
        <v>no</v>
      </c>
    </row>
    <row r="901" spans="1:6">
      <c r="A901" s="14" t="s">
        <v>2035</v>
      </c>
      <c r="B901" s="7">
        <f t="shared" si="28"/>
        <v>1.4603580204825848</v>
      </c>
      <c r="C901" s="7">
        <f t="shared" si="29"/>
        <v>-0.73025362686923323</v>
      </c>
      <c r="D901" s="12">
        <v>2.88641E-5</v>
      </c>
      <c r="E901" s="16">
        <v>1.8610000000000001E-7</v>
      </c>
      <c r="F901" s="8" t="str">
        <f>IFERROR(IF(VLOOKUP(A901,FrenchVocabulary!#REF!,1,FALSE)=A901, "yes", "no"), "no")</f>
        <v>no</v>
      </c>
    </row>
    <row r="902" spans="1:6">
      <c r="A902" s="14" t="s">
        <v>2036</v>
      </c>
      <c r="B902" s="7">
        <f t="shared" si="28"/>
        <v>1.4590424984397323</v>
      </c>
      <c r="C902" s="7">
        <f t="shared" si="29"/>
        <v>-0.73142202811715684</v>
      </c>
      <c r="D902" s="12">
        <v>2.8776799999999999E-5</v>
      </c>
      <c r="E902" s="16">
        <v>1.8559999999999999E-7</v>
      </c>
      <c r="F902" s="8" t="str">
        <f>IFERROR(IF(VLOOKUP(A902,FrenchVocabulary!#REF!,1,FALSE)=A902, "yes", "no"), "no")</f>
        <v>no</v>
      </c>
    </row>
    <row r="903" spans="1:6">
      <c r="A903" s="14" t="s">
        <v>1159</v>
      </c>
      <c r="B903" s="7">
        <f t="shared" si="28"/>
        <v>1.4583824843373971</v>
      </c>
      <c r="C903" s="7">
        <f t="shared" si="29"/>
        <v>-0.73212458068110209</v>
      </c>
      <c r="D903" s="12">
        <v>2.8733100000000001E-5</v>
      </c>
      <c r="E903" s="16">
        <v>1.853E-7</v>
      </c>
      <c r="F903" s="8" t="str">
        <f>IFERROR(IF(VLOOKUP(A903,FrenchVocabulary!#REF!,1,FALSE)=A903, "yes", "no"), "no")</f>
        <v>no</v>
      </c>
    </row>
    <row r="904" spans="1:6">
      <c r="A904" s="14" t="s">
        <v>2037</v>
      </c>
      <c r="B904" s="7">
        <f t="shared" si="28"/>
        <v>1.4577229794368955</v>
      </c>
      <c r="C904" s="7">
        <f t="shared" si="29"/>
        <v>-0.73282827159698627</v>
      </c>
      <c r="D904" s="12">
        <v>2.86895E-5</v>
      </c>
      <c r="E904" s="16">
        <v>1.85E-7</v>
      </c>
      <c r="F904" s="8" t="str">
        <f>IFERROR(IF(VLOOKUP(A904,FrenchVocabulary!#REF!,1,FALSE)=A904, "yes", "no"), "no")</f>
        <v>no</v>
      </c>
    </row>
    <row r="905" spans="1:6">
      <c r="A905" s="14" t="s">
        <v>2038</v>
      </c>
      <c r="B905" s="7">
        <f t="shared" si="28"/>
        <v>1.4537386682045179</v>
      </c>
      <c r="C905" s="7">
        <f t="shared" si="29"/>
        <v>-0.73683753503778338</v>
      </c>
      <c r="D905" s="12">
        <v>2.8427499999999998E-5</v>
      </c>
      <c r="E905" s="16">
        <v>1.8330000000000001E-7</v>
      </c>
      <c r="F905" s="8" t="str">
        <f>IFERROR(IF(VLOOKUP(A905,FrenchVocabulary!#REF!,1,FALSE)=A905, "yes", "no"), "no")</f>
        <v>no</v>
      </c>
    </row>
    <row r="906" spans="1:6">
      <c r="A906" s="14" t="s">
        <v>2039</v>
      </c>
      <c r="B906" s="7">
        <f t="shared" si="28"/>
        <v>1.4524013783522172</v>
      </c>
      <c r="C906" s="7">
        <f t="shared" si="29"/>
        <v>-0.73802380860218708</v>
      </c>
      <c r="D906" s="12">
        <v>2.83401E-5</v>
      </c>
      <c r="E906" s="16">
        <v>1.828E-7</v>
      </c>
      <c r="F906" s="8" t="str">
        <f>IFERROR(IF(VLOOKUP(A906,FrenchVocabulary!#REF!,1,FALSE)=A906, "yes", "no"), "no")</f>
        <v>no</v>
      </c>
    </row>
    <row r="907" spans="1:6">
      <c r="A907" s="14" t="s">
        <v>1351</v>
      </c>
      <c r="B907" s="7">
        <f t="shared" si="28"/>
        <v>1.4517327208709601</v>
      </c>
      <c r="C907" s="7">
        <f t="shared" si="29"/>
        <v>-0.73873713120750661</v>
      </c>
      <c r="D907" s="12">
        <v>2.8296499999999999E-5</v>
      </c>
      <c r="E907" s="16">
        <v>1.825E-7</v>
      </c>
      <c r="F907" s="8" t="str">
        <f>IFERROR(IF(VLOOKUP(A907,FrenchVocabulary!#REF!,1,FALSE)=A907, "yes", "no"), "no")</f>
        <v>no</v>
      </c>
    </row>
    <row r="908" spans="1:6">
      <c r="A908" s="14" t="s">
        <v>2040</v>
      </c>
      <c r="B908" s="7">
        <f t="shared" si="28"/>
        <v>1.4510614951391796</v>
      </c>
      <c r="C908" s="7">
        <f t="shared" si="29"/>
        <v>-0.73945162736302095</v>
      </c>
      <c r="D908" s="12">
        <v>2.8252800000000002E-5</v>
      </c>
      <c r="E908" s="16">
        <v>1.822E-7</v>
      </c>
      <c r="F908" s="8" t="str">
        <f>IFERROR(IF(VLOOKUP(A908,FrenchVocabulary!#REF!,1,FALSE)=A908, "yes", "no"), "no")</f>
        <v>no</v>
      </c>
    </row>
    <row r="909" spans="1:6">
      <c r="A909" s="14" t="s">
        <v>1298</v>
      </c>
      <c r="B909" s="7">
        <f t="shared" si="28"/>
        <v>1.4490431152470995</v>
      </c>
      <c r="C909" s="7">
        <f t="shared" si="29"/>
        <v>-0.74136271727592362</v>
      </c>
      <c r="D909" s="12">
        <v>2.8121799999999999E-5</v>
      </c>
      <c r="E909" s="16">
        <v>1.814E-7</v>
      </c>
      <c r="F909" s="8" t="str">
        <f>IFERROR(IF(VLOOKUP(A909,FrenchVocabulary!#REF!,1,FALSE)=A909, "yes", "no"), "no")</f>
        <v>no</v>
      </c>
    </row>
    <row r="910" spans="1:6">
      <c r="A910" s="14" t="s">
        <v>553</v>
      </c>
      <c r="B910" s="7">
        <f t="shared" si="28"/>
        <v>1.4476928147888071</v>
      </c>
      <c r="C910" s="7">
        <f t="shared" si="29"/>
        <v>-0.74280157386065593</v>
      </c>
      <c r="D910" s="12">
        <v>2.8034500000000001E-5</v>
      </c>
      <c r="E910" s="16">
        <v>1.808E-7</v>
      </c>
      <c r="F910" s="8" t="str">
        <f>IFERROR(IF(VLOOKUP(A910,FrenchVocabulary!#REF!,1,FALSE)=A910, "yes", "no"), "no")</f>
        <v>no</v>
      </c>
    </row>
    <row r="911" spans="1:6">
      <c r="A911" s="14" t="s">
        <v>1220</v>
      </c>
      <c r="B911" s="7">
        <f t="shared" si="28"/>
        <v>1.4476928147888071</v>
      </c>
      <c r="C911" s="7">
        <f t="shared" si="29"/>
        <v>-0.74280157386065593</v>
      </c>
      <c r="D911" s="12">
        <v>2.8034500000000001E-5</v>
      </c>
      <c r="E911" s="16">
        <v>1.808E-7</v>
      </c>
      <c r="F911" s="8" t="str">
        <f>IFERROR(IF(VLOOKUP(A911,FrenchVocabulary!#REF!,1,FALSE)=A911, "yes", "no"), "no")</f>
        <v>no</v>
      </c>
    </row>
    <row r="912" spans="1:6">
      <c r="A912" s="14" t="s">
        <v>917</v>
      </c>
      <c r="B912" s="7">
        <f t="shared" si="28"/>
        <v>1.4470153111357043</v>
      </c>
      <c r="C912" s="7">
        <f t="shared" si="29"/>
        <v>-0.74352279375832353</v>
      </c>
      <c r="D912" s="12">
        <v>2.79908E-5</v>
      </c>
      <c r="E912" s="16">
        <v>1.8050000000000001E-7</v>
      </c>
      <c r="F912" s="8" t="str">
        <f>IFERROR(IF(VLOOKUP(A912,FrenchVocabulary!#REF!,1,FALSE)=A912, "yes", "no"), "no")</f>
        <v>no</v>
      </c>
    </row>
    <row r="913" spans="1:6">
      <c r="A913" s="14" t="s">
        <v>1059</v>
      </c>
      <c r="B913" s="7">
        <f t="shared" si="28"/>
        <v>1.4463367489186698</v>
      </c>
      <c r="C913" s="7">
        <f t="shared" si="29"/>
        <v>-0.74424521335695548</v>
      </c>
      <c r="D913" s="12">
        <v>2.7947099999999999E-5</v>
      </c>
      <c r="E913" s="16">
        <v>1.8020000000000001E-7</v>
      </c>
      <c r="F913" s="8" t="str">
        <f>IFERROR(IF(VLOOKUP(A913,FrenchVocabulary!#REF!,1,FALSE)=A913, "yes", "no"), "no")</f>
        <v>no</v>
      </c>
    </row>
    <row r="914" spans="1:6">
      <c r="A914" s="14" t="s">
        <v>2041</v>
      </c>
      <c r="B914" s="7">
        <f t="shared" si="28"/>
        <v>1.4449779943848524</v>
      </c>
      <c r="C914" s="7">
        <f t="shared" si="29"/>
        <v>-0.74545192289102591</v>
      </c>
      <c r="D914" s="12">
        <v>2.78598E-5</v>
      </c>
      <c r="E914" s="16">
        <v>1.797E-7</v>
      </c>
      <c r="F914" s="8" t="str">
        <f>IFERROR(IF(VLOOKUP(A914,FrenchVocabulary!#REF!,1,FALSE)=A914, "yes", "no"), "no")</f>
        <v>no</v>
      </c>
    </row>
    <row r="915" spans="1:6">
      <c r="A915" s="14" t="s">
        <v>1047</v>
      </c>
      <c r="B915" s="7">
        <f t="shared" si="28"/>
        <v>1.442931075324168</v>
      </c>
      <c r="C915" s="7">
        <f t="shared" si="29"/>
        <v>-0.74763248554010087</v>
      </c>
      <c r="D915" s="12">
        <v>2.7728800000000001E-5</v>
      </c>
      <c r="E915" s="16">
        <v>1.7880000000000001E-7</v>
      </c>
      <c r="F915" s="8" t="str">
        <f>IFERROR(IF(VLOOKUP(A915,FrenchVocabulary!#REF!,1,FALSE)=A915, "yes", "no"), "no")</f>
        <v>no</v>
      </c>
    </row>
    <row r="916" spans="1:6">
      <c r="A916" s="14" t="s">
        <v>2042</v>
      </c>
      <c r="B916" s="7">
        <f t="shared" si="28"/>
        <v>1.442931075324168</v>
      </c>
      <c r="C916" s="7">
        <f t="shared" si="29"/>
        <v>-0.74763248554010087</v>
      </c>
      <c r="D916" s="12">
        <v>2.7728800000000001E-5</v>
      </c>
      <c r="E916" s="16">
        <v>1.7880000000000001E-7</v>
      </c>
      <c r="F916" s="8" t="str">
        <f>IFERROR(IF(VLOOKUP(A916,FrenchVocabulary!#REF!,1,FALSE)=A916, "yes", "no"), "no")</f>
        <v>no</v>
      </c>
    </row>
    <row r="917" spans="1:6">
      <c r="A917" s="14" t="s">
        <v>2043</v>
      </c>
      <c r="B917" s="7">
        <f t="shared" si="28"/>
        <v>1.442931075324168</v>
      </c>
      <c r="C917" s="7">
        <f t="shared" si="29"/>
        <v>-0.74763248554010087</v>
      </c>
      <c r="D917" s="12">
        <v>2.7728800000000001E-5</v>
      </c>
      <c r="E917" s="16">
        <v>1.7880000000000001E-7</v>
      </c>
      <c r="F917" s="8" t="str">
        <f>IFERROR(IF(VLOOKUP(A917,FrenchVocabulary!#REF!,1,FALSE)=A917, "yes", "no"), "no")</f>
        <v>no</v>
      </c>
    </row>
    <row r="918" spans="1:6">
      <c r="A918" s="14" t="s">
        <v>2044</v>
      </c>
      <c r="B918" s="7">
        <f t="shared" si="28"/>
        <v>1.4422460965447108</v>
      </c>
      <c r="C918" s="7">
        <f t="shared" si="29"/>
        <v>-0.74836177955178762</v>
      </c>
      <c r="D918" s="12">
        <v>2.76851E-5</v>
      </c>
      <c r="E918" s="16">
        <v>1.7849999999999999E-7</v>
      </c>
      <c r="F918" s="8" t="str">
        <f>IFERROR(IF(VLOOKUP(A918,FrenchVocabulary!#REF!,1,FALSE)=A918, "yes", "no"), "no")</f>
        <v>no</v>
      </c>
    </row>
    <row r="919" spans="1:6">
      <c r="A919" s="14" t="s">
        <v>1334</v>
      </c>
      <c r="B919" s="7">
        <f t="shared" si="28"/>
        <v>1.4401862302256863</v>
      </c>
      <c r="C919" s="7">
        <f t="shared" si="29"/>
        <v>-0.75031257219469882</v>
      </c>
      <c r="D919" s="12">
        <v>2.7554100000000001E-5</v>
      </c>
      <c r="E919" s="16">
        <v>1.7770000000000001E-7</v>
      </c>
      <c r="F919" s="8" t="str">
        <f>IFERROR(IF(VLOOKUP(A919,FrenchVocabulary!#REF!,1,FALSE)=A919, "yes", "no"), "no")</f>
        <v>no</v>
      </c>
    </row>
    <row r="920" spans="1:6">
      <c r="A920" s="14" t="s">
        <v>1553</v>
      </c>
      <c r="B920" s="7">
        <f t="shared" si="28"/>
        <v>1.4394969050581619</v>
      </c>
      <c r="C920" s="7">
        <f t="shared" si="29"/>
        <v>-0.75104638450429206</v>
      </c>
      <c r="D920" s="12">
        <v>2.75104E-5</v>
      </c>
      <c r="E920" s="16">
        <v>1.7739999999999999E-7</v>
      </c>
      <c r="F920" s="8" t="str">
        <f>IFERROR(IF(VLOOKUP(A920,FrenchVocabulary!#REF!,1,FALSE)=A920, "yes", "no"), "no")</f>
        <v>no</v>
      </c>
    </row>
    <row r="921" spans="1:6">
      <c r="A921" s="14" t="s">
        <v>2045</v>
      </c>
      <c r="B921" s="7">
        <f t="shared" si="28"/>
        <v>1.4388080651979767</v>
      </c>
      <c r="C921" s="7">
        <f t="shared" si="29"/>
        <v>-0.75178143880992554</v>
      </c>
      <c r="D921" s="12">
        <v>2.7466799999999999E-5</v>
      </c>
      <c r="E921" s="16">
        <v>1.7709999999999999E-7</v>
      </c>
      <c r="F921" s="8" t="str">
        <f>IFERROR(IF(VLOOKUP(A921,FrenchVocabulary!#REF!,1,FALSE)=A921, "yes", "no"), "no")</f>
        <v>no</v>
      </c>
    </row>
    <row r="922" spans="1:6">
      <c r="A922" s="14" t="s">
        <v>1190</v>
      </c>
      <c r="B922" s="7">
        <f t="shared" si="28"/>
        <v>1.4388080651979767</v>
      </c>
      <c r="C922" s="7">
        <f t="shared" si="29"/>
        <v>-0.75178143880992554</v>
      </c>
      <c r="D922" s="12">
        <v>2.7466799999999999E-5</v>
      </c>
      <c r="E922" s="16">
        <v>1.7709999999999999E-7</v>
      </c>
      <c r="F922" s="8" t="str">
        <f>IFERROR(IF(VLOOKUP(A922,FrenchVocabulary!#REF!,1,FALSE)=A922, "yes", "no"), "no")</f>
        <v>no</v>
      </c>
    </row>
    <row r="923" spans="1:6">
      <c r="A923" s="14" t="s">
        <v>1109</v>
      </c>
      <c r="B923" s="7">
        <f t="shared" si="28"/>
        <v>1.4374239266488003</v>
      </c>
      <c r="C923" s="7">
        <f t="shared" si="29"/>
        <v>-0.75300930075845063</v>
      </c>
      <c r="D923" s="12">
        <v>2.7379400000000001E-5</v>
      </c>
      <c r="E923" s="16">
        <v>1.7660000000000001E-7</v>
      </c>
      <c r="F923" s="8" t="str">
        <f>IFERROR(IF(VLOOKUP(A923,FrenchVocabulary!#REF!,1,FALSE)=A923, "yes", "no"), "no")</f>
        <v>no</v>
      </c>
    </row>
    <row r="924" spans="1:6">
      <c r="A924" s="14" t="s">
        <v>2046</v>
      </c>
      <c r="B924" s="7">
        <f t="shared" si="28"/>
        <v>1.4367317883245763</v>
      </c>
      <c r="C924" s="7">
        <f t="shared" si="29"/>
        <v>-0.75374768770067835</v>
      </c>
      <c r="D924" s="12">
        <v>2.73358E-5</v>
      </c>
      <c r="E924" s="16">
        <v>1.7630000000000001E-7</v>
      </c>
      <c r="F924" s="8" t="str">
        <f>IFERROR(IF(VLOOKUP(A924,FrenchVocabulary!#REF!,1,FALSE)=A924, "yes", "no"), "no")</f>
        <v>no</v>
      </c>
    </row>
    <row r="925" spans="1:6">
      <c r="A925" s="14" t="s">
        <v>1123</v>
      </c>
      <c r="B925" s="7">
        <f t="shared" si="28"/>
        <v>1.4339473544986063</v>
      </c>
      <c r="C925" s="7">
        <f t="shared" si="29"/>
        <v>-0.75646589816793774</v>
      </c>
      <c r="D925" s="12">
        <v>2.71611E-5</v>
      </c>
      <c r="E925" s="16">
        <v>1.7520000000000001E-7</v>
      </c>
      <c r="F925" s="8" t="str">
        <f>IFERROR(IF(VLOOKUP(A925,FrenchVocabulary!#REF!,1,FALSE)=A925, "yes", "no"), "no")</f>
        <v>no</v>
      </c>
    </row>
    <row r="926" spans="1:6">
      <c r="A926" s="14" t="s">
        <v>1192</v>
      </c>
      <c r="B926" s="7">
        <f t="shared" si="28"/>
        <v>1.4325492163618927</v>
      </c>
      <c r="C926" s="7">
        <f t="shared" si="29"/>
        <v>-0.75795576063044923</v>
      </c>
      <c r="D926" s="12">
        <v>2.7073800000000002E-5</v>
      </c>
      <c r="E926" s="16">
        <v>1.7459999999999999E-7</v>
      </c>
      <c r="F926" s="8" t="str">
        <f>IFERROR(IF(VLOOKUP(A926,FrenchVocabulary!#REF!,1,FALSE)=A926, "yes", "no"), "no")</f>
        <v>no</v>
      </c>
    </row>
    <row r="927" spans="1:6">
      <c r="A927" s="14" t="s">
        <v>1152</v>
      </c>
      <c r="B927" s="7">
        <f t="shared" si="28"/>
        <v>1.4311449533074088</v>
      </c>
      <c r="C927" s="7">
        <f t="shared" si="29"/>
        <v>-0.75945075171740051</v>
      </c>
      <c r="D927" s="12">
        <v>2.69864E-5</v>
      </c>
      <c r="E927" s="16">
        <v>1.74E-7</v>
      </c>
      <c r="F927" s="8" t="str">
        <f>IFERROR(IF(VLOOKUP(A927,FrenchVocabulary!#REF!,1,FALSE)=A927, "yes", "no"), "no")</f>
        <v>no</v>
      </c>
    </row>
    <row r="928" spans="1:6">
      <c r="A928" s="14" t="s">
        <v>638</v>
      </c>
      <c r="B928" s="7">
        <f t="shared" si="28"/>
        <v>1.4304427272949161</v>
      </c>
      <c r="C928" s="7">
        <f t="shared" si="29"/>
        <v>-0.75995022788735245</v>
      </c>
      <c r="D928" s="12">
        <v>2.6942799999999999E-5</v>
      </c>
      <c r="E928" s="16">
        <v>1.7380000000000001E-7</v>
      </c>
      <c r="F928" s="8" t="str">
        <f>IFERROR(IF(VLOOKUP(A928,FrenchVocabulary!#REF!,1,FALSE)=A928, "yes", "no"), "no")</f>
        <v>no</v>
      </c>
    </row>
    <row r="929" spans="1:6">
      <c r="A929" s="14" t="s">
        <v>2047</v>
      </c>
      <c r="B929" s="7">
        <f t="shared" si="28"/>
        <v>1.4304427272949161</v>
      </c>
      <c r="C929" s="7">
        <f t="shared" si="29"/>
        <v>-0.75995022788735245</v>
      </c>
      <c r="D929" s="12">
        <v>2.6942799999999999E-5</v>
      </c>
      <c r="E929" s="16">
        <v>1.7380000000000001E-7</v>
      </c>
      <c r="F929" s="8" t="str">
        <f>IFERROR(IF(VLOOKUP(A929,FrenchVocabulary!#REF!,1,FALSE)=A929, "yes", "no"), "no")</f>
        <v>no</v>
      </c>
    </row>
    <row r="930" spans="1:6">
      <c r="A930" s="14" t="s">
        <v>1367</v>
      </c>
      <c r="B930" s="7">
        <f t="shared" si="28"/>
        <v>1.4290316253951536</v>
      </c>
      <c r="C930" s="7">
        <f t="shared" si="29"/>
        <v>-0.76145211231867194</v>
      </c>
      <c r="D930" s="12">
        <v>2.68554E-5</v>
      </c>
      <c r="E930" s="16">
        <v>1.7319999999999999E-7</v>
      </c>
      <c r="F930" s="8" t="str">
        <f>IFERROR(IF(VLOOKUP(A930,FrenchVocabulary!#REF!,1,FALSE)=A930, "yes", "no"), "no")</f>
        <v>no</v>
      </c>
    </row>
    <row r="931" spans="1:6">
      <c r="A931" s="14" t="s">
        <v>2048</v>
      </c>
      <c r="B931" s="7">
        <f t="shared" si="28"/>
        <v>1.4269079634742949</v>
      </c>
      <c r="C931" s="7">
        <f t="shared" si="29"/>
        <v>-0.76371472255197137</v>
      </c>
      <c r="D931" s="12">
        <v>2.6724400000000001E-5</v>
      </c>
      <c r="E931" s="16">
        <v>1.723E-7</v>
      </c>
      <c r="F931" s="8" t="str">
        <f>IFERROR(IF(VLOOKUP(A931,FrenchVocabulary!#REF!,1,FALSE)=A931, "yes", "no"), "no")</f>
        <v>no</v>
      </c>
    </row>
    <row r="932" spans="1:6">
      <c r="A932" s="14" t="s">
        <v>1335</v>
      </c>
      <c r="B932" s="7">
        <f t="shared" si="28"/>
        <v>1.4269079634742949</v>
      </c>
      <c r="C932" s="7">
        <f t="shared" si="29"/>
        <v>-0.76371472255197137</v>
      </c>
      <c r="D932" s="12">
        <v>2.6724400000000001E-5</v>
      </c>
      <c r="E932" s="16">
        <v>1.723E-7</v>
      </c>
      <c r="F932" s="8" t="str">
        <f>IFERROR(IF(VLOOKUP(A932,FrenchVocabulary!#REF!,1,FALSE)=A932, "yes", "no"), "no")</f>
        <v>no</v>
      </c>
    </row>
    <row r="933" spans="1:6">
      <c r="A933" s="14" t="s">
        <v>1500</v>
      </c>
      <c r="B933" s="7">
        <f t="shared" si="28"/>
        <v>1.4240612538836448</v>
      </c>
      <c r="C933" s="7">
        <f t="shared" si="29"/>
        <v>-0.76649623965886526</v>
      </c>
      <c r="D933" s="12">
        <v>2.6549800000000001E-5</v>
      </c>
      <c r="E933" s="16">
        <v>1.712E-7</v>
      </c>
      <c r="F933" s="8" t="str">
        <f>IFERROR(IF(VLOOKUP(A933,FrenchVocabulary!#REF!,1,FALSE)=A933, "yes", "no"), "no")</f>
        <v>no</v>
      </c>
    </row>
    <row r="934" spans="1:6">
      <c r="A934" s="14" t="s">
        <v>2049</v>
      </c>
      <c r="B934" s="7">
        <f t="shared" si="28"/>
        <v>1.4240612538836448</v>
      </c>
      <c r="C934" s="7">
        <f t="shared" si="29"/>
        <v>-0.76649623965886526</v>
      </c>
      <c r="D934" s="12">
        <v>2.6549800000000001E-5</v>
      </c>
      <c r="E934" s="16">
        <v>1.712E-7</v>
      </c>
      <c r="F934" s="8" t="str">
        <f>IFERROR(IF(VLOOKUP(A934,FrenchVocabulary!#REF!,1,FALSE)=A934, "yes", "no"), "no")</f>
        <v>no</v>
      </c>
    </row>
    <row r="935" spans="1:6">
      <c r="A935" s="14" t="s">
        <v>1490</v>
      </c>
      <c r="B935" s="7">
        <f t="shared" si="28"/>
        <v>1.4226292298548566</v>
      </c>
      <c r="C935" s="7">
        <f t="shared" si="29"/>
        <v>-0.7677664788852665</v>
      </c>
      <c r="D935" s="12">
        <v>2.6462399999999999E-5</v>
      </c>
      <c r="E935" s="16">
        <v>1.7070000000000001E-7</v>
      </c>
      <c r="F935" s="8" t="str">
        <f>IFERROR(IF(VLOOKUP(A935,FrenchVocabulary!#REF!,1,FALSE)=A935, "yes", "no"), "no")</f>
        <v>no</v>
      </c>
    </row>
    <row r="936" spans="1:6">
      <c r="A936" s="14" t="s">
        <v>2050</v>
      </c>
      <c r="B936" s="7">
        <f t="shared" si="28"/>
        <v>1.4219130871159775</v>
      </c>
      <c r="C936" s="7">
        <f t="shared" si="29"/>
        <v>-0.76853040956931906</v>
      </c>
      <c r="D936" s="12">
        <v>2.6418799999999999E-5</v>
      </c>
      <c r="E936" s="16">
        <v>1.7039999999999999E-7</v>
      </c>
      <c r="F936" s="8" t="str">
        <f>IFERROR(IF(VLOOKUP(A936,FrenchVocabulary!#REF!,1,FALSE)=A936, "yes", "no"), "no")</f>
        <v>no</v>
      </c>
    </row>
    <row r="937" spans="1:6">
      <c r="A937" s="14" t="s">
        <v>2051</v>
      </c>
      <c r="B937" s="7">
        <f t="shared" si="28"/>
        <v>1.4219130871159775</v>
      </c>
      <c r="C937" s="7">
        <f t="shared" si="29"/>
        <v>-0.76853040956931906</v>
      </c>
      <c r="D937" s="12">
        <v>2.6418799999999999E-5</v>
      </c>
      <c r="E937" s="16">
        <v>1.7039999999999999E-7</v>
      </c>
      <c r="F937" s="8" t="str">
        <f>IFERROR(IF(VLOOKUP(A937,FrenchVocabulary!#REF!,1,FALSE)=A937, "yes", "no"), "no")</f>
        <v>no</v>
      </c>
    </row>
    <row r="938" spans="1:6">
      <c r="A938" s="14" t="s">
        <v>2052</v>
      </c>
      <c r="B938" s="7">
        <f t="shared" si="28"/>
        <v>1.4211941149167773</v>
      </c>
      <c r="C938" s="7">
        <f t="shared" si="29"/>
        <v>-0.76929568638743095</v>
      </c>
      <c r="D938" s="12">
        <v>2.6375100000000001E-5</v>
      </c>
      <c r="E938" s="16">
        <v>1.7009999999999999E-7</v>
      </c>
      <c r="F938" s="8" t="str">
        <f>IFERROR(IF(VLOOKUP(A938,FrenchVocabulary!#REF!,1,FALSE)=A938, "yes", "no"), "no")</f>
        <v>no</v>
      </c>
    </row>
    <row r="939" spans="1:6">
      <c r="A939" s="14" t="s">
        <v>1408</v>
      </c>
      <c r="B939" s="7">
        <f t="shared" si="28"/>
        <v>1.4161310357832972</v>
      </c>
      <c r="C939" s="7">
        <f t="shared" si="29"/>
        <v>-0.77443228656052909</v>
      </c>
      <c r="D939" s="12">
        <v>2.6069400000000001E-5</v>
      </c>
      <c r="E939" s="16">
        <v>1.681E-7</v>
      </c>
      <c r="F939" s="8" t="str">
        <f>IFERROR(IF(VLOOKUP(A939,FrenchVocabulary!#REF!,1,FALSE)=A939, "yes", "no"), "no")</f>
        <v>no</v>
      </c>
    </row>
    <row r="940" spans="1:6">
      <c r="A940" s="14" t="s">
        <v>2053</v>
      </c>
      <c r="B940" s="7">
        <f t="shared" si="28"/>
        <v>1.4146742499531024</v>
      </c>
      <c r="C940" s="7">
        <f t="shared" si="29"/>
        <v>-0.77572598570574236</v>
      </c>
      <c r="D940" s="12">
        <v>2.59821E-5</v>
      </c>
      <c r="E940" s="16">
        <v>1.6759999999999999E-7</v>
      </c>
      <c r="F940" s="8" t="str">
        <f>IFERROR(IF(VLOOKUP(A940,FrenchVocabulary!#REF!,1,FALSE)=A940, "yes", "no"), "no")</f>
        <v>no</v>
      </c>
    </row>
    <row r="941" spans="1:6">
      <c r="A941" s="14" t="s">
        <v>1400</v>
      </c>
      <c r="B941" s="7">
        <f t="shared" si="28"/>
        <v>1.4139431832900033</v>
      </c>
      <c r="C941" s="7">
        <f t="shared" si="29"/>
        <v>-0.77650405903760511</v>
      </c>
      <c r="D941" s="12">
        <v>2.5938399999999999E-5</v>
      </c>
      <c r="E941" s="16">
        <v>1.673E-7</v>
      </c>
      <c r="F941" s="8" t="str">
        <f>IFERROR(IF(VLOOKUP(A941,FrenchVocabulary!#REF!,1,FALSE)=A941, "yes", "no"), "no")</f>
        <v>no</v>
      </c>
    </row>
    <row r="942" spans="1:6">
      <c r="A942" s="14" t="s">
        <v>2054</v>
      </c>
      <c r="B942" s="7">
        <f t="shared" si="28"/>
        <v>1.4117442531866171</v>
      </c>
      <c r="C942" s="7">
        <f t="shared" si="29"/>
        <v>-0.77884667804529517</v>
      </c>
      <c r="D942" s="12">
        <v>2.58074E-5</v>
      </c>
      <c r="E942" s="16">
        <v>1.6640000000000001E-7</v>
      </c>
      <c r="F942" s="8" t="str">
        <f>IFERROR(IF(VLOOKUP(A942,FrenchVocabulary!#REF!,1,FALSE)=A942, "yes", "no"), "no")</f>
        <v>no</v>
      </c>
    </row>
    <row r="943" spans="1:6">
      <c r="A943" s="14" t="s">
        <v>1294</v>
      </c>
      <c r="B943" s="7">
        <f t="shared" si="28"/>
        <v>1.4087960489517295</v>
      </c>
      <c r="C943" s="7">
        <f t="shared" si="29"/>
        <v>-0.7817271464285529</v>
      </c>
      <c r="D943" s="12">
        <v>2.56328E-5</v>
      </c>
      <c r="E943" s="16">
        <v>1.653E-7</v>
      </c>
      <c r="F943" s="8" t="str">
        <f>IFERROR(IF(VLOOKUP(A943,FrenchVocabulary!#REF!,1,FALSE)=A943, "yes", "no"), "no")</f>
        <v>no</v>
      </c>
    </row>
    <row r="944" spans="1:6">
      <c r="A944" s="14" t="s">
        <v>1343</v>
      </c>
      <c r="B944" s="7">
        <f t="shared" si="28"/>
        <v>1.4087960489517295</v>
      </c>
      <c r="C944" s="7">
        <f t="shared" si="29"/>
        <v>-0.7817271464285529</v>
      </c>
      <c r="D944" s="12">
        <v>2.56328E-5</v>
      </c>
      <c r="E944" s="16">
        <v>1.653E-7</v>
      </c>
      <c r="F944" s="8" t="str">
        <f>IFERROR(IF(VLOOKUP(A944,FrenchVocabulary!#REF!,1,FALSE)=A944, "yes", "no"), "no")</f>
        <v>no</v>
      </c>
    </row>
    <row r="945" spans="1:6">
      <c r="A945" s="14" t="s">
        <v>2055</v>
      </c>
      <c r="B945" s="7">
        <f t="shared" si="28"/>
        <v>1.4073127074266862</v>
      </c>
      <c r="C945" s="7">
        <f t="shared" si="29"/>
        <v>-0.78330640083024594</v>
      </c>
      <c r="D945" s="12">
        <v>2.5545400000000001E-5</v>
      </c>
      <c r="E945" s="16">
        <v>1.6470000000000001E-7</v>
      </c>
      <c r="F945" s="8" t="str">
        <f>IFERROR(IF(VLOOKUP(A945,FrenchVocabulary!#REF!,1,FALSE)=A945, "yes", "no"), "no")</f>
        <v>no</v>
      </c>
    </row>
    <row r="946" spans="1:6">
      <c r="A946" s="14" t="s">
        <v>1415</v>
      </c>
      <c r="B946" s="7">
        <f t="shared" si="28"/>
        <v>1.4028354755419379</v>
      </c>
      <c r="C946" s="7">
        <f t="shared" si="29"/>
        <v>-0.78754603895972419</v>
      </c>
      <c r="D946" s="12">
        <v>2.5283399999999999E-5</v>
      </c>
      <c r="E946" s="16">
        <v>1.631E-7</v>
      </c>
      <c r="F946" s="8" t="str">
        <f>IFERROR(IF(VLOOKUP(A946,FrenchVocabulary!#REF!,1,FALSE)=A946, "yes", "no"), "no")</f>
        <v>no</v>
      </c>
    </row>
    <row r="947" spans="1:6">
      <c r="A947" s="14" t="s">
        <v>1336</v>
      </c>
      <c r="B947" s="7">
        <f t="shared" si="28"/>
        <v>1.4028354755419379</v>
      </c>
      <c r="C947" s="7">
        <f t="shared" si="29"/>
        <v>-0.78754603895972419</v>
      </c>
      <c r="D947" s="12">
        <v>2.5283399999999999E-5</v>
      </c>
      <c r="E947" s="16">
        <v>1.631E-7</v>
      </c>
      <c r="F947" s="8" t="str">
        <f>IFERROR(IF(VLOOKUP(A947,FrenchVocabulary!#REF!,1,FALSE)=A947, "yes", "no"), "no")</f>
        <v>no</v>
      </c>
    </row>
    <row r="948" spans="1:6">
      <c r="A948" s="14" t="s">
        <v>1067</v>
      </c>
      <c r="B948" s="7">
        <f t="shared" si="28"/>
        <v>1.4020841885626325</v>
      </c>
      <c r="C948" s="7">
        <f t="shared" si="29"/>
        <v>-0.78834559944681715</v>
      </c>
      <c r="D948" s="12">
        <v>2.5239700000000002E-5</v>
      </c>
      <c r="E948" s="16">
        <v>1.628E-7</v>
      </c>
      <c r="F948" s="8" t="str">
        <f>IFERROR(IF(VLOOKUP(A948,FrenchVocabulary!#REF!,1,FALSE)=A948, "yes", "no"), "no")</f>
        <v>no</v>
      </c>
    </row>
    <row r="949" spans="1:6">
      <c r="A949" s="14" t="s">
        <v>2056</v>
      </c>
      <c r="B949" s="7">
        <f t="shared" si="28"/>
        <v>1.4020841885626325</v>
      </c>
      <c r="C949" s="7">
        <f t="shared" si="29"/>
        <v>-0.78834559944681715</v>
      </c>
      <c r="D949" s="12">
        <v>2.5239700000000002E-5</v>
      </c>
      <c r="E949" s="16">
        <v>1.628E-7</v>
      </c>
      <c r="F949" s="8" t="str">
        <f>IFERROR(IF(VLOOKUP(A949,FrenchVocabulary!#REF!,1,FALSE)=A949, "yes", "no"), "no")</f>
        <v>no</v>
      </c>
    </row>
    <row r="950" spans="1:6">
      <c r="A950" s="14" t="s">
        <v>742</v>
      </c>
      <c r="B950" s="7">
        <f t="shared" si="28"/>
        <v>1.400579431023254</v>
      </c>
      <c r="C950" s="7">
        <f t="shared" si="29"/>
        <v>-0.78994915012486278</v>
      </c>
      <c r="D950" s="12">
        <v>2.51524E-5</v>
      </c>
      <c r="E950" s="16">
        <v>1.6220000000000001E-7</v>
      </c>
      <c r="F950" s="8" t="str">
        <f>IFERROR(IF(VLOOKUP(A950,FrenchVocabulary!#REF!,1,FALSE)=A950, "yes", "no"), "no")</f>
        <v>no</v>
      </c>
    </row>
    <row r="951" spans="1:6">
      <c r="A951" s="14" t="s">
        <v>1072</v>
      </c>
      <c r="B951" s="7">
        <f t="shared" si="28"/>
        <v>1.3998242277490904</v>
      </c>
      <c r="C951" s="7">
        <f t="shared" si="29"/>
        <v>-0.79075315124662637</v>
      </c>
      <c r="D951" s="12">
        <v>2.5108699999999999E-5</v>
      </c>
      <c r="E951" s="16">
        <v>1.6189999999999999E-7</v>
      </c>
      <c r="F951" s="8" t="str">
        <f>IFERROR(IF(VLOOKUP(A951,FrenchVocabulary!#REF!,1,FALSE)=A951, "yes", "no"), "no")</f>
        <v>no</v>
      </c>
    </row>
    <row r="952" spans="1:6">
      <c r="A952" s="14" t="s">
        <v>1258</v>
      </c>
      <c r="B952" s="7">
        <f t="shared" si="28"/>
        <v>1.3983116057276872</v>
      </c>
      <c r="C952" s="7">
        <f t="shared" si="29"/>
        <v>-0.79209646961394853</v>
      </c>
      <c r="D952" s="12">
        <v>2.5021400000000001E-5</v>
      </c>
      <c r="E952" s="16">
        <v>1.614E-7</v>
      </c>
      <c r="F952" s="8" t="str">
        <f>IFERROR(IF(VLOOKUP(A952,FrenchVocabulary!#REF!,1,FALSE)=A952, "yes", "no"), "no")</f>
        <v>no</v>
      </c>
    </row>
    <row r="953" spans="1:6">
      <c r="A953" s="14" t="s">
        <v>1167</v>
      </c>
      <c r="B953" s="7">
        <f t="shared" si="28"/>
        <v>1.3983116057276872</v>
      </c>
      <c r="C953" s="7">
        <f t="shared" si="29"/>
        <v>-0.79209646961394853</v>
      </c>
      <c r="D953" s="12">
        <v>2.5021400000000001E-5</v>
      </c>
      <c r="E953" s="16">
        <v>1.614E-7</v>
      </c>
      <c r="F953" s="8" t="str">
        <f>IFERROR(IF(VLOOKUP(A953,FrenchVocabulary!#REF!,1,FALSE)=A953, "yes", "no"), "no")</f>
        <v>no</v>
      </c>
    </row>
    <row r="954" spans="1:6">
      <c r="A954" s="14" t="s">
        <v>2057</v>
      </c>
      <c r="B954" s="7">
        <f t="shared" si="28"/>
        <v>1.3967936969142052</v>
      </c>
      <c r="C954" s="7">
        <f t="shared" si="29"/>
        <v>-0.79371395558756763</v>
      </c>
      <c r="D954" s="12">
        <v>2.4934099999999999E-5</v>
      </c>
      <c r="E954" s="16">
        <v>1.6080000000000001E-7</v>
      </c>
      <c r="F954" s="8" t="str">
        <f>IFERROR(IF(VLOOKUP(A954,FrenchVocabulary!#REF!,1,FALSE)=A954, "yes", "no"), "no")</f>
        <v>no</v>
      </c>
    </row>
    <row r="955" spans="1:6">
      <c r="A955" s="14" t="s">
        <v>2058</v>
      </c>
      <c r="B955" s="7">
        <f t="shared" si="28"/>
        <v>1.3952687163305582</v>
      </c>
      <c r="C955" s="7">
        <f t="shared" si="29"/>
        <v>-0.79533748825178119</v>
      </c>
      <c r="D955" s="12">
        <v>2.48467E-5</v>
      </c>
      <c r="E955" s="16">
        <v>1.6019999999999999E-7</v>
      </c>
      <c r="F955" s="8" t="str">
        <f>IFERROR(IF(VLOOKUP(A955,FrenchVocabulary!#REF!,1,FALSE)=A955, "yes", "no"), "no")</f>
        <v>no</v>
      </c>
    </row>
    <row r="956" spans="1:6">
      <c r="A956" s="14" t="s">
        <v>1264</v>
      </c>
      <c r="B956" s="7">
        <f t="shared" si="28"/>
        <v>1.3937401161216494</v>
      </c>
      <c r="C956" s="7">
        <f t="shared" si="29"/>
        <v>-0.79669508386151744</v>
      </c>
      <c r="D956" s="12">
        <v>2.4759399999999999E-5</v>
      </c>
      <c r="E956" s="16">
        <v>1.5970000000000001E-7</v>
      </c>
      <c r="F956" s="8" t="str">
        <f>IFERROR(IF(VLOOKUP(A956,FrenchVocabulary!#REF!,1,FALSE)=A956, "yes", "no"), "no")</f>
        <v>no</v>
      </c>
    </row>
    <row r="957" spans="1:6">
      <c r="A957" s="14" t="s">
        <v>2059</v>
      </c>
      <c r="B957" s="7">
        <f t="shared" si="28"/>
        <v>1.3891199935248553</v>
      </c>
      <c r="C957" s="7">
        <f t="shared" si="29"/>
        <v>-0.80134291304557692</v>
      </c>
      <c r="D957" s="12">
        <v>2.44974E-5</v>
      </c>
      <c r="E957" s="16">
        <v>1.5800000000000001E-7</v>
      </c>
      <c r="F957" s="8" t="str">
        <f>IFERROR(IF(VLOOKUP(A957,FrenchVocabulary!#REF!,1,FALSE)=A957, "yes", "no"), "no")</f>
        <v>no</v>
      </c>
    </row>
    <row r="958" spans="1:6">
      <c r="A958" s="14" t="s">
        <v>1286</v>
      </c>
      <c r="B958" s="7">
        <f t="shared" si="28"/>
        <v>1.3883445799426903</v>
      </c>
      <c r="C958" s="7">
        <f t="shared" si="29"/>
        <v>-0.8021683066710974</v>
      </c>
      <c r="D958" s="12">
        <v>2.4453699999999999E-5</v>
      </c>
      <c r="E958" s="16">
        <v>1.5769999999999999E-7</v>
      </c>
      <c r="F958" s="8" t="str">
        <f>IFERROR(IF(VLOOKUP(A958,FrenchVocabulary!#REF!,1,FALSE)=A958, "yes", "no"), "no")</f>
        <v>no</v>
      </c>
    </row>
    <row r="959" spans="1:6">
      <c r="A959" s="14" t="s">
        <v>2060</v>
      </c>
      <c r="B959" s="7">
        <f t="shared" si="28"/>
        <v>1.3789372540183154</v>
      </c>
      <c r="C959" s="7">
        <f t="shared" si="29"/>
        <v>-0.81163407393685194</v>
      </c>
      <c r="D959" s="12">
        <v>2.3929699999999999E-5</v>
      </c>
      <c r="E959" s="16">
        <v>1.543E-7</v>
      </c>
      <c r="F959" s="8" t="str">
        <f>IFERROR(IF(VLOOKUP(A959,FrenchVocabulary!#REF!,1,FALSE)=A959, "yes", "no"), "no")</f>
        <v>no</v>
      </c>
    </row>
    <row r="960" spans="1:6">
      <c r="A960" s="14" t="s">
        <v>2061</v>
      </c>
      <c r="B960" s="7">
        <f t="shared" si="28"/>
        <v>1.3789372540183154</v>
      </c>
      <c r="C960" s="7">
        <f t="shared" si="29"/>
        <v>-0.81163407393685194</v>
      </c>
      <c r="D960" s="12">
        <v>2.3929699999999999E-5</v>
      </c>
      <c r="E960" s="16">
        <v>1.543E-7</v>
      </c>
      <c r="F960" s="8" t="str">
        <f>IFERROR(IF(VLOOKUP(A960,FrenchVocabulary!#REF!,1,FALSE)=A960, "yes", "no"), "no")</f>
        <v>no</v>
      </c>
    </row>
    <row r="961" spans="1:6">
      <c r="A961" s="14" t="s">
        <v>1362</v>
      </c>
      <c r="B961" s="7">
        <f t="shared" si="28"/>
        <v>1.3781452461607113</v>
      </c>
      <c r="C961" s="7">
        <f t="shared" si="29"/>
        <v>-0.81247927916353735</v>
      </c>
      <c r="D961" s="12">
        <v>2.3886100000000002E-5</v>
      </c>
      <c r="E961" s="16">
        <v>1.54E-7</v>
      </c>
      <c r="F961" s="8" t="str">
        <f>IFERROR(IF(VLOOKUP(A961,FrenchVocabulary!#REF!,1,FALSE)=A961, "yes", "no"), "no")</f>
        <v>no</v>
      </c>
    </row>
    <row r="962" spans="1:6">
      <c r="A962" s="14" t="s">
        <v>2062</v>
      </c>
      <c r="B962" s="7">
        <f t="shared" ref="B962:B1001" si="30">LOG10(D962)+6</f>
        <v>1.3765532344411202</v>
      </c>
      <c r="C962" s="7">
        <f t="shared" ref="C962:C1001" si="31">LOG10(E962)+6</f>
        <v>-0.81389162018679517</v>
      </c>
      <c r="D962" s="12">
        <v>2.37987E-5</v>
      </c>
      <c r="E962" s="16">
        <v>1.5349999999999999E-7</v>
      </c>
      <c r="F962" s="8" t="str">
        <f>IFERROR(IF(VLOOKUP(A962,FrenchVocabulary!#REF!,1,FALSE)=A962, "yes", "no"), "no")</f>
        <v>no</v>
      </c>
    </row>
    <row r="963" spans="1:6">
      <c r="A963" s="14" t="s">
        <v>866</v>
      </c>
      <c r="B963" s="7">
        <f t="shared" si="30"/>
        <v>1.3765532344411202</v>
      </c>
      <c r="C963" s="7">
        <f t="shared" si="31"/>
        <v>-0.81389162018679517</v>
      </c>
      <c r="D963" s="12">
        <v>2.37987E-5</v>
      </c>
      <c r="E963" s="16">
        <v>1.5349999999999999E-7</v>
      </c>
      <c r="F963" s="8" t="str">
        <f>IFERROR(IF(VLOOKUP(A963,FrenchVocabulary!#REF!,1,FALSE)=A963, "yes", "no"), "no")</f>
        <v>no</v>
      </c>
    </row>
    <row r="964" spans="1:6">
      <c r="A964" s="14" t="s">
        <v>1081</v>
      </c>
      <c r="B964" s="7">
        <f t="shared" si="30"/>
        <v>1.3765532344411202</v>
      </c>
      <c r="C964" s="7">
        <f t="shared" si="31"/>
        <v>-0.81389162018679517</v>
      </c>
      <c r="D964" s="12">
        <v>2.37987E-5</v>
      </c>
      <c r="E964" s="16">
        <v>1.5349999999999999E-7</v>
      </c>
      <c r="F964" s="8" t="str">
        <f>IFERROR(IF(VLOOKUP(A964,FrenchVocabulary!#REF!,1,FALSE)=A964, "yes", "no"), "no")</f>
        <v>no</v>
      </c>
    </row>
    <row r="965" spans="1:6">
      <c r="A965" s="14" t="s">
        <v>1180</v>
      </c>
      <c r="B965" s="7">
        <f t="shared" si="30"/>
        <v>1.3749571969273564</v>
      </c>
      <c r="C965" s="7">
        <f t="shared" si="31"/>
        <v>-0.81559251458767967</v>
      </c>
      <c r="D965" s="12">
        <v>2.3711400000000001E-5</v>
      </c>
      <c r="E965" s="16">
        <v>1.529E-7</v>
      </c>
      <c r="F965" s="8" t="str">
        <f>IFERROR(IF(VLOOKUP(A965,FrenchVocabulary!#REF!,1,FALSE)=A965, "yes", "no"), "no")</f>
        <v>no</v>
      </c>
    </row>
    <row r="966" spans="1:6">
      <c r="A966" s="14" t="s">
        <v>1341</v>
      </c>
      <c r="B966" s="7">
        <f t="shared" si="30"/>
        <v>1.3668840918366563</v>
      </c>
      <c r="C966" s="7">
        <f t="shared" si="31"/>
        <v>-0.82361930775672931</v>
      </c>
      <c r="D966" s="12">
        <v>2.3274699999999999E-5</v>
      </c>
      <c r="E966" s="16">
        <v>1.501E-7</v>
      </c>
      <c r="F966" s="8" t="str">
        <f>IFERROR(IF(VLOOKUP(A966,FrenchVocabulary!#REF!,1,FALSE)=A966, "yes", "no"), "no")</f>
        <v>no</v>
      </c>
    </row>
    <row r="967" spans="1:6">
      <c r="A967" s="14" t="s">
        <v>2063</v>
      </c>
      <c r="B967" s="7">
        <f t="shared" si="30"/>
        <v>1.3668840918366563</v>
      </c>
      <c r="C967" s="7">
        <f t="shared" si="31"/>
        <v>-0.82361930775672931</v>
      </c>
      <c r="D967" s="12">
        <v>2.3274699999999999E-5</v>
      </c>
      <c r="E967" s="16">
        <v>1.501E-7</v>
      </c>
      <c r="F967" s="8" t="str">
        <f>IFERROR(IF(VLOOKUP(A967,FrenchVocabulary!#REF!,1,FALSE)=A967, "yes", "no"), "no")</f>
        <v>no</v>
      </c>
    </row>
    <row r="968" spans="1:6">
      <c r="A968" s="14" t="s">
        <v>1348</v>
      </c>
      <c r="B968" s="7">
        <f t="shared" si="30"/>
        <v>1.3668840918366563</v>
      </c>
      <c r="C968" s="7">
        <f t="shared" si="31"/>
        <v>-0.82361930775672931</v>
      </c>
      <c r="D968" s="12">
        <v>2.3274699999999999E-5</v>
      </c>
      <c r="E968" s="16">
        <v>1.501E-7</v>
      </c>
      <c r="F968" s="8" t="str">
        <f>IFERROR(IF(VLOOKUP(A968,FrenchVocabulary!#REF!,1,FALSE)=A968, "yes", "no"), "no")</f>
        <v>no</v>
      </c>
    </row>
    <row r="969" spans="1:6">
      <c r="A969" s="14" t="s">
        <v>980</v>
      </c>
      <c r="B969" s="7">
        <f t="shared" si="30"/>
        <v>1.363611979892144</v>
      </c>
      <c r="C969" s="7">
        <f t="shared" si="31"/>
        <v>-0.82681373158772598</v>
      </c>
      <c r="D969" s="12">
        <v>2.3099999999999999E-5</v>
      </c>
      <c r="E969" s="16">
        <v>1.49E-7</v>
      </c>
      <c r="F969" s="8" t="str">
        <f>IFERROR(IF(VLOOKUP(A969,FrenchVocabulary!#REF!,1,FALSE)=A969, "yes", "no"), "no")</f>
        <v>no</v>
      </c>
    </row>
    <row r="970" spans="1:6">
      <c r="A970" s="14" t="s">
        <v>2064</v>
      </c>
      <c r="B970" s="7">
        <f t="shared" si="30"/>
        <v>1.3611420877533327</v>
      </c>
      <c r="C970" s="7">
        <f t="shared" si="31"/>
        <v>-0.82944494147879144</v>
      </c>
      <c r="D970" s="12">
        <v>2.2969E-5</v>
      </c>
      <c r="E970" s="16">
        <v>1.4810000000000001E-7</v>
      </c>
      <c r="F970" s="8" t="str">
        <f>IFERROR(IF(VLOOKUP(A970,FrenchVocabulary!#REF!,1,FALSE)=A970, "yes", "no"), "no")</f>
        <v>no</v>
      </c>
    </row>
    <row r="971" spans="1:6">
      <c r="A971" s="14" t="s">
        <v>1243</v>
      </c>
      <c r="B971" s="7">
        <f t="shared" si="30"/>
        <v>1.3594882873059717</v>
      </c>
      <c r="C971" s="7">
        <f t="shared" si="31"/>
        <v>-0.83091364251297684</v>
      </c>
      <c r="D971" s="12">
        <v>2.2881700000000002E-5</v>
      </c>
      <c r="E971" s="16">
        <v>1.476E-7</v>
      </c>
      <c r="F971" s="8" t="str">
        <f>IFERROR(IF(VLOOKUP(A971,FrenchVocabulary!#REF!,1,FALSE)=A971, "yes", "no"), "no")</f>
        <v>no</v>
      </c>
    </row>
    <row r="972" spans="1:6">
      <c r="A972" s="14" t="s">
        <v>1135</v>
      </c>
      <c r="B972" s="7">
        <f t="shared" si="30"/>
        <v>1.3586580686195493</v>
      </c>
      <c r="C972" s="7">
        <f t="shared" si="31"/>
        <v>-0.83179725315736874</v>
      </c>
      <c r="D972" s="12">
        <v>2.2838000000000001E-5</v>
      </c>
      <c r="E972" s="16">
        <v>1.473E-7</v>
      </c>
      <c r="F972" s="8" t="str">
        <f>IFERROR(IF(VLOOKUP(A972,FrenchVocabulary!#REF!,1,FALSE)=A972, "yes", "no"), "no")</f>
        <v>no</v>
      </c>
    </row>
    <row r="973" spans="1:6">
      <c r="A973" s="14" t="s">
        <v>2065</v>
      </c>
      <c r="B973" s="7">
        <f t="shared" si="30"/>
        <v>1.3586580686195493</v>
      </c>
      <c r="C973" s="7">
        <f t="shared" si="31"/>
        <v>-0.83179725315736874</v>
      </c>
      <c r="D973" s="12">
        <v>2.2838000000000001E-5</v>
      </c>
      <c r="E973" s="16">
        <v>1.473E-7</v>
      </c>
      <c r="F973" s="8" t="str">
        <f>IFERROR(IF(VLOOKUP(A973,FrenchVocabulary!#REF!,1,FALSE)=A973, "yes", "no"), "no")</f>
        <v>no</v>
      </c>
    </row>
    <row r="974" spans="1:6">
      <c r="A974" s="14" t="s">
        <v>2066</v>
      </c>
      <c r="B974" s="7">
        <f t="shared" si="30"/>
        <v>1.3578281650785122</v>
      </c>
      <c r="C974" s="7">
        <f t="shared" si="31"/>
        <v>-0.83268266525182355</v>
      </c>
      <c r="D974" s="12">
        <v>2.27944E-5</v>
      </c>
      <c r="E974" s="16">
        <v>1.4700000000000001E-7</v>
      </c>
      <c r="F974" s="8" t="str">
        <f>IFERROR(IF(VLOOKUP(A974,FrenchVocabulary!#REF!,1,FALSE)=A974, "yes", "no"), "no")</f>
        <v>no</v>
      </c>
    </row>
    <row r="975" spans="1:6">
      <c r="A975" s="14" t="s">
        <v>2067</v>
      </c>
      <c r="B975" s="7">
        <f t="shared" si="30"/>
        <v>1.3578281650785122</v>
      </c>
      <c r="C975" s="7">
        <f t="shared" si="31"/>
        <v>-0.83268266525182355</v>
      </c>
      <c r="D975" s="12">
        <v>2.27944E-5</v>
      </c>
      <c r="E975" s="16">
        <v>1.4700000000000001E-7</v>
      </c>
      <c r="F975" s="8" t="str">
        <f>IFERROR(IF(VLOOKUP(A975,FrenchVocabulary!#REF!,1,FALSE)=A975, "yes", "no"), "no")</f>
        <v>no</v>
      </c>
    </row>
    <row r="976" spans="1:6">
      <c r="A976" s="14" t="s">
        <v>2068</v>
      </c>
      <c r="B976" s="7">
        <f t="shared" si="30"/>
        <v>1.3569947636946873</v>
      </c>
      <c r="C976" s="7">
        <f t="shared" si="31"/>
        <v>-0.83356988615671757</v>
      </c>
      <c r="D976" s="12">
        <v>2.2750699999999999E-5</v>
      </c>
      <c r="E976" s="16">
        <v>1.4670000000000001E-7</v>
      </c>
      <c r="F976" s="8" t="str">
        <f>IFERROR(IF(VLOOKUP(A976,FrenchVocabulary!#REF!,1,FALSE)=A976, "yes", "no"), "no")</f>
        <v>no</v>
      </c>
    </row>
    <row r="977" spans="1:6">
      <c r="A977" s="14" t="s">
        <v>2069</v>
      </c>
      <c r="B977" s="7">
        <f t="shared" si="30"/>
        <v>1.3569947636946873</v>
      </c>
      <c r="C977" s="7">
        <f t="shared" si="31"/>
        <v>-0.83356988615671757</v>
      </c>
      <c r="D977" s="12">
        <v>2.2750699999999999E-5</v>
      </c>
      <c r="E977" s="16">
        <v>1.4670000000000001E-7</v>
      </c>
      <c r="F977" s="8" t="str">
        <f>IFERROR(IF(VLOOKUP(A977,FrenchVocabulary!#REF!,1,FALSE)=A977, "yes", "no"), "no")</f>
        <v>no</v>
      </c>
    </row>
    <row r="978" spans="1:6">
      <c r="A978" s="14" t="s">
        <v>2070</v>
      </c>
      <c r="B978" s="7">
        <f t="shared" si="30"/>
        <v>1.3569947636946873</v>
      </c>
      <c r="C978" s="7">
        <f t="shared" si="31"/>
        <v>-0.83356988615671757</v>
      </c>
      <c r="D978" s="12">
        <v>2.2750699999999999E-5</v>
      </c>
      <c r="E978" s="16">
        <v>1.4670000000000001E-7</v>
      </c>
      <c r="F978" s="8" t="str">
        <f>IFERROR(IF(VLOOKUP(A978,FrenchVocabulary!#REF!,1,FALSE)=A978, "yes", "no"), "no")</f>
        <v>no</v>
      </c>
    </row>
    <row r="979" spans="1:6">
      <c r="A979" s="14" t="s">
        <v>1373</v>
      </c>
      <c r="B979" s="7">
        <f t="shared" si="30"/>
        <v>1.3569947636946873</v>
      </c>
      <c r="C979" s="7">
        <f t="shared" si="31"/>
        <v>-0.83356988615671757</v>
      </c>
      <c r="D979" s="12">
        <v>2.2750699999999999E-5</v>
      </c>
      <c r="E979" s="16">
        <v>1.4670000000000001E-7</v>
      </c>
      <c r="F979" s="8" t="str">
        <f>IFERROR(IF(VLOOKUP(A979,FrenchVocabulary!#REF!,1,FALSE)=A979, "yes", "no"), "no")</f>
        <v>no</v>
      </c>
    </row>
    <row r="980" spans="1:6">
      <c r="A980" s="14" t="s">
        <v>1178</v>
      </c>
      <c r="B980" s="7">
        <f t="shared" si="30"/>
        <v>1.3553250639771521</v>
      </c>
      <c r="C980" s="7">
        <f t="shared" si="31"/>
        <v>-0.83505262737815844</v>
      </c>
      <c r="D980" s="12">
        <v>2.2663400000000001E-5</v>
      </c>
      <c r="E980" s="16">
        <v>1.462E-7</v>
      </c>
      <c r="F980" s="8" t="str">
        <f>IFERROR(IF(VLOOKUP(A980,FrenchVocabulary!#REF!,1,FALSE)=A980, "yes", "no"), "no")</f>
        <v>no</v>
      </c>
    </row>
    <row r="981" spans="1:6">
      <c r="A981" s="14" t="s">
        <v>1034</v>
      </c>
      <c r="B981" s="7">
        <f t="shared" si="30"/>
        <v>1.3544868406774757</v>
      </c>
      <c r="C981" s="7">
        <f t="shared" si="31"/>
        <v>-0.83594470810654808</v>
      </c>
      <c r="D981" s="12">
        <v>2.26197E-5</v>
      </c>
      <c r="E981" s="16">
        <v>1.459E-7</v>
      </c>
      <c r="F981" s="8" t="str">
        <f>IFERROR(IF(VLOOKUP(A981,FrenchVocabulary!#REF!,1,FALSE)=A981, "yes", "no"), "no")</f>
        <v>no</v>
      </c>
    </row>
    <row r="982" spans="1:6">
      <c r="A982" s="14" t="s">
        <v>2071</v>
      </c>
      <c r="B982" s="7">
        <f t="shared" si="30"/>
        <v>1.3544868406774757</v>
      </c>
      <c r="C982" s="7">
        <f t="shared" si="31"/>
        <v>-0.83594470810654808</v>
      </c>
      <c r="D982" s="12">
        <v>2.26197E-5</v>
      </c>
      <c r="E982" s="16">
        <v>1.459E-7</v>
      </c>
      <c r="F982" s="8" t="str">
        <f>IFERROR(IF(VLOOKUP(A982,FrenchVocabulary!#REF!,1,FALSE)=A982, "yes", "no"), "no")</f>
        <v>no</v>
      </c>
    </row>
    <row r="983" spans="1:6">
      <c r="A983" s="14" t="s">
        <v>1388</v>
      </c>
      <c r="B983" s="7">
        <f t="shared" si="30"/>
        <v>1.3544868406774757</v>
      </c>
      <c r="C983" s="7">
        <f t="shared" si="31"/>
        <v>-0.83594470810654808</v>
      </c>
      <c r="D983" s="12">
        <v>2.26197E-5</v>
      </c>
      <c r="E983" s="16">
        <v>1.459E-7</v>
      </c>
      <c r="F983" s="8" t="str">
        <f>IFERROR(IF(VLOOKUP(A983,FrenchVocabulary!#REF!,1,FALSE)=A983, "yes", "no"), "no")</f>
        <v>no</v>
      </c>
    </row>
    <row r="984" spans="1:6">
      <c r="A984" s="14" t="s">
        <v>2072</v>
      </c>
      <c r="B984" s="7">
        <f t="shared" si="30"/>
        <v>1.3519643509827857</v>
      </c>
      <c r="C984" s="7">
        <f t="shared" si="31"/>
        <v>-0.83863199776502473</v>
      </c>
      <c r="D984" s="12">
        <v>2.24887E-5</v>
      </c>
      <c r="E984" s="16">
        <v>1.4499999999999999E-7</v>
      </c>
      <c r="F984" s="8" t="str">
        <f>IFERROR(IF(VLOOKUP(A984,FrenchVocabulary!#REF!,1,FALSE)=A984, "yes", "no"), "no")</f>
        <v>no</v>
      </c>
    </row>
    <row r="985" spans="1:6">
      <c r="A985" s="14" t="s">
        <v>1310</v>
      </c>
      <c r="B985" s="7">
        <f t="shared" si="30"/>
        <v>1.3502751608910852</v>
      </c>
      <c r="C985" s="7">
        <f t="shared" si="31"/>
        <v>-0.84013215290743304</v>
      </c>
      <c r="D985" s="12">
        <v>2.2401399999999999E-5</v>
      </c>
      <c r="E985" s="16">
        <v>1.445E-7</v>
      </c>
      <c r="F985" s="8" t="str">
        <f>IFERROR(IF(VLOOKUP(A985,FrenchVocabulary!#REF!,1,FALSE)=A985, "yes", "no"), "no")</f>
        <v>no</v>
      </c>
    </row>
    <row r="986" spans="1:6">
      <c r="A986" s="14" t="s">
        <v>2073</v>
      </c>
      <c r="B986" s="7">
        <f t="shared" si="30"/>
        <v>1.3485774287426162</v>
      </c>
      <c r="C986" s="7">
        <f t="shared" si="31"/>
        <v>-0.84193920606339478</v>
      </c>
      <c r="D986" s="12">
        <v>2.2314E-5</v>
      </c>
      <c r="E986" s="16">
        <v>1.4390000000000001E-7</v>
      </c>
      <c r="F986" s="8" t="str">
        <f>IFERROR(IF(VLOOKUP(A986,FrenchVocabulary!#REF!,1,FALSE)=A986, "yes", "no"), "no")</f>
        <v>no</v>
      </c>
    </row>
    <row r="987" spans="1:6">
      <c r="A987" s="14" t="s">
        <v>1004</v>
      </c>
      <c r="B987" s="7">
        <f t="shared" si="30"/>
        <v>1.3485774287426162</v>
      </c>
      <c r="C987" s="7">
        <f t="shared" si="31"/>
        <v>-0.84193920606339478</v>
      </c>
      <c r="D987" s="12">
        <v>2.2314E-5</v>
      </c>
      <c r="E987" s="16">
        <v>1.4390000000000001E-7</v>
      </c>
      <c r="F987" s="8" t="str">
        <f>IFERROR(IF(VLOOKUP(A987,FrenchVocabulary!#REF!,1,FALSE)=A987, "yes", "no"), "no")</f>
        <v>no</v>
      </c>
    </row>
    <row r="988" spans="1:6">
      <c r="A988" s="14" t="s">
        <v>2074</v>
      </c>
      <c r="B988" s="7">
        <f t="shared" si="30"/>
        <v>1.3460202792045575</v>
      </c>
      <c r="C988" s="7">
        <f t="shared" si="31"/>
        <v>-0.84436036624022393</v>
      </c>
      <c r="D988" s="12">
        <v>2.2183000000000001E-5</v>
      </c>
      <c r="E988" s="16">
        <v>1.431E-7</v>
      </c>
      <c r="F988" s="8" t="str">
        <f>IFERROR(IF(VLOOKUP(A988,FrenchVocabulary!#REF!,1,FALSE)=A988, "yes", "no"), "no")</f>
        <v>no</v>
      </c>
    </row>
    <row r="989" spans="1:6">
      <c r="A989" s="14" t="s">
        <v>1483</v>
      </c>
      <c r="B989" s="7">
        <f t="shared" si="30"/>
        <v>1.3460202792045575</v>
      </c>
      <c r="C989" s="7">
        <f t="shared" si="31"/>
        <v>-0.84436036624022393</v>
      </c>
      <c r="D989" s="12">
        <v>2.2183000000000001E-5</v>
      </c>
      <c r="E989" s="16">
        <v>1.431E-7</v>
      </c>
      <c r="F989" s="8" t="str">
        <f>IFERROR(IF(VLOOKUP(A989,FrenchVocabulary!#REF!,1,FALSE)=A989, "yes", "no"), "no")</f>
        <v>no</v>
      </c>
    </row>
    <row r="990" spans="1:6">
      <c r="A990" s="14" t="s">
        <v>2075</v>
      </c>
      <c r="B990" s="7">
        <f t="shared" si="30"/>
        <v>1.3443077647270867</v>
      </c>
      <c r="C990" s="7">
        <f t="shared" si="31"/>
        <v>-0.84618513565547104</v>
      </c>
      <c r="D990" s="12">
        <v>2.2095699999999999E-5</v>
      </c>
      <c r="E990" s="16">
        <v>1.4250000000000001E-7</v>
      </c>
      <c r="F990" s="8" t="str">
        <f>IFERROR(IF(VLOOKUP(A990,FrenchVocabulary!#REF!,1,FALSE)=A990, "yes", "no"), "no")</f>
        <v>no</v>
      </c>
    </row>
    <row r="991" spans="1:6">
      <c r="A991" s="14" t="s">
        <v>2076</v>
      </c>
      <c r="B991" s="7">
        <f t="shared" si="30"/>
        <v>1.3425884707028786</v>
      </c>
      <c r="C991" s="7">
        <f t="shared" si="31"/>
        <v>-0.84801760454252584</v>
      </c>
      <c r="D991" s="12">
        <v>2.2008400000000001E-5</v>
      </c>
      <c r="E991" s="16">
        <v>1.4189999999999999E-7</v>
      </c>
      <c r="F991" s="8" t="str">
        <f>IFERROR(IF(VLOOKUP(A991,FrenchVocabulary!#REF!,1,FALSE)=A991, "yes", "no"), "no")</f>
        <v>no</v>
      </c>
    </row>
    <row r="992" spans="1:6">
      <c r="A992" s="14" t="s">
        <v>2077</v>
      </c>
      <c r="B992" s="7">
        <f t="shared" si="30"/>
        <v>1.3425884707028786</v>
      </c>
      <c r="C992" s="7">
        <f t="shared" si="31"/>
        <v>-0.84801760454252584</v>
      </c>
      <c r="D992" s="12">
        <v>2.2008400000000001E-5</v>
      </c>
      <c r="E992" s="16">
        <v>1.4189999999999999E-7</v>
      </c>
      <c r="F992" s="8" t="str">
        <f>IFERROR(IF(VLOOKUP(A992,FrenchVocabulary!#REF!,1,FALSE)=A992, "yes", "no"), "no")</f>
        <v>no</v>
      </c>
    </row>
    <row r="993" spans="1:6">
      <c r="A993" s="14" t="s">
        <v>2078</v>
      </c>
      <c r="B993" s="7">
        <f t="shared" si="30"/>
        <v>1.3399957073895639</v>
      </c>
      <c r="C993" s="7">
        <f t="shared" si="31"/>
        <v>-0.85047298624565215</v>
      </c>
      <c r="D993" s="12">
        <v>2.1877400000000002E-5</v>
      </c>
      <c r="E993" s="16">
        <v>1.4110000000000001E-7</v>
      </c>
      <c r="F993" s="8" t="str">
        <f>IFERROR(IF(VLOOKUP(A993,FrenchVocabulary!#REF!,1,FALSE)=A993, "yes", "no"), "no")</f>
        <v>no</v>
      </c>
    </row>
    <row r="994" spans="1:6">
      <c r="A994" s="14" t="s">
        <v>1210</v>
      </c>
      <c r="B994" s="7">
        <f t="shared" si="30"/>
        <v>1.3399957073895639</v>
      </c>
      <c r="C994" s="7">
        <f t="shared" si="31"/>
        <v>-0.85047298624565215</v>
      </c>
      <c r="D994" s="12">
        <v>2.1877400000000002E-5</v>
      </c>
      <c r="E994" s="16">
        <v>1.4110000000000001E-7</v>
      </c>
      <c r="F994" s="8" t="str">
        <f>IFERROR(IF(VLOOKUP(A994,FrenchVocabulary!#REF!,1,FALSE)=A994, "yes", "no"), "no")</f>
        <v>no</v>
      </c>
    </row>
    <row r="995" spans="1:6">
      <c r="A995" s="14" t="s">
        <v>2079</v>
      </c>
      <c r="B995" s="7">
        <f t="shared" si="30"/>
        <v>1.3399957073895639</v>
      </c>
      <c r="C995" s="7">
        <f t="shared" si="31"/>
        <v>-0.85047298624565215</v>
      </c>
      <c r="D995" s="12">
        <v>2.1877400000000002E-5</v>
      </c>
      <c r="E995" s="16">
        <v>1.4110000000000001E-7</v>
      </c>
      <c r="F995" s="8" t="str">
        <f>IFERROR(IF(VLOOKUP(A995,FrenchVocabulary!#REF!,1,FALSE)=A995, "yes", "no"), "no")</f>
        <v>no</v>
      </c>
    </row>
    <row r="996" spans="1:6">
      <c r="A996" s="14" t="s">
        <v>1517</v>
      </c>
      <c r="B996" s="7">
        <f t="shared" si="30"/>
        <v>1.3391273387059943</v>
      </c>
      <c r="C996" s="7">
        <f t="shared" si="31"/>
        <v>-0.85139734519390675</v>
      </c>
      <c r="D996" s="12">
        <v>2.1833700000000001E-5</v>
      </c>
      <c r="E996" s="16">
        <v>1.4079999999999999E-7</v>
      </c>
      <c r="F996" s="8" t="str">
        <f>IFERROR(IF(VLOOKUP(A996,FrenchVocabulary!#REF!,1,FALSE)=A996, "yes", "no"), "no")</f>
        <v>no</v>
      </c>
    </row>
    <row r="997" spans="1:6">
      <c r="A997" s="14" t="s">
        <v>2080</v>
      </c>
      <c r="B997" s="7">
        <f t="shared" si="30"/>
        <v>1.3382572302462554</v>
      </c>
      <c r="C997" s="7">
        <f t="shared" si="31"/>
        <v>-0.85232367575890144</v>
      </c>
      <c r="D997" s="12">
        <v>2.179E-5</v>
      </c>
      <c r="E997" s="16">
        <v>1.4049999999999999E-7</v>
      </c>
      <c r="F997" s="8" t="str">
        <f>IFERROR(IF(VLOOKUP(A997,FrenchVocabulary!#REF!,1,FALSE)=A997, "yes", "no"), "no")</f>
        <v>no</v>
      </c>
    </row>
    <row r="998" spans="1:6">
      <c r="A998" s="14" t="s">
        <v>1217</v>
      </c>
      <c r="B998" s="7">
        <f t="shared" si="30"/>
        <v>1.337387372116452</v>
      </c>
      <c r="C998" s="7">
        <f t="shared" si="31"/>
        <v>-0.85325198636935973</v>
      </c>
      <c r="D998" s="12">
        <v>2.1746399999999999E-5</v>
      </c>
      <c r="E998" s="16">
        <v>1.402E-7</v>
      </c>
      <c r="F998" s="8" t="str">
        <f>IFERROR(IF(VLOOKUP(A998,FrenchVocabulary!#REF!,1,FALSE)=A998, "yes", "no"), "no")</f>
        <v>no</v>
      </c>
    </row>
    <row r="999" spans="1:6">
      <c r="A999" s="14" t="s">
        <v>1044</v>
      </c>
      <c r="B999" s="7">
        <f t="shared" si="30"/>
        <v>1.3294650016580611</v>
      </c>
      <c r="C999" s="7">
        <f t="shared" si="31"/>
        <v>-0.86106605974307637</v>
      </c>
      <c r="D999" s="12">
        <v>2.1353300000000001E-5</v>
      </c>
      <c r="E999" s="16">
        <v>1.377E-7</v>
      </c>
      <c r="F999" s="8" t="str">
        <f>IFERROR(IF(VLOOKUP(A999,FrenchVocabulary!#REF!,1,FALSE)=A999, "yes", "no"), "no")</f>
        <v>no</v>
      </c>
    </row>
    <row r="1000" spans="1:6">
      <c r="A1000" s="14" t="s">
        <v>2081</v>
      </c>
      <c r="B1000" s="7">
        <f t="shared" si="30"/>
        <v>1.3294650016580611</v>
      </c>
      <c r="C1000" s="7">
        <f t="shared" si="31"/>
        <v>-0.86106605974307637</v>
      </c>
      <c r="D1000" s="12">
        <v>2.1353300000000001E-5</v>
      </c>
      <c r="E1000" s="16">
        <v>1.377E-7</v>
      </c>
      <c r="F1000" s="8" t="str">
        <f>IFERROR(IF(VLOOKUP(A1000,FrenchVocabulary!#REF!,1,FALSE)=A1000, "yes", "no"), "no")</f>
        <v>no</v>
      </c>
    </row>
    <row r="1001" spans="1:6">
      <c r="A1001" s="14" t="s">
        <v>2082</v>
      </c>
      <c r="B1001" s="7">
        <f t="shared" si="30"/>
        <v>1.3285773357178776</v>
      </c>
      <c r="C1001" s="7">
        <f t="shared" si="31"/>
        <v>-0.86201326727646865</v>
      </c>
      <c r="D1001" s="12">
        <v>2.13097E-5</v>
      </c>
      <c r="E1001" s="16">
        <v>1.374E-7</v>
      </c>
      <c r="F1001" s="8" t="str">
        <f>IFERROR(IF(VLOOKUP(A1001,FrenchVocabulary!#REF!,1,FALSE)=A1001, "yes", "no"), "no")</f>
        <v>no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A4A0-8FB6-4C63-8151-B55FEC5C0E04}">
  <dimension ref="A1:D81"/>
  <sheetViews>
    <sheetView workbookViewId="0">
      <selection sqref="A1:XFD1048576"/>
    </sheetView>
  </sheetViews>
  <sheetFormatPr defaultRowHeight="15"/>
  <cols>
    <col min="1" max="1" width="25.5703125" customWidth="1"/>
    <col min="2" max="2" width="13.5703125" bestFit="1" customWidth="1"/>
    <col min="3" max="3" width="21" style="38" customWidth="1"/>
    <col min="4" max="4" width="23.42578125" style="38" customWidth="1"/>
  </cols>
  <sheetData>
    <row r="1" spans="1:4">
      <c r="A1" s="8" t="s">
        <v>0</v>
      </c>
      <c r="B1" s="11" t="s">
        <v>2083</v>
      </c>
      <c r="C1" s="11" t="s">
        <v>2084</v>
      </c>
      <c r="D1" s="7" t="s">
        <v>2085</v>
      </c>
    </row>
    <row r="2" spans="1:4">
      <c r="A2" s="34" t="s">
        <v>766</v>
      </c>
      <c r="B2" s="8" t="s">
        <v>2086</v>
      </c>
      <c r="C2" s="7">
        <v>-914.39042716834103</v>
      </c>
      <c r="D2" s="7">
        <v>-3.2186088100000001</v>
      </c>
    </row>
    <row r="3" spans="1:4">
      <c r="A3" s="34" t="s">
        <v>289</v>
      </c>
      <c r="B3" s="8" t="s">
        <v>2086</v>
      </c>
      <c r="C3" s="7">
        <v>-914.39042716834103</v>
      </c>
      <c r="D3" s="7">
        <v>-3.2186088100000001</v>
      </c>
    </row>
    <row r="4" spans="1:4">
      <c r="A4" s="34" t="s">
        <v>716</v>
      </c>
      <c r="B4" s="8" t="s">
        <v>2086</v>
      </c>
      <c r="C4" s="7">
        <v>-914.39042716834103</v>
      </c>
      <c r="D4" s="7">
        <v>-3.2186088100000001</v>
      </c>
    </row>
    <row r="5" spans="1:4">
      <c r="A5" s="34" t="s">
        <v>1536</v>
      </c>
      <c r="B5" s="8" t="s">
        <v>2086</v>
      </c>
      <c r="C5" s="7">
        <v>-914.39042716834103</v>
      </c>
      <c r="D5" s="7">
        <v>-3.2186088100000001</v>
      </c>
    </row>
    <row r="6" spans="1:4">
      <c r="A6" s="34" t="s">
        <v>96</v>
      </c>
      <c r="B6" s="8" t="s">
        <v>2086</v>
      </c>
      <c r="C6" s="7">
        <v>-914.39042716834103</v>
      </c>
      <c r="D6" s="7">
        <v>-3.2186088100000001</v>
      </c>
    </row>
    <row r="7" spans="1:4">
      <c r="A7" s="34" t="s">
        <v>1234</v>
      </c>
      <c r="B7" s="8" t="s">
        <v>2086</v>
      </c>
      <c r="C7" s="7">
        <v>-914.39042716834103</v>
      </c>
      <c r="D7" s="7">
        <v>-3.2186088100000001</v>
      </c>
    </row>
    <row r="8" spans="1:4">
      <c r="A8" s="34" t="s">
        <v>125</v>
      </c>
      <c r="B8" s="8" t="s">
        <v>2086</v>
      </c>
      <c r="C8" s="7">
        <v>-914.39042716834103</v>
      </c>
      <c r="D8" s="7">
        <v>-3.2186088100000001</v>
      </c>
    </row>
    <row r="9" spans="1:4">
      <c r="A9" s="34" t="s">
        <v>510</v>
      </c>
      <c r="B9" s="8" t="s">
        <v>2086</v>
      </c>
      <c r="C9" s="7">
        <v>-914.39042716834103</v>
      </c>
      <c r="D9" s="7">
        <v>-3.2186088100000001</v>
      </c>
    </row>
    <row r="10" spans="1:4">
      <c r="A10" s="34" t="s">
        <v>1579</v>
      </c>
      <c r="B10" s="8" t="s">
        <v>2086</v>
      </c>
      <c r="C10" s="7">
        <v>-914.39042716834103</v>
      </c>
      <c r="D10" s="7">
        <v>-3.2186088100000001</v>
      </c>
    </row>
    <row r="11" spans="1:4">
      <c r="A11" s="34" t="s">
        <v>482</v>
      </c>
      <c r="B11" s="8" t="s">
        <v>2086</v>
      </c>
      <c r="C11" s="7">
        <v>-914.39042716834103</v>
      </c>
      <c r="D11" s="7">
        <v>-3.2186088100000001</v>
      </c>
    </row>
    <row r="12" spans="1:4">
      <c r="A12" s="34" t="s">
        <v>187</v>
      </c>
      <c r="B12" s="35" t="s">
        <v>2087</v>
      </c>
      <c r="C12" s="7">
        <v>-3.2186088100000001</v>
      </c>
      <c r="D12" s="7">
        <v>-2.24970676</v>
      </c>
    </row>
    <row r="13" spans="1:4">
      <c r="A13" s="34" t="s">
        <v>328</v>
      </c>
      <c r="B13" s="35" t="s">
        <v>2087</v>
      </c>
      <c r="C13" s="7">
        <v>-3.2186088100000001</v>
      </c>
      <c r="D13" s="7">
        <v>-2.24970676</v>
      </c>
    </row>
    <row r="14" spans="1:4">
      <c r="A14" s="34" t="s">
        <v>840</v>
      </c>
      <c r="B14" s="35" t="s">
        <v>2087</v>
      </c>
      <c r="C14" s="7">
        <v>-3.2186088100000001</v>
      </c>
      <c r="D14" s="7">
        <v>-2.24970676</v>
      </c>
    </row>
    <row r="15" spans="1:4">
      <c r="A15" s="34" t="s">
        <v>1112</v>
      </c>
      <c r="B15" s="35" t="s">
        <v>2087</v>
      </c>
      <c r="C15" s="7">
        <v>-3.2186088100000001</v>
      </c>
      <c r="D15" s="7">
        <v>-2.24970676</v>
      </c>
    </row>
    <row r="16" spans="1:4">
      <c r="A16" s="34" t="s">
        <v>180</v>
      </c>
      <c r="B16" s="35" t="s">
        <v>2087</v>
      </c>
      <c r="C16" s="7">
        <v>-3.2186088100000001</v>
      </c>
      <c r="D16" s="7">
        <v>-2.24970676</v>
      </c>
    </row>
    <row r="17" spans="1:4">
      <c r="A17" s="34" t="s">
        <v>552</v>
      </c>
      <c r="B17" s="35" t="s">
        <v>2087</v>
      </c>
      <c r="C17" s="7">
        <v>-3.2186088100000001</v>
      </c>
      <c r="D17" s="7">
        <v>-2.24970676</v>
      </c>
    </row>
    <row r="18" spans="1:4">
      <c r="A18" s="34" t="s">
        <v>1655</v>
      </c>
      <c r="B18" s="35" t="s">
        <v>2087</v>
      </c>
      <c r="C18" s="7">
        <v>-3.2186088100000001</v>
      </c>
      <c r="D18" s="7">
        <v>-2.24970676</v>
      </c>
    </row>
    <row r="19" spans="1:4">
      <c r="A19" s="34" t="s">
        <v>365</v>
      </c>
      <c r="B19" s="35" t="s">
        <v>2087</v>
      </c>
      <c r="C19" s="7">
        <v>-3.2186088100000001</v>
      </c>
      <c r="D19" s="7">
        <v>-2.24970676</v>
      </c>
    </row>
    <row r="20" spans="1:4">
      <c r="A20" s="34" t="s">
        <v>953</v>
      </c>
      <c r="B20" s="35" t="s">
        <v>2087</v>
      </c>
      <c r="C20" s="7">
        <v>-3.2186088100000001</v>
      </c>
      <c r="D20" s="7">
        <v>-2.24970676</v>
      </c>
    </row>
    <row r="21" spans="1:4">
      <c r="A21" s="34" t="s">
        <v>1172</v>
      </c>
      <c r="B21" s="35" t="s">
        <v>2087</v>
      </c>
      <c r="C21" s="7">
        <v>-3.2186088100000001</v>
      </c>
      <c r="D21" s="7">
        <v>-2.24970676</v>
      </c>
    </row>
    <row r="22" spans="1:4">
      <c r="A22" s="34" t="s">
        <v>235</v>
      </c>
      <c r="B22" s="8" t="s">
        <v>2088</v>
      </c>
      <c r="C22" s="7">
        <v>-2.24970676</v>
      </c>
      <c r="D22" s="7">
        <v>-1.91427619</v>
      </c>
    </row>
    <row r="23" spans="1:4">
      <c r="A23" s="34" t="s">
        <v>38</v>
      </c>
      <c r="B23" s="8" t="s">
        <v>2088</v>
      </c>
      <c r="C23" s="7">
        <v>-2.24970676</v>
      </c>
      <c r="D23" s="7">
        <v>-1.91427619</v>
      </c>
    </row>
    <row r="24" spans="1:4">
      <c r="A24" s="34" t="s">
        <v>495</v>
      </c>
      <c r="B24" s="8" t="s">
        <v>2088</v>
      </c>
      <c r="C24" s="7">
        <v>-2.24970676</v>
      </c>
      <c r="D24" s="7">
        <v>-1.91427619</v>
      </c>
    </row>
    <row r="25" spans="1:4">
      <c r="A25" s="34" t="s">
        <v>127</v>
      </c>
      <c r="B25" s="8" t="s">
        <v>2088</v>
      </c>
      <c r="C25" s="7">
        <v>-2.24970676</v>
      </c>
      <c r="D25" s="7">
        <v>-1.91427619</v>
      </c>
    </row>
    <row r="26" spans="1:4">
      <c r="A26" s="34" t="s">
        <v>849</v>
      </c>
      <c r="B26" s="8" t="s">
        <v>2088</v>
      </c>
      <c r="C26" s="7">
        <v>-2.24970676</v>
      </c>
      <c r="D26" s="7">
        <v>-1.91427619</v>
      </c>
    </row>
    <row r="27" spans="1:4">
      <c r="A27" s="34" t="s">
        <v>286</v>
      </c>
      <c r="B27" s="8" t="s">
        <v>2088</v>
      </c>
      <c r="C27" s="7">
        <v>-2.24970676</v>
      </c>
      <c r="D27" s="7">
        <v>-1.91427619</v>
      </c>
    </row>
    <row r="28" spans="1:4">
      <c r="A28" s="34" t="s">
        <v>537</v>
      </c>
      <c r="B28" s="8" t="s">
        <v>2088</v>
      </c>
      <c r="C28" s="7">
        <v>-2.24970676</v>
      </c>
      <c r="D28" s="7">
        <v>-1.91427619</v>
      </c>
    </row>
    <row r="29" spans="1:4">
      <c r="A29" s="34" t="s">
        <v>56</v>
      </c>
      <c r="B29" s="8" t="s">
        <v>2088</v>
      </c>
      <c r="C29" s="7">
        <v>-2.24970676</v>
      </c>
      <c r="D29" s="7">
        <v>-1.91427619</v>
      </c>
    </row>
    <row r="30" spans="1:4">
      <c r="A30" s="34" t="s">
        <v>966</v>
      </c>
      <c r="B30" s="8" t="s">
        <v>2088</v>
      </c>
      <c r="C30" s="7">
        <v>-2.24970676</v>
      </c>
      <c r="D30" s="7">
        <v>-1.91427619</v>
      </c>
    </row>
    <row r="31" spans="1:4">
      <c r="A31" s="34" t="s">
        <v>148</v>
      </c>
      <c r="B31" s="8" t="s">
        <v>2088</v>
      </c>
      <c r="C31" s="7">
        <v>-2.24970676</v>
      </c>
      <c r="D31" s="7">
        <v>-1.91427619</v>
      </c>
    </row>
    <row r="32" spans="1:4">
      <c r="A32" s="34" t="s">
        <v>196</v>
      </c>
      <c r="B32" s="8" t="s">
        <v>2089</v>
      </c>
      <c r="C32" s="7">
        <v>-1.91427619</v>
      </c>
      <c r="D32" s="7">
        <v>-1.6275601500000001</v>
      </c>
    </row>
    <row r="33" spans="1:4">
      <c r="A33" s="34" t="s">
        <v>1158</v>
      </c>
      <c r="B33" s="8" t="s">
        <v>2089</v>
      </c>
      <c r="C33" s="7">
        <v>-1.91427619</v>
      </c>
      <c r="D33" s="7">
        <v>-1.6275601500000001</v>
      </c>
    </row>
    <row r="34" spans="1:4">
      <c r="A34" s="34" t="s">
        <v>354</v>
      </c>
      <c r="B34" s="8" t="s">
        <v>2089</v>
      </c>
      <c r="C34" s="7">
        <v>-1.91427619</v>
      </c>
      <c r="D34" s="7">
        <v>-1.6275601500000001</v>
      </c>
    </row>
    <row r="35" spans="1:4">
      <c r="A35" s="34" t="s">
        <v>892</v>
      </c>
      <c r="B35" s="8" t="s">
        <v>2089</v>
      </c>
      <c r="C35" s="7">
        <v>-1.91427619</v>
      </c>
      <c r="D35" s="7">
        <v>-1.6275601500000001</v>
      </c>
    </row>
    <row r="36" spans="1:4">
      <c r="A36" s="34" t="s">
        <v>84</v>
      </c>
      <c r="B36" s="8" t="s">
        <v>2089</v>
      </c>
      <c r="C36" s="7">
        <v>-1.91427619</v>
      </c>
      <c r="D36" s="7">
        <v>-1.6275601500000001</v>
      </c>
    </row>
    <row r="37" spans="1:4">
      <c r="A37" s="34" t="s">
        <v>569</v>
      </c>
      <c r="B37" s="8" t="s">
        <v>2089</v>
      </c>
      <c r="C37" s="7">
        <v>-1.91427619</v>
      </c>
      <c r="D37" s="7">
        <v>-1.6275601500000001</v>
      </c>
    </row>
    <row r="38" spans="1:4">
      <c r="A38" s="34" t="s">
        <v>150</v>
      </c>
      <c r="B38" s="8" t="s">
        <v>2089</v>
      </c>
      <c r="C38" s="7">
        <v>-1.91427619</v>
      </c>
      <c r="D38" s="7">
        <v>-1.6275601500000001</v>
      </c>
    </row>
    <row r="39" spans="1:4">
      <c r="A39" s="34" t="s">
        <v>687</v>
      </c>
      <c r="B39" s="8" t="s">
        <v>2089</v>
      </c>
      <c r="C39" s="7">
        <v>-1.91427619</v>
      </c>
      <c r="D39" s="7">
        <v>-1.6275601500000001</v>
      </c>
    </row>
    <row r="40" spans="1:4">
      <c r="A40" s="34" t="s">
        <v>558</v>
      </c>
      <c r="B40" s="8" t="s">
        <v>2089</v>
      </c>
      <c r="C40" s="7">
        <v>-1.91427619</v>
      </c>
      <c r="D40" s="7">
        <v>-1.6275601500000001</v>
      </c>
    </row>
    <row r="41" spans="1:4">
      <c r="A41" s="34" t="s">
        <v>1022</v>
      </c>
      <c r="B41" s="8" t="s">
        <v>2089</v>
      </c>
      <c r="C41" s="7">
        <v>-1.91427619</v>
      </c>
      <c r="D41" s="7">
        <v>-1.6275601500000001</v>
      </c>
    </row>
    <row r="42" spans="1:4">
      <c r="A42" s="34" t="s">
        <v>597</v>
      </c>
      <c r="B42" s="8" t="s">
        <v>2090</v>
      </c>
      <c r="C42" s="7">
        <v>-1.6275601500000001</v>
      </c>
      <c r="D42" s="36">
        <v>-1.3233920299999999</v>
      </c>
    </row>
    <row r="43" spans="1:4">
      <c r="A43" s="34" t="s">
        <v>653</v>
      </c>
      <c r="B43" s="8" t="s">
        <v>2090</v>
      </c>
      <c r="C43" s="7">
        <v>-1.6275601500000001</v>
      </c>
      <c r="D43" s="36">
        <v>-1.3233920299999999</v>
      </c>
    </row>
    <row r="44" spans="1:4">
      <c r="A44" s="34" t="s">
        <v>663</v>
      </c>
      <c r="B44" s="8" t="s">
        <v>2090</v>
      </c>
      <c r="C44" s="7">
        <v>-1.6275601500000001</v>
      </c>
      <c r="D44" s="36">
        <v>-1.3233920299999999</v>
      </c>
    </row>
    <row r="45" spans="1:4">
      <c r="A45" s="34" t="s">
        <v>1054</v>
      </c>
      <c r="B45" s="8" t="s">
        <v>2090</v>
      </c>
      <c r="C45" s="7">
        <v>-1.6275601500000001</v>
      </c>
      <c r="D45" s="36">
        <v>-1.3233920299999999</v>
      </c>
    </row>
    <row r="46" spans="1:4">
      <c r="A46" s="34" t="s">
        <v>414</v>
      </c>
      <c r="B46" s="8" t="s">
        <v>2090</v>
      </c>
      <c r="C46" s="7">
        <v>-1.6275601500000001</v>
      </c>
      <c r="D46" s="36">
        <v>-1.3233920299999999</v>
      </c>
    </row>
    <row r="47" spans="1:4">
      <c r="A47" s="34" t="s">
        <v>1518</v>
      </c>
      <c r="B47" s="8" t="s">
        <v>2090</v>
      </c>
      <c r="C47" s="7">
        <v>-1.6275601500000001</v>
      </c>
      <c r="D47" s="36">
        <v>-1.3233920299999999</v>
      </c>
    </row>
    <row r="48" spans="1:4">
      <c r="A48" s="34" t="s">
        <v>1199</v>
      </c>
      <c r="B48" s="8" t="s">
        <v>2090</v>
      </c>
      <c r="C48" s="7">
        <v>-1.6275601500000001</v>
      </c>
      <c r="D48" s="36">
        <v>-1.3233920299999999</v>
      </c>
    </row>
    <row r="49" spans="1:4">
      <c r="A49" s="34" t="s">
        <v>1634</v>
      </c>
      <c r="B49" s="8" t="s">
        <v>2090</v>
      </c>
      <c r="C49" s="7">
        <v>-1.6275601500000001</v>
      </c>
      <c r="D49" s="36">
        <v>-1.3233920299999999</v>
      </c>
    </row>
    <row r="50" spans="1:4">
      <c r="A50" s="34" t="s">
        <v>1523</v>
      </c>
      <c r="B50" s="8" t="s">
        <v>2090</v>
      </c>
      <c r="C50" s="7">
        <v>-1.6275601500000001</v>
      </c>
      <c r="D50" s="36">
        <v>-1.3233920299999999</v>
      </c>
    </row>
    <row r="51" spans="1:4">
      <c r="A51" s="34" t="s">
        <v>280</v>
      </c>
      <c r="B51" s="8" t="s">
        <v>2090</v>
      </c>
      <c r="C51" s="7">
        <v>-1.6275601500000001</v>
      </c>
      <c r="D51" s="36">
        <v>-1.3233920299999999</v>
      </c>
    </row>
    <row r="52" spans="1:4">
      <c r="A52" s="34" t="s">
        <v>428</v>
      </c>
      <c r="B52" s="8" t="s">
        <v>2091</v>
      </c>
      <c r="C52" s="36">
        <v>-1.3233920299999999</v>
      </c>
      <c r="D52" s="36">
        <v>-0.87768533000000004</v>
      </c>
    </row>
    <row r="53" spans="1:4">
      <c r="A53" s="34" t="s">
        <v>882</v>
      </c>
      <c r="B53" s="8" t="s">
        <v>2091</v>
      </c>
      <c r="C53" s="36">
        <v>-1.3233920299999999</v>
      </c>
      <c r="D53" s="36">
        <v>-0.87768533000000004</v>
      </c>
    </row>
    <row r="54" spans="1:4">
      <c r="A54" s="34" t="s">
        <v>1185</v>
      </c>
      <c r="B54" s="8" t="s">
        <v>2091</v>
      </c>
      <c r="C54" s="36">
        <v>-1.3233920299999999</v>
      </c>
      <c r="D54" s="36">
        <v>-0.87768533000000004</v>
      </c>
    </row>
    <row r="55" spans="1:4">
      <c r="A55" s="34" t="s">
        <v>1533</v>
      </c>
      <c r="B55" s="8" t="s">
        <v>2091</v>
      </c>
      <c r="C55" s="36">
        <v>-1.3233920299999999</v>
      </c>
      <c r="D55" s="36">
        <v>-0.87768533000000004</v>
      </c>
    </row>
    <row r="56" spans="1:4">
      <c r="A56" s="34" t="s">
        <v>1581</v>
      </c>
      <c r="B56" s="8" t="s">
        <v>2091</v>
      </c>
      <c r="C56" s="36">
        <v>-1.3233920299999999</v>
      </c>
      <c r="D56" s="36">
        <v>-0.87768533000000004</v>
      </c>
    </row>
    <row r="57" spans="1:4">
      <c r="A57" s="34" t="s">
        <v>818</v>
      </c>
      <c r="B57" s="8" t="s">
        <v>2091</v>
      </c>
      <c r="C57" s="36">
        <v>-1.3233920299999999</v>
      </c>
      <c r="D57" s="36">
        <v>-0.87768533000000004</v>
      </c>
    </row>
    <row r="58" spans="1:4">
      <c r="A58" s="34" t="s">
        <v>626</v>
      </c>
      <c r="B58" s="8" t="s">
        <v>2091</v>
      </c>
      <c r="C58" s="36">
        <v>-1.3233920299999999</v>
      </c>
      <c r="D58" s="36">
        <v>-0.87768533000000004</v>
      </c>
    </row>
    <row r="59" spans="1:4">
      <c r="A59" s="34" t="s">
        <v>647</v>
      </c>
      <c r="B59" s="8" t="s">
        <v>2091</v>
      </c>
      <c r="C59" s="36">
        <v>-1.3233920299999999</v>
      </c>
      <c r="D59" s="36">
        <v>-0.87768533000000004</v>
      </c>
    </row>
    <row r="60" spans="1:4">
      <c r="A60" s="34" t="s">
        <v>941</v>
      </c>
      <c r="B60" s="8" t="s">
        <v>2091</v>
      </c>
      <c r="C60" s="36">
        <v>-1.3233920299999999</v>
      </c>
      <c r="D60" s="36">
        <v>-0.87768533000000004</v>
      </c>
    </row>
    <row r="61" spans="1:4">
      <c r="A61" s="34" t="s">
        <v>801</v>
      </c>
      <c r="B61" s="8" t="s">
        <v>2091</v>
      </c>
      <c r="C61" s="36">
        <v>-1.3233920299999999</v>
      </c>
      <c r="D61" s="36">
        <v>-0.87768533000000004</v>
      </c>
    </row>
    <row r="62" spans="1:4">
      <c r="A62" s="34" t="s">
        <v>799</v>
      </c>
      <c r="B62" s="8" t="s">
        <v>2092</v>
      </c>
      <c r="C62" s="36">
        <v>-0.87768533000000004</v>
      </c>
      <c r="D62" s="36">
        <v>-0.29866574000000001</v>
      </c>
    </row>
    <row r="63" spans="1:4">
      <c r="A63" s="34" t="s">
        <v>1042</v>
      </c>
      <c r="B63" s="8" t="s">
        <v>2092</v>
      </c>
      <c r="C63" s="36">
        <v>-0.87768533000000004</v>
      </c>
      <c r="D63" s="36">
        <v>-0.29866574000000001</v>
      </c>
    </row>
    <row r="64" spans="1:4">
      <c r="A64" s="34" t="s">
        <v>288</v>
      </c>
      <c r="B64" s="8" t="s">
        <v>2092</v>
      </c>
      <c r="C64" s="36">
        <v>-0.87768533000000004</v>
      </c>
      <c r="D64" s="36">
        <v>-0.29866574000000001</v>
      </c>
    </row>
    <row r="65" spans="1:4">
      <c r="A65" s="34" t="s">
        <v>1305</v>
      </c>
      <c r="B65" s="8" t="s">
        <v>2092</v>
      </c>
      <c r="C65" s="36">
        <v>-0.87768533000000004</v>
      </c>
      <c r="D65" s="36">
        <v>-0.29866574000000001</v>
      </c>
    </row>
    <row r="66" spans="1:4">
      <c r="A66" s="34" t="s">
        <v>1149</v>
      </c>
      <c r="B66" s="8" t="s">
        <v>2092</v>
      </c>
      <c r="C66" s="36">
        <v>-0.87768533000000004</v>
      </c>
      <c r="D66" s="36">
        <v>-0.29866574000000001</v>
      </c>
    </row>
    <row r="67" spans="1:4">
      <c r="A67" s="34" t="s">
        <v>896</v>
      </c>
      <c r="B67" s="8" t="s">
        <v>2092</v>
      </c>
      <c r="C67" s="36">
        <v>-0.87768533000000004</v>
      </c>
      <c r="D67" s="36">
        <v>-0.29866574000000001</v>
      </c>
    </row>
    <row r="68" spans="1:4">
      <c r="A68" s="34" t="s">
        <v>1221</v>
      </c>
      <c r="B68" s="8" t="s">
        <v>2092</v>
      </c>
      <c r="C68" s="36">
        <v>-0.87768533000000004</v>
      </c>
      <c r="D68" s="36">
        <v>-0.29866574000000001</v>
      </c>
    </row>
    <row r="69" spans="1:4">
      <c r="A69" s="34" t="s">
        <v>1103</v>
      </c>
      <c r="B69" s="8" t="s">
        <v>2092</v>
      </c>
      <c r="C69" s="36">
        <v>-0.87768533000000004</v>
      </c>
      <c r="D69" s="36">
        <v>-0.29866574000000001</v>
      </c>
    </row>
    <row r="70" spans="1:4">
      <c r="A70" s="34" t="s">
        <v>985</v>
      </c>
      <c r="B70" s="8" t="s">
        <v>2092</v>
      </c>
      <c r="C70" s="36">
        <v>-0.87768533000000004</v>
      </c>
      <c r="D70" s="36">
        <v>-0.29866574000000001</v>
      </c>
    </row>
    <row r="71" spans="1:4">
      <c r="A71" s="34" t="s">
        <v>1301</v>
      </c>
      <c r="B71" s="8" t="s">
        <v>2092</v>
      </c>
      <c r="C71" s="36">
        <v>-0.87768533000000004</v>
      </c>
      <c r="D71" s="36">
        <v>-0.29866574000000001</v>
      </c>
    </row>
    <row r="72" spans="1:4">
      <c r="A72" s="37" t="s">
        <v>1372</v>
      </c>
      <c r="B72" s="8" t="s">
        <v>2093</v>
      </c>
      <c r="C72" s="36">
        <v>-0.29866574000000001</v>
      </c>
      <c r="D72" s="36">
        <v>114.99458181396101</v>
      </c>
    </row>
    <row r="73" spans="1:4">
      <c r="A73" s="37" t="s">
        <v>1435</v>
      </c>
      <c r="B73" s="8" t="s">
        <v>2093</v>
      </c>
      <c r="C73" s="36">
        <v>-0.29866574000000001</v>
      </c>
      <c r="D73" s="36">
        <v>114.99458181396101</v>
      </c>
    </row>
    <row r="74" spans="1:4">
      <c r="A74" s="34" t="s">
        <v>1564</v>
      </c>
      <c r="B74" s="8" t="s">
        <v>2093</v>
      </c>
      <c r="C74" s="36">
        <v>-0.29866574000000001</v>
      </c>
      <c r="D74" s="36">
        <v>114.99458181396101</v>
      </c>
    </row>
    <row r="75" spans="1:4">
      <c r="A75" s="34" t="s">
        <v>1115</v>
      </c>
      <c r="B75" s="8" t="s">
        <v>2093</v>
      </c>
      <c r="C75" s="36">
        <v>-0.29866574000000001</v>
      </c>
      <c r="D75" s="36">
        <v>114.99458181396101</v>
      </c>
    </row>
    <row r="76" spans="1:4">
      <c r="A76" s="34" t="s">
        <v>806</v>
      </c>
      <c r="B76" s="8" t="s">
        <v>2093</v>
      </c>
      <c r="C76" s="36">
        <v>-0.29866574000000001</v>
      </c>
      <c r="D76" s="36">
        <v>114.99458181396101</v>
      </c>
    </row>
    <row r="77" spans="1:4">
      <c r="A77" s="34" t="s">
        <v>1094</v>
      </c>
      <c r="B77" s="8" t="s">
        <v>2093</v>
      </c>
      <c r="C77" s="36">
        <v>-0.29866574000000001</v>
      </c>
      <c r="D77" s="36">
        <v>114.99458181396101</v>
      </c>
    </row>
    <row r="78" spans="1:4">
      <c r="A78" s="34" t="s">
        <v>1517</v>
      </c>
      <c r="B78" s="8" t="s">
        <v>2093</v>
      </c>
      <c r="C78" s="36">
        <v>-0.29866574000000001</v>
      </c>
      <c r="D78" s="36">
        <v>114.99458181396101</v>
      </c>
    </row>
    <row r="79" spans="1:4">
      <c r="A79" s="34" t="s">
        <v>554</v>
      </c>
      <c r="B79" s="8" t="s">
        <v>2093</v>
      </c>
      <c r="C79" s="36">
        <v>-0.29866574000000001</v>
      </c>
      <c r="D79" s="36">
        <v>114.99458181396101</v>
      </c>
    </row>
    <row r="80" spans="1:4">
      <c r="A80" s="34" t="s">
        <v>932</v>
      </c>
      <c r="B80" s="8" t="s">
        <v>2093</v>
      </c>
      <c r="C80" s="36">
        <v>-0.29866574000000001</v>
      </c>
      <c r="D80" s="36">
        <v>114.99458181396101</v>
      </c>
    </row>
    <row r="81" spans="1:4">
      <c r="A81" s="34" t="s">
        <v>1359</v>
      </c>
      <c r="B81" s="8" t="s">
        <v>2093</v>
      </c>
      <c r="C81" s="36">
        <v>-0.29866574000000001</v>
      </c>
      <c r="D81" s="36">
        <v>114.99458181396101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Debray</dc:creator>
  <cp:keywords/>
  <dc:description/>
  <cp:lastModifiedBy/>
  <cp:revision/>
  <dcterms:created xsi:type="dcterms:W3CDTF">2023-01-19T12:55:06Z</dcterms:created>
  <dcterms:modified xsi:type="dcterms:W3CDTF">2024-05-06T15:23:11Z</dcterms:modified>
  <cp:category/>
  <cp:contentStatus/>
</cp:coreProperties>
</file>