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D368823-8ABC-486C-8AFE-192245889B44}" xr6:coauthVersionLast="36" xr6:coauthVersionMax="45" xr10:uidLastSave="{00000000-0000-0000-0000-000000000000}"/>
  <bookViews>
    <workbookView xWindow="0" yWindow="0" windowWidth="20490" windowHeight="7425" xr2:uid="{00000000-000D-0000-FFFF-FFFF00000000}"/>
  </bookViews>
  <sheets>
    <sheet name="Nilai" sheetId="1" r:id="rId1"/>
    <sheet name="Nilai_Akhir" sheetId="3" r:id="rId2"/>
  </sheets>
  <calcPr calcId="191029"/>
</workbook>
</file>

<file path=xl/calcChain.xml><?xml version="1.0" encoding="utf-8"?>
<calcChain xmlns="http://schemas.openxmlformats.org/spreadsheetml/2006/main">
  <c r="E5" i="1" l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E14" i="1"/>
  <c r="E15" i="1"/>
  <c r="E16" i="1"/>
  <c r="E17" i="1"/>
  <c r="K17" i="1" s="1"/>
  <c r="L17" i="1" s="1"/>
  <c r="N17" i="1" s="1"/>
  <c r="B16" i="3" s="1"/>
  <c r="E18" i="1"/>
  <c r="E19" i="1"/>
  <c r="E20" i="1"/>
  <c r="E21" i="1"/>
  <c r="E22" i="1"/>
  <c r="E23" i="1"/>
  <c r="E24" i="1"/>
  <c r="E25" i="1"/>
  <c r="E26" i="1"/>
  <c r="E27" i="1"/>
  <c r="K27" i="1" s="1"/>
  <c r="L27" i="1" s="1"/>
  <c r="E28" i="1"/>
  <c r="E29" i="1"/>
  <c r="E30" i="1"/>
  <c r="E31" i="1"/>
  <c r="E32" i="1"/>
  <c r="E33" i="1"/>
  <c r="E34" i="1"/>
  <c r="E4" i="1"/>
  <c r="K4" i="1" s="1"/>
  <c r="K14" i="1" l="1"/>
  <c r="L14" i="1" s="1"/>
  <c r="K25" i="1"/>
  <c r="L25" i="1" s="1"/>
  <c r="K13" i="1"/>
  <c r="L13" i="1" s="1"/>
  <c r="K28" i="1"/>
  <c r="L28" i="1" s="1"/>
  <c r="K23" i="1"/>
  <c r="L23" i="1" s="1"/>
  <c r="K26" i="1"/>
  <c r="L26" i="1" s="1"/>
  <c r="K34" i="1"/>
  <c r="L34" i="1" s="1"/>
  <c r="K22" i="1"/>
  <c r="L22" i="1" s="1"/>
  <c r="K33" i="1"/>
  <c r="L33" i="1" s="1"/>
  <c r="K21" i="1"/>
  <c r="L21" i="1" s="1"/>
  <c r="K24" i="1"/>
  <c r="L24" i="1" s="1"/>
  <c r="K32" i="1"/>
  <c r="L32" i="1" s="1"/>
  <c r="K20" i="1"/>
  <c r="L20" i="1" s="1"/>
  <c r="K16" i="1"/>
  <c r="L16" i="1" s="1"/>
  <c r="K31" i="1"/>
  <c r="L31" i="1" s="1"/>
  <c r="K19" i="1"/>
  <c r="L19" i="1" s="1"/>
  <c r="K15" i="1"/>
  <c r="L15" i="1" s="1"/>
  <c r="K30" i="1"/>
  <c r="L30" i="1" s="1"/>
  <c r="K18" i="1"/>
  <c r="L18" i="1" s="1"/>
  <c r="K29" i="1"/>
  <c r="L29" i="1" s="1"/>
  <c r="L4" i="1"/>
  <c r="N4" i="1" s="1"/>
  <c r="B3" i="3" s="1"/>
  <c r="N27" i="1"/>
  <c r="B26" i="3" s="1"/>
  <c r="O27" i="1"/>
  <c r="O17" i="1"/>
  <c r="L12" i="1"/>
  <c r="N12" i="1" s="1"/>
  <c r="B11" i="3" s="1"/>
  <c r="L11" i="1"/>
  <c r="N11" i="1" s="1"/>
  <c r="B10" i="3" s="1"/>
  <c r="L10" i="1"/>
  <c r="N10" i="1" s="1"/>
  <c r="B9" i="3" s="1"/>
  <c r="L9" i="1"/>
  <c r="N9" i="1" s="1"/>
  <c r="B8" i="3" s="1"/>
  <c r="L8" i="1"/>
  <c r="N8" i="1" s="1"/>
  <c r="B7" i="3" s="1"/>
  <c r="L7" i="1"/>
  <c r="N7" i="1" s="1"/>
  <c r="B6" i="3" s="1"/>
  <c r="L6" i="1"/>
  <c r="N6" i="1" s="1"/>
  <c r="B5" i="3" s="1"/>
  <c r="L5" i="1"/>
  <c r="L2" i="1"/>
  <c r="N24" i="1" l="1"/>
  <c r="B23" i="3" s="1"/>
  <c r="O24" i="1"/>
  <c r="N22" i="1"/>
  <c r="B21" i="3" s="1"/>
  <c r="O22" i="1"/>
  <c r="N23" i="1"/>
  <c r="B22" i="3" s="1"/>
  <c r="O23" i="1"/>
  <c r="N32" i="1"/>
  <c r="B31" i="3" s="1"/>
  <c r="O32" i="1"/>
  <c r="N18" i="1"/>
  <c r="B17" i="3" s="1"/>
  <c r="O18" i="1"/>
  <c r="N19" i="1"/>
  <c r="B18" i="3" s="1"/>
  <c r="O19" i="1"/>
  <c r="N28" i="1"/>
  <c r="B27" i="3" s="1"/>
  <c r="O28" i="1"/>
  <c r="O33" i="1"/>
  <c r="N33" i="1"/>
  <c r="B32" i="3" s="1"/>
  <c r="N26" i="1"/>
  <c r="B25" i="3" s="1"/>
  <c r="O26" i="1"/>
  <c r="N31" i="1"/>
  <c r="B30" i="3" s="1"/>
  <c r="O31" i="1"/>
  <c r="N13" i="1"/>
  <c r="B12" i="3" s="1"/>
  <c r="O13" i="1"/>
  <c r="N29" i="1"/>
  <c r="B28" i="3" s="1"/>
  <c r="O29" i="1"/>
  <c r="N30" i="1"/>
  <c r="B29" i="3" s="1"/>
  <c r="O30" i="1"/>
  <c r="N16" i="1"/>
  <c r="B15" i="3" s="1"/>
  <c r="O16" i="1"/>
  <c r="N25" i="1"/>
  <c r="B24" i="3" s="1"/>
  <c r="O25" i="1"/>
  <c r="N21" i="1"/>
  <c r="B20" i="3" s="1"/>
  <c r="O21" i="1"/>
  <c r="N34" i="1"/>
  <c r="B33" i="3" s="1"/>
  <c r="O34" i="1"/>
  <c r="N15" i="1"/>
  <c r="B14" i="3" s="1"/>
  <c r="O15" i="1"/>
  <c r="N20" i="1"/>
  <c r="B19" i="3" s="1"/>
  <c r="O20" i="1"/>
  <c r="N14" i="1"/>
  <c r="B13" i="3" s="1"/>
  <c r="O14" i="1"/>
  <c r="O4" i="1"/>
  <c r="O7" i="1"/>
  <c r="O8" i="1"/>
  <c r="O9" i="1"/>
  <c r="O5" i="1"/>
  <c r="N5" i="1"/>
  <c r="B4" i="3" s="1"/>
  <c r="O10" i="1"/>
  <c r="O11" i="1"/>
  <c r="O6" i="1"/>
  <c r="O12" i="1"/>
</calcChain>
</file>

<file path=xl/sharedStrings.xml><?xml version="1.0" encoding="utf-8"?>
<sst xmlns="http://schemas.openxmlformats.org/spreadsheetml/2006/main" count="97" uniqueCount="63">
  <si>
    <t>Presentasi</t>
  </si>
  <si>
    <t>Total</t>
  </si>
  <si>
    <t>Nilai</t>
  </si>
  <si>
    <t>D</t>
  </si>
  <si>
    <t>E</t>
  </si>
  <si>
    <t>C</t>
  </si>
  <si>
    <t>A</t>
  </si>
  <si>
    <t>AB</t>
  </si>
  <si>
    <t>B</t>
  </si>
  <si>
    <t>BC</t>
  </si>
  <si>
    <t>CD</t>
  </si>
  <si>
    <t>Kriteria</t>
  </si>
  <si>
    <t>&gt;75</t>
  </si>
  <si>
    <t>Keterangan</t>
  </si>
  <si>
    <t>&gt;81</t>
  </si>
  <si>
    <t>&gt;69</t>
  </si>
  <si>
    <t>&gt;63</t>
  </si>
  <si>
    <t>&gt;57</t>
  </si>
  <si>
    <t>&gt;51</t>
  </si>
  <si>
    <t>&gt;45</t>
  </si>
  <si>
    <t>&gt;0</t>
  </si>
  <si>
    <t>Nama</t>
  </si>
  <si>
    <t>NIM</t>
  </si>
  <si>
    <t>Kehadiran</t>
  </si>
  <si>
    <t>Ujian</t>
  </si>
  <si>
    <t>Paper</t>
  </si>
  <si>
    <t xml:space="preserve">Keaktifan </t>
  </si>
  <si>
    <t>UTS/UAS</t>
  </si>
  <si>
    <t>Pertemuan</t>
  </si>
  <si>
    <t>Persentase Kehadiran</t>
  </si>
  <si>
    <t>D2/C2</t>
  </si>
  <si>
    <r>
      <rPr>
        <sz val="8.5"/>
        <rFont val="Times New Roman"/>
        <family val="1"/>
      </rPr>
      <t>ABI ZIDANI IRAWAN</t>
    </r>
  </si>
  <si>
    <r>
      <rPr>
        <sz val="8.5"/>
        <rFont val="Times New Roman"/>
        <family val="1"/>
      </rPr>
      <t>AGNES NURLITA</t>
    </r>
  </si>
  <si>
    <r>
      <rPr>
        <sz val="8.5"/>
        <rFont val="Times New Roman"/>
        <family val="1"/>
      </rPr>
      <t>ALDI PRATAMA</t>
    </r>
  </si>
  <si>
    <r>
      <rPr>
        <sz val="8.5"/>
        <rFont val="Times New Roman"/>
        <family val="1"/>
      </rPr>
      <t>AZIMA MUSDALIFAH</t>
    </r>
  </si>
  <si>
    <r>
      <rPr>
        <sz val="8.5"/>
        <rFont val="Times New Roman"/>
        <family val="1"/>
      </rPr>
      <t>AZIS PUTRA SUKARDI</t>
    </r>
  </si>
  <si>
    <r>
      <rPr>
        <sz val="8.5"/>
        <rFont val="Times New Roman"/>
        <family val="1"/>
      </rPr>
      <t>BELA INAYAHTU RIZQIYAH ALSA</t>
    </r>
  </si>
  <si>
    <r>
      <rPr>
        <sz val="8.5"/>
        <rFont val="Times New Roman"/>
        <family val="1"/>
      </rPr>
      <t>DANDA NUR'JATI</t>
    </r>
  </si>
  <si>
    <r>
      <rPr>
        <sz val="8.5"/>
        <rFont val="Times New Roman"/>
        <family val="1"/>
      </rPr>
      <t>DEA FADHILA AGYAN</t>
    </r>
  </si>
  <si>
    <r>
      <rPr>
        <sz val="8.5"/>
        <rFont val="Times New Roman"/>
        <family val="1"/>
      </rPr>
      <t>DLIAUL AULYA</t>
    </r>
  </si>
  <si>
    <r>
      <rPr>
        <sz val="8.5"/>
        <rFont val="Times New Roman"/>
        <family val="1"/>
      </rPr>
      <t>EGA PRAYOGA</t>
    </r>
  </si>
  <si>
    <t>EKA NURUL KARTIKA SARI</t>
  </si>
  <si>
    <t>FACHRI FAZRINSYAH</t>
  </si>
  <si>
    <r>
      <rPr>
        <sz val="8.5"/>
        <rFont val="Times New Roman"/>
        <family val="1"/>
      </rPr>
      <t>FIRDA VIOLA</t>
    </r>
  </si>
  <si>
    <r>
      <rPr>
        <sz val="8.5"/>
        <rFont val="Times New Roman"/>
        <family val="1"/>
      </rPr>
      <t>GALUH RAMADHIANI</t>
    </r>
  </si>
  <si>
    <r>
      <rPr>
        <sz val="8.5"/>
        <rFont val="Times New Roman"/>
        <family val="1"/>
      </rPr>
      <t>HANA AULIANISYA</t>
    </r>
  </si>
  <si>
    <r>
      <rPr>
        <sz val="8.5"/>
        <rFont val="Times New Roman"/>
        <family val="1"/>
      </rPr>
      <t>INDRA LESMANA</t>
    </r>
  </si>
  <si>
    <r>
      <rPr>
        <sz val="8.5"/>
        <rFont val="Times New Roman"/>
        <family val="1"/>
      </rPr>
      <t>KHILDA NUR'AENA</t>
    </r>
  </si>
  <si>
    <r>
      <rPr>
        <sz val="8.5"/>
        <rFont val="Times New Roman"/>
        <family val="1"/>
      </rPr>
      <t>LAMEILFIT RIPIAN MAZIN</t>
    </r>
  </si>
  <si>
    <r>
      <rPr>
        <sz val="8.5"/>
        <rFont val="Times New Roman"/>
        <family val="1"/>
      </rPr>
      <t>MAHARTY FEBDIAN RUDIANI</t>
    </r>
  </si>
  <si>
    <t>MOCHAMAD JIHAN FIKRI</t>
  </si>
  <si>
    <r>
      <rPr>
        <sz val="8.5"/>
        <rFont val="Times New Roman"/>
        <family val="1"/>
      </rPr>
      <t>NADIA DWI YULIANTI</t>
    </r>
  </si>
  <si>
    <r>
      <rPr>
        <sz val="8.5"/>
        <rFont val="Times New Roman"/>
        <family val="1"/>
      </rPr>
      <t>NADIA OKTAMALIA</t>
    </r>
  </si>
  <si>
    <r>
      <rPr>
        <sz val="8.5"/>
        <rFont val="Times New Roman"/>
        <family val="1"/>
      </rPr>
      <t>PADILAH MARDIYAH</t>
    </r>
  </si>
  <si>
    <r>
      <rPr>
        <sz val="8.5"/>
        <rFont val="Times New Roman"/>
        <family val="1"/>
      </rPr>
      <t>RANIA NURAENI</t>
    </r>
  </si>
  <si>
    <r>
      <rPr>
        <sz val="8.5"/>
        <rFont val="Times New Roman"/>
        <family val="1"/>
      </rPr>
      <t>RIANA VIKRI</t>
    </r>
  </si>
  <si>
    <r>
      <rPr>
        <sz val="8.5"/>
        <rFont val="Times New Roman"/>
        <family val="1"/>
      </rPr>
      <t>RISKI ARSI MULYANI</t>
    </r>
  </si>
  <si>
    <r>
      <rPr>
        <sz val="8.5"/>
        <rFont val="Times New Roman"/>
        <family val="1"/>
      </rPr>
      <t>SAFA SALSADILA</t>
    </r>
  </si>
  <si>
    <r>
      <rPr>
        <sz val="8.5"/>
        <rFont val="Times New Roman"/>
        <family val="1"/>
      </rPr>
      <t>SALSA BILLY</t>
    </r>
  </si>
  <si>
    <r>
      <rPr>
        <sz val="8.5"/>
        <rFont val="Times New Roman"/>
        <family val="1"/>
      </rPr>
      <t>SANTI DWI RAHMANIA</t>
    </r>
  </si>
  <si>
    <r>
      <rPr>
        <sz val="8.5"/>
        <rFont val="Times New Roman"/>
        <family val="1"/>
      </rPr>
      <t>ULFHA MA'RIFATUL LATIFAH</t>
    </r>
  </si>
  <si>
    <r>
      <rPr>
        <sz val="8.5"/>
        <rFont val="Times New Roman"/>
        <family val="1"/>
      </rPr>
      <t>YANI MARYANI</t>
    </r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</si>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</sst>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8"/>
      <name val="Calibri"/>
    </font>
    <font>
      <u/>
      <sz val="11"/>
      <name val="Calibri"/>
      <family val="2"/>
    </font>
    <font>
      <sz val="11"/>
      <name val="Calibri"/>
      <family val="2"/>
    </font>
    <font>
      <sz val="8.5"/>
      <name val="Times New Roman"/>
    </font>
    <font>
      <sz val="8.5"/>
      <name val="Times New Roman"/>
      <family val="1"/>
    </font>
    <font>
      <sz val="8.5"/>
      <color rgb="FF000000"/>
      <name val="Times New Roman"/>
      <family val="1"/>
    </font>
    <font>
      <sz val="8.5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4" fillId="0" borderId="0">
      <alignment vertical="top"/>
      <protection locked="0"/>
    </xf>
    <xf numFmtId="9" fontId="1" fillId="0" borderId="0"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9" fontId="2" fillId="0" borderId="0" xfId="1" applyFont="1" applyAlignment="1" applyProtection="1">
      <alignment horizontal="center"/>
    </xf>
    <xf numFmtId="9" fontId="3" fillId="0" borderId="0" xfId="0" applyNumberFormat="1" applyFont="1" applyAlignment="1"/>
    <xf numFmtId="49" fontId="4" fillId="0" borderId="0" xfId="0" applyNumberFormat="1" applyFont="1" applyAlignment="1"/>
    <xf numFmtId="0" fontId="2" fillId="0" borderId="0" xfId="0" applyFont="1" applyAlignment="1">
      <alignment horizont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49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2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12" fillId="0" borderId="0" xfId="0" applyFont="1" applyBorder="1" applyAlignment="1">
      <alignment horizontal="left" vertical="top" wrapText="1"/>
    </xf>
    <xf numFmtId="1" fontId="15" fillId="0" borderId="0" xfId="0" applyNumberFormat="1" applyFont="1" applyBorder="1" applyAlignment="1">
      <alignment horizontal="center" vertical="top" shrinkToFi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</cellXfs>
  <cellStyles count="3">
    <cellStyle name="Normal" xfId="0" builtinId="0"/>
    <cellStyle name="Percent" xfId="1" builtinId="5"/>
    <cellStyle name="Percent 2" xfId="2" xr:uid="{E198CA9D-BFE3-4F36-8CB7-1D604815D38F}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A10" workbookViewId="0">
      <selection activeCell="G5" sqref="G5"/>
    </sheetView>
  </sheetViews>
  <sheetFormatPr defaultColWidth="10" defaultRowHeight="15"/>
  <cols>
    <col min="1" max="1" width="25.5703125" customWidth="1"/>
    <col min="2" max="2" width="13.7109375" bestFit="1" customWidth="1"/>
    <col min="3" max="4" width="12" style="16" customWidth="1"/>
    <col min="5" max="5" width="20.5703125" style="1" bestFit="1" customWidth="1"/>
    <col min="6" max="6" width="9.140625" style="1"/>
    <col min="7" max="7" width="10.28515625" style="1" bestFit="1" customWidth="1"/>
    <col min="8" max="10" width="9.140625" style="1"/>
    <col min="11" max="11" width="12.28515625" style="1" bestFit="1" customWidth="1"/>
    <col min="12" max="12" width="10.28515625" bestFit="1" customWidth="1"/>
    <col min="15" max="15" width="11.140625" bestFit="1" customWidth="1"/>
  </cols>
  <sheetData>
    <row r="1" spans="1:21">
      <c r="A1" s="2" t="s">
        <v>21</v>
      </c>
      <c r="B1" s="2" t="s">
        <v>22</v>
      </c>
      <c r="C1" s="18" t="s">
        <v>28</v>
      </c>
      <c r="D1" s="18" t="s">
        <v>23</v>
      </c>
      <c r="E1" s="18" t="s">
        <v>29</v>
      </c>
      <c r="F1" s="3" t="s">
        <v>25</v>
      </c>
      <c r="G1" s="3" t="s">
        <v>0</v>
      </c>
      <c r="H1" s="3" t="s">
        <v>26</v>
      </c>
      <c r="I1" s="3" t="s">
        <v>27</v>
      </c>
      <c r="J1" s="3"/>
      <c r="K1" s="3" t="s">
        <v>24</v>
      </c>
      <c r="L1" s="4" t="s">
        <v>1</v>
      </c>
      <c r="N1" s="5" t="s">
        <v>2</v>
      </c>
      <c r="O1" s="6" t="s">
        <v>13</v>
      </c>
      <c r="Q1" s="6" t="s">
        <v>2</v>
      </c>
      <c r="R1" s="6" t="s">
        <v>11</v>
      </c>
    </row>
    <row r="2" spans="1:21">
      <c r="A2" s="2"/>
      <c r="B2" s="2"/>
      <c r="C2" s="18" t="s">
        <v>62</v>
      </c>
      <c r="D2" s="18" t="s">
        <v>30</v>
      </c>
      <c r="E2" s="7">
        <v>0.1</v>
      </c>
      <c r="F2" s="7">
        <v>0.45</v>
      </c>
      <c r="G2" s="7">
        <v>0.25</v>
      </c>
      <c r="H2" s="7">
        <v>0.2</v>
      </c>
      <c r="I2" s="7">
        <v>0</v>
      </c>
      <c r="J2" s="7"/>
      <c r="K2" s="7"/>
      <c r="L2" s="8">
        <f>SUM(E2:I2)</f>
        <v>1</v>
      </c>
    </row>
    <row r="3" spans="1:21">
      <c r="A3" s="2"/>
      <c r="B3" s="2"/>
      <c r="C3" s="2"/>
      <c r="D3" s="2"/>
      <c r="E3" s="7"/>
      <c r="F3" s="7"/>
      <c r="G3" s="7"/>
      <c r="H3" s="7"/>
      <c r="I3" s="7"/>
      <c r="J3" s="7"/>
      <c r="K3" s="7"/>
      <c r="L3" s="8"/>
    </row>
    <row r="4" spans="1:21">
      <c r="A4" s="26" t="s">
        <v>31</v>
      </c>
      <c r="B4" s="27">
        <v>20200510027</v>
      </c>
      <c r="C4" s="9"/>
      <c r="D4" s="23">
        <v>3</v>
      </c>
      <c r="E4" s="19">
        <f>(D4/$C$2)*100</f>
        <v>100</v>
      </c>
      <c r="F4" s="10"/>
      <c r="G4" s="10">
        <v>70</v>
      </c>
      <c r="H4" s="25">
        <v>10</v>
      </c>
      <c r="I4" s="10"/>
      <c r="J4" s="7"/>
      <c r="K4" s="1" t="str">
        <f>IF(E4&gt;=75,"Ya","Tidak")</f>
        <v>Ya</v>
      </c>
      <c r="L4">
        <f>IF(K4="Ya",(E4*$E$2)+(F4*$F$2)+(G4*$G$2)+(H4*$H$2)+(I4*$I$2), )</f>
        <v>29.5</v>
      </c>
      <c r="N4" s="11" t="str">
        <f>IF(L4&gt;=81,"A",IF(L4&gt;=75,"AB",IF(L4&gt;=69,"B",IF(L4&gt;=63,"BC",IF(L4&gt;=57,"C",IF(L4&gt;=51,"CD",IF(L4&gt;=45,"D","E")))))))</f>
        <v>E</v>
      </c>
      <c r="O4" t="str">
        <f>IF(L4&gt;=65,"Lulus","Tidak Lulus")</f>
        <v>Tidak Lulus</v>
      </c>
      <c r="U4" s="17"/>
    </row>
    <row r="5" spans="1:21">
      <c r="A5" s="26" t="s">
        <v>32</v>
      </c>
      <c r="B5" s="27">
        <v>20200510114</v>
      </c>
      <c r="D5" s="24">
        <v>3</v>
      </c>
      <c r="E5" s="19">
        <f t="shared" ref="E5:E34" si="0">(D5/$C$2)*100</f>
        <v>100</v>
      </c>
      <c r="F5" s="10"/>
      <c r="G5" s="10"/>
      <c r="H5" s="25"/>
      <c r="I5" s="10"/>
      <c r="K5" s="1" t="str">
        <f t="shared" ref="K5:K34" si="1">IF(E5&gt;=75,"Ya","Tidak")</f>
        <v>Ya</v>
      </c>
      <c r="L5">
        <f>IF(K5="Ya",(E5*$E$2)+(F5*$F$2)+(G5*$G$2)+(H5*$H$2)+(I5*$I$2), )</f>
        <v>10</v>
      </c>
      <c r="N5" s="11" t="str">
        <f>IF(L5&gt;=81,"A",IF(L5&gt;=75,"AB",IF(L5&gt;=69,"B",IF(L5&gt;=63,"BC",IF(L5&gt;=57,"C",IF(L5&gt;=51,"CD",IF(L5&gt;=45,"D","E")))))))</f>
        <v>E</v>
      </c>
      <c r="O5" t="str">
        <f>IF(L5&gt;=65,"Lulus","Tidak Lulus")</f>
        <v>Tidak Lulus</v>
      </c>
      <c r="Q5" s="12" t="s">
        <v>6</v>
      </c>
      <c r="R5" s="13" t="s">
        <v>14</v>
      </c>
    </row>
    <row r="6" spans="1:21">
      <c r="A6" s="26" t="s">
        <v>33</v>
      </c>
      <c r="B6" s="27">
        <v>20200510109</v>
      </c>
      <c r="D6" s="24">
        <v>3</v>
      </c>
      <c r="E6" s="19">
        <f t="shared" si="0"/>
        <v>100</v>
      </c>
      <c r="G6" s="1">
        <v>70</v>
      </c>
      <c r="H6" s="25"/>
      <c r="K6" s="1" t="str">
        <f t="shared" si="1"/>
        <v>Ya</v>
      </c>
      <c r="L6">
        <f t="shared" ref="L6:L10" si="2">IF(K6="Ya",(E6*$E$2)+(F6*$F$2)+(G6*$G$2)+(H6*$H$2)+(I6*$I$2), )</f>
        <v>27.5</v>
      </c>
      <c r="N6" s="11" t="str">
        <f t="shared" ref="N6:N34" si="3">IF(L6&gt;=81,"A",IF(L6&gt;=75,"AB",IF(L6&gt;=69,"B",IF(L6&gt;=63,"BC",IF(L6&gt;=57,"C",IF(L6&gt;=51,"CD",IF(L6&gt;=45,"D","E")))))))</f>
        <v>E</v>
      </c>
      <c r="O6" t="str">
        <f t="shared" ref="O6:O13" si="4">IF(L6&gt;=65,"Lulus","Tidak Lulus")</f>
        <v>Tidak Lulus</v>
      </c>
      <c r="Q6" s="12" t="s">
        <v>7</v>
      </c>
      <c r="R6" s="13" t="s">
        <v>12</v>
      </c>
    </row>
    <row r="7" spans="1:21">
      <c r="A7" s="26" t="s">
        <v>34</v>
      </c>
      <c r="B7" s="27">
        <v>20200510302</v>
      </c>
      <c r="D7" s="23">
        <v>3</v>
      </c>
      <c r="E7" s="19">
        <f t="shared" si="0"/>
        <v>100</v>
      </c>
      <c r="G7" s="1">
        <v>70</v>
      </c>
      <c r="H7" s="25"/>
      <c r="K7" s="1" t="str">
        <f t="shared" si="1"/>
        <v>Ya</v>
      </c>
      <c r="L7">
        <f t="shared" si="2"/>
        <v>27.5</v>
      </c>
      <c r="N7" s="11" t="str">
        <f t="shared" si="3"/>
        <v>E</v>
      </c>
      <c r="O7" t="str">
        <f t="shared" si="4"/>
        <v>Tidak Lulus</v>
      </c>
      <c r="Q7" s="12" t="s">
        <v>8</v>
      </c>
      <c r="R7" s="13" t="s">
        <v>15</v>
      </c>
    </row>
    <row r="8" spans="1:21">
      <c r="A8" s="26" t="s">
        <v>35</v>
      </c>
      <c r="B8" s="27">
        <v>20200510079</v>
      </c>
      <c r="D8" s="24">
        <v>3</v>
      </c>
      <c r="E8" s="19">
        <f t="shared" si="0"/>
        <v>100</v>
      </c>
      <c r="G8" s="1">
        <v>70</v>
      </c>
      <c r="H8" s="25">
        <v>20</v>
      </c>
      <c r="K8" s="1" t="str">
        <f t="shared" si="1"/>
        <v>Ya</v>
      </c>
      <c r="L8">
        <f t="shared" si="2"/>
        <v>31.5</v>
      </c>
      <c r="N8" s="11" t="str">
        <f t="shared" si="3"/>
        <v>E</v>
      </c>
      <c r="O8" t="str">
        <f t="shared" si="4"/>
        <v>Tidak Lulus</v>
      </c>
      <c r="Q8" s="14" t="s">
        <v>9</v>
      </c>
      <c r="R8" s="13" t="s">
        <v>16</v>
      </c>
    </row>
    <row r="9" spans="1:21" ht="22.5">
      <c r="A9" s="26" t="s">
        <v>36</v>
      </c>
      <c r="B9" s="27">
        <v>20200510029</v>
      </c>
      <c r="D9" s="24">
        <v>3</v>
      </c>
      <c r="E9" s="19">
        <f t="shared" si="0"/>
        <v>100</v>
      </c>
      <c r="G9" s="10">
        <v>70</v>
      </c>
      <c r="H9" s="25"/>
      <c r="K9" s="1" t="str">
        <f t="shared" si="1"/>
        <v>Ya</v>
      </c>
      <c r="L9">
        <f t="shared" si="2"/>
        <v>27.5</v>
      </c>
      <c r="N9" s="11" t="str">
        <f t="shared" si="3"/>
        <v>E</v>
      </c>
      <c r="O9" t="str">
        <f t="shared" si="4"/>
        <v>Tidak Lulus</v>
      </c>
      <c r="Q9" s="12" t="s">
        <v>5</v>
      </c>
      <c r="R9" s="13" t="s">
        <v>17</v>
      </c>
    </row>
    <row r="10" spans="1:21">
      <c r="A10" s="26" t="s">
        <v>37</v>
      </c>
      <c r="B10" s="27">
        <v>20200510155</v>
      </c>
      <c r="D10" s="23">
        <v>3</v>
      </c>
      <c r="E10" s="19">
        <f t="shared" si="0"/>
        <v>100</v>
      </c>
      <c r="G10" s="10">
        <v>70</v>
      </c>
      <c r="H10" s="25">
        <v>10</v>
      </c>
      <c r="K10" s="1" t="str">
        <f t="shared" si="1"/>
        <v>Ya</v>
      </c>
      <c r="L10">
        <f t="shared" si="2"/>
        <v>29.5</v>
      </c>
      <c r="N10" s="11" t="str">
        <f t="shared" si="3"/>
        <v>E</v>
      </c>
      <c r="O10" t="str">
        <f t="shared" si="4"/>
        <v>Tidak Lulus</v>
      </c>
      <c r="Q10" s="12" t="s">
        <v>10</v>
      </c>
      <c r="R10" s="13" t="s">
        <v>18</v>
      </c>
    </row>
    <row r="11" spans="1:21">
      <c r="A11" s="26" t="s">
        <v>38</v>
      </c>
      <c r="B11" s="27">
        <v>20200510097</v>
      </c>
      <c r="D11" s="24">
        <v>3</v>
      </c>
      <c r="E11" s="19">
        <f t="shared" si="0"/>
        <v>100</v>
      </c>
      <c r="G11" s="25">
        <v>80</v>
      </c>
      <c r="H11" s="25"/>
      <c r="K11" s="1" t="str">
        <f t="shared" si="1"/>
        <v>Ya</v>
      </c>
      <c r="L11">
        <f t="shared" ref="L11:L25" si="5">IF(K11="Ya",(E11*$E$2)+(F11*$F$2)+(G11*$G$2)+(H11*$H$2)+(I11*$I$2), )</f>
        <v>30</v>
      </c>
      <c r="N11" s="11" t="str">
        <f t="shared" si="3"/>
        <v>E</v>
      </c>
      <c r="O11" t="str">
        <f t="shared" si="4"/>
        <v>Tidak Lulus</v>
      </c>
      <c r="Q11" s="12" t="s">
        <v>3</v>
      </c>
      <c r="R11" s="13" t="s">
        <v>19</v>
      </c>
    </row>
    <row r="12" spans="1:21">
      <c r="A12" s="26" t="s">
        <v>39</v>
      </c>
      <c r="B12" s="27">
        <v>20200510306</v>
      </c>
      <c r="D12" s="24">
        <v>3</v>
      </c>
      <c r="E12" s="19">
        <f t="shared" si="0"/>
        <v>100</v>
      </c>
      <c r="G12" s="25">
        <v>70</v>
      </c>
      <c r="H12" s="25"/>
      <c r="K12" s="1" t="str">
        <f t="shared" si="1"/>
        <v>Ya</v>
      </c>
      <c r="L12">
        <f t="shared" si="5"/>
        <v>27.5</v>
      </c>
      <c r="N12" s="11" t="str">
        <f t="shared" si="3"/>
        <v>E</v>
      </c>
      <c r="O12" t="str">
        <f t="shared" si="4"/>
        <v>Tidak Lulus</v>
      </c>
      <c r="Q12" s="12" t="s">
        <v>4</v>
      </c>
      <c r="R12" s="13" t="s">
        <v>20</v>
      </c>
    </row>
    <row r="13" spans="1:21">
      <c r="A13" s="26" t="s">
        <v>40</v>
      </c>
      <c r="B13" s="27">
        <v>20200510376</v>
      </c>
      <c r="D13" s="23">
        <v>3</v>
      </c>
      <c r="E13" s="19">
        <f t="shared" si="0"/>
        <v>100</v>
      </c>
      <c r="G13" s="25">
        <v>70</v>
      </c>
      <c r="H13" s="25"/>
      <c r="K13" s="1" t="str">
        <f t="shared" si="1"/>
        <v>Ya</v>
      </c>
      <c r="L13">
        <f t="shared" si="5"/>
        <v>27.5</v>
      </c>
      <c r="N13" s="11" t="str">
        <f t="shared" si="3"/>
        <v>E</v>
      </c>
      <c r="O13" t="str">
        <f t="shared" si="4"/>
        <v>Tidak Lulus</v>
      </c>
      <c r="Q13" s="15"/>
      <c r="R13" s="10"/>
    </row>
    <row r="14" spans="1:21">
      <c r="A14" s="28" t="s">
        <v>41</v>
      </c>
      <c r="B14" s="27">
        <v>20200510162</v>
      </c>
      <c r="D14" s="24">
        <v>3</v>
      </c>
      <c r="E14" s="19">
        <f t="shared" si="0"/>
        <v>100</v>
      </c>
      <c r="G14" s="25">
        <v>80</v>
      </c>
      <c r="H14" s="25">
        <v>10</v>
      </c>
      <c r="K14" s="1" t="str">
        <f t="shared" si="1"/>
        <v>Ya</v>
      </c>
      <c r="L14">
        <f t="shared" si="5"/>
        <v>32</v>
      </c>
      <c r="N14" s="11" t="str">
        <f t="shared" si="3"/>
        <v>E</v>
      </c>
      <c r="O14" t="str">
        <f t="shared" ref="O14:O34" si="6">IF(L14&gt;=65,"Lulus","Tidak Lulus")</f>
        <v>Tidak Lulus</v>
      </c>
    </row>
    <row r="15" spans="1:21">
      <c r="A15" s="29" t="s">
        <v>42</v>
      </c>
      <c r="B15" s="30">
        <v>20200510085</v>
      </c>
      <c r="D15" s="24">
        <v>3</v>
      </c>
      <c r="E15" s="19">
        <f t="shared" si="0"/>
        <v>100</v>
      </c>
      <c r="G15" s="25">
        <v>70</v>
      </c>
      <c r="H15" s="25">
        <v>10</v>
      </c>
      <c r="K15" s="1" t="str">
        <f t="shared" si="1"/>
        <v>Ya</v>
      </c>
      <c r="L15">
        <f t="shared" si="5"/>
        <v>29.5</v>
      </c>
      <c r="N15" s="11" t="str">
        <f t="shared" si="3"/>
        <v>E</v>
      </c>
      <c r="O15" t="str">
        <f t="shared" si="6"/>
        <v>Tidak Lulus</v>
      </c>
    </row>
    <row r="16" spans="1:21">
      <c r="A16" s="26" t="s">
        <v>43</v>
      </c>
      <c r="B16" s="27">
        <v>20200510067</v>
      </c>
      <c r="D16" s="23">
        <v>3</v>
      </c>
      <c r="E16" s="19">
        <f t="shared" si="0"/>
        <v>100</v>
      </c>
      <c r="G16" s="25">
        <v>80</v>
      </c>
      <c r="H16" s="25"/>
      <c r="K16" s="1" t="str">
        <f t="shared" si="1"/>
        <v>Ya</v>
      </c>
      <c r="L16">
        <f t="shared" si="5"/>
        <v>30</v>
      </c>
      <c r="N16" s="11" t="str">
        <f t="shared" si="3"/>
        <v>E</v>
      </c>
      <c r="O16" t="str">
        <f t="shared" si="6"/>
        <v>Tidak Lulus</v>
      </c>
    </row>
    <row r="17" spans="1:15">
      <c r="A17" s="26" t="s">
        <v>44</v>
      </c>
      <c r="B17" s="27">
        <v>20200510064</v>
      </c>
      <c r="D17" s="24">
        <v>3</v>
      </c>
      <c r="E17" s="19">
        <f t="shared" si="0"/>
        <v>100</v>
      </c>
      <c r="G17" s="25">
        <v>70</v>
      </c>
      <c r="H17" s="25"/>
      <c r="K17" s="1" t="str">
        <f t="shared" si="1"/>
        <v>Ya</v>
      </c>
      <c r="L17">
        <f t="shared" si="5"/>
        <v>27.5</v>
      </c>
      <c r="N17" s="11" t="str">
        <f t="shared" si="3"/>
        <v>E</v>
      </c>
      <c r="O17" t="str">
        <f t="shared" si="6"/>
        <v>Tidak Lulus</v>
      </c>
    </row>
    <row r="18" spans="1:15">
      <c r="A18" s="26" t="s">
        <v>45</v>
      </c>
      <c r="B18" s="27">
        <v>20200510083</v>
      </c>
      <c r="D18" s="24">
        <v>3</v>
      </c>
      <c r="E18" s="19">
        <f t="shared" si="0"/>
        <v>100</v>
      </c>
      <c r="G18" s="25">
        <v>80</v>
      </c>
      <c r="H18" s="25"/>
      <c r="K18" s="1" t="str">
        <f t="shared" si="1"/>
        <v>Ya</v>
      </c>
      <c r="L18">
        <f t="shared" si="5"/>
        <v>30</v>
      </c>
      <c r="N18" s="11" t="str">
        <f t="shared" si="3"/>
        <v>E</v>
      </c>
      <c r="O18" t="str">
        <f t="shared" si="6"/>
        <v>Tidak Lulus</v>
      </c>
    </row>
    <row r="19" spans="1:15">
      <c r="A19" s="26" t="s">
        <v>46</v>
      </c>
      <c r="B19" s="27">
        <v>20200510008</v>
      </c>
      <c r="D19" s="23">
        <v>3</v>
      </c>
      <c r="E19" s="19">
        <f t="shared" si="0"/>
        <v>100</v>
      </c>
      <c r="G19" s="25"/>
      <c r="H19" s="25"/>
      <c r="K19" s="1" t="str">
        <f t="shared" si="1"/>
        <v>Ya</v>
      </c>
      <c r="L19">
        <f t="shared" si="5"/>
        <v>10</v>
      </c>
      <c r="N19" s="11" t="str">
        <f t="shared" si="3"/>
        <v>E</v>
      </c>
      <c r="O19" t="str">
        <f t="shared" si="6"/>
        <v>Tidak Lulus</v>
      </c>
    </row>
    <row r="20" spans="1:15">
      <c r="A20" s="26" t="s">
        <v>47</v>
      </c>
      <c r="B20" s="27">
        <v>20200510075</v>
      </c>
      <c r="D20" s="24">
        <v>3</v>
      </c>
      <c r="E20" s="19">
        <f t="shared" si="0"/>
        <v>100</v>
      </c>
      <c r="G20" s="25">
        <v>80</v>
      </c>
      <c r="H20" s="25"/>
      <c r="K20" s="1" t="str">
        <f t="shared" si="1"/>
        <v>Ya</v>
      </c>
      <c r="L20">
        <f t="shared" si="5"/>
        <v>30</v>
      </c>
      <c r="N20" s="11" t="str">
        <f t="shared" si="3"/>
        <v>E</v>
      </c>
      <c r="O20" t="str">
        <f t="shared" si="6"/>
        <v>Tidak Lulus</v>
      </c>
    </row>
    <row r="21" spans="1:15">
      <c r="A21" s="26" t="s">
        <v>48</v>
      </c>
      <c r="B21" s="27">
        <v>20200510137</v>
      </c>
      <c r="D21" s="24">
        <v>3</v>
      </c>
      <c r="E21" s="19">
        <f t="shared" si="0"/>
        <v>100</v>
      </c>
      <c r="G21" s="25">
        <v>80</v>
      </c>
      <c r="H21" s="25"/>
      <c r="K21" s="1" t="str">
        <f t="shared" si="1"/>
        <v>Ya</v>
      </c>
      <c r="L21">
        <f t="shared" si="5"/>
        <v>30</v>
      </c>
      <c r="N21" s="11" t="str">
        <f t="shared" si="3"/>
        <v>E</v>
      </c>
      <c r="O21" t="str">
        <f t="shared" si="6"/>
        <v>Tidak Lulus</v>
      </c>
    </row>
    <row r="22" spans="1:15">
      <c r="A22" s="26" t="s">
        <v>49</v>
      </c>
      <c r="B22" s="27">
        <v>20200510198</v>
      </c>
      <c r="D22" s="23">
        <v>3</v>
      </c>
      <c r="E22" s="19">
        <f t="shared" si="0"/>
        <v>100</v>
      </c>
      <c r="G22" s="25">
        <v>70</v>
      </c>
      <c r="H22" s="25"/>
      <c r="K22" s="1" t="str">
        <f t="shared" si="1"/>
        <v>Ya</v>
      </c>
      <c r="L22">
        <f t="shared" si="5"/>
        <v>27.5</v>
      </c>
      <c r="N22" s="11" t="str">
        <f t="shared" si="3"/>
        <v>E</v>
      </c>
      <c r="O22" t="str">
        <f t="shared" si="6"/>
        <v>Tidak Lulus</v>
      </c>
    </row>
    <row r="23" spans="1:15">
      <c r="A23" s="28" t="s">
        <v>50</v>
      </c>
      <c r="B23" s="27">
        <v>20200510129</v>
      </c>
      <c r="D23" s="24">
        <v>3</v>
      </c>
      <c r="E23" s="19">
        <f t="shared" si="0"/>
        <v>100</v>
      </c>
      <c r="G23" s="25"/>
      <c r="H23" s="25"/>
      <c r="K23" s="1" t="str">
        <f t="shared" si="1"/>
        <v>Ya</v>
      </c>
      <c r="L23">
        <f t="shared" si="5"/>
        <v>10</v>
      </c>
      <c r="N23" s="11" t="str">
        <f t="shared" si="3"/>
        <v>E</v>
      </c>
      <c r="O23" t="str">
        <f t="shared" si="6"/>
        <v>Tidak Lulus</v>
      </c>
    </row>
    <row r="24" spans="1:15">
      <c r="A24" s="26" t="s">
        <v>51</v>
      </c>
      <c r="B24" s="27">
        <v>20200510132</v>
      </c>
      <c r="D24" s="24">
        <v>3</v>
      </c>
      <c r="E24" s="19">
        <f t="shared" si="0"/>
        <v>100</v>
      </c>
      <c r="G24" s="25">
        <v>80</v>
      </c>
      <c r="H24" s="25"/>
      <c r="K24" s="1" t="str">
        <f t="shared" si="1"/>
        <v>Ya</v>
      </c>
      <c r="L24">
        <f t="shared" si="5"/>
        <v>30</v>
      </c>
      <c r="N24" s="11" t="str">
        <f t="shared" si="3"/>
        <v>E</v>
      </c>
      <c r="O24" t="str">
        <f t="shared" si="6"/>
        <v>Tidak Lulus</v>
      </c>
    </row>
    <row r="25" spans="1:15">
      <c r="A25" s="26" t="s">
        <v>52</v>
      </c>
      <c r="B25" s="27">
        <v>20200510026</v>
      </c>
      <c r="D25" s="23">
        <v>3</v>
      </c>
      <c r="E25" s="19">
        <f t="shared" si="0"/>
        <v>100</v>
      </c>
      <c r="G25" s="25">
        <v>80</v>
      </c>
      <c r="H25" s="25"/>
      <c r="K25" s="1" t="str">
        <f t="shared" si="1"/>
        <v>Ya</v>
      </c>
      <c r="L25">
        <f t="shared" si="5"/>
        <v>30</v>
      </c>
      <c r="N25" s="11" t="str">
        <f t="shared" si="3"/>
        <v>E</v>
      </c>
      <c r="O25" t="str">
        <f t="shared" si="6"/>
        <v>Tidak Lulus</v>
      </c>
    </row>
    <row r="26" spans="1:15">
      <c r="A26" s="26" t="s">
        <v>53</v>
      </c>
      <c r="B26" s="27">
        <v>20200510204</v>
      </c>
      <c r="D26" s="24">
        <v>3</v>
      </c>
      <c r="E26" s="19">
        <f t="shared" si="0"/>
        <v>100</v>
      </c>
      <c r="G26" s="1">
        <v>70</v>
      </c>
      <c r="H26" s="25"/>
      <c r="K26" s="1" t="str">
        <f t="shared" si="1"/>
        <v>Ya</v>
      </c>
      <c r="L26">
        <f t="shared" ref="L26:L34" si="7">IF(K26="Ya",(E26*$E$2)+(F26*$F$2)+(G26*$G$2)+(H26*$H$2)+(I26*$I$2), )</f>
        <v>27.5</v>
      </c>
      <c r="N26" s="11" t="str">
        <f t="shared" si="3"/>
        <v>E</v>
      </c>
      <c r="O26" t="str">
        <f t="shared" si="6"/>
        <v>Tidak Lulus</v>
      </c>
    </row>
    <row r="27" spans="1:15">
      <c r="A27" s="26" t="s">
        <v>54</v>
      </c>
      <c r="B27" s="27">
        <v>20200510207</v>
      </c>
      <c r="D27" s="24">
        <v>3</v>
      </c>
      <c r="E27" s="19">
        <f t="shared" si="0"/>
        <v>100</v>
      </c>
      <c r="G27" s="1">
        <v>80</v>
      </c>
      <c r="H27" s="25"/>
      <c r="K27" s="1" t="str">
        <f t="shared" si="1"/>
        <v>Ya</v>
      </c>
      <c r="L27">
        <f t="shared" si="7"/>
        <v>30</v>
      </c>
      <c r="N27" s="11" t="str">
        <f t="shared" si="3"/>
        <v>E</v>
      </c>
      <c r="O27" t="str">
        <f t="shared" si="6"/>
        <v>Tidak Lulus</v>
      </c>
    </row>
    <row r="28" spans="1:15">
      <c r="A28" s="26" t="s">
        <v>55</v>
      </c>
      <c r="B28" s="27">
        <v>20200510280</v>
      </c>
      <c r="D28" s="23">
        <v>3</v>
      </c>
      <c r="E28" s="19">
        <f t="shared" si="0"/>
        <v>100</v>
      </c>
      <c r="G28" s="1">
        <v>80</v>
      </c>
      <c r="H28" s="25">
        <v>10</v>
      </c>
      <c r="K28" s="1" t="str">
        <f t="shared" si="1"/>
        <v>Ya</v>
      </c>
      <c r="L28">
        <f t="shared" si="7"/>
        <v>32</v>
      </c>
      <c r="N28" s="11" t="str">
        <f t="shared" si="3"/>
        <v>E</v>
      </c>
      <c r="O28" t="str">
        <f t="shared" si="6"/>
        <v>Tidak Lulus</v>
      </c>
    </row>
    <row r="29" spans="1:15">
      <c r="A29" s="26" t="s">
        <v>56</v>
      </c>
      <c r="B29" s="27">
        <v>20200510068</v>
      </c>
      <c r="D29" s="24">
        <v>3</v>
      </c>
      <c r="E29" s="19">
        <f t="shared" si="0"/>
        <v>100</v>
      </c>
      <c r="G29" s="1">
        <v>70</v>
      </c>
      <c r="H29" s="25"/>
      <c r="K29" s="1" t="str">
        <f t="shared" si="1"/>
        <v>Ya</v>
      </c>
      <c r="L29">
        <f t="shared" si="7"/>
        <v>27.5</v>
      </c>
      <c r="N29" s="11" t="str">
        <f t="shared" si="3"/>
        <v>E</v>
      </c>
      <c r="O29" t="str">
        <f t="shared" si="6"/>
        <v>Tidak Lulus</v>
      </c>
    </row>
    <row r="30" spans="1:15">
      <c r="A30" s="26" t="s">
        <v>57</v>
      </c>
      <c r="B30" s="27">
        <v>20200510160</v>
      </c>
      <c r="D30" s="24">
        <v>3</v>
      </c>
      <c r="E30" s="19">
        <f t="shared" si="0"/>
        <v>100</v>
      </c>
      <c r="G30" s="1">
        <v>80</v>
      </c>
      <c r="H30" s="25"/>
      <c r="K30" s="1" t="str">
        <f t="shared" si="1"/>
        <v>Ya</v>
      </c>
      <c r="L30">
        <f t="shared" si="7"/>
        <v>30</v>
      </c>
      <c r="N30" s="11" t="str">
        <f t="shared" si="3"/>
        <v>E</v>
      </c>
      <c r="O30" t="str">
        <f t="shared" si="6"/>
        <v>Tidak Lulus</v>
      </c>
    </row>
    <row r="31" spans="1:15">
      <c r="A31" s="26" t="s">
        <v>58</v>
      </c>
      <c r="B31" s="27">
        <v>20200510401</v>
      </c>
      <c r="D31" s="23">
        <v>3</v>
      </c>
      <c r="E31" s="19">
        <f t="shared" si="0"/>
        <v>100</v>
      </c>
      <c r="G31" s="1">
        <v>70</v>
      </c>
      <c r="H31" s="25"/>
      <c r="K31" s="1" t="str">
        <f t="shared" si="1"/>
        <v>Ya</v>
      </c>
      <c r="L31">
        <f t="shared" si="7"/>
        <v>27.5</v>
      </c>
      <c r="N31" s="11" t="str">
        <f t="shared" si="3"/>
        <v>E</v>
      </c>
      <c r="O31" t="str">
        <f t="shared" si="6"/>
        <v>Tidak Lulus</v>
      </c>
    </row>
    <row r="32" spans="1:15">
      <c r="A32" s="26" t="s">
        <v>59</v>
      </c>
      <c r="B32" s="27">
        <v>20200510222</v>
      </c>
      <c r="D32" s="24">
        <v>3</v>
      </c>
      <c r="E32" s="19">
        <f t="shared" si="0"/>
        <v>100</v>
      </c>
      <c r="G32" s="1">
        <v>70</v>
      </c>
      <c r="H32" s="25">
        <v>20</v>
      </c>
      <c r="K32" s="1" t="str">
        <f t="shared" si="1"/>
        <v>Ya</v>
      </c>
      <c r="L32">
        <f t="shared" si="7"/>
        <v>31.5</v>
      </c>
      <c r="N32" s="11" t="str">
        <f t="shared" si="3"/>
        <v>E</v>
      </c>
      <c r="O32" t="str">
        <f t="shared" si="6"/>
        <v>Tidak Lulus</v>
      </c>
    </row>
    <row r="33" spans="1:15">
      <c r="A33" s="26" t="s">
        <v>60</v>
      </c>
      <c r="B33" s="27">
        <v>20200510121</v>
      </c>
      <c r="D33" s="24">
        <v>3</v>
      </c>
      <c r="E33" s="19">
        <f t="shared" si="0"/>
        <v>100</v>
      </c>
      <c r="G33" s="1">
        <v>80</v>
      </c>
      <c r="H33" s="25">
        <v>10</v>
      </c>
      <c r="K33" s="1" t="str">
        <f t="shared" si="1"/>
        <v>Ya</v>
      </c>
      <c r="L33">
        <f t="shared" si="7"/>
        <v>32</v>
      </c>
      <c r="N33" s="11" t="str">
        <f t="shared" si="3"/>
        <v>E</v>
      </c>
      <c r="O33" t="str">
        <f t="shared" si="6"/>
        <v>Tidak Lulus</v>
      </c>
    </row>
    <row r="34" spans="1:15">
      <c r="A34" s="26" t="s">
        <v>61</v>
      </c>
      <c r="B34" s="27">
        <v>20200510020</v>
      </c>
      <c r="D34" s="23">
        <v>3</v>
      </c>
      <c r="E34" s="19">
        <f t="shared" si="0"/>
        <v>100</v>
      </c>
      <c r="K34" s="1" t="str">
        <f t="shared" si="1"/>
        <v>Ya</v>
      </c>
      <c r="L34">
        <f t="shared" si="7"/>
        <v>10</v>
      </c>
      <c r="N34" s="11" t="str">
        <f t="shared" si="3"/>
        <v>E</v>
      </c>
      <c r="O34" t="str">
        <f t="shared" si="6"/>
        <v>Tidak Lulus</v>
      </c>
    </row>
    <row r="35" spans="1:15">
      <c r="A35" s="21"/>
    </row>
    <row r="36" spans="1:15">
      <c r="B36" s="22"/>
      <c r="C36" s="22"/>
      <c r="D36" s="22"/>
    </row>
  </sheetData>
  <sheetProtection formatCells="0" formatColumns="0" formatRows="0" insertColumns="0" insertRows="0" insertHyperlinks="0" deleteColumns="0" deleteRows="0" sort="0" autoFilter="0" pivotTables="0"/>
  <phoneticPr fontId="9" type="noConversion"/>
  <conditionalFormatting sqref="O4:O34">
    <cfRule type="notContainsText" dxfId="3" priority="1" operator="notContains" text="Tidak">
      <formula>ISERROR(SEARCH("Tidak",O4))</formula>
    </cfRule>
    <cfRule type="containsText" dxfId="2" priority="2" operator="containsText" text="Tidak">
      <formula>NOT(ISERROR(SEARCH("Tidak",O4)))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4E67-F855-4E6E-9868-5CA0E0CCD8BB}">
  <dimension ref="A1:B33"/>
  <sheetViews>
    <sheetView workbookViewId="0">
      <selection activeCell="E32" sqref="E32"/>
    </sheetView>
  </sheetViews>
  <sheetFormatPr defaultRowHeight="15"/>
  <cols>
    <col min="1" max="1" width="28.28515625" bestFit="1" customWidth="1"/>
  </cols>
  <sheetData>
    <row r="1" spans="1:2">
      <c r="A1" s="20" t="s">
        <v>21</v>
      </c>
      <c r="B1" s="20" t="s">
        <v>2</v>
      </c>
    </row>
    <row r="3" spans="1:2">
      <c r="A3" s="26" t="s">
        <v>31</v>
      </c>
      <c r="B3" t="str">
        <f>Nilai!N4</f>
        <v>E</v>
      </c>
    </row>
    <row r="4" spans="1:2">
      <c r="A4" s="26" t="s">
        <v>32</v>
      </c>
      <c r="B4" t="str">
        <f>Nilai!N5</f>
        <v>E</v>
      </c>
    </row>
    <row r="5" spans="1:2">
      <c r="A5" s="26" t="s">
        <v>33</v>
      </c>
      <c r="B5" t="str">
        <f>Nilai!N6</f>
        <v>E</v>
      </c>
    </row>
    <row r="6" spans="1:2">
      <c r="A6" s="26" t="s">
        <v>34</v>
      </c>
      <c r="B6" t="str">
        <f>Nilai!N7</f>
        <v>E</v>
      </c>
    </row>
    <row r="7" spans="1:2">
      <c r="A7" s="26" t="s">
        <v>35</v>
      </c>
      <c r="B7" t="str">
        <f>Nilai!N8</f>
        <v>E</v>
      </c>
    </row>
    <row r="8" spans="1:2">
      <c r="A8" s="26" t="s">
        <v>36</v>
      </c>
      <c r="B8" t="str">
        <f>Nilai!N9</f>
        <v>E</v>
      </c>
    </row>
    <row r="9" spans="1:2">
      <c r="A9" s="26" t="s">
        <v>37</v>
      </c>
      <c r="B9" t="str">
        <f>Nilai!N10</f>
        <v>E</v>
      </c>
    </row>
    <row r="10" spans="1:2">
      <c r="A10" s="26" t="s">
        <v>38</v>
      </c>
      <c r="B10" t="str">
        <f>Nilai!N11</f>
        <v>E</v>
      </c>
    </row>
    <row r="11" spans="1:2">
      <c r="A11" s="26" t="s">
        <v>39</v>
      </c>
      <c r="B11" t="str">
        <f>Nilai!N12</f>
        <v>E</v>
      </c>
    </row>
    <row r="12" spans="1:2">
      <c r="A12" s="26" t="s">
        <v>40</v>
      </c>
      <c r="B12" t="str">
        <f>Nilai!N13</f>
        <v>E</v>
      </c>
    </row>
    <row r="13" spans="1:2">
      <c r="A13" s="28" t="s">
        <v>41</v>
      </c>
      <c r="B13" t="str">
        <f>Nilai!N14</f>
        <v>E</v>
      </c>
    </row>
    <row r="14" spans="1:2">
      <c r="A14" s="29" t="s">
        <v>42</v>
      </c>
      <c r="B14" t="str">
        <f>Nilai!N15</f>
        <v>E</v>
      </c>
    </row>
    <row r="15" spans="1:2">
      <c r="A15" s="26" t="s">
        <v>43</v>
      </c>
      <c r="B15" t="str">
        <f>Nilai!N16</f>
        <v>E</v>
      </c>
    </row>
    <row r="16" spans="1:2">
      <c r="A16" s="26" t="s">
        <v>44</v>
      </c>
      <c r="B16" t="str">
        <f>Nilai!N17</f>
        <v>E</v>
      </c>
    </row>
    <row r="17" spans="1:2">
      <c r="A17" s="26" t="s">
        <v>45</v>
      </c>
      <c r="B17" t="str">
        <f>Nilai!N18</f>
        <v>E</v>
      </c>
    </row>
    <row r="18" spans="1:2">
      <c r="A18" s="26" t="s">
        <v>46</v>
      </c>
      <c r="B18" t="str">
        <f>Nilai!N19</f>
        <v>E</v>
      </c>
    </row>
    <row r="19" spans="1:2">
      <c r="A19" s="26" t="s">
        <v>47</v>
      </c>
      <c r="B19" t="str">
        <f>Nilai!N20</f>
        <v>E</v>
      </c>
    </row>
    <row r="20" spans="1:2">
      <c r="A20" s="26" t="s">
        <v>48</v>
      </c>
      <c r="B20" t="str">
        <f>Nilai!N21</f>
        <v>E</v>
      </c>
    </row>
    <row r="21" spans="1:2">
      <c r="A21" s="26" t="s">
        <v>49</v>
      </c>
      <c r="B21" t="str">
        <f>Nilai!N22</f>
        <v>E</v>
      </c>
    </row>
    <row r="22" spans="1:2">
      <c r="A22" s="28" t="s">
        <v>50</v>
      </c>
      <c r="B22" t="str">
        <f>Nilai!N23</f>
        <v>E</v>
      </c>
    </row>
    <row r="23" spans="1:2">
      <c r="A23" s="26" t="s">
        <v>51</v>
      </c>
      <c r="B23" t="str">
        <f>Nilai!N24</f>
        <v>E</v>
      </c>
    </row>
    <row r="24" spans="1:2">
      <c r="A24" s="26" t="s">
        <v>52</v>
      </c>
      <c r="B24" t="str">
        <f>Nilai!N25</f>
        <v>E</v>
      </c>
    </row>
    <row r="25" spans="1:2">
      <c r="A25" s="26" t="s">
        <v>53</v>
      </c>
      <c r="B25" t="str">
        <f>Nilai!N26</f>
        <v>E</v>
      </c>
    </row>
    <row r="26" spans="1:2">
      <c r="A26" s="26" t="s">
        <v>54</v>
      </c>
      <c r="B26" t="str">
        <f>Nilai!N27</f>
        <v>E</v>
      </c>
    </row>
    <row r="27" spans="1:2">
      <c r="A27" s="26" t="s">
        <v>55</v>
      </c>
      <c r="B27" t="str">
        <f>Nilai!N28</f>
        <v>E</v>
      </c>
    </row>
    <row r="28" spans="1:2">
      <c r="A28" s="26" t="s">
        <v>56</v>
      </c>
      <c r="B28" t="str">
        <f>Nilai!N29</f>
        <v>E</v>
      </c>
    </row>
    <row r="29" spans="1:2">
      <c r="A29" s="26" t="s">
        <v>57</v>
      </c>
      <c r="B29" t="str">
        <f>Nilai!N30</f>
        <v>E</v>
      </c>
    </row>
    <row r="30" spans="1:2">
      <c r="A30" s="26" t="s">
        <v>58</v>
      </c>
      <c r="B30" t="str">
        <f>Nilai!N31</f>
        <v>E</v>
      </c>
    </row>
    <row r="31" spans="1:2">
      <c r="A31" s="26" t="s">
        <v>59</v>
      </c>
      <c r="B31" t="str">
        <f>Nilai!N32</f>
        <v>E</v>
      </c>
    </row>
    <row r="32" spans="1:2">
      <c r="A32" s="26" t="s">
        <v>60</v>
      </c>
      <c r="B32" t="str">
        <f>Nilai!N33</f>
        <v>E</v>
      </c>
    </row>
    <row r="33" spans="1:2">
      <c r="A33" s="26" t="s">
        <v>61</v>
      </c>
      <c r="B33" t="str">
        <f>Nilai!N34</f>
        <v>E</v>
      </c>
    </row>
  </sheetData>
  <conditionalFormatting sqref="B3:B33">
    <cfRule type="cellIs" dxfId="1" priority="1" operator="lessThan">
      <formula>"C"</formula>
    </cfRule>
    <cfRule type="cellIs" dxfId="0" priority="2" operator="greaterThanOrEqual">
      <formula>"D"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Nilai</vt:lpstr>
      <vt:lpstr>Nilai_Akhir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LENOVO</cp:lastModifiedBy>
  <dcterms:created xsi:type="dcterms:W3CDTF">2022-04-17T00:06:04Z</dcterms:created>
  <dcterms:modified xsi:type="dcterms:W3CDTF">2023-11-09T14:48:57Z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86fc4bef3b114f9397e0ea0972355e56</vt:lpwstr>
  </property>
</Properties>
</file>