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m\Documents\Stony_Brook\Research\EIC\eic_elastic\Code\Barak\Deuteron\plotting_scripts\input_files\"/>
    </mc:Choice>
  </mc:AlternateContent>
  <xr:revisionPtr revIDLastSave="0" documentId="13_ncr:1_{B0FAE687-490F-45E8-8EAB-B5EB0C264F93}" xr6:coauthVersionLast="45" xr6:coauthVersionMax="45" xr10:uidLastSave="{00000000-0000-0000-0000-000000000000}"/>
  <bookViews>
    <workbookView xWindow="-110" yWindow="-110" windowWidth="19420" windowHeight="10420" firstSheet="2" activeTab="7" xr2:uid="{00000000-000D-0000-FFFF-FFFF00000000}"/>
  </bookViews>
  <sheets>
    <sheet name="GC_Data" sheetId="1" r:id="rId1"/>
    <sheet name="GQ_Data" sheetId="2" r:id="rId2"/>
    <sheet name="GM_Data" sheetId="3" r:id="rId3"/>
    <sheet name="T20_Data" sheetId="4" r:id="rId4"/>
    <sheet name="T21_Data_Uncorr" sheetId="5" r:id="rId5"/>
    <sheet name="T21_Data" sheetId="7" r:id="rId6"/>
    <sheet name="T22_Data_Uncorr" sheetId="6" r:id="rId7"/>
    <sheet name="T22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6" l="1"/>
  <c r="C4" i="6"/>
  <c r="C3" i="6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2" i="7"/>
  <c r="B30" i="4"/>
  <c r="B33" i="4"/>
  <c r="B34" i="4"/>
  <c r="B35" i="4"/>
  <c r="B36" i="4"/>
  <c r="B22" i="4"/>
  <c r="B6" i="4"/>
  <c r="B9" i="4"/>
  <c r="B13" i="4"/>
  <c r="B2" i="4"/>
  <c r="B4" i="4"/>
  <c r="B23" i="4"/>
  <c r="B28" i="4"/>
  <c r="B31" i="4"/>
  <c r="B11" i="4"/>
  <c r="B16" i="4"/>
  <c r="B15" i="4"/>
  <c r="B18" i="4"/>
  <c r="B20" i="4"/>
  <c r="B24" i="4"/>
  <c r="B27" i="4"/>
  <c r="B32" i="4"/>
  <c r="B5" i="4"/>
  <c r="B7" i="4"/>
  <c r="B3" i="4"/>
  <c r="B8" i="4"/>
  <c r="B10" i="4"/>
  <c r="B12" i="4"/>
  <c r="B14" i="4"/>
  <c r="B17" i="4"/>
  <c r="B19" i="4"/>
  <c r="B21" i="4"/>
  <c r="B25" i="4"/>
  <c r="B29" i="4"/>
  <c r="B26" i="4"/>
  <c r="B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" i="2"/>
</calcChain>
</file>

<file path=xl/sharedStrings.xml><?xml version="1.0" encoding="utf-8"?>
<sst xmlns="http://schemas.openxmlformats.org/spreadsheetml/2006/main" count="64" uniqueCount="33">
  <si>
    <t>Q (fm^-1)</t>
  </si>
  <si>
    <t>Q^2 (GeV^2)</t>
  </si>
  <si>
    <t>GC</t>
  </si>
  <si>
    <t>GC Err Up</t>
  </si>
  <si>
    <t>GC Err Down</t>
  </si>
  <si>
    <t>GC Up</t>
  </si>
  <si>
    <t>GC Down</t>
  </si>
  <si>
    <t>GQ</t>
  </si>
  <si>
    <t>GQ Err Up</t>
  </si>
  <si>
    <t>GQ Err Down</t>
  </si>
  <si>
    <t>GQ Up</t>
  </si>
  <si>
    <t>GM</t>
  </si>
  <si>
    <t>GM Err Up</t>
  </si>
  <si>
    <t>GM Err Down</t>
  </si>
  <si>
    <t>GM Up</t>
  </si>
  <si>
    <t>GM Down</t>
  </si>
  <si>
    <t>T20</t>
  </si>
  <si>
    <t>T20 Err</t>
  </si>
  <si>
    <t>T21</t>
  </si>
  <si>
    <t>T21 Err</t>
  </si>
  <si>
    <t>T22</t>
  </si>
  <si>
    <t>T22 Err</t>
  </si>
  <si>
    <t>*Nikolenko data not included for GC, GQ, T21_Uncorr</t>
  </si>
  <si>
    <t>Q^1 (fm^-2)</t>
  </si>
  <si>
    <t>T21 Up</t>
  </si>
  <si>
    <t>Q (GeV^2)</t>
  </si>
  <si>
    <t>Abbott</t>
  </si>
  <si>
    <t>Source</t>
  </si>
  <si>
    <t>Garcon</t>
  </si>
  <si>
    <t>Ferroluzzi</t>
  </si>
  <si>
    <t>Stat Error</t>
  </si>
  <si>
    <t>Theta_e (deg)</t>
  </si>
  <si>
    <t>*Ferrouzzi and Garcon Data are Uncorrected for electron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</si>
</sst>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H9" sqref="H9"/>
    </sheetView>
  </sheetViews>
  <sheetFormatPr defaultRowHeight="14.5" x14ac:dyDescent="0.35"/>
  <cols>
    <col min="1" max="2" width="11.81640625" bestFit="1" customWidth="1"/>
    <col min="5" max="5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22</v>
      </c>
    </row>
    <row r="2" spans="1:9" x14ac:dyDescent="0.35">
      <c r="A2">
        <v>0.84782608699999995</v>
      </c>
      <c r="B2">
        <v>2.7981201000000001E-2</v>
      </c>
      <c r="C2">
        <v>0.61268047800000003</v>
      </c>
      <c r="D2">
        <v>6.3071356999999995E-2</v>
      </c>
      <c r="E2">
        <v>8.3743102999999999E-2</v>
      </c>
      <c r="F2">
        <v>0.67575183599999999</v>
      </c>
      <c r="G2">
        <v>0.52893737500000004</v>
      </c>
    </row>
    <row r="3" spans="1:9" x14ac:dyDescent="0.35">
      <c r="A3">
        <v>1.1304347830000001</v>
      </c>
      <c r="B3">
        <v>4.9744357000000003E-2</v>
      </c>
      <c r="C3">
        <v>0.45664054300000001</v>
      </c>
      <c r="D3">
        <v>4.7008090000000002E-2</v>
      </c>
      <c r="E3">
        <v>6.2415072000000002E-2</v>
      </c>
      <c r="F3">
        <v>0.50364863299999996</v>
      </c>
      <c r="G3">
        <v>0.39422547099999999</v>
      </c>
    </row>
    <row r="4" spans="1:9" x14ac:dyDescent="0.35">
      <c r="A4">
        <v>1.565217391</v>
      </c>
      <c r="B4">
        <v>9.5367880000000002E-2</v>
      </c>
      <c r="C4">
        <v>0.27977474600000002</v>
      </c>
      <c r="D4">
        <v>4.4294857E-2</v>
      </c>
      <c r="E4">
        <v>2.6112801000000001E-2</v>
      </c>
      <c r="F4">
        <v>0.32406960400000001</v>
      </c>
      <c r="G4">
        <v>0.25366194600000003</v>
      </c>
    </row>
    <row r="5" spans="1:9" x14ac:dyDescent="0.35">
      <c r="A5">
        <v>1.717391304</v>
      </c>
      <c r="B5">
        <v>0.114813068</v>
      </c>
      <c r="C5">
        <v>0.22998638499999999</v>
      </c>
      <c r="D5">
        <v>3.6412199999999999E-2</v>
      </c>
      <c r="E5">
        <v>2.14658E-2</v>
      </c>
      <c r="F5">
        <v>0.26639858599999999</v>
      </c>
      <c r="G5">
        <v>0.20852058600000001</v>
      </c>
    </row>
    <row r="6" spans="1:9" x14ac:dyDescent="0.35">
      <c r="A6">
        <v>2.0217391299999998</v>
      </c>
      <c r="B6">
        <v>0.15911203700000001</v>
      </c>
      <c r="C6">
        <v>0.14798332</v>
      </c>
      <c r="D6">
        <v>2.3429206000000001E-2</v>
      </c>
      <c r="E6">
        <v>7.075151E-3</v>
      </c>
      <c r="F6">
        <v>0.17141252500000001</v>
      </c>
      <c r="G6">
        <v>0.140908169</v>
      </c>
    </row>
    <row r="7" spans="1:9" x14ac:dyDescent="0.35">
      <c r="A7">
        <v>2.3260869569999998</v>
      </c>
      <c r="B7">
        <v>0.21062246600000001</v>
      </c>
      <c r="C7">
        <v>0.1</v>
      </c>
      <c r="D7">
        <v>1.0294331E-2</v>
      </c>
      <c r="E7">
        <v>1.3668316E-2</v>
      </c>
      <c r="F7">
        <v>0.110294331</v>
      </c>
      <c r="G7">
        <v>8.6331684000000006E-2</v>
      </c>
    </row>
    <row r="8" spans="1:9" x14ac:dyDescent="0.35">
      <c r="A8">
        <v>2.5</v>
      </c>
      <c r="B8">
        <v>0.24329479500000001</v>
      </c>
      <c r="C8">
        <v>8.6331684000000006E-2</v>
      </c>
      <c r="D8">
        <v>8.8872689999999997E-3</v>
      </c>
      <c r="E8">
        <v>8.0577749999999997E-3</v>
      </c>
      <c r="F8">
        <v>9.5218953999999995E-2</v>
      </c>
      <c r="G8">
        <v>7.8273909000000003E-2</v>
      </c>
    </row>
    <row r="9" spans="1:9" x14ac:dyDescent="0.35">
      <c r="A9">
        <v>2.782608696</v>
      </c>
      <c r="B9">
        <v>0.301409598</v>
      </c>
      <c r="C9">
        <v>3.7537737000000002E-2</v>
      </c>
      <c r="D9">
        <v>1.2827125999999999E-2</v>
      </c>
      <c r="E9">
        <v>5.1307760000000001E-3</v>
      </c>
      <c r="F9">
        <v>5.0364863000000003E-2</v>
      </c>
      <c r="G9">
        <v>3.2406959999999999E-2</v>
      </c>
    </row>
    <row r="10" spans="1:9" x14ac:dyDescent="0.35">
      <c r="A10">
        <v>2.9130434780000001</v>
      </c>
      <c r="B10">
        <v>0.33032902400000003</v>
      </c>
      <c r="C10">
        <v>3.5743039999999997E-2</v>
      </c>
      <c r="D10">
        <v>9.9210140000000006E-3</v>
      </c>
      <c r="E10">
        <v>6.3607860000000002E-3</v>
      </c>
      <c r="F10">
        <v>4.5664054000000003E-2</v>
      </c>
      <c r="G10">
        <v>2.9382254E-2</v>
      </c>
    </row>
    <row r="11" spans="1:9" x14ac:dyDescent="0.35">
      <c r="A11">
        <v>3.565217391</v>
      </c>
      <c r="B11">
        <v>0.49479446599999999</v>
      </c>
      <c r="C11">
        <v>1.4798332000000001E-2</v>
      </c>
      <c r="D11">
        <v>3.2036009999999999E-3</v>
      </c>
      <c r="E11">
        <v>1.3318498999999999E-2</v>
      </c>
      <c r="F11">
        <v>1.8001933000000001E-2</v>
      </c>
      <c r="G11">
        <v>1.4798330000000001E-3</v>
      </c>
    </row>
    <row r="12" spans="1:9" x14ac:dyDescent="0.35">
      <c r="A12">
        <v>3.7608695650000001</v>
      </c>
      <c r="B12">
        <v>0.55059129900000003</v>
      </c>
      <c r="C12">
        <v>1.2164839E-2</v>
      </c>
      <c r="D12">
        <v>1.9259769999999999E-3</v>
      </c>
      <c r="E12">
        <v>4.7116800000000002E-3</v>
      </c>
      <c r="F12">
        <v>1.4090817E-2</v>
      </c>
      <c r="G12">
        <v>7.4531600000000003E-3</v>
      </c>
    </row>
    <row r="13" spans="1:9" x14ac:dyDescent="0.35">
      <c r="A13">
        <v>4.0869565220000004</v>
      </c>
      <c r="B13">
        <v>0.65020878999999998</v>
      </c>
      <c r="C13">
        <v>-1.1583229999999999E-3</v>
      </c>
      <c r="D13">
        <v>1.32154E-3</v>
      </c>
      <c r="E13">
        <v>1.505663E-3</v>
      </c>
      <c r="F13">
        <v>1.6321700000000001E-4</v>
      </c>
      <c r="G13">
        <v>-2.6639860000000001E-3</v>
      </c>
    </row>
    <row r="14" spans="1:9" x14ac:dyDescent="0.35">
      <c r="A14">
        <v>4.1739130429999998</v>
      </c>
      <c r="B14">
        <v>0.67817159500000002</v>
      </c>
      <c r="C14">
        <v>1.7141249999999999E-3</v>
      </c>
      <c r="D14">
        <v>1.68929E-3</v>
      </c>
      <c r="E14">
        <v>1.525067E-3</v>
      </c>
      <c r="F14">
        <v>3.4034149999999999E-3</v>
      </c>
      <c r="G14">
        <v>1.89058E-4</v>
      </c>
    </row>
    <row r="15" spans="1:9" x14ac:dyDescent="0.35">
      <c r="A15">
        <v>4.434782609</v>
      </c>
      <c r="B15">
        <v>0.76559215199999997</v>
      </c>
      <c r="C15">
        <v>-2.5366189999999999E-3</v>
      </c>
      <c r="D15">
        <v>8.22494E-4</v>
      </c>
      <c r="E15">
        <v>5.49137E-4</v>
      </c>
      <c r="F15">
        <v>-1.7141249999999999E-3</v>
      </c>
      <c r="G15">
        <v>-3.0857570000000002E-3</v>
      </c>
    </row>
    <row r="16" spans="1:9" x14ac:dyDescent="0.35">
      <c r="A16">
        <v>4.6304347830000001</v>
      </c>
      <c r="B16">
        <v>0.83463452400000004</v>
      </c>
      <c r="C16">
        <v>-1.5541369999999999E-3</v>
      </c>
      <c r="D16">
        <v>1.0745679999999999E-3</v>
      </c>
      <c r="E16">
        <v>1.24361E-3</v>
      </c>
      <c r="F16">
        <v>-4.79569E-4</v>
      </c>
      <c r="G16">
        <v>-2.7977470000000002E-3</v>
      </c>
    </row>
    <row r="17" spans="1:7" x14ac:dyDescent="0.35">
      <c r="A17">
        <v>5.065217391</v>
      </c>
      <c r="B17">
        <v>0.99873203399999999</v>
      </c>
      <c r="C17">
        <v>-3.9422550000000004E-3</v>
      </c>
      <c r="D17">
        <v>7.0155900000000004E-4</v>
      </c>
      <c r="E17">
        <v>6.2415099999999998E-4</v>
      </c>
      <c r="F17">
        <v>-3.2406959999999999E-3</v>
      </c>
      <c r="G17">
        <v>-4.5664049999999999E-3</v>
      </c>
    </row>
    <row r="18" spans="1:7" x14ac:dyDescent="0.35">
      <c r="A18">
        <v>5.4782608699999997</v>
      </c>
      <c r="B18">
        <v>1.1682565359999999</v>
      </c>
      <c r="C18">
        <v>-3.4034149999999999E-3</v>
      </c>
      <c r="D18">
        <v>3.1765800000000001E-4</v>
      </c>
      <c r="E18">
        <v>7.36785E-4</v>
      </c>
      <c r="F18">
        <v>-3.0857570000000002E-3</v>
      </c>
      <c r="G18">
        <v>-4.1402000000000001E-3</v>
      </c>
    </row>
    <row r="19" spans="1:7" x14ac:dyDescent="0.35">
      <c r="A19">
        <v>6.1521739130000004</v>
      </c>
      <c r="B19">
        <v>1.4733638469999999</v>
      </c>
      <c r="C19">
        <v>-3.0857570000000002E-3</v>
      </c>
      <c r="D19">
        <v>4.2177099999999998E-4</v>
      </c>
      <c r="E19">
        <v>6.6801700000000002E-4</v>
      </c>
      <c r="F19">
        <v>-2.6639860000000001E-3</v>
      </c>
      <c r="G19">
        <v>-3.7537740000000001E-3</v>
      </c>
    </row>
    <row r="20" spans="1:7" x14ac:dyDescent="0.35">
      <c r="A20">
        <v>6.1521739130000004</v>
      </c>
      <c r="B20">
        <v>1.4733638469999999</v>
      </c>
      <c r="C20">
        <v>-4.348083E-3</v>
      </c>
      <c r="D20">
        <v>5.9431000000000002E-4</v>
      </c>
      <c r="E20">
        <v>4.4760600000000002E-4</v>
      </c>
      <c r="F20">
        <v>-3.7537740000000001E-3</v>
      </c>
      <c r="G20">
        <v>-4.79569E-3</v>
      </c>
    </row>
    <row r="21" spans="1:7" x14ac:dyDescent="0.35">
      <c r="A21">
        <v>6.6304347830000001</v>
      </c>
      <c r="B21">
        <v>1.71134203</v>
      </c>
      <c r="C21">
        <v>-1.8905829999999999E-3</v>
      </c>
      <c r="D21">
        <v>3.3644600000000001E-4</v>
      </c>
      <c r="E21">
        <v>4.09281E-4</v>
      </c>
      <c r="F21">
        <v>-1.5541369999999999E-3</v>
      </c>
      <c r="G21">
        <v>-2.299864E-3</v>
      </c>
    </row>
    <row r="22" spans="1:7" x14ac:dyDescent="0.35">
      <c r="A22">
        <v>6.6304347830000001</v>
      </c>
      <c r="B22">
        <v>1.71134203</v>
      </c>
      <c r="C22">
        <v>-3.2406959999999999E-3</v>
      </c>
      <c r="D22">
        <v>4.4294899999999999E-4</v>
      </c>
      <c r="E22">
        <v>1.62719E-4</v>
      </c>
      <c r="F22">
        <v>-2.7977470000000002E-3</v>
      </c>
      <c r="G22">
        <v>-3.4034149999999999E-3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1191-61B7-4436-98B6-F68072F94BCB}">
  <dimension ref="A1:G22"/>
  <sheetViews>
    <sheetView workbookViewId="0">
      <selection activeCell="B2" sqref="B2"/>
    </sheetView>
  </sheetViews>
  <sheetFormatPr defaultRowHeight="14.5" x14ac:dyDescent="0.35"/>
  <cols>
    <col min="2" max="2" width="11.26953125" bestFit="1" customWidth="1"/>
    <col min="4" max="4" width="8.90625" bestFit="1" customWidth="1"/>
    <col min="5" max="5" width="11.453125" bestFit="1" customWidth="1"/>
  </cols>
  <sheetData>
    <row r="1" spans="1:7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15</v>
      </c>
    </row>
    <row r="2" spans="1:7" x14ac:dyDescent="0.35">
      <c r="A2">
        <v>1.1339563862928299</v>
      </c>
      <c r="B2">
        <f>(A2*A2)/25.689</f>
        <v>5.005477387264174E-2</v>
      </c>
      <c r="C2">
        <v>11.601125944059801</v>
      </c>
      <c r="D2">
        <f>F2-C2</f>
        <v>5.1298104909352009</v>
      </c>
      <c r="E2">
        <f>C2-G2</f>
        <v>4.3587029604529803</v>
      </c>
      <c r="F2">
        <v>16.730936434995002</v>
      </c>
      <c r="G2">
        <v>7.2424229836068204</v>
      </c>
    </row>
    <row r="3" spans="1:7" x14ac:dyDescent="0.35">
      <c r="A3">
        <v>1.59190031152647</v>
      </c>
      <c r="B3">
        <f t="shared" ref="B3:B22" si="0">(A3*A3)/25.689</f>
        <v>9.8647148656548431E-2</v>
      </c>
      <c r="C3">
        <v>8.4459727193767904</v>
      </c>
      <c r="D3">
        <f t="shared" ref="D3:D22" si="1">F3-C3</f>
        <v>1.4357233568424892</v>
      </c>
      <c r="E3">
        <f t="shared" ref="E3:E22" si="2">C3-G3</f>
        <v>0.83805283955299004</v>
      </c>
      <c r="F3">
        <v>9.8816960762192796</v>
      </c>
      <c r="G3">
        <v>7.6079198798238004</v>
      </c>
    </row>
    <row r="4" spans="1:7" x14ac:dyDescent="0.35">
      <c r="A4">
        <v>1.74454828660436</v>
      </c>
      <c r="B4">
        <f t="shared" si="0"/>
        <v>0.11847283756838368</v>
      </c>
      <c r="C4">
        <v>6.1629753067278497</v>
      </c>
      <c r="D4">
        <f t="shared" si="1"/>
        <v>1.0476386663211503</v>
      </c>
      <c r="E4">
        <f t="shared" si="2"/>
        <v>0.89456718079721931</v>
      </c>
      <c r="F4">
        <v>7.210613973049</v>
      </c>
      <c r="G4">
        <v>5.2684081259306303</v>
      </c>
    </row>
    <row r="5" spans="1:7" x14ac:dyDescent="0.35">
      <c r="A5">
        <v>2.02803738317757</v>
      </c>
      <c r="B5">
        <f t="shared" si="0"/>
        <v>0.16010493314514873</v>
      </c>
      <c r="C5">
        <v>5.5387971879658204</v>
      </c>
      <c r="D5">
        <f t="shared" si="1"/>
        <v>0.6111304887974196</v>
      </c>
      <c r="E5">
        <f t="shared" si="2"/>
        <v>0.55040124221636066</v>
      </c>
      <c r="F5">
        <v>6.14992767676324</v>
      </c>
      <c r="G5">
        <v>4.9883959457494598</v>
      </c>
    </row>
    <row r="6" spans="1:7" x14ac:dyDescent="0.35">
      <c r="A6">
        <v>2.02803738317757</v>
      </c>
      <c r="B6">
        <f t="shared" si="0"/>
        <v>0.16010493314514873</v>
      </c>
      <c r="C6">
        <v>4.4926891646503</v>
      </c>
      <c r="D6">
        <f t="shared" si="1"/>
        <v>0.49570678109915978</v>
      </c>
      <c r="E6">
        <f t="shared" si="2"/>
        <v>1.03433068507446</v>
      </c>
      <c r="F6">
        <v>4.9883959457494598</v>
      </c>
      <c r="G6">
        <v>3.45835847957584</v>
      </c>
    </row>
    <row r="7" spans="1:7" x14ac:dyDescent="0.35">
      <c r="A7">
        <v>2.3333333333333299</v>
      </c>
      <c r="B7">
        <f t="shared" si="0"/>
        <v>0.21193679958131609</v>
      </c>
      <c r="C7">
        <v>3.4504742273762599</v>
      </c>
      <c r="D7">
        <f t="shared" si="1"/>
        <v>0.38071262218103019</v>
      </c>
      <c r="E7">
        <f t="shared" si="2"/>
        <v>0.50180424801295986</v>
      </c>
      <c r="F7">
        <v>3.8311868495572901</v>
      </c>
      <c r="G7">
        <v>2.9486699793633</v>
      </c>
    </row>
    <row r="8" spans="1:7" x14ac:dyDescent="0.35">
      <c r="A8">
        <v>2.4641744548286599</v>
      </c>
      <c r="B8">
        <f t="shared" si="0"/>
        <v>0.23637182232979576</v>
      </c>
      <c r="C8">
        <v>2.2679621232621998</v>
      </c>
      <c r="D8">
        <f t="shared" si="1"/>
        <v>0.25023859042441021</v>
      </c>
      <c r="E8">
        <f t="shared" si="2"/>
        <v>0.52242683881917973</v>
      </c>
      <c r="F8">
        <v>2.51820071368661</v>
      </c>
      <c r="G8">
        <v>1.7455352844430201</v>
      </c>
    </row>
    <row r="9" spans="1:7" x14ac:dyDescent="0.35">
      <c r="A9">
        <v>2.7912772585669701</v>
      </c>
      <c r="B9">
        <f t="shared" si="0"/>
        <v>0.30329046417506089</v>
      </c>
      <c r="C9">
        <v>2.6470100689559399</v>
      </c>
      <c r="D9">
        <f t="shared" si="1"/>
        <v>0.29206134516125992</v>
      </c>
      <c r="E9">
        <f t="shared" si="2"/>
        <v>0.81188915693277997</v>
      </c>
      <c r="F9">
        <v>2.9390714141171999</v>
      </c>
      <c r="G9">
        <v>1.83512091202316</v>
      </c>
    </row>
    <row r="10" spans="1:7" x14ac:dyDescent="0.35">
      <c r="A10">
        <v>2.94392523364486</v>
      </c>
      <c r="B10">
        <f t="shared" si="0"/>
        <v>0.33736991635684316</v>
      </c>
      <c r="C10">
        <v>1.9315072678614</v>
      </c>
      <c r="D10">
        <f t="shared" si="1"/>
        <v>0.2131154004498601</v>
      </c>
      <c r="E10">
        <f t="shared" si="2"/>
        <v>0.72549731452999011</v>
      </c>
      <c r="F10">
        <v>2.1446226683112601</v>
      </c>
      <c r="G10">
        <v>1.2060099533314099</v>
      </c>
    </row>
    <row r="11" spans="1:7" x14ac:dyDescent="0.35">
      <c r="A11">
        <v>3.5763239875389399</v>
      </c>
      <c r="B11">
        <f t="shared" si="0"/>
        <v>0.49788209988113286</v>
      </c>
      <c r="C11">
        <v>0.64057557731496195</v>
      </c>
      <c r="D11">
        <f t="shared" si="1"/>
        <v>0.14928469213677809</v>
      </c>
      <c r="E11">
        <f t="shared" si="2"/>
        <v>9.3069986273634941E-2</v>
      </c>
      <c r="F11">
        <v>0.78986026945174004</v>
      </c>
      <c r="G11">
        <v>0.54750559104132701</v>
      </c>
    </row>
    <row r="12" spans="1:7" x14ac:dyDescent="0.35">
      <c r="A12">
        <v>3.8161993769470399</v>
      </c>
      <c r="B12">
        <f t="shared" si="0"/>
        <v>0.5669110391455866</v>
      </c>
      <c r="C12">
        <v>0.46711942118323702</v>
      </c>
      <c r="D12">
        <f t="shared" si="1"/>
        <v>7.9405213077338943E-2</v>
      </c>
      <c r="E12">
        <f t="shared" si="2"/>
        <v>6.7803241601074038E-2</v>
      </c>
      <c r="F12">
        <v>0.54652463426057596</v>
      </c>
      <c r="G12">
        <v>0.39931617958216298</v>
      </c>
    </row>
    <row r="13" spans="1:7" x14ac:dyDescent="0.35">
      <c r="A13">
        <v>4.0778816199376902</v>
      </c>
      <c r="B13">
        <f t="shared" si="0"/>
        <v>0.64732447764512602</v>
      </c>
      <c r="C13">
        <v>0.37815445010417198</v>
      </c>
      <c r="D13">
        <f t="shared" si="1"/>
        <v>6.4282137125888039E-2</v>
      </c>
      <c r="E13">
        <f t="shared" si="2"/>
        <v>7.1471718286501007E-2</v>
      </c>
      <c r="F13">
        <v>0.44243658723006002</v>
      </c>
      <c r="G13">
        <v>0.30668273181767097</v>
      </c>
    </row>
    <row r="14" spans="1:7" x14ac:dyDescent="0.35">
      <c r="A14">
        <v>4.2523364485981299</v>
      </c>
      <c r="B14">
        <f t="shared" si="0"/>
        <v>0.70389525758403038</v>
      </c>
      <c r="C14">
        <v>0.32279067910591402</v>
      </c>
      <c r="D14">
        <f t="shared" si="1"/>
        <v>3.5615535071377991E-2</v>
      </c>
      <c r="E14">
        <f t="shared" si="2"/>
        <v>4.6898641062104007E-2</v>
      </c>
      <c r="F14">
        <v>0.35840621417729202</v>
      </c>
      <c r="G14">
        <v>0.27589203804381002</v>
      </c>
    </row>
    <row r="15" spans="1:7" x14ac:dyDescent="0.35">
      <c r="A15">
        <v>4.47040498442367</v>
      </c>
      <c r="B15">
        <f t="shared" si="0"/>
        <v>0.77794078106426845</v>
      </c>
      <c r="C15">
        <v>0.235423241140155</v>
      </c>
      <c r="D15">
        <f t="shared" si="1"/>
        <v>4.0019386431716986E-2</v>
      </c>
      <c r="E15">
        <f t="shared" si="2"/>
        <v>4.4464191966940014E-2</v>
      </c>
      <c r="F15">
        <v>0.27544262757187199</v>
      </c>
      <c r="G15">
        <v>0.19095904917321499</v>
      </c>
    </row>
    <row r="16" spans="1:7" x14ac:dyDescent="0.35">
      <c r="A16">
        <v>4.6230529595015497</v>
      </c>
      <c r="B16">
        <f t="shared" si="0"/>
        <v>0.83197550182397273</v>
      </c>
      <c r="C16">
        <v>0.211786941560347</v>
      </c>
      <c r="D16">
        <f t="shared" si="1"/>
        <v>2.3367791367752994E-2</v>
      </c>
      <c r="E16">
        <f t="shared" si="2"/>
        <v>4.0000023702095988E-2</v>
      </c>
      <c r="F16">
        <v>0.23515473292809999</v>
      </c>
      <c r="G16">
        <v>0.17178691785825101</v>
      </c>
    </row>
    <row r="17" spans="1:7" x14ac:dyDescent="0.35">
      <c r="A17">
        <v>5.1246105919003098</v>
      </c>
      <c r="B17">
        <f t="shared" si="0"/>
        <v>1.0222910085490615</v>
      </c>
      <c r="C17">
        <v>0.11260131751675501</v>
      </c>
      <c r="D17">
        <f t="shared" si="1"/>
        <v>1.9140997365424989E-2</v>
      </c>
      <c r="E17">
        <f t="shared" si="2"/>
        <v>1.6344287969976112E-2</v>
      </c>
      <c r="F17">
        <v>0.13174231488217999</v>
      </c>
      <c r="G17">
        <v>9.6257029546778894E-2</v>
      </c>
    </row>
    <row r="18" spans="1:7" x14ac:dyDescent="0.35">
      <c r="A18">
        <v>5.4953271028037296</v>
      </c>
      <c r="B18">
        <f t="shared" si="0"/>
        <v>1.1755467307722851</v>
      </c>
      <c r="C18">
        <v>7.7848265011318502E-2</v>
      </c>
      <c r="D18">
        <f t="shared" si="1"/>
        <v>1.3233357018782893E-2</v>
      </c>
      <c r="E18">
        <f t="shared" si="2"/>
        <v>1.7912869465739299E-2</v>
      </c>
      <c r="F18">
        <v>9.1081622030101395E-2</v>
      </c>
      <c r="G18">
        <v>5.9935395545579202E-2</v>
      </c>
    </row>
    <row r="19" spans="1:7" x14ac:dyDescent="0.35">
      <c r="A19">
        <v>6.1495327102803703</v>
      </c>
      <c r="B19">
        <f t="shared" si="0"/>
        <v>1.4720990523106481</v>
      </c>
      <c r="C19">
        <v>1.8857691651423501E-2</v>
      </c>
      <c r="D19">
        <f t="shared" si="1"/>
        <v>5.6399847615369973E-3</v>
      </c>
      <c r="E19">
        <f t="shared" si="2"/>
        <v>6.4505897736043018E-3</v>
      </c>
      <c r="F19">
        <v>2.4497676412960499E-2</v>
      </c>
      <c r="G19">
        <v>1.24071018778192E-2</v>
      </c>
    </row>
    <row r="20" spans="1:7" x14ac:dyDescent="0.35">
      <c r="A20">
        <v>6.1713395638629196</v>
      </c>
      <c r="B20">
        <f t="shared" si="0"/>
        <v>1.4825579825022295</v>
      </c>
      <c r="C20">
        <v>3.1819287888195803E-2</v>
      </c>
      <c r="D20">
        <f t="shared" si="1"/>
        <v>7.4090174361348959E-3</v>
      </c>
      <c r="E20">
        <f t="shared" si="2"/>
        <v>4.6230621207950032E-3</v>
      </c>
      <c r="F20">
        <v>3.9228305324330699E-2</v>
      </c>
      <c r="G20">
        <v>2.71962257674008E-2</v>
      </c>
    </row>
    <row r="21" spans="1:7" x14ac:dyDescent="0.35">
      <c r="A21">
        <v>6.6510903426791197</v>
      </c>
      <c r="B21">
        <f t="shared" si="0"/>
        <v>1.7220212054373252</v>
      </c>
      <c r="C21">
        <v>7.3243516520865902E-3</v>
      </c>
      <c r="D21">
        <f t="shared" si="1"/>
        <v>4.4060975115367091E-3</v>
      </c>
      <c r="E21">
        <f t="shared" si="2"/>
        <v>3.2055660378921E-3</v>
      </c>
      <c r="F21">
        <v>1.1730449163623299E-2</v>
      </c>
      <c r="G21">
        <v>4.1187856141944902E-3</v>
      </c>
    </row>
    <row r="22" spans="1:7" x14ac:dyDescent="0.35">
      <c r="A22">
        <v>6.6510903426791197</v>
      </c>
      <c r="B22">
        <f t="shared" si="0"/>
        <v>1.7220212054373252</v>
      </c>
      <c r="C22">
        <v>2.31616336046108E-2</v>
      </c>
      <c r="D22">
        <f t="shared" si="1"/>
        <v>3.9372254035911006E-3</v>
      </c>
      <c r="E22">
        <f t="shared" si="2"/>
        <v>5.3323939128036985E-3</v>
      </c>
      <c r="F22">
        <v>2.70988590082019E-2</v>
      </c>
      <c r="G22">
        <v>1.7829239691807101E-2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3C73-8002-4521-A311-B8427FB21F95}">
  <dimension ref="A1:G28"/>
  <sheetViews>
    <sheetView workbookViewId="0">
      <selection activeCell="B3" sqref="B3"/>
    </sheetView>
  </sheetViews>
  <sheetFormatPr defaultRowHeight="14.5" x14ac:dyDescent="0.35"/>
  <cols>
    <col min="1" max="1" width="8.81640625" bestFit="1" customWidth="1"/>
    <col min="2" max="2" width="11.26953125" bestFit="1" customWidth="1"/>
    <col min="4" max="4" width="11.81640625" bestFit="1" customWidth="1"/>
    <col min="5" max="5" width="11.7265625" bestFit="1" customWidth="1"/>
  </cols>
  <sheetData>
    <row r="1" spans="1:7" x14ac:dyDescent="0.3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>
        <v>1.21115936307408</v>
      </c>
      <c r="B2">
        <f>(A2*A2)/25.689</f>
        <v>5.710253426610655E-2</v>
      </c>
      <c r="C2">
        <v>0.78321459851842001</v>
      </c>
      <c r="D2">
        <f>F2-C2</f>
        <v>0.20665586483203702</v>
      </c>
      <c r="E2">
        <f>C2-G2</f>
        <v>0.12615073961208001</v>
      </c>
      <c r="F2">
        <v>0.98987046335045703</v>
      </c>
      <c r="G2">
        <v>0.65706385890634</v>
      </c>
    </row>
    <row r="3" spans="1:7" x14ac:dyDescent="0.35">
      <c r="A3">
        <v>1.40755362547703</v>
      </c>
      <c r="B3">
        <f t="shared" ref="B3:B28" si="0">(A3*A3)/25.689</f>
        <v>7.7122784405524988E-2</v>
      </c>
      <c r="C3">
        <v>0.61868923882104598</v>
      </c>
      <c r="D3">
        <f t="shared" ref="D3:D28" si="1">F3-C3</f>
        <v>0.16310271470543503</v>
      </c>
      <c r="E3">
        <f t="shared" ref="E3:E28" si="2">C3-G3</f>
        <v>9.9745339730112015E-2</v>
      </c>
      <c r="F3">
        <v>0.78179195352648101</v>
      </c>
      <c r="G3">
        <v>0.51894389909093397</v>
      </c>
    </row>
    <row r="4" spans="1:7" x14ac:dyDescent="0.35">
      <c r="A4">
        <v>1.80034215028293</v>
      </c>
      <c r="B4">
        <f t="shared" si="0"/>
        <v>0.12617197470066427</v>
      </c>
      <c r="C4">
        <v>0.38606118462079497</v>
      </c>
      <c r="D4">
        <f t="shared" si="1"/>
        <v>7.4204175218301027E-2</v>
      </c>
      <c r="E4">
        <f t="shared" si="2"/>
        <v>6.2123179875391954E-2</v>
      </c>
      <c r="F4">
        <v>0.460265359839096</v>
      </c>
      <c r="G4">
        <v>0.32393800474540302</v>
      </c>
    </row>
    <row r="5" spans="1:7" x14ac:dyDescent="0.35">
      <c r="A5">
        <v>1.9528885379655201</v>
      </c>
      <c r="B5">
        <f t="shared" si="0"/>
        <v>0.14845940448118286</v>
      </c>
      <c r="C5">
        <v>0.34296881963231901</v>
      </c>
      <c r="D5">
        <f t="shared" si="1"/>
        <v>6.5772812580033979E-2</v>
      </c>
      <c r="E5">
        <f t="shared" si="2"/>
        <v>7.1651143127369032E-2</v>
      </c>
      <c r="F5">
        <v>0.40874163221235299</v>
      </c>
      <c r="G5">
        <v>0.27131767650494998</v>
      </c>
    </row>
    <row r="6" spans="1:7" x14ac:dyDescent="0.35">
      <c r="A6">
        <v>2.56344255823134</v>
      </c>
      <c r="B6">
        <f t="shared" si="0"/>
        <v>0.25579967104019763</v>
      </c>
      <c r="C6">
        <v>0.190020231163711</v>
      </c>
      <c r="D6">
        <f t="shared" si="1"/>
        <v>2.3603077848971005E-2</v>
      </c>
      <c r="E6">
        <f t="shared" si="2"/>
        <v>3.9670640412691999E-2</v>
      </c>
      <c r="F6">
        <v>0.21362330901268201</v>
      </c>
      <c r="G6">
        <v>0.150349590751019</v>
      </c>
    </row>
    <row r="7" spans="1:7" x14ac:dyDescent="0.35">
      <c r="A7">
        <v>2.7819449927622002</v>
      </c>
      <c r="B7">
        <f t="shared" si="0"/>
        <v>0.30126583139688884</v>
      </c>
      <c r="C7">
        <v>0.13349465485195999</v>
      </c>
      <c r="D7">
        <f t="shared" si="1"/>
        <v>2.5629851977956003E-2</v>
      </c>
      <c r="E7">
        <f t="shared" si="2"/>
        <v>2.1501705248715988E-2</v>
      </c>
      <c r="F7">
        <v>0.159124506829916</v>
      </c>
      <c r="G7">
        <v>0.111992949603244</v>
      </c>
    </row>
    <row r="8" spans="1:7" x14ac:dyDescent="0.35">
      <c r="A8">
        <v>3.0000789577575899</v>
      </c>
      <c r="B8">
        <f t="shared" si="0"/>
        <v>0.35036294728404632</v>
      </c>
      <c r="C8">
        <v>0.105433034792055</v>
      </c>
      <c r="D8">
        <f t="shared" si="1"/>
        <v>2.0219410162582011E-2</v>
      </c>
      <c r="E8">
        <f t="shared" si="2"/>
        <v>1.6981878713348095E-2</v>
      </c>
      <c r="F8">
        <v>0.12565244495463701</v>
      </c>
      <c r="G8">
        <v>8.8451156078706905E-2</v>
      </c>
    </row>
    <row r="9" spans="1:7" x14ac:dyDescent="0.35">
      <c r="A9">
        <v>3.26206079747335</v>
      </c>
      <c r="B9">
        <f t="shared" si="0"/>
        <v>0.41422556917016889</v>
      </c>
      <c r="C9">
        <v>7.4042798811855701E-2</v>
      </c>
      <c r="D9">
        <f t="shared" si="1"/>
        <v>1.9519624284421902E-2</v>
      </c>
      <c r="E9">
        <f t="shared" si="2"/>
        <v>8.1809328419689964E-3</v>
      </c>
      <c r="F9">
        <v>9.3562423096277603E-2</v>
      </c>
      <c r="G9">
        <v>6.5861865969886704E-2</v>
      </c>
    </row>
    <row r="10" spans="1:7" x14ac:dyDescent="0.35">
      <c r="A10">
        <v>3.5019344650611899</v>
      </c>
      <c r="B10">
        <f t="shared" si="0"/>
        <v>0.47738506744456388</v>
      </c>
      <c r="C10">
        <v>5.8467792845626303E-2</v>
      </c>
      <c r="D10">
        <f t="shared" si="1"/>
        <v>1.1225324922357095E-2</v>
      </c>
      <c r="E10">
        <f t="shared" si="2"/>
        <v>9.4172852815999006E-3</v>
      </c>
      <c r="F10">
        <v>6.9693117767983398E-2</v>
      </c>
      <c r="G10">
        <v>4.9050507564026402E-2</v>
      </c>
    </row>
    <row r="11" spans="1:7" x14ac:dyDescent="0.35">
      <c r="A11">
        <v>3.5459665745492801</v>
      </c>
      <c r="B11">
        <f t="shared" si="0"/>
        <v>0.48946548903502496</v>
      </c>
      <c r="C11">
        <v>4.9032675359337502E-2</v>
      </c>
      <c r="D11">
        <f t="shared" si="1"/>
        <v>9.4032366270638962E-3</v>
      </c>
      <c r="E11">
        <f t="shared" si="2"/>
        <v>1.0236581761531999E-2</v>
      </c>
      <c r="F11">
        <v>5.8435911986401398E-2</v>
      </c>
      <c r="G11">
        <v>3.8796093597805503E-2</v>
      </c>
    </row>
    <row r="12" spans="1:7" x14ac:dyDescent="0.35">
      <c r="A12">
        <v>3.80757994472956</v>
      </c>
      <c r="B12">
        <f t="shared" si="0"/>
        <v>0.56435303186214958</v>
      </c>
      <c r="C12">
        <v>3.8711545064404003E-2</v>
      </c>
      <c r="D12">
        <f t="shared" si="1"/>
        <v>7.4406813929032978E-3</v>
      </c>
      <c r="E12">
        <f t="shared" si="2"/>
        <v>6.2351877130978062E-3</v>
      </c>
      <c r="F12">
        <v>4.6152226457307301E-2</v>
      </c>
      <c r="G12">
        <v>3.2476357351306197E-2</v>
      </c>
    </row>
    <row r="13" spans="1:7" x14ac:dyDescent="0.35">
      <c r="A13">
        <v>3.8952756941702802</v>
      </c>
      <c r="B13">
        <f t="shared" si="0"/>
        <v>0.59064863301778026</v>
      </c>
      <c r="C13">
        <v>3.06074453347598E-2</v>
      </c>
      <c r="D13">
        <f t="shared" si="1"/>
        <v>5.8697399014729021E-3</v>
      </c>
      <c r="E13">
        <f t="shared" si="2"/>
        <v>4.9298772953418994E-3</v>
      </c>
      <c r="F13">
        <v>3.6477185236232702E-2</v>
      </c>
      <c r="G13">
        <v>2.5677568039417901E-2</v>
      </c>
    </row>
    <row r="14" spans="1:7" x14ac:dyDescent="0.35">
      <c r="A14">
        <v>4.0037899723647801</v>
      </c>
      <c r="B14">
        <f t="shared" si="0"/>
        <v>0.62401549857171423</v>
      </c>
      <c r="C14">
        <v>3.2423260954038698E-2</v>
      </c>
      <c r="D14">
        <f t="shared" si="1"/>
        <v>4.0274067015335993E-3</v>
      </c>
      <c r="E14">
        <f t="shared" si="2"/>
        <v>5.2174011598007976E-3</v>
      </c>
      <c r="F14">
        <v>3.6450667655572297E-2</v>
      </c>
      <c r="G14">
        <v>2.72058597942379E-2</v>
      </c>
    </row>
    <row r="15" spans="1:7" x14ac:dyDescent="0.35">
      <c r="A15">
        <v>4.2226608764311004</v>
      </c>
      <c r="B15">
        <f t="shared" si="0"/>
        <v>0.69410505964972835</v>
      </c>
      <c r="C15">
        <v>2.02615157036889E-2</v>
      </c>
      <c r="D15">
        <f t="shared" si="1"/>
        <v>6.8899900993120988E-3</v>
      </c>
      <c r="E15">
        <f t="shared" si="2"/>
        <v>3.2634800175037997E-3</v>
      </c>
      <c r="F15">
        <v>2.7151505803000998E-2</v>
      </c>
      <c r="G15">
        <v>1.69980356861851E-2</v>
      </c>
    </row>
    <row r="16" spans="1:7" x14ac:dyDescent="0.35">
      <c r="A16">
        <v>4.4404263718910304</v>
      </c>
      <c r="B16">
        <f t="shared" si="0"/>
        <v>0.76754199712660443</v>
      </c>
      <c r="C16">
        <v>1.7990099155778299E-2</v>
      </c>
      <c r="D16">
        <f t="shared" si="1"/>
        <v>6.1132054402759997E-3</v>
      </c>
      <c r="E16">
        <f t="shared" si="2"/>
        <v>5.328540554600799E-3</v>
      </c>
      <c r="F16">
        <v>2.4103304596054299E-2</v>
      </c>
      <c r="G16">
        <v>1.26615586011775E-2</v>
      </c>
    </row>
    <row r="17" spans="1:7" x14ac:dyDescent="0.35">
      <c r="A17">
        <v>4.4625345440189399</v>
      </c>
      <c r="B17">
        <f t="shared" si="0"/>
        <v>0.77520396109472256</v>
      </c>
      <c r="C17">
        <v>1.59994776252569E-2</v>
      </c>
      <c r="D17">
        <f t="shared" si="1"/>
        <v>3.0717652606742987E-3</v>
      </c>
      <c r="E17">
        <f t="shared" si="2"/>
        <v>1.7677701823699005E-3</v>
      </c>
      <c r="F17">
        <v>1.9071242885931199E-2</v>
      </c>
      <c r="G17">
        <v>1.4231707442886999E-2</v>
      </c>
    </row>
    <row r="18" spans="1:7" x14ac:dyDescent="0.35">
      <c r="A18">
        <v>4.6371891038294502</v>
      </c>
      <c r="B18">
        <f t="shared" si="0"/>
        <v>0.83707122833409553</v>
      </c>
      <c r="C18">
        <v>1.2640857906877301E-2</v>
      </c>
      <c r="D18">
        <f t="shared" si="1"/>
        <v>2.4269384971774988E-3</v>
      </c>
      <c r="E18">
        <f t="shared" si="2"/>
        <v>1.3966788298186011E-3</v>
      </c>
      <c r="F18">
        <v>1.50677964040548E-2</v>
      </c>
      <c r="G18">
        <v>1.12441790770587E-2</v>
      </c>
    </row>
    <row r="19" spans="1:7" x14ac:dyDescent="0.35">
      <c r="A19">
        <v>4.8774312409527498</v>
      </c>
      <c r="B19">
        <f t="shared" si="0"/>
        <v>0.92605144264945627</v>
      </c>
      <c r="C19">
        <v>8.8789503307015599E-3</v>
      </c>
      <c r="D19">
        <f t="shared" si="1"/>
        <v>1.7046838538056393E-3</v>
      </c>
      <c r="E19">
        <f t="shared" si="2"/>
        <v>1.8536639159645596E-3</v>
      </c>
      <c r="F19">
        <v>1.0583634184507199E-2</v>
      </c>
      <c r="G19">
        <v>7.0252864147370003E-3</v>
      </c>
    </row>
    <row r="20" spans="1:7" x14ac:dyDescent="0.35">
      <c r="A20">
        <v>5.0515330964600498</v>
      </c>
      <c r="B20">
        <f t="shared" si="0"/>
        <v>0.99334293373160731</v>
      </c>
      <c r="C20">
        <v>8.3619114947558904E-3</v>
      </c>
      <c r="D20">
        <f t="shared" si="1"/>
        <v>2.2063404523697087E-3</v>
      </c>
      <c r="E20">
        <f t="shared" si="2"/>
        <v>2.12192604816136E-3</v>
      </c>
      <c r="F20">
        <v>1.0568251947125599E-2</v>
      </c>
      <c r="G20">
        <v>6.2399854465945304E-3</v>
      </c>
    </row>
    <row r="21" spans="1:7" x14ac:dyDescent="0.35">
      <c r="A21">
        <v>5.0953809711804103</v>
      </c>
      <c r="B21">
        <f t="shared" si="0"/>
        <v>1.0106624330050771</v>
      </c>
      <c r="C21">
        <v>7.4353061454965003E-3</v>
      </c>
      <c r="D21">
        <f t="shared" si="1"/>
        <v>1.4275163011672103E-3</v>
      </c>
      <c r="E21">
        <f t="shared" si="2"/>
        <v>1.1975892319562699E-3</v>
      </c>
      <c r="F21">
        <v>8.8628224466637106E-3</v>
      </c>
      <c r="G21">
        <v>6.2377169135402304E-3</v>
      </c>
    </row>
    <row r="22" spans="1:7" x14ac:dyDescent="0.35">
      <c r="A22">
        <v>5.2704040005263799</v>
      </c>
      <c r="B22">
        <f t="shared" si="0"/>
        <v>1.081286088550137</v>
      </c>
      <c r="C22">
        <v>5.2254152136029597E-3</v>
      </c>
      <c r="D22">
        <f t="shared" si="1"/>
        <v>1.0032358119246403E-3</v>
      </c>
      <c r="E22">
        <f t="shared" si="2"/>
        <v>8.4084964293193974E-4</v>
      </c>
      <c r="F22">
        <v>6.2286510255276E-3</v>
      </c>
      <c r="G22">
        <v>4.38456557067102E-3</v>
      </c>
    </row>
    <row r="23" spans="1:7" x14ac:dyDescent="0.35">
      <c r="A23">
        <v>5.5766021844979496</v>
      </c>
      <c r="B23">
        <f t="shared" si="0"/>
        <v>1.2105761969772004</v>
      </c>
      <c r="C23">
        <v>2.9024945790923E-3</v>
      </c>
      <c r="D23">
        <f t="shared" si="1"/>
        <v>5.5725456956648997E-4</v>
      </c>
      <c r="E23">
        <f t="shared" si="2"/>
        <v>4.6705600046637995E-4</v>
      </c>
      <c r="F23">
        <v>3.4597491486587899E-3</v>
      </c>
      <c r="G23">
        <v>2.43543857862592E-3</v>
      </c>
    </row>
    <row r="24" spans="1:7" x14ac:dyDescent="0.35">
      <c r="A24">
        <v>5.7516252138439201</v>
      </c>
      <c r="B24">
        <f t="shared" si="0"/>
        <v>1.2877571178529768</v>
      </c>
      <c r="C24">
        <v>2.03982714823053E-3</v>
      </c>
      <c r="D24">
        <f t="shared" si="1"/>
        <v>5.3822061568166999E-4</v>
      </c>
      <c r="E24">
        <f t="shared" si="2"/>
        <v>3.2855069851462E-4</v>
      </c>
      <c r="F24">
        <v>2.5780477639122E-3</v>
      </c>
      <c r="G24">
        <v>1.71127644971591E-3</v>
      </c>
    </row>
    <row r="25" spans="1:7" x14ac:dyDescent="0.35">
      <c r="A25">
        <v>6.1875246742992402</v>
      </c>
      <c r="B25">
        <f t="shared" si="0"/>
        <v>1.4903445675215818</v>
      </c>
      <c r="C25">
        <v>1.4304340012825101E-3</v>
      </c>
      <c r="D25">
        <f t="shared" si="1"/>
        <v>2.7463130833038987E-4</v>
      </c>
      <c r="E25">
        <f t="shared" si="2"/>
        <v>2.3039701707477001E-4</v>
      </c>
      <c r="F25">
        <v>1.7050653096129E-3</v>
      </c>
      <c r="G25">
        <v>1.2000369842077401E-3</v>
      </c>
    </row>
    <row r="26" spans="1:7" x14ac:dyDescent="0.35">
      <c r="A26">
        <v>6.4500592183181897</v>
      </c>
      <c r="B26">
        <f t="shared" si="0"/>
        <v>1.6194972135860273</v>
      </c>
      <c r="C26">
        <v>8.42753859487458E-4</v>
      </c>
      <c r="D26">
        <f t="shared" si="1"/>
        <v>2.22559319337872E-4</v>
      </c>
      <c r="E26">
        <f t="shared" si="2"/>
        <v>1.3561205241352297E-4</v>
      </c>
      <c r="F26">
        <v>1.06531317882533E-3</v>
      </c>
      <c r="G26">
        <v>7.0714180707393502E-4</v>
      </c>
    </row>
    <row r="27" spans="1:7" x14ac:dyDescent="0.35">
      <c r="A27">
        <v>6.6704040005263803</v>
      </c>
      <c r="B27">
        <f t="shared" si="0"/>
        <v>1.7320366511050778</v>
      </c>
      <c r="C27">
        <v>3.2970141069813198E-4</v>
      </c>
      <c r="D27">
        <f t="shared" si="1"/>
        <v>6.329990037793904E-5</v>
      </c>
      <c r="E27">
        <f t="shared" si="2"/>
        <v>9.7655233726146983E-5</v>
      </c>
      <c r="F27">
        <v>3.9300131107607102E-4</v>
      </c>
      <c r="G27">
        <v>2.3204617697198499E-4</v>
      </c>
    </row>
    <row r="28" spans="1:7" x14ac:dyDescent="0.35">
      <c r="A28">
        <v>7.10722463482037</v>
      </c>
      <c r="B28">
        <f t="shared" si="0"/>
        <v>1.9663140647669253</v>
      </c>
      <c r="C28">
        <v>1.7253343656787701E-4</v>
      </c>
      <c r="D28">
        <f t="shared" si="1"/>
        <v>7.2609655946391017E-5</v>
      </c>
      <c r="E28">
        <f t="shared" si="2"/>
        <v>6.4519924053342006E-5</v>
      </c>
      <c r="F28">
        <v>2.4514309251426802E-4</v>
      </c>
      <c r="G28">
        <v>1.08013512514535E-4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4DEB-00CB-4996-B710-B3CACC5439F7}">
  <dimension ref="A1:D36"/>
  <sheetViews>
    <sheetView topLeftCell="A6" workbookViewId="0">
      <selection activeCell="F15" sqref="F15"/>
    </sheetView>
  </sheetViews>
  <sheetFormatPr defaultRowHeight="14.5" x14ac:dyDescent="0.35"/>
  <cols>
    <col min="1" max="1" width="10.7265625" customWidth="1"/>
    <col min="2" max="2" width="11.08984375" customWidth="1"/>
    <col min="3" max="3" width="7.6328125" customWidth="1"/>
    <col min="4" max="4" width="10.08984375" customWidth="1"/>
  </cols>
  <sheetData>
    <row r="1" spans="1:4" x14ac:dyDescent="0.35">
      <c r="A1" t="s">
        <v>0</v>
      </c>
      <c r="B1" t="s">
        <v>1</v>
      </c>
      <c r="C1" t="s">
        <v>16</v>
      </c>
      <c r="D1" t="s">
        <v>17</v>
      </c>
    </row>
    <row r="2" spans="1:4" x14ac:dyDescent="0.35">
      <c r="A2">
        <v>0.86</v>
      </c>
      <c r="B2">
        <f>(A2*A2)/25.689</f>
        <v>2.8790532912919924E-2</v>
      </c>
      <c r="C2">
        <v>-0.3</v>
      </c>
      <c r="D2">
        <v>0.16</v>
      </c>
    </row>
    <row r="3" spans="1:4" x14ac:dyDescent="0.35">
      <c r="A3">
        <v>1.1499999999999999</v>
      </c>
      <c r="B3">
        <f>(A3*A3)/25.689</f>
        <v>5.1481178714624931E-2</v>
      </c>
      <c r="C3">
        <v>-0.18099999999999999</v>
      </c>
      <c r="D3">
        <v>7.0000000000000007E-2</v>
      </c>
    </row>
    <row r="4" spans="1:4" x14ac:dyDescent="0.35">
      <c r="A4">
        <v>1.58</v>
      </c>
      <c r="B4">
        <f>(A4*A4)/25.689</f>
        <v>9.7177780372922282E-2</v>
      </c>
      <c r="C4">
        <v>-0.4</v>
      </c>
      <c r="D4">
        <v>3.6999999999999998E-2</v>
      </c>
    </row>
    <row r="5" spans="1:4" x14ac:dyDescent="0.35">
      <c r="A5">
        <v>1.74</v>
      </c>
      <c r="B5">
        <f>(A5*A5)/25.689</f>
        <v>0.11785589162676632</v>
      </c>
      <c r="C5">
        <v>-0.42</v>
      </c>
      <c r="D5">
        <v>0.06</v>
      </c>
    </row>
    <row r="6" spans="1:4" x14ac:dyDescent="0.35">
      <c r="A6">
        <v>2.0259999999999998</v>
      </c>
      <c r="B6">
        <f>(A6*A6)/25.689</f>
        <v>0.15978340924130949</v>
      </c>
      <c r="C6">
        <v>-0.71299999999999997</v>
      </c>
      <c r="D6">
        <v>0.09</v>
      </c>
    </row>
    <row r="7" spans="1:4" x14ac:dyDescent="0.35">
      <c r="A7">
        <v>2.0299999999999998</v>
      </c>
      <c r="B7">
        <f>(A7*A7)/25.689</f>
        <v>0.16041496360309856</v>
      </c>
      <c r="C7">
        <v>-0.59</v>
      </c>
      <c r="D7">
        <v>0.13</v>
      </c>
    </row>
    <row r="8" spans="1:4" x14ac:dyDescent="0.35">
      <c r="A8">
        <v>2.2280000000000002</v>
      </c>
      <c r="B8">
        <f>(A8*A8)/25.689</f>
        <v>0.19323383549379114</v>
      </c>
      <c r="C8">
        <v>-0.78</v>
      </c>
      <c r="D8">
        <v>5.7000000000000002E-2</v>
      </c>
    </row>
    <row r="9" spans="1:4" x14ac:dyDescent="0.35">
      <c r="A9">
        <v>2.3519999999999999</v>
      </c>
      <c r="B9">
        <f>(A9*A9)/25.689</f>
        <v>0.21534135232979093</v>
      </c>
      <c r="C9">
        <v>-0.89600000000000002</v>
      </c>
      <c r="D9">
        <v>9.2999999999999999E-2</v>
      </c>
    </row>
    <row r="10" spans="1:4" x14ac:dyDescent="0.35">
      <c r="A10">
        <v>2.4039999999999999</v>
      </c>
      <c r="B10">
        <f>(A10*A10)/25.689</f>
        <v>0.22496850792167852</v>
      </c>
      <c r="C10">
        <v>-0.877</v>
      </c>
      <c r="D10">
        <v>6.6000000000000003E-2</v>
      </c>
    </row>
    <row r="11" spans="1:4" x14ac:dyDescent="0.35">
      <c r="A11">
        <v>2.4900000000000002</v>
      </c>
      <c r="B11">
        <f>(A11*A11)/25.689</f>
        <v>0.24135232979096113</v>
      </c>
      <c r="C11">
        <v>-0.751</v>
      </c>
      <c r="D11">
        <v>0.153</v>
      </c>
    </row>
    <row r="12" spans="1:4" x14ac:dyDescent="0.35">
      <c r="A12">
        <v>2.6030000000000002</v>
      </c>
      <c r="B12">
        <f>(A12*A12)/25.689</f>
        <v>0.26375526489937329</v>
      </c>
      <c r="C12">
        <v>-1.016</v>
      </c>
      <c r="D12">
        <v>8.2000000000000003E-2</v>
      </c>
    </row>
    <row r="13" spans="1:4" x14ac:dyDescent="0.35">
      <c r="A13">
        <v>2.7879999999999998</v>
      </c>
      <c r="B13">
        <f>(A13*A13)/25.689</f>
        <v>0.30257869126863635</v>
      </c>
      <c r="C13">
        <v>-1.3340000000000001</v>
      </c>
      <c r="D13">
        <v>0.23300000000000001</v>
      </c>
    </row>
    <row r="14" spans="1:4" x14ac:dyDescent="0.35">
      <c r="A14">
        <v>2.827</v>
      </c>
      <c r="B14">
        <f>(A14*A14)/25.689</f>
        <v>0.31110315699326557</v>
      </c>
      <c r="C14">
        <v>-1.1719999999999999</v>
      </c>
      <c r="D14">
        <v>9.4E-2</v>
      </c>
    </row>
    <row r="15" spans="1:4" x14ac:dyDescent="0.35">
      <c r="A15">
        <v>2.9</v>
      </c>
      <c r="B15">
        <f>(A15*A15)/25.689</f>
        <v>0.32737747674101758</v>
      </c>
      <c r="C15">
        <v>-1.294</v>
      </c>
      <c r="D15">
        <v>0.122</v>
      </c>
    </row>
    <row r="16" spans="1:4" x14ac:dyDescent="0.35">
      <c r="A16">
        <v>2.93</v>
      </c>
      <c r="B16">
        <f>(A16*A16)/25.689</f>
        <v>0.33418583829654719</v>
      </c>
      <c r="C16">
        <v>-1.2549999999999999</v>
      </c>
      <c r="D16">
        <v>0.29899999999999999</v>
      </c>
    </row>
    <row r="17" spans="1:4" x14ac:dyDescent="0.35">
      <c r="A17">
        <v>3.0630000000000002</v>
      </c>
      <c r="B17">
        <f>(A17*A17)/25.689</f>
        <v>0.36521347658530895</v>
      </c>
      <c r="C17">
        <v>-1.244</v>
      </c>
      <c r="D17">
        <v>0.1</v>
      </c>
    </row>
    <row r="18" spans="1:4" x14ac:dyDescent="0.35">
      <c r="A18">
        <v>3.1429999999999998</v>
      </c>
      <c r="B18">
        <f>(A18*A18)/25.689</f>
        <v>0.38454003659153718</v>
      </c>
      <c r="C18">
        <v>-1.3979999999999999</v>
      </c>
      <c r="D18">
        <v>0.13700000000000001</v>
      </c>
    </row>
    <row r="19" spans="1:4" x14ac:dyDescent="0.35">
      <c r="A19">
        <v>3.319</v>
      </c>
      <c r="B19">
        <f>(A19*A19)/25.689</f>
        <v>0.42881237105375841</v>
      </c>
      <c r="C19">
        <v>-1.2509999999999999</v>
      </c>
      <c r="D19">
        <v>0.113</v>
      </c>
    </row>
    <row r="20" spans="1:4" x14ac:dyDescent="0.35">
      <c r="A20">
        <v>3.4319999999999999</v>
      </c>
      <c r="B20">
        <f>(A20*A20)/25.689</f>
        <v>0.45850846665888118</v>
      </c>
      <c r="C20">
        <v>-1.3839999999999999</v>
      </c>
      <c r="D20">
        <v>0.13700000000000001</v>
      </c>
    </row>
    <row r="21" spans="1:4" x14ac:dyDescent="0.35">
      <c r="A21">
        <v>3.56</v>
      </c>
      <c r="B21">
        <f>(A21*A21)/25.689</f>
        <v>0.49334734711355055</v>
      </c>
      <c r="C21">
        <v>-1.1499999999999999</v>
      </c>
      <c r="D21">
        <v>0.13</v>
      </c>
    </row>
    <row r="22" spans="1:4" x14ac:dyDescent="0.35">
      <c r="A22">
        <v>3.5659999999999998</v>
      </c>
      <c r="B22">
        <f>(A22*A22)/25.689</f>
        <v>0.49501171707734826</v>
      </c>
      <c r="C22">
        <v>-1.87</v>
      </c>
      <c r="D22">
        <v>1.04</v>
      </c>
    </row>
    <row r="23" spans="1:4" x14ac:dyDescent="0.35">
      <c r="A23">
        <v>3.78</v>
      </c>
      <c r="B23">
        <f>(A23*A23)/25.689</f>
        <v>0.55620693682120748</v>
      </c>
      <c r="C23">
        <v>-1.278</v>
      </c>
      <c r="D23">
        <v>0.186</v>
      </c>
    </row>
    <row r="24" spans="1:4" x14ac:dyDescent="0.35">
      <c r="A24">
        <v>3.8079999999999998</v>
      </c>
      <c r="B24">
        <f>(A24*A24)/25.689</f>
        <v>0.5644775584880688</v>
      </c>
      <c r="C24">
        <v>-0.98199999999999998</v>
      </c>
      <c r="D24">
        <v>0.18099999999999999</v>
      </c>
    </row>
    <row r="25" spans="1:4" x14ac:dyDescent="0.35">
      <c r="A25">
        <v>3.823</v>
      </c>
      <c r="B25">
        <f>(A25*A25)/25.689</f>
        <v>0.56893335668963363</v>
      </c>
      <c r="C25">
        <v>-1.1299999999999999</v>
      </c>
      <c r="D25">
        <v>0.14000000000000001</v>
      </c>
    </row>
    <row r="26" spans="1:4" x14ac:dyDescent="0.35">
      <c r="A26">
        <v>4.09</v>
      </c>
      <c r="B26">
        <f>(A26*A26)/25.689</f>
        <v>0.65117754680991857</v>
      </c>
      <c r="C26">
        <v>-0.53400000000000003</v>
      </c>
      <c r="D26">
        <v>0.16300000000000001</v>
      </c>
    </row>
    <row r="27" spans="1:4" x14ac:dyDescent="0.35">
      <c r="A27">
        <v>4.2039999999999997</v>
      </c>
      <c r="B27">
        <f>(A27*A27)/25.689</f>
        <v>0.6879838062984156</v>
      </c>
      <c r="C27">
        <v>-0.81799999999999995</v>
      </c>
      <c r="D27">
        <v>0.27500000000000002</v>
      </c>
    </row>
    <row r="28" spans="1:4" x14ac:dyDescent="0.35">
      <c r="A28">
        <v>4.22</v>
      </c>
      <c r="B28">
        <f>(A28*A28)/25.689</f>
        <v>0.69323056561174035</v>
      </c>
      <c r="C28">
        <v>-0.83299999999999996</v>
      </c>
      <c r="D28">
        <v>0.153</v>
      </c>
    </row>
    <row r="29" spans="1:4" x14ac:dyDescent="0.35">
      <c r="A29">
        <v>4.41</v>
      </c>
      <c r="B29">
        <f>(A29*A29)/25.689</f>
        <v>0.75705944178442131</v>
      </c>
      <c r="C29">
        <v>-0.7</v>
      </c>
      <c r="D29">
        <v>0.18</v>
      </c>
    </row>
    <row r="30" spans="1:4" x14ac:dyDescent="0.35">
      <c r="A30">
        <v>4.46</v>
      </c>
      <c r="B30">
        <f>(A30*A30)/25.689</f>
        <v>0.77432364046868307</v>
      </c>
      <c r="C30">
        <v>-0.32400000000000001</v>
      </c>
      <c r="D30">
        <v>8.8999999999999996E-2</v>
      </c>
    </row>
    <row r="31" spans="1:4" x14ac:dyDescent="0.35">
      <c r="A31">
        <v>4.62</v>
      </c>
      <c r="B31">
        <f>(A31*A31)/25.689</f>
        <v>0.83087702907859395</v>
      </c>
      <c r="C31">
        <v>-0.41099999999999998</v>
      </c>
      <c r="D31">
        <v>0.187</v>
      </c>
    </row>
    <row r="32" spans="1:4" x14ac:dyDescent="0.35">
      <c r="A32">
        <v>4.6399999999999997</v>
      </c>
      <c r="B32">
        <f>(A32*A32)/25.689</f>
        <v>0.83808634045700492</v>
      </c>
      <c r="C32">
        <v>0.55700000000000005</v>
      </c>
      <c r="D32">
        <v>0.34499999999999997</v>
      </c>
    </row>
    <row r="33" spans="1:4" x14ac:dyDescent="0.35">
      <c r="A33">
        <v>5.09</v>
      </c>
      <c r="B33">
        <f>(A33*A33)/25.689</f>
        <v>1.0085289423488653</v>
      </c>
      <c r="C33">
        <v>0.17799999999999999</v>
      </c>
      <c r="D33">
        <v>5.2999999999999999E-2</v>
      </c>
    </row>
    <row r="34" spans="1:4" x14ac:dyDescent="0.35">
      <c r="A34">
        <v>5.47</v>
      </c>
      <c r="B34">
        <f>(A34*A34)/25.689</f>
        <v>1.1647358791700726</v>
      </c>
      <c r="C34">
        <v>0.29199999999999998</v>
      </c>
      <c r="D34">
        <v>7.2999999999999995E-2</v>
      </c>
    </row>
    <row r="35" spans="1:4" x14ac:dyDescent="0.35">
      <c r="A35">
        <v>6.15</v>
      </c>
      <c r="B35">
        <f>(A35*A35)/25.689</f>
        <v>1.4723227840710034</v>
      </c>
      <c r="C35">
        <v>0.621</v>
      </c>
      <c r="D35">
        <v>0.16800000000000001</v>
      </c>
    </row>
    <row r="36" spans="1:4" x14ac:dyDescent="0.35">
      <c r="A36">
        <v>6.64</v>
      </c>
      <c r="B36">
        <f>(A36*A36)/25.689</f>
        <v>1.7162832340690566</v>
      </c>
      <c r="C36">
        <v>0.47599999999999998</v>
      </c>
      <c r="D36">
        <v>0.189</v>
      </c>
    </row>
  </sheetData>
  <sortState xmlns:xlrd2="http://schemas.microsoft.com/office/spreadsheetml/2017/richdata2" ref="A2:D36">
    <sortCondition ref="A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CD7F-1E13-41C1-A401-852EE8655D66}">
  <dimension ref="A1:D10"/>
  <sheetViews>
    <sheetView zoomScaleNormal="100" workbookViewId="0">
      <selection activeCell="F11" sqref="F11"/>
    </sheetView>
  </sheetViews>
  <sheetFormatPr defaultRowHeight="14.5" x14ac:dyDescent="0.35"/>
  <cols>
    <col min="1" max="1" width="9.453125" customWidth="1"/>
    <col min="2" max="2" width="6.453125" bestFit="1" customWidth="1"/>
  </cols>
  <sheetData>
    <row r="1" spans="1:4" x14ac:dyDescent="0.35">
      <c r="A1" t="s">
        <v>25</v>
      </c>
      <c r="B1" t="s">
        <v>18</v>
      </c>
      <c r="C1" t="s">
        <v>19</v>
      </c>
      <c r="D1" t="s">
        <v>27</v>
      </c>
    </row>
    <row r="2" spans="1:4" x14ac:dyDescent="0.35">
      <c r="A2">
        <v>0.65100000000000002</v>
      </c>
      <c r="B2">
        <v>0.46300000000000002</v>
      </c>
      <c r="C2">
        <v>0.12397580409095962</v>
      </c>
      <c r="D2" t="s">
        <v>26</v>
      </c>
    </row>
    <row r="3" spans="1:4" x14ac:dyDescent="0.35">
      <c r="A3">
        <v>0.77500000000000002</v>
      </c>
      <c r="B3">
        <v>0.315</v>
      </c>
      <c r="C3">
        <v>9.2574294488264944E-2</v>
      </c>
      <c r="D3" t="s">
        <v>26</v>
      </c>
    </row>
    <row r="4" spans="1:4" x14ac:dyDescent="0.35">
      <c r="A4">
        <v>1.0089999999999999</v>
      </c>
      <c r="B4">
        <v>0.20100000000000001</v>
      </c>
      <c r="C4">
        <v>8.7709748602991675E-2</v>
      </c>
      <c r="D4" t="s">
        <v>26</v>
      </c>
    </row>
    <row r="5" spans="1:4" x14ac:dyDescent="0.35">
      <c r="A5">
        <v>1.165</v>
      </c>
      <c r="B5">
        <v>0.22</v>
      </c>
      <c r="C5">
        <v>0.10941663493271944</v>
      </c>
      <c r="D5" t="s">
        <v>26</v>
      </c>
    </row>
    <row r="6" spans="1:4" x14ac:dyDescent="0.35">
      <c r="A6">
        <v>1.4730000000000001</v>
      </c>
      <c r="B6">
        <v>0.16600000000000001</v>
      </c>
      <c r="C6">
        <v>0.11113955191559843</v>
      </c>
      <c r="D6" t="s">
        <v>26</v>
      </c>
    </row>
    <row r="7" spans="1:4" x14ac:dyDescent="0.35">
      <c r="A7">
        <v>1.7170000000000001</v>
      </c>
      <c r="B7">
        <v>-1E-3</v>
      </c>
      <c r="C7">
        <v>0.16268988905276197</v>
      </c>
      <c r="D7" t="s">
        <v>26</v>
      </c>
    </row>
    <row r="8" spans="1:4" x14ac:dyDescent="0.35">
      <c r="A8">
        <v>0.55449999999999999</v>
      </c>
      <c r="B8">
        <v>0.11</v>
      </c>
      <c r="C8">
        <v>0.18</v>
      </c>
      <c r="D8" t="s">
        <v>28</v>
      </c>
    </row>
    <row r="9" spans="1:4" x14ac:dyDescent="0.35">
      <c r="A9">
        <v>0.69110000000000005</v>
      </c>
      <c r="B9">
        <v>0.42</v>
      </c>
      <c r="C9">
        <v>0.12</v>
      </c>
      <c r="D9" t="s">
        <v>28</v>
      </c>
    </row>
    <row r="10" spans="1:4" x14ac:dyDescent="0.35">
      <c r="A10">
        <v>0.82840000000000003</v>
      </c>
      <c r="B10">
        <v>0.56999999999999995</v>
      </c>
      <c r="C10">
        <v>0.15</v>
      </c>
      <c r="D1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B2A1D-DC81-4B1E-9D5C-8B5058613A38}">
  <dimension ref="A1:E16"/>
  <sheetViews>
    <sheetView workbookViewId="0">
      <selection activeCell="J6" sqref="J6"/>
    </sheetView>
  </sheetViews>
  <sheetFormatPr defaultRowHeight="14.5" x14ac:dyDescent="0.35"/>
  <cols>
    <col min="1" max="1" width="11.1796875" customWidth="1"/>
    <col min="2" max="2" width="10.6328125" customWidth="1"/>
  </cols>
  <sheetData>
    <row r="1" spans="1:5" x14ac:dyDescent="0.35">
      <c r="A1" t="s">
        <v>23</v>
      </c>
      <c r="B1" t="s">
        <v>1</v>
      </c>
      <c r="C1" t="s">
        <v>18</v>
      </c>
      <c r="D1" t="s">
        <v>19</v>
      </c>
      <c r="E1" t="s">
        <v>24</v>
      </c>
    </row>
    <row r="2" spans="1:5" x14ac:dyDescent="0.35">
      <c r="A2">
        <v>8.4280936454849495</v>
      </c>
      <c r="B2">
        <f>A2/25.689</f>
        <v>0.32808181110533496</v>
      </c>
      <c r="C2">
        <v>0.257214083846524</v>
      </c>
      <c r="D2">
        <f>E2-C2</f>
        <v>0.11366177541374001</v>
      </c>
      <c r="E2">
        <v>0.37087585926026401</v>
      </c>
    </row>
    <row r="3" spans="1:5" x14ac:dyDescent="0.35">
      <c r="A3">
        <v>9.8996655518394601</v>
      </c>
      <c r="B3">
        <f t="shared" ref="B3:B16" si="0">A3/25.689</f>
        <v>0.38536593685388532</v>
      </c>
      <c r="C3">
        <v>0.35517900998407897</v>
      </c>
      <c r="D3">
        <f t="shared" ref="D3:D16" si="1">E3-C3</f>
        <v>8.7822878228783041E-2</v>
      </c>
      <c r="E3">
        <v>0.44300188821286202</v>
      </c>
    </row>
    <row r="4" spans="1:5" x14ac:dyDescent="0.35">
      <c r="A4">
        <v>11.705685618728999</v>
      </c>
      <c r="B4">
        <f t="shared" si="0"/>
        <v>0.4556691820907392</v>
      </c>
      <c r="C4">
        <v>0.58225203322267305</v>
      </c>
      <c r="D4">
        <f t="shared" si="1"/>
        <v>8.7814239346406975E-2</v>
      </c>
      <c r="E4">
        <v>0.67006627256908002</v>
      </c>
    </row>
    <row r="5" spans="1:5" x14ac:dyDescent="0.35">
      <c r="A5">
        <v>14.1806020066889</v>
      </c>
      <c r="B5">
        <f t="shared" si="0"/>
        <v>0.55201066630421192</v>
      </c>
      <c r="C5">
        <v>0.116987745128287</v>
      </c>
      <c r="D5">
        <f t="shared" si="1"/>
        <v>0.16013896259363899</v>
      </c>
      <c r="E5">
        <v>0.27712670772192599</v>
      </c>
    </row>
    <row r="6" spans="1:5" x14ac:dyDescent="0.35">
      <c r="A6">
        <v>14.515050167224</v>
      </c>
      <c r="B6">
        <f t="shared" si="0"/>
        <v>0.56502978579251817</v>
      </c>
      <c r="C6">
        <v>0.488900270273605</v>
      </c>
      <c r="D6">
        <f t="shared" si="1"/>
        <v>0.13948339483394895</v>
      </c>
      <c r="E6">
        <v>0.62838366510755395</v>
      </c>
    </row>
    <row r="7" spans="1:5" x14ac:dyDescent="0.35">
      <c r="A7">
        <v>16.655518394648801</v>
      </c>
      <c r="B7">
        <f t="shared" si="0"/>
        <v>0.64835215051768469</v>
      </c>
      <c r="C7">
        <v>0.49895592935862498</v>
      </c>
      <c r="D7">
        <f t="shared" si="1"/>
        <v>0.14982413703735598</v>
      </c>
      <c r="E7">
        <v>0.64878006639598096</v>
      </c>
    </row>
    <row r="8" spans="1:5" x14ac:dyDescent="0.35">
      <c r="A8">
        <v>17.658862876254101</v>
      </c>
      <c r="B8">
        <f t="shared" si="0"/>
        <v>0.68740950898260345</v>
      </c>
      <c r="C8">
        <v>0.90694442730380498</v>
      </c>
      <c r="D8">
        <f t="shared" si="1"/>
        <v>0.309963099630995</v>
      </c>
      <c r="E8">
        <v>1.2169075269348</v>
      </c>
    </row>
    <row r="9" spans="1:5" x14ac:dyDescent="0.35">
      <c r="A9">
        <v>17.859531772575199</v>
      </c>
      <c r="B9">
        <f t="shared" si="0"/>
        <v>0.69522098067558868</v>
      </c>
      <c r="C9">
        <v>0.41616951955472697</v>
      </c>
      <c r="D9">
        <f t="shared" si="1"/>
        <v>0.12912537486578907</v>
      </c>
      <c r="E9">
        <v>0.54529489442051604</v>
      </c>
    </row>
    <row r="10" spans="1:5" x14ac:dyDescent="0.35">
      <c r="A10">
        <v>19.799331103678899</v>
      </c>
      <c r="B10">
        <f t="shared" si="0"/>
        <v>0.77073187370776985</v>
      </c>
      <c r="C10">
        <v>0.33840230041096397</v>
      </c>
      <c r="D10">
        <f t="shared" si="1"/>
        <v>0.12398523985239801</v>
      </c>
      <c r="E10">
        <v>0.46238754026336198</v>
      </c>
    </row>
    <row r="11" spans="1:5" x14ac:dyDescent="0.35">
      <c r="A11">
        <v>21.3377926421404</v>
      </c>
      <c r="B11">
        <f t="shared" si="0"/>
        <v>0.83061982335398032</v>
      </c>
      <c r="C11">
        <v>0.54484567253699301</v>
      </c>
      <c r="D11">
        <f t="shared" si="1"/>
        <v>0.16014760147601403</v>
      </c>
      <c r="E11">
        <v>0.70499327401300704</v>
      </c>
    </row>
    <row r="12" spans="1:5" x14ac:dyDescent="0.35">
      <c r="A12">
        <v>21.538461538461501</v>
      </c>
      <c r="B12">
        <f t="shared" si="0"/>
        <v>0.83843129504696567</v>
      </c>
      <c r="C12">
        <v>0.34850979279023497</v>
      </c>
      <c r="D12">
        <f t="shared" si="1"/>
        <v>0.47011070110701103</v>
      </c>
      <c r="E12">
        <v>0.818620493897246</v>
      </c>
    </row>
    <row r="13" spans="1:5" x14ac:dyDescent="0.35">
      <c r="A13">
        <v>25.886287625417999</v>
      </c>
      <c r="B13">
        <f t="shared" si="0"/>
        <v>1.0076798483949549</v>
      </c>
      <c r="C13">
        <v>0.22912907724394899</v>
      </c>
      <c r="D13">
        <f t="shared" si="1"/>
        <v>0.11881918819188203</v>
      </c>
      <c r="E13">
        <v>0.34794826543583102</v>
      </c>
    </row>
    <row r="14" spans="1:5" x14ac:dyDescent="0.35">
      <c r="A14">
        <v>29.899665551839401</v>
      </c>
      <c r="B14">
        <f t="shared" si="0"/>
        <v>1.1639092822546382</v>
      </c>
      <c r="C14">
        <v>0.249274950943489</v>
      </c>
      <c r="D14">
        <f t="shared" si="1"/>
        <v>0.13949203371632402</v>
      </c>
      <c r="E14">
        <v>0.38876698465981302</v>
      </c>
    </row>
    <row r="15" spans="1:5" x14ac:dyDescent="0.35">
      <c r="A15">
        <v>37.725752508361197</v>
      </c>
      <c r="B15">
        <f t="shared" si="0"/>
        <v>1.4685566782810229</v>
      </c>
      <c r="C15">
        <v>0.19143763343987899</v>
      </c>
      <c r="D15">
        <f t="shared" si="1"/>
        <v>0.14464944649446501</v>
      </c>
      <c r="E15">
        <v>0.336087079934344</v>
      </c>
    </row>
    <row r="16" spans="1:5" x14ac:dyDescent="0.35">
      <c r="A16">
        <v>44.013377926421398</v>
      </c>
      <c r="B16">
        <f t="shared" si="0"/>
        <v>1.7133161246611934</v>
      </c>
      <c r="C16">
        <v>-2.11825395845932E-2</v>
      </c>
      <c r="D16">
        <f t="shared" si="1"/>
        <v>0.21696553085932122</v>
      </c>
      <c r="E16">
        <v>0.19578299127472801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5FE4-8216-4FD5-8417-96D4D265F20A}">
  <dimension ref="A1:F11"/>
  <sheetViews>
    <sheetView workbookViewId="0">
      <selection activeCell="G17" sqref="G17"/>
    </sheetView>
  </sheetViews>
  <sheetFormatPr defaultRowHeight="14.5" x14ac:dyDescent="0.35"/>
  <cols>
    <col min="1" max="1" width="10.08984375" customWidth="1"/>
    <col min="2" max="2" width="11.26953125" bestFit="1" customWidth="1"/>
    <col min="3" max="3" width="9.08984375" customWidth="1"/>
    <col min="4" max="4" width="9.36328125" customWidth="1"/>
    <col min="6" max="6" width="12.26953125" bestFit="1" customWidth="1"/>
  </cols>
  <sheetData>
    <row r="1" spans="1:6" x14ac:dyDescent="0.35">
      <c r="A1" t="s">
        <v>25</v>
      </c>
      <c r="B1" t="s">
        <v>20</v>
      </c>
      <c r="C1" t="s">
        <v>21</v>
      </c>
      <c r="D1" t="s">
        <v>27</v>
      </c>
      <c r="E1" t="s">
        <v>30</v>
      </c>
      <c r="F1" t="s">
        <v>31</v>
      </c>
    </row>
    <row r="2" spans="1:6" x14ac:dyDescent="0.35">
      <c r="A2">
        <v>9.9000000000000005E-2</v>
      </c>
      <c r="B2" s="2">
        <v>2.1999999999999999E-2</v>
      </c>
      <c r="C2">
        <v>1.9235384061671346E-2</v>
      </c>
      <c r="D2" t="s">
        <v>29</v>
      </c>
      <c r="E2">
        <v>1.9E-2</v>
      </c>
      <c r="F2">
        <v>35</v>
      </c>
    </row>
    <row r="3" spans="1:6" x14ac:dyDescent="0.35">
      <c r="A3">
        <v>0.55449999999999999</v>
      </c>
      <c r="B3" s="2">
        <v>0.48</v>
      </c>
      <c r="C3">
        <f>SQRT(E3*E3+0.06*0.06)</f>
        <v>0.15231546211727817</v>
      </c>
      <c r="D3" t="s">
        <v>28</v>
      </c>
      <c r="E3">
        <v>0.14000000000000001</v>
      </c>
      <c r="F3">
        <v>80.900000000000006</v>
      </c>
    </row>
    <row r="4" spans="1:6" x14ac:dyDescent="0.35">
      <c r="A4">
        <v>0.69110000000000005</v>
      </c>
      <c r="B4" s="2">
        <v>-0.05</v>
      </c>
      <c r="C4">
        <f>SQRT(E4*E4+0.04*0.04)</f>
        <v>9.8488578017961043E-2</v>
      </c>
      <c r="D4" t="s">
        <v>28</v>
      </c>
      <c r="E4">
        <v>0.09</v>
      </c>
      <c r="F4">
        <v>78.7</v>
      </c>
    </row>
    <row r="5" spans="1:6" x14ac:dyDescent="0.35">
      <c r="A5">
        <v>0.82840000000000003</v>
      </c>
      <c r="B5" s="2">
        <v>-0.04</v>
      </c>
      <c r="C5">
        <f>SQRT(E5*E5+0.04*0.04)</f>
        <v>0.12649110640673517</v>
      </c>
      <c r="D5" t="s">
        <v>28</v>
      </c>
      <c r="E5">
        <v>0.12</v>
      </c>
      <c r="F5">
        <v>76.7</v>
      </c>
    </row>
    <row r="6" spans="1:6" x14ac:dyDescent="0.35">
      <c r="A6">
        <v>0.65100000000000002</v>
      </c>
      <c r="B6" s="2">
        <v>8.6999999999999994E-2</v>
      </c>
      <c r="C6">
        <v>5.5973207876626116E-2</v>
      </c>
      <c r="D6" t="s">
        <v>26</v>
      </c>
      <c r="E6">
        <v>4.2000000000000003E-2</v>
      </c>
      <c r="F6">
        <v>35.6</v>
      </c>
    </row>
    <row r="7" spans="1:6" x14ac:dyDescent="0.35">
      <c r="A7">
        <v>0.77500000000000002</v>
      </c>
      <c r="B7" s="2">
        <v>-2.7E-2</v>
      </c>
      <c r="C7">
        <v>4.7634021455258212E-2</v>
      </c>
      <c r="D7" t="s">
        <v>26</v>
      </c>
      <c r="E7">
        <v>0.03</v>
      </c>
      <c r="F7">
        <v>33.4</v>
      </c>
    </row>
    <row r="8" spans="1:6" x14ac:dyDescent="0.35">
      <c r="A8">
        <v>1.0089999999999999</v>
      </c>
      <c r="B8" s="2">
        <v>-1.7999999999999999E-2</v>
      </c>
      <c r="C8">
        <v>4.1012193308819757E-2</v>
      </c>
      <c r="D8" t="s">
        <v>26</v>
      </c>
      <c r="E8">
        <v>2.9000000000000001E-2</v>
      </c>
      <c r="F8">
        <v>29.8</v>
      </c>
    </row>
    <row r="9" spans="1:6" x14ac:dyDescent="0.35">
      <c r="A9">
        <v>1.165</v>
      </c>
      <c r="B9" s="2">
        <v>2.1999999999999999E-2</v>
      </c>
      <c r="C9">
        <v>5.0931326312987371E-2</v>
      </c>
      <c r="D9" t="s">
        <v>26</v>
      </c>
      <c r="E9">
        <v>3.5000000000000003E-2</v>
      </c>
      <c r="F9">
        <v>27.3</v>
      </c>
    </row>
    <row r="10" spans="1:6" x14ac:dyDescent="0.35">
      <c r="A10">
        <v>1.4730000000000001</v>
      </c>
      <c r="B10" s="2">
        <v>-2.3E-2</v>
      </c>
      <c r="C10">
        <v>7.2249567472753767E-2</v>
      </c>
      <c r="D10" t="s">
        <v>26</v>
      </c>
      <c r="E10">
        <v>5.3999999999999999E-2</v>
      </c>
      <c r="F10">
        <v>23</v>
      </c>
    </row>
    <row r="11" spans="1:6" x14ac:dyDescent="0.35">
      <c r="A11">
        <v>1.7170000000000001</v>
      </c>
      <c r="B11" s="2">
        <v>-0.13300000000000001</v>
      </c>
      <c r="C11">
        <v>8.7664131775772466E-2</v>
      </c>
      <c r="D11" t="s">
        <v>26</v>
      </c>
      <c r="E11">
        <v>7.3999999999999996E-2</v>
      </c>
      <c r="F11">
        <v>19.8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C933-CD0E-45A3-85B3-5ACF99542593}">
  <dimension ref="A1:H11"/>
  <sheetViews>
    <sheetView tabSelected="1" workbookViewId="0">
      <selection activeCell="Q10" sqref="Q10"/>
    </sheetView>
  </sheetViews>
  <sheetFormatPr defaultRowHeight="14.5" x14ac:dyDescent="0.35"/>
  <sheetData>
    <row r="1" spans="1:8" x14ac:dyDescent="0.35">
      <c r="A1" t="s">
        <v>25</v>
      </c>
      <c r="B1" t="s">
        <v>20</v>
      </c>
      <c r="C1" t="s">
        <v>21</v>
      </c>
    </row>
    <row r="2" spans="1:8" x14ac:dyDescent="0.35">
      <c r="A2">
        <v>9.9000000000000005E-2</v>
      </c>
      <c r="B2">
        <v>2.1999999999999999E-2</v>
      </c>
      <c r="C2">
        <v>1.9235384061671346E-2</v>
      </c>
      <c r="H2" s="1" t="s">
        <v>32</v>
      </c>
    </row>
    <row r="3" spans="1:8" x14ac:dyDescent="0.35">
      <c r="A3">
        <v>0.55449999999999999</v>
      </c>
      <c r="B3">
        <v>0.48</v>
      </c>
      <c r="C3">
        <v>0.15231546211727817</v>
      </c>
    </row>
    <row r="4" spans="1:8" x14ac:dyDescent="0.35">
      <c r="A4">
        <v>0.65100000000000002</v>
      </c>
      <c r="B4">
        <v>7.9032258064516206E-2</v>
      </c>
      <c r="C4">
        <v>5.6451612903225798E-2</v>
      </c>
    </row>
    <row r="5" spans="1:8" x14ac:dyDescent="0.35">
      <c r="A5">
        <v>0.69110000000000005</v>
      </c>
      <c r="B5">
        <v>-0.05</v>
      </c>
      <c r="C5">
        <v>9.8488578017961043E-2</v>
      </c>
    </row>
    <row r="6" spans="1:8" x14ac:dyDescent="0.35">
      <c r="A6">
        <v>0.77500000000000002</v>
      </c>
      <c r="B6">
        <v>-2.8494623655913799E-2</v>
      </c>
      <c r="C6">
        <v>4.8387096774193394E-2</v>
      </c>
    </row>
    <row r="7" spans="1:8" x14ac:dyDescent="0.35">
      <c r="A7">
        <v>0.82840000000000003</v>
      </c>
      <c r="B7">
        <v>-0.04</v>
      </c>
      <c r="C7">
        <v>0.12649110640673517</v>
      </c>
    </row>
    <row r="8" spans="1:8" x14ac:dyDescent="0.35">
      <c r="A8">
        <v>1.0089999999999999</v>
      </c>
      <c r="B8">
        <v>-1.50537634408601E-2</v>
      </c>
      <c r="C8">
        <v>4.0322580645161199E-2</v>
      </c>
    </row>
    <row r="9" spans="1:8" x14ac:dyDescent="0.35">
      <c r="A9">
        <v>1.165</v>
      </c>
      <c r="B9">
        <v>2.25806451612903E-2</v>
      </c>
      <c r="C9">
        <v>5.1075268817204408E-2</v>
      </c>
    </row>
    <row r="10" spans="1:8" x14ac:dyDescent="0.35">
      <c r="A10">
        <v>1.4730000000000001</v>
      </c>
      <c r="B10">
        <v>-2.04301075268816E-2</v>
      </c>
      <c r="C10">
        <v>7.2580645161290203E-2</v>
      </c>
    </row>
    <row r="11" spans="1:8" x14ac:dyDescent="0.35">
      <c r="A11">
        <v>1.7170000000000001</v>
      </c>
      <c r="B11">
        <v>-0.133333333333333</v>
      </c>
      <c r="C11">
        <v>8.8709677419354593E-2</v>
      </c>
    </row>
  </sheetData>
  <sortState xmlns:xlrd2="http://schemas.microsoft.com/office/spreadsheetml/2017/richdata2" ref="A2:C11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GC_Data</vt:lpstr>
      <vt:lpstr>GQ_Data</vt:lpstr>
      <vt:lpstr>GM_Data</vt:lpstr>
      <vt:lpstr>T20_Data</vt:lpstr>
      <vt:lpstr>T21_Data_Uncorr</vt:lpstr>
      <vt:lpstr>T21_Data</vt:lpstr>
      <vt:lpstr>T22_Data_Uncorr</vt:lpstr>
      <vt:lpstr>T22_Data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Barak Schmookler</cp:lastModifiedBy>
  <dcterms:created xsi:type="dcterms:W3CDTF">2020-06-19T21:41:03Z</dcterms:created>
  <dcterms:modified xsi:type="dcterms:W3CDTF">2020-06-21T21:37:43Z</dcterms:modified>
</cp:coreProperties>
</file>