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 KULIAH\SEMESTER 7\Machine Learning\"/>
    </mc:Choice>
  </mc:AlternateContent>
  <xr:revisionPtr revIDLastSave="0" documentId="8_{09A3AF3E-D87B-4EB5-9962-8DCB6C8236E7}" xr6:coauthVersionLast="45" xr6:coauthVersionMax="45" xr10:uidLastSave="{00000000-0000-0000-0000-000000000000}"/>
  <bookViews>
    <workbookView xWindow="-120" yWindow="-120" windowWidth="20730" windowHeight="11160" xr2:uid="{107DC91E-1A12-8344-A8D8-5482CD43BFDF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" i="1" l="1"/>
  <c r="AC8" i="1"/>
  <c r="AD8" i="1"/>
  <c r="AE8" i="1"/>
  <c r="AB9" i="1"/>
  <c r="AC9" i="1"/>
  <c r="AD9" i="1"/>
  <c r="AE9" i="1"/>
  <c r="AB10" i="1"/>
  <c r="AC10" i="1"/>
  <c r="AD10" i="1"/>
  <c r="AE10" i="1"/>
  <c r="AC7" i="1"/>
  <c r="AD7" i="1"/>
  <c r="AE7" i="1"/>
  <c r="AB7" i="1"/>
  <c r="C12" i="1"/>
  <c r="D12" i="1"/>
  <c r="E12" i="1"/>
  <c r="B12" i="1"/>
  <c r="C11" i="1"/>
  <c r="I9" i="1" s="1"/>
  <c r="D11" i="1"/>
  <c r="E11" i="1"/>
  <c r="K9" i="1" s="1"/>
  <c r="B11" i="1"/>
  <c r="H8" i="1" s="1"/>
  <c r="J6" i="1" l="1"/>
  <c r="K6" i="1"/>
  <c r="I6" i="1"/>
  <c r="H9" i="1"/>
  <c r="J7" i="1"/>
  <c r="J8" i="1"/>
  <c r="J9" i="1"/>
  <c r="H6" i="1"/>
  <c r="H12" i="1" s="1"/>
  <c r="I7" i="1"/>
  <c r="I8" i="1"/>
  <c r="H7" i="1"/>
  <c r="K7" i="1"/>
  <c r="K12" i="1" s="1"/>
  <c r="K8" i="1"/>
  <c r="J12" i="1"/>
  <c r="I11" i="1" l="1"/>
  <c r="M17" i="1" s="1"/>
  <c r="O28" i="1" s="1"/>
  <c r="J11" i="1"/>
  <c r="M20" i="1" s="1"/>
  <c r="P29" i="1" s="1"/>
  <c r="I12" i="1"/>
  <c r="K11" i="1"/>
  <c r="M23" i="1" s="1"/>
  <c r="Q30" i="1" s="1"/>
  <c r="N17" i="1"/>
  <c r="H11" i="1"/>
  <c r="N14" i="1" s="1"/>
  <c r="O17" i="1" l="1"/>
  <c r="N20" i="1"/>
  <c r="N28" i="1"/>
  <c r="O27" i="1"/>
  <c r="O14" i="1"/>
  <c r="O30" i="1"/>
  <c r="Q28" i="1"/>
  <c r="P14" i="1"/>
  <c r="M14" i="1"/>
  <c r="N27" i="1" s="1"/>
  <c r="O29" i="1"/>
  <c r="P28" i="1"/>
  <c r="Q29" i="1" l="1"/>
  <c r="P30" i="1"/>
  <c r="N30" i="1"/>
  <c r="Q27" i="1"/>
  <c r="N29" i="1"/>
  <c r="P27" i="1"/>
</calcChain>
</file>

<file path=xl/sharedStrings.xml><?xml version="1.0" encoding="utf-8"?>
<sst xmlns="http://schemas.openxmlformats.org/spreadsheetml/2006/main" count="89" uniqueCount="40">
  <si>
    <t>Sampel Data</t>
  </si>
  <si>
    <t>1. Data Asli</t>
  </si>
  <si>
    <t>2. Standarisasi Data</t>
  </si>
  <si>
    <t>3. Hitung Co-Variance</t>
  </si>
  <si>
    <t>4. Tentukan Eigenvluae dan Eigenvctor (boleh pakai kalkulator onlne)</t>
  </si>
  <si>
    <t>5. Lakukan Perkalian Antara Data Terstandar dengan Eigenvector</t>
  </si>
  <si>
    <t>tinggi badan</t>
  </si>
  <si>
    <t>berat badan</t>
  </si>
  <si>
    <t>detak jantung</t>
  </si>
  <si>
    <t>tekanan darah</t>
  </si>
  <si>
    <t>pemetaan fitur</t>
  </si>
  <si>
    <t>eigenvalue diurutkan secara descending</t>
  </si>
  <si>
    <t>Pasien 1</t>
  </si>
  <si>
    <t>λ</t>
  </si>
  <si>
    <t>Pasien 2</t>
  </si>
  <si>
    <t>TBTB</t>
  </si>
  <si>
    <t>TBBB</t>
  </si>
  <si>
    <t>TBDJ</t>
  </si>
  <si>
    <t>TBTD</t>
  </si>
  <si>
    <t>Pasien 3</t>
  </si>
  <si>
    <t>BBTB</t>
  </si>
  <si>
    <t>BBBB</t>
  </si>
  <si>
    <t>BBDJ</t>
  </si>
  <si>
    <t>BBTD</t>
  </si>
  <si>
    <t>Pasien 4</t>
  </si>
  <si>
    <t>DJTB</t>
  </si>
  <si>
    <t>DJBB</t>
  </si>
  <si>
    <t>DJDJ</t>
  </si>
  <si>
    <t>DJTD</t>
  </si>
  <si>
    <t>TDTB</t>
  </si>
  <si>
    <t>TDBB</t>
  </si>
  <si>
    <t>TDDJ</t>
  </si>
  <si>
    <t>TDTD</t>
  </si>
  <si>
    <t>eigenvector mengikuti urutan eigenvalue</t>
  </si>
  <si>
    <t>mean</t>
  </si>
  <si>
    <t>v</t>
  </si>
  <si>
    <t>std dev</t>
  </si>
  <si>
    <t>1,84</t>
  </si>
  <si>
    <t>1,05</t>
  </si>
  <si>
    <t>0,1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</si>
</sst>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1"/>
      <color theme="1"/>
      <name val="FangSong"/>
      <family val="3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7CAAC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3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9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10" borderId="5" xfId="0" applyFill="1" applyBorder="1" applyAlignment="1">
      <alignment horizontal="center" wrapText="1"/>
    </xf>
    <xf numFmtId="0" fontId="0" fillId="11" borderId="5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7" borderId="5" xfId="0" applyFill="1" applyBorder="1" applyAlignment="1">
      <alignment horizontal="center" wrapText="1"/>
    </xf>
    <xf numFmtId="0" fontId="0" fillId="9" borderId="4" xfId="0" applyFill="1" applyBorder="1" applyAlignment="1">
      <alignment horizontal="center" wrapText="1"/>
    </xf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TB</a:t>
            </a:r>
            <a:r>
              <a:rPr lang="en-US" baseline="0"/>
              <a:t> VS BB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berat badan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Main!$B$6:$B$9</c:f>
              <c:numCache>
                <c:formatCode>General</c:formatCode>
                <c:ptCount val="4"/>
                <c:pt idx="0">
                  <c:v>162</c:v>
                </c:pt>
                <c:pt idx="1">
                  <c:v>179</c:v>
                </c:pt>
                <c:pt idx="2">
                  <c:v>166</c:v>
                </c:pt>
                <c:pt idx="3">
                  <c:v>195</c:v>
                </c:pt>
              </c:numCache>
            </c:numRef>
          </c:xVal>
          <c:yVal>
            <c:numRef>
              <c:f>Main!$C$6:$C$9</c:f>
              <c:numCache>
                <c:formatCode>General</c:formatCode>
                <c:ptCount val="4"/>
                <c:pt idx="0">
                  <c:v>71</c:v>
                </c:pt>
                <c:pt idx="1">
                  <c:v>67</c:v>
                </c:pt>
                <c:pt idx="2">
                  <c:v>55</c:v>
                </c:pt>
                <c:pt idx="3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7-2643-9370-0F9123E59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419360"/>
        <c:axId val="1602421008"/>
      </c:scatterChart>
      <c:valAx>
        <c:axId val="160241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421008"/>
        <c:crosses val="autoZero"/>
        <c:crossBetween val="midCat"/>
      </c:valAx>
      <c:valAx>
        <c:axId val="16024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41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BB</a:t>
            </a:r>
            <a:r>
              <a:rPr lang="en-US" baseline="0"/>
              <a:t> VS DJ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Main!$D$5</c:f>
              <c:strCache>
                <c:ptCount val="1"/>
                <c:pt idx="0">
                  <c:v>detak jantung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Main!$C$6:$C$9</c:f>
              <c:numCache>
                <c:formatCode>General</c:formatCode>
                <c:ptCount val="4"/>
                <c:pt idx="0">
                  <c:v>71</c:v>
                </c:pt>
                <c:pt idx="1">
                  <c:v>67</c:v>
                </c:pt>
                <c:pt idx="2">
                  <c:v>55</c:v>
                </c:pt>
                <c:pt idx="3">
                  <c:v>69</c:v>
                </c:pt>
              </c:numCache>
            </c:numRef>
          </c:xVal>
          <c:yVal>
            <c:numRef>
              <c:f>Main!$D$6:$D$9</c:f>
              <c:numCache>
                <c:formatCode>General</c:formatCode>
                <c:ptCount val="4"/>
                <c:pt idx="0">
                  <c:v>89</c:v>
                </c:pt>
                <c:pt idx="1">
                  <c:v>66</c:v>
                </c:pt>
                <c:pt idx="2">
                  <c:v>62</c:v>
                </c:pt>
                <c:pt idx="3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9-5E41-9FFB-4D6462929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530192"/>
        <c:axId val="1585386336"/>
      </c:scatterChart>
      <c:valAx>
        <c:axId val="160253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386336"/>
        <c:crosses val="autoZero"/>
        <c:crossBetween val="midCat"/>
      </c:valAx>
      <c:valAx>
        <c:axId val="15853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53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DJ VS 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tekanan darah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Main!$D$6:$D$9</c:f>
              <c:numCache>
                <c:formatCode>General</c:formatCode>
                <c:ptCount val="4"/>
                <c:pt idx="0">
                  <c:v>89</c:v>
                </c:pt>
                <c:pt idx="1">
                  <c:v>66</c:v>
                </c:pt>
                <c:pt idx="2">
                  <c:v>62</c:v>
                </c:pt>
                <c:pt idx="3">
                  <c:v>80</c:v>
                </c:pt>
              </c:numCache>
            </c:numRef>
          </c:xVal>
          <c:yVal>
            <c:numRef>
              <c:f>Main!$E$6:$E$9</c:f>
              <c:numCache>
                <c:formatCode>General</c:formatCode>
                <c:ptCount val="4"/>
                <c:pt idx="0">
                  <c:v>90</c:v>
                </c:pt>
                <c:pt idx="1">
                  <c:v>102</c:v>
                </c:pt>
                <c:pt idx="2">
                  <c:v>85</c:v>
                </c:pt>
                <c:pt idx="3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53-6F48-ACDD-E822C3098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830016"/>
        <c:axId val="1581152432"/>
      </c:scatterChart>
      <c:valAx>
        <c:axId val="15468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152432"/>
        <c:crosses val="autoZero"/>
        <c:crossBetween val="midCat"/>
      </c:valAx>
      <c:valAx>
        <c:axId val="15811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31</xdr:row>
      <xdr:rowOff>19050</xdr:rowOff>
    </xdr:from>
    <xdr:to>
      <xdr:col>17</xdr:col>
      <xdr:colOff>31750</xdr:colOff>
      <xdr:row>44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254706-9753-C74C-BD13-ED0A7E352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806450</xdr:colOff>
      <xdr:row>45</xdr:row>
      <xdr:rowOff>196850</xdr:rowOff>
    </xdr:from>
    <xdr:to>
      <xdr:col>16</xdr:col>
      <xdr:colOff>819150</xdr:colOff>
      <xdr:row>59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DD829A-6919-5948-84B9-9A72CB98B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</xdr:colOff>
      <xdr:row>61</xdr:row>
      <xdr:rowOff>6350</xdr:rowOff>
    </xdr:from>
    <xdr:to>
      <xdr:col>17</xdr:col>
      <xdr:colOff>19050</xdr:colOff>
      <xdr:row>74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D4B4D7-C560-1F4A-BFD2-E011B3522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E0AD-5756-CA44-AF0A-AEAF0B8B0403}">
  <dimension ref="A1:AE30"/>
  <sheetViews>
    <sheetView tabSelected="1" topLeftCell="D23" zoomScale="75" workbookViewId="0">
      <selection activeCell="AB7" sqref="AB7:AE10"/>
    </sheetView>
  </sheetViews>
  <sheetFormatPr defaultColWidth="11" defaultRowHeight="15.75" x14ac:dyDescent="0.25"/>
  <cols>
    <col min="1" max="1" width="12.875" bestFit="1" customWidth="1"/>
    <col min="13" max="13" width="15" customWidth="1"/>
    <col min="14" max="15" width="11.625" bestFit="1" customWidth="1"/>
    <col min="16" max="16" width="12.375" bestFit="1" customWidth="1"/>
    <col min="17" max="17" width="11.625" bestFit="1" customWidth="1"/>
  </cols>
  <sheetData>
    <row r="1" spans="1:31" x14ac:dyDescent="0.25">
      <c r="A1" t="s">
        <v>0</v>
      </c>
    </row>
    <row r="3" spans="1:31" x14ac:dyDescent="0.25">
      <c r="A3" s="1" t="s">
        <v>1</v>
      </c>
      <c r="G3" s="1" t="s">
        <v>2</v>
      </c>
      <c r="M3" s="1" t="s">
        <v>3</v>
      </c>
      <c r="T3" t="s">
        <v>4</v>
      </c>
      <c r="AA3" t="s">
        <v>5</v>
      </c>
    </row>
    <row r="5" spans="1:31" x14ac:dyDescent="0.25">
      <c r="B5" t="s">
        <v>6</v>
      </c>
      <c r="C5" t="s">
        <v>7</v>
      </c>
      <c r="D5" t="s">
        <v>8</v>
      </c>
      <c r="E5" t="s">
        <v>9</v>
      </c>
      <c r="H5" t="s">
        <v>6</v>
      </c>
      <c r="I5" t="s">
        <v>7</v>
      </c>
      <c r="J5" t="s">
        <v>8</v>
      </c>
      <c r="K5" t="s">
        <v>9</v>
      </c>
      <c r="M5" t="s">
        <v>10</v>
      </c>
      <c r="T5" t="s">
        <v>11</v>
      </c>
    </row>
    <row r="6" spans="1:31" x14ac:dyDescent="0.25">
      <c r="A6" t="s">
        <v>12</v>
      </c>
      <c r="B6">
        <v>162</v>
      </c>
      <c r="C6">
        <v>71</v>
      </c>
      <c r="D6">
        <v>89</v>
      </c>
      <c r="E6">
        <v>90</v>
      </c>
      <c r="G6" t="s">
        <v>12</v>
      </c>
      <c r="H6">
        <f>(B6-B11)/B12</f>
        <v>-0.90674166725028116</v>
      </c>
      <c r="I6">
        <f t="shared" ref="I6:K6" si="0">(C6-C11)/C12</f>
        <v>0.76516917800427764</v>
      </c>
      <c r="J6">
        <f t="shared" si="0"/>
        <v>1.18</v>
      </c>
      <c r="K6">
        <f t="shared" si="0"/>
        <v>-0.59430562373799289</v>
      </c>
      <c r="N6" t="s">
        <v>6</v>
      </c>
      <c r="O6" t="s">
        <v>7</v>
      </c>
      <c r="P6" t="s">
        <v>8</v>
      </c>
      <c r="Q6" t="s">
        <v>9</v>
      </c>
      <c r="T6" s="15"/>
      <c r="U6" s="15" t="s">
        <v>13</v>
      </c>
      <c r="V6" s="15" t="s">
        <v>13</v>
      </c>
      <c r="W6" s="15" t="s">
        <v>13</v>
      </c>
      <c r="AB6" t="s">
        <v>6</v>
      </c>
      <c r="AC6" t="s">
        <v>7</v>
      </c>
      <c r="AD6" t="s">
        <v>8</v>
      </c>
      <c r="AE6" t="s">
        <v>9</v>
      </c>
    </row>
    <row r="7" spans="1:31" x14ac:dyDescent="0.25">
      <c r="A7" t="s">
        <v>14</v>
      </c>
      <c r="B7">
        <v>179</v>
      </c>
      <c r="C7">
        <v>67</v>
      </c>
      <c r="D7">
        <v>66</v>
      </c>
      <c r="E7">
        <v>102</v>
      </c>
      <c r="G7" t="s">
        <v>14</v>
      </c>
      <c r="H7">
        <f>(B7-B11)/B12</f>
        <v>0.23508117299081363</v>
      </c>
      <c r="I7">
        <f t="shared" ref="I7:K7" si="1">(C7-C11)/C12</f>
        <v>0.20868250309207573</v>
      </c>
      <c r="J7">
        <f t="shared" si="1"/>
        <v>-0.66</v>
      </c>
      <c r="K7">
        <f t="shared" si="1"/>
        <v>0.17668545570588978</v>
      </c>
      <c r="M7" t="s">
        <v>6</v>
      </c>
      <c r="N7" s="8" t="s">
        <v>15</v>
      </c>
      <c r="O7" s="9" t="s">
        <v>16</v>
      </c>
      <c r="P7" s="10" t="s">
        <v>17</v>
      </c>
      <c r="Q7" s="11" t="s">
        <v>18</v>
      </c>
      <c r="T7" s="28" t="s">
        <v>37</v>
      </c>
      <c r="U7" s="28" t="s">
        <v>38</v>
      </c>
      <c r="V7" s="28" t="s">
        <v>39</v>
      </c>
      <c r="W7" s="28">
        <v>0</v>
      </c>
      <c r="AA7" t="s">
        <v>12</v>
      </c>
      <c r="AB7">
        <f>H6*T12</f>
        <v>-0.77979783383524182</v>
      </c>
      <c r="AC7">
        <f t="shared" ref="AC7:AE7" si="2">I6*U12</f>
        <v>1.1401020752263737</v>
      </c>
      <c r="AD7">
        <f t="shared" si="2"/>
        <v>-1.77</v>
      </c>
      <c r="AE7">
        <f t="shared" si="2"/>
        <v>0.54676117383895351</v>
      </c>
    </row>
    <row r="8" spans="1:31" x14ac:dyDescent="0.25">
      <c r="A8" t="s">
        <v>19</v>
      </c>
      <c r="B8">
        <v>166</v>
      </c>
      <c r="C8">
        <v>55</v>
      </c>
      <c r="D8">
        <v>62</v>
      </c>
      <c r="E8">
        <v>85</v>
      </c>
      <c r="G8" t="s">
        <v>19</v>
      </c>
      <c r="H8">
        <f>(B8-B11)/B12</f>
        <v>-0.63807746954649414</v>
      </c>
      <c r="I8">
        <f t="shared" ref="I8:K8" si="3">(C8-C11)/C12</f>
        <v>-1.46077752164453</v>
      </c>
      <c r="J8">
        <f t="shared" si="3"/>
        <v>-0.98</v>
      </c>
      <c r="K8">
        <f t="shared" si="3"/>
        <v>-0.91555190683961063</v>
      </c>
      <c r="M8" t="s">
        <v>7</v>
      </c>
      <c r="N8" s="2" t="s">
        <v>20</v>
      </c>
      <c r="O8" s="8" t="s">
        <v>21</v>
      </c>
      <c r="P8" s="12" t="s">
        <v>22</v>
      </c>
      <c r="Q8" s="13" t="s">
        <v>23</v>
      </c>
      <c r="AA8" t="s">
        <v>14</v>
      </c>
      <c r="AB8">
        <f t="shared" ref="AB8:AB10" si="4">H7*T13</f>
        <v>0.21392386742164041</v>
      </c>
      <c r="AC8">
        <f t="shared" ref="AC8:AC10" si="5">I7*U13</f>
        <v>-0.24833217867957011</v>
      </c>
      <c r="AD8">
        <f t="shared" ref="AD8:AD10" si="6">J7*V13</f>
        <v>4.851</v>
      </c>
      <c r="AE8">
        <f t="shared" ref="AE8:AE10" si="7">K7*W13</f>
        <v>-2.6502818355883466E-2</v>
      </c>
    </row>
    <row r="9" spans="1:31" x14ac:dyDescent="0.25">
      <c r="A9" t="s">
        <v>24</v>
      </c>
      <c r="B9">
        <v>195</v>
      </c>
      <c r="C9">
        <v>69</v>
      </c>
      <c r="D9">
        <v>80</v>
      </c>
      <c r="E9">
        <v>120</v>
      </c>
      <c r="G9" t="s">
        <v>24</v>
      </c>
      <c r="H9">
        <f>(B9-B11)/B12</f>
        <v>1.3097379638059616</v>
      </c>
      <c r="I9">
        <f t="shared" ref="I9:K9" si="8">(C9-C11)/C12</f>
        <v>0.48692584054817667</v>
      </c>
      <c r="J9">
        <f t="shared" si="8"/>
        <v>0.46</v>
      </c>
      <c r="K9">
        <f t="shared" si="8"/>
        <v>1.3331720748717137</v>
      </c>
      <c r="M9" t="s">
        <v>8</v>
      </c>
      <c r="N9" s="3" t="s">
        <v>25</v>
      </c>
      <c r="O9" s="5" t="s">
        <v>26</v>
      </c>
      <c r="P9" s="8" t="s">
        <v>27</v>
      </c>
      <c r="Q9" s="14" t="s">
        <v>28</v>
      </c>
      <c r="AA9" t="s">
        <v>19</v>
      </c>
      <c r="AB9">
        <f t="shared" si="4"/>
        <v>-0.42113112990068613</v>
      </c>
      <c r="AC9">
        <f t="shared" si="5"/>
        <v>2.6440073141765992</v>
      </c>
      <c r="AD9">
        <f t="shared" si="6"/>
        <v>-6.4875999999999996</v>
      </c>
      <c r="AE9">
        <f t="shared" si="7"/>
        <v>0.10071070975235717</v>
      </c>
    </row>
    <row r="10" spans="1:31" x14ac:dyDescent="0.25">
      <c r="M10" t="s">
        <v>9</v>
      </c>
      <c r="N10" s="4" t="s">
        <v>29</v>
      </c>
      <c r="O10" s="6" t="s">
        <v>30</v>
      </c>
      <c r="P10" s="7" t="s">
        <v>31</v>
      </c>
      <c r="Q10" s="8" t="s">
        <v>32</v>
      </c>
      <c r="T10" t="s">
        <v>33</v>
      </c>
      <c r="AA10" t="s">
        <v>24</v>
      </c>
      <c r="AB10">
        <f t="shared" si="4"/>
        <v>1.3097379638059616</v>
      </c>
      <c r="AC10">
        <f t="shared" si="5"/>
        <v>0.48692584054817667</v>
      </c>
      <c r="AD10">
        <f t="shared" si="6"/>
        <v>0.46</v>
      </c>
      <c r="AE10">
        <f t="shared" si="7"/>
        <v>1.3331720748717137</v>
      </c>
    </row>
    <row r="11" spans="1:31" x14ac:dyDescent="0.25">
      <c r="A11" t="s">
        <v>34</v>
      </c>
      <c r="B11">
        <f>AVERAGE(B6,B7,B8,B9)</f>
        <v>175.5</v>
      </c>
      <c r="C11">
        <f t="shared" ref="C11:E11" si="9">AVERAGE(C6,C7,C8,C9)</f>
        <v>65.5</v>
      </c>
      <c r="D11">
        <f t="shared" si="9"/>
        <v>74.25</v>
      </c>
      <c r="E11">
        <f t="shared" si="9"/>
        <v>99.25</v>
      </c>
      <c r="G11" t="s">
        <v>34</v>
      </c>
      <c r="H11">
        <f>AVERAGE(H6:H9)</f>
        <v>0</v>
      </c>
      <c r="I11">
        <f t="shared" ref="I11:K11" si="10">AVERAGE(I6:I9)</f>
        <v>0</v>
      </c>
      <c r="J11">
        <f t="shared" si="10"/>
        <v>0</v>
      </c>
      <c r="K11">
        <f t="shared" si="10"/>
        <v>0</v>
      </c>
      <c r="T11" s="16" t="s">
        <v>35</v>
      </c>
      <c r="U11" s="16" t="s">
        <v>35</v>
      </c>
      <c r="V11" s="16" t="s">
        <v>35</v>
      </c>
      <c r="W11" s="16" t="s">
        <v>35</v>
      </c>
    </row>
    <row r="12" spans="1:31" x14ac:dyDescent="0.25">
      <c r="A12" t="s">
        <v>36</v>
      </c>
      <c r="B12">
        <f>STDEV(B6:B9)</f>
        <v>14.888474289418197</v>
      </c>
      <c r="C12">
        <f t="shared" ref="C12:E12" si="11">STDEV(C6:C9)</f>
        <v>7.1879528842826081</v>
      </c>
      <c r="D12">
        <f t="shared" si="11"/>
        <v>12.5</v>
      </c>
      <c r="E12">
        <f t="shared" si="11"/>
        <v>15.56438241627338</v>
      </c>
      <c r="G12" t="s">
        <v>36</v>
      </c>
      <c r="H12">
        <f>STDEV(H6:H9)</f>
        <v>1</v>
      </c>
      <c r="I12">
        <f t="shared" ref="I12:K12" si="12">STDEV(I6:I9)</f>
        <v>1</v>
      </c>
      <c r="J12">
        <f t="shared" si="12"/>
        <v>1</v>
      </c>
      <c r="K12">
        <f t="shared" si="12"/>
        <v>1</v>
      </c>
      <c r="T12" s="28">
        <v>0.86</v>
      </c>
      <c r="U12" s="28">
        <v>1.49</v>
      </c>
      <c r="V12" s="28">
        <v>-1.5</v>
      </c>
      <c r="W12" s="28">
        <v>-0.92</v>
      </c>
    </row>
    <row r="13" spans="1:31" x14ac:dyDescent="0.25">
      <c r="M13" t="s">
        <v>15</v>
      </c>
      <c r="N13" t="s">
        <v>16</v>
      </c>
      <c r="O13" t="s">
        <v>17</v>
      </c>
      <c r="P13" t="s">
        <v>18</v>
      </c>
      <c r="T13" s="28">
        <v>0.91</v>
      </c>
      <c r="U13" s="29">
        <v>-1.19</v>
      </c>
      <c r="V13" s="29">
        <v>-7.35</v>
      </c>
      <c r="W13" s="28">
        <v>-0.15</v>
      </c>
    </row>
    <row r="14" spans="1:31" x14ac:dyDescent="0.25">
      <c r="M14">
        <f>(((H6-H11)*(H6-H11))+((H7-H11)*(H7-H11))+((H8-H11)*(H8-H11))+((H9-H11)*(H9-H11)))/4</f>
        <v>0.75</v>
      </c>
      <c r="N14">
        <f>(((H6-H11)*(I6-I11))+((H7-H11)*(I7-I11))+((H8-H11)*(I8-I11))+((H9-H11)*(I9-I11)))/4</f>
        <v>0.23127025873070864</v>
      </c>
      <c r="O14">
        <f>(((H6-H11)*(J6-J11))+((H7-H11)*(J7-J11))+((H8-H11)*(J8-J11))+((H9-H11)*(J9-J11)))/4</f>
        <v>6.7166049425948504E-4</v>
      </c>
      <c r="P14">
        <f>(((H6-H11)*(K6-K11))+((H7-H11)*(K7-K11))+((H8-H11)*(K8-K11))+((H9-H11)*(K9-K11)))/4</f>
        <v>0.72767905475057426</v>
      </c>
      <c r="T14" s="28">
        <v>0.66</v>
      </c>
      <c r="U14">
        <v>-1.81</v>
      </c>
      <c r="V14" s="28">
        <v>6.62</v>
      </c>
      <c r="W14" s="28">
        <v>-0.11</v>
      </c>
    </row>
    <row r="15" spans="1:31" x14ac:dyDescent="0.25">
      <c r="T15" s="28">
        <v>1</v>
      </c>
      <c r="U15" s="28">
        <v>1</v>
      </c>
      <c r="V15" s="28">
        <v>1</v>
      </c>
      <c r="W15" s="28">
        <v>1</v>
      </c>
    </row>
    <row r="16" spans="1:31" x14ac:dyDescent="0.25">
      <c r="M16" t="s">
        <v>21</v>
      </c>
      <c r="N16" t="s">
        <v>22</v>
      </c>
      <c r="O16" t="s">
        <v>23</v>
      </c>
    </row>
    <row r="17" spans="13:17" x14ac:dyDescent="0.25">
      <c r="M17">
        <f>(((I6-I11)*(I6-I11))+((I7-I11)*(I7-I11))+((I8-I11)*(I8-I11))+((I9-I11)*(I9-I11)))/4</f>
        <v>0.75</v>
      </c>
      <c r="N17">
        <f>(((I6-I11)*(J6-J11))+((I7-I11)*(J7-J11))+((I8-I11)*(J8-J11))+((I9-I11)*(J9-J11)))/4</f>
        <v>0.60517925896701963</v>
      </c>
      <c r="O17">
        <f>(((I6-I11)*(K6-K11))+((I7-I11)*(K7-K11))+((I8-I11)*(K8-K11))+((I9-I11)*(K9-K11)))/4</f>
        <v>0.39217509903002645</v>
      </c>
    </row>
    <row r="19" spans="13:17" x14ac:dyDescent="0.25">
      <c r="M19" t="s">
        <v>27</v>
      </c>
      <c r="N19" t="s">
        <v>28</v>
      </c>
    </row>
    <row r="20" spans="13:17" x14ac:dyDescent="0.25">
      <c r="M20">
        <f>(((J6-J11)*(J6-J11))+((J7-J11)*(J7-J11))+((J8-J11)*(J8-J11))+((J9-J11)*(J9-J11)))/4</f>
        <v>0.75</v>
      </c>
      <c r="N20">
        <f>(((J6-J11)*(K6-K11))+((J7-J11)*(K7-K11))+((J8-J11)*(K8-K11))+((J9-J11)*(K9-K11)))/4</f>
        <v>0.17315174659177196</v>
      </c>
    </row>
    <row r="22" spans="13:17" x14ac:dyDescent="0.25">
      <c r="M22" t="s">
        <v>32</v>
      </c>
    </row>
    <row r="23" spans="13:17" x14ac:dyDescent="0.25">
      <c r="M23">
        <f>(((K6-K11)*(K6-K11))+((K7-K11)*(K7-K11))+((K8-K11)*(K8-K11))+((K9-K11)*(K9-K11)))/4</f>
        <v>0.75</v>
      </c>
    </row>
    <row r="26" spans="13:17" ht="16.5" thickBot="1" x14ac:dyDescent="0.3">
      <c r="N26" t="s">
        <v>6</v>
      </c>
      <c r="O26" t="s">
        <v>7</v>
      </c>
      <c r="P26" t="s">
        <v>8</v>
      </c>
      <c r="Q26" t="s">
        <v>9</v>
      </c>
    </row>
    <row r="27" spans="13:17" ht="32.25" thickBot="1" x14ac:dyDescent="0.3">
      <c r="M27" t="s">
        <v>6</v>
      </c>
      <c r="N27" s="17">
        <f>M14</f>
        <v>0.75</v>
      </c>
      <c r="O27" s="18">
        <f>N14</f>
        <v>0.23127025873070864</v>
      </c>
      <c r="P27" s="19">
        <f>O14</f>
        <v>6.7166049425948504E-4</v>
      </c>
      <c r="Q27" s="20">
        <f>P14</f>
        <v>0.72767905475057426</v>
      </c>
    </row>
    <row r="28" spans="13:17" ht="32.25" thickBot="1" x14ac:dyDescent="0.3">
      <c r="M28" t="s">
        <v>7</v>
      </c>
      <c r="N28" s="21">
        <f>N14</f>
        <v>0.23127025873070864</v>
      </c>
      <c r="O28" s="22">
        <f>M17</f>
        <v>0.75</v>
      </c>
      <c r="P28" s="23">
        <f>N17</f>
        <v>0.60517925896701963</v>
      </c>
      <c r="Q28" s="24">
        <f>O17</f>
        <v>0.39217509903002645</v>
      </c>
    </row>
    <row r="29" spans="13:17" ht="32.25" thickBot="1" x14ac:dyDescent="0.3">
      <c r="M29" t="s">
        <v>8</v>
      </c>
      <c r="N29" s="25">
        <f>O14</f>
        <v>6.7166049425948504E-4</v>
      </c>
      <c r="O29" s="23">
        <f>N17</f>
        <v>0.60517925896701963</v>
      </c>
      <c r="P29" s="22">
        <f>M20</f>
        <v>0.75</v>
      </c>
      <c r="Q29" s="26">
        <f>N20</f>
        <v>0.17315174659177196</v>
      </c>
    </row>
    <row r="30" spans="13:17" ht="32.25" thickBot="1" x14ac:dyDescent="0.3">
      <c r="M30" t="s">
        <v>9</v>
      </c>
      <c r="N30" s="27">
        <f>P14</f>
        <v>0.72767905475057426</v>
      </c>
      <c r="O30" s="24">
        <f>O17</f>
        <v>0.39217509903002645</v>
      </c>
      <c r="P30" s="26">
        <f>N20</f>
        <v>0.17315174659177196</v>
      </c>
      <c r="Q30" s="22">
        <f>M23</f>
        <v>0.75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BSTAR</cp:lastModifiedBy>
  <cp:revision/>
  <dcterms:created xsi:type="dcterms:W3CDTF">2022-12-05T04:21:03Z</dcterms:created>
  <dcterms:modified xsi:type="dcterms:W3CDTF">2022-12-07T11:03:01Z</dcterms:modified>
  <cp:category/>
  <cp:contentStatus/>
</cp:coreProperties>
</file>