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kshitha./Downloads/"/>
    </mc:Choice>
  </mc:AlternateContent>
  <xr:revisionPtr revIDLastSave="0" documentId="8_{43412E38-1DEB-44C8-B575-D35525CA8F15}" xr6:coauthVersionLast="47" xr6:coauthVersionMax="47" xr10:uidLastSave="{00000000-0000-0000-0000-000000000000}"/>
  <bookViews>
    <workbookView xWindow="0" yWindow="0" windowWidth="28800" windowHeight="18000" firstSheet="2" activeTab="6" xr2:uid="{08E08C22-9459-074E-A922-7E91DC05DD55}"/>
  </bookViews>
  <sheets>
    <sheet name="XLookUp" sheetId="1" r:id="rId1"/>
    <sheet name="XLookUp Multiple Columns" sheetId="2" r:id="rId2"/>
    <sheet name="XlookUp Match Modes" sheetId="3" r:id="rId3"/>
    <sheet name="XLOOKUP Match Modes-1" sheetId="4" r:id="rId4"/>
    <sheet name="XLookUp search order" sheetId="5" r:id="rId5"/>
    <sheet name="Xlookup Horizontal" sheetId="6" r:id="rId6"/>
    <sheet name="VLookup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8" l="1"/>
  <c r="O4" i="8"/>
  <c r="O2" i="8"/>
  <c r="B3" i="6"/>
  <c r="B4" i="6"/>
  <c r="B2" i="6"/>
  <c r="O3" i="5"/>
  <c r="O2" i="5"/>
  <c r="P3" i="4"/>
  <c r="P2" i="4"/>
  <c r="P5" i="3"/>
  <c r="P4" i="3"/>
  <c r="P3" i="3"/>
  <c r="P2" i="3"/>
  <c r="P3" i="2" a="1"/>
  <c r="P3" i="2"/>
  <c r="P4" i="2" a="1"/>
  <c r="P4" i="2"/>
  <c r="P5" i="2" a="1"/>
  <c r="P5" i="2"/>
  <c r="P2" i="2" a="1"/>
  <c r="P2" i="2"/>
  <c r="N3" i="1"/>
  <c r="N4" i="1"/>
  <c r="N5" i="1"/>
  <c r="N2" i="1"/>
  <c r="D26" i="8"/>
  <c r="P27" i="8"/>
  <c r="P28" i="8"/>
  <c r="P26" i="8"/>
  <c r="L34" i="8"/>
  <c r="L33" i="8"/>
  <c r="L32" i="8"/>
  <c r="L31" i="8"/>
  <c r="L30" i="8"/>
  <c r="L29" i="8"/>
  <c r="L28" i="8"/>
  <c r="L27" i="8"/>
  <c r="L26" i="8"/>
  <c r="D34" i="8"/>
  <c r="D33" i="8"/>
  <c r="D32" i="8"/>
  <c r="D31" i="8"/>
  <c r="D30" i="8"/>
  <c r="D29" i="8"/>
  <c r="D28" i="8"/>
  <c r="D27" i="8"/>
  <c r="K10" i="8"/>
  <c r="D10" i="8"/>
  <c r="K9" i="8"/>
  <c r="D9" i="8"/>
  <c r="K8" i="8"/>
  <c r="D8" i="8"/>
  <c r="K7" i="8"/>
  <c r="D7" i="8"/>
  <c r="K6" i="8"/>
  <c r="D6" i="8"/>
  <c r="K5" i="8"/>
  <c r="D5" i="8"/>
  <c r="K4" i="8"/>
  <c r="D4" i="8"/>
  <c r="K3" i="8"/>
  <c r="D3" i="8"/>
  <c r="K2" i="8"/>
  <c r="D2" i="8"/>
  <c r="K10" i="5"/>
  <c r="D10" i="5"/>
  <c r="K9" i="5"/>
  <c r="D9" i="5"/>
  <c r="K8" i="5"/>
  <c r="D8" i="5"/>
  <c r="K7" i="5"/>
  <c r="D7" i="5"/>
  <c r="K6" i="5"/>
  <c r="D6" i="5"/>
  <c r="K5" i="5"/>
  <c r="D5" i="5"/>
  <c r="K4" i="5"/>
  <c r="D4" i="5"/>
  <c r="K3" i="5"/>
  <c r="D3" i="5"/>
  <c r="K2" i="5"/>
  <c r="D2" i="5"/>
  <c r="K10" i="4"/>
  <c r="D10" i="4"/>
  <c r="K9" i="4"/>
  <c r="D9" i="4"/>
  <c r="K8" i="4"/>
  <c r="D8" i="4"/>
  <c r="K7" i="4"/>
  <c r="D7" i="4"/>
  <c r="K6" i="4"/>
  <c r="D6" i="4"/>
  <c r="K5" i="4"/>
  <c r="D5" i="4"/>
  <c r="K4" i="4"/>
  <c r="D4" i="4"/>
  <c r="K3" i="4"/>
  <c r="D3" i="4"/>
  <c r="K2" i="4"/>
  <c r="D2" i="4"/>
  <c r="K10" i="3"/>
  <c r="D10" i="3"/>
  <c r="K9" i="3"/>
  <c r="D9" i="3"/>
  <c r="K8" i="3"/>
  <c r="D8" i="3"/>
  <c r="K7" i="3"/>
  <c r="D7" i="3"/>
  <c r="K6" i="3"/>
  <c r="D6" i="3"/>
  <c r="K5" i="3"/>
  <c r="D5" i="3"/>
  <c r="K4" i="3"/>
  <c r="D4" i="3"/>
  <c r="K3" i="3"/>
  <c r="D3" i="3"/>
  <c r="K2" i="3"/>
  <c r="D2" i="3"/>
  <c r="K10" i="2"/>
  <c r="D10" i="2"/>
  <c r="K9" i="2"/>
  <c r="D9" i="2"/>
  <c r="K8" i="2"/>
  <c r="D8" i="2"/>
  <c r="K7" i="2"/>
  <c r="D7" i="2"/>
  <c r="K6" i="2"/>
  <c r="D6" i="2"/>
  <c r="K5" i="2"/>
  <c r="D5" i="2"/>
  <c r="K4" i="2"/>
  <c r="D4" i="2"/>
  <c r="K3" i="2"/>
  <c r="D3" i="2"/>
  <c r="K2" i="2"/>
  <c r="D2" i="2"/>
  <c r="K3" i="1"/>
  <c r="K4" i="1"/>
  <c r="K5" i="1"/>
  <c r="K6" i="1"/>
  <c r="K7" i="1"/>
  <c r="K8" i="1"/>
  <c r="K9" i="1"/>
  <c r="K10" i="1"/>
  <c r="K2" i="1"/>
  <c r="D3" i="1"/>
  <c r="D4" i="1"/>
  <c r="D5" i="1"/>
  <c r="D6" i="1"/>
  <c r="D7" i="1"/>
  <c r="D8" i="1"/>
  <c r="D9" i="1"/>
  <c r="D10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<sst xmlns="http://schemas.openxmlformats.org/spreadsheetml/2006/main" count="478" uniqueCount="127">
  <si>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</si>
  <si>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</si>
  <si>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</si>
  <si>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</si>
  <si>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</si>
  <si>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</si>
  <si>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</si>
  <si>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</si>
  <si>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</si>
  <si>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</si>
  <si>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</si>
  <si>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</si>
  <si>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</si>
  <si>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</si>
  <si>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</si>
  <si>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Toby Flenderson</t>
  </si>
  <si>
    <t>XLOOKUP(N2,E2:E10,L2:L10)</t>
  </si>
  <si>
    <t>Pam</t>
  </si>
  <si>
    <t>Beasley</t>
  </si>
  <si>
    <t>Female</t>
  </si>
  <si>
    <t>Receptionist</t>
  </si>
  <si>
    <t>Pam Beasley</t>
  </si>
  <si>
    <t>Dwight</t>
  </si>
  <si>
    <t>Schrute</t>
  </si>
  <si>
    <t>Meredith Palmer</t>
  </si>
  <si>
    <t>Angela</t>
  </si>
  <si>
    <t>Martin</t>
  </si>
  <si>
    <t>Accountant</t>
  </si>
  <si>
    <t>Kevin Malone</t>
  </si>
  <si>
    <t>Toby</t>
  </si>
  <si>
    <t>Flenderson</t>
  </si>
  <si>
    <t>HR</t>
  </si>
  <si>
    <t>I am searching for value Toby Flenderson</t>
  </si>
  <si>
    <t>Michael</t>
  </si>
  <si>
    <t>Scott</t>
  </si>
  <si>
    <t>Regional Manager</t>
  </si>
  <si>
    <t>In the Full Name column and I need to return</t>
  </si>
  <si>
    <t>Meredith</t>
  </si>
  <si>
    <t>Palmer</t>
  </si>
  <si>
    <t>Supplier Relations</t>
  </si>
  <si>
    <t>The corresponding Email address</t>
  </si>
  <si>
    <t>Stanley</t>
  </si>
  <si>
    <t>Hudson</t>
  </si>
  <si>
    <t>Kevin</t>
  </si>
  <si>
    <t>Malone</t>
  </si>
  <si>
    <t xml:space="preserve"> </t>
  </si>
  <si>
    <t xml:space="preserve">First Argument is </t>
  </si>
  <si>
    <t>What am I Searching for</t>
  </si>
  <si>
    <t xml:space="preserve">Second Argument is </t>
  </si>
  <si>
    <t>Where am I search it</t>
  </si>
  <si>
    <t xml:space="preserve">Third Argument is </t>
  </si>
  <si>
    <t>What should I RETURN</t>
  </si>
  <si>
    <t xml:space="preserve">The corresponding End Date as well as the Email address </t>
  </si>
  <si>
    <t>That's why I'm specifying COLUMNS J and K</t>
  </si>
  <si>
    <t>One drawback is that we can specify only continuous columns</t>
  </si>
  <si>
    <t>Say we need to extract Gender and Email Address</t>
  </si>
  <si>
    <t xml:space="preserve">Then we can't extract that directly </t>
  </si>
  <si>
    <t>We need to probably rearrange the columns</t>
  </si>
  <si>
    <t>Toby Flender</t>
  </si>
  <si>
    <t>Kevin Mal</t>
  </si>
  <si>
    <t>"*"&amp;</t>
  </si>
  <si>
    <t>wildcard before string</t>
  </si>
  <si>
    <t>&amp;"*"</t>
  </si>
  <si>
    <t>wildcard after string</t>
  </si>
  <si>
    <t>if you dont want the range to change</t>
  </si>
  <si>
    <t>Fourth Argument is</t>
  </si>
  <si>
    <t>What should I RETURN if the value is not found</t>
  </si>
  <si>
    <t>as you apply down use $, that is</t>
  </si>
  <si>
    <t>Fifth Argument is</t>
  </si>
  <si>
    <t xml:space="preserve">Match mode </t>
  </si>
  <si>
    <t>in place of K10,  $K$10</t>
  </si>
  <si>
    <t>So there are 4 match modes. They are</t>
  </si>
  <si>
    <t>Exact Match</t>
  </si>
  <si>
    <t>Exact Match or next smaller item</t>
  </si>
  <si>
    <t>Exact Match or next larger item</t>
  </si>
  <si>
    <t>Wildcard Match</t>
  </si>
  <si>
    <t>In wildcard matching</t>
  </si>
  <si>
    <t>"*"&amp; means anything can come in that place</t>
  </si>
  <si>
    <t>This can be used for the above matching</t>
  </si>
  <si>
    <t>Start Date</t>
  </si>
  <si>
    <t>Person</t>
  </si>
  <si>
    <t>Angela joined on 5th jan which is closest to 1st jan but greater than the date</t>
  </si>
  <si>
    <t>Pam joined on oct 3 1999 which is closest to jan 1st but before the actual date</t>
  </si>
  <si>
    <t>We can see that no person exactly starts on 1/1/2000</t>
  </si>
  <si>
    <t>So in place of search mode if we give -1 we can find person</t>
  </si>
  <si>
    <t>who joined more nearer to this date but before the date</t>
  </si>
  <si>
    <t>if we give 1 we can find person who joined nearer to this date</t>
  </si>
  <si>
    <t>but after the date</t>
  </si>
  <si>
    <t>Since Toby comes first it's the o/p when 1 is given</t>
  </si>
  <si>
    <t>Michael is the o/p when -1 is given as it's the first from the  last</t>
  </si>
  <si>
    <t>The match modes 1 and -1 can be used along with search modes 2 and -2 (binary search)</t>
  </si>
  <si>
    <t xml:space="preserve">Sixth Argument is </t>
  </si>
  <si>
    <t>Search Mode</t>
  </si>
  <si>
    <t>This will search for the value from first to last</t>
  </si>
  <si>
    <t>This will search for the value from last to first</t>
  </si>
  <si>
    <t>Binary Search (Sorted Ascending Order)</t>
  </si>
  <si>
    <t>Binary Search (Sorted Descending Order)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</si>
  <si>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</si>
  <si>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</si>
  <si>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</si>
  <si>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</si>
  <si>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</si>
  <si>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</si>
  <si>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</si>
  <si>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</si>
  <si>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</si>
  <si>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</si>
  <si>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</si>
  <si>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</si>
  <si>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Paper </t>
  </si>
  <si>
    <t>Printer</t>
  </si>
  <si>
    <t>Manila Folder</t>
  </si>
  <si>
    <t>Dwight Schrute</t>
  </si>
  <si>
    <t>Michael Scott</t>
  </si>
  <si>
    <t>Stanley Hudson</t>
  </si>
  <si>
    <t xml:space="preserve">Vlookup </t>
  </si>
  <si>
    <t>First Argument</t>
  </si>
  <si>
    <t>What value to search</t>
  </si>
  <si>
    <t>Second Argument</t>
  </si>
  <si>
    <t>Range where I need to search which also contains the return data (Like a table VLOOKUP(N2,D2:K10,8,FALSE)) D2:K10</t>
  </si>
  <si>
    <t>Third Argument</t>
  </si>
  <si>
    <t xml:space="preserve">Which column's value do I need to return , since email is 8th col specify 8 </t>
  </si>
  <si>
    <t>Fourth Argument</t>
  </si>
  <si>
    <t>Approximate Match</t>
  </si>
  <si>
    <t>We need xlookup because say you are inserting a column called address after full name, now end date becomes the 8th col, so end date returned instead of email which is a pain. We need to manually change it Let's observe below</t>
  </si>
  <si>
    <t>Address</t>
  </si>
  <si>
    <t>So we are getting dates in place of email. So if we used this we need to change it everywhere else. But in case of XLOOKUP, it automatically understands that we've inserted a column, and it will adapt itself, Even then we would get email address, which is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</si>
</sst>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303A-21B8-124B-8E7F-24D212742D67}">
  <dimension ref="A1:O20"/>
  <sheetViews>
    <sheetView topLeftCell="C1" workbookViewId="0">
      <selection activeCell="N8" sqref="N8"/>
    </sheetView>
  </sheetViews>
  <sheetFormatPr defaultColWidth="11" defaultRowHeight="15.95"/>
  <cols>
    <col min="1" max="1" width="10.875" customWidth="1"/>
    <col min="4" max="4" width="14.5" customWidth="1"/>
    <col min="11" max="11" width="19.875" customWidth="1"/>
    <col min="12" max="12" width="4.625" customWidth="1"/>
    <col min="13" max="13" width="17.375" customWidth="1"/>
    <col min="14" max="14" width="24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t="s">
        <v>3</v>
      </c>
      <c r="N1" t="s">
        <v>10</v>
      </c>
    </row>
    <row r="2" spans="1:15">
      <c r="A2" s="1">
        <v>1001</v>
      </c>
      <c r="B2" s="1" t="s">
        <v>11</v>
      </c>
      <c r="C2" s="1" t="s">
        <v>12</v>
      </c>
      <c r="D2" s="1" t="str">
        <f>CONCATENATE(B2," ",C2)</f>
        <v>Jim Halpert</v>
      </c>
      <c r="E2" s="1">
        <v>30</v>
      </c>
      <c r="F2" s="1" t="s">
        <v>13</v>
      </c>
      <c r="G2" s="1" t="s">
        <v>14</v>
      </c>
      <c r="H2" s="1">
        <v>45000</v>
      </c>
      <c r="I2" s="2">
        <v>37197</v>
      </c>
      <c r="J2" s="2">
        <v>42253</v>
      </c>
      <c r="K2" t="str">
        <f>CONCATENATE(B2,".",C2,"@gmail.com")</f>
        <v>Jim.Halpert@gmail.com</v>
      </c>
      <c r="M2" s="1" t="s">
        <v>15</v>
      </c>
      <c r="N2" t="str">
        <f>_xlfn.XLOOKUP(M2,D2:D10,K2:K10)</f>
        <v>Toby.Flenderson@gmail.com</v>
      </c>
      <c r="O2" t="s">
        <v>16</v>
      </c>
    </row>
    <row r="3" spans="1:15">
      <c r="A3" s="1">
        <v>1002</v>
      </c>
      <c r="B3" s="1" t="s">
        <v>17</v>
      </c>
      <c r="C3" s="1" t="s">
        <v>18</v>
      </c>
      <c r="D3" s="1" t="str">
        <f>CONCATENATE(B3," ",C3)</f>
        <v>Pam Beasley</v>
      </c>
      <c r="E3" s="1">
        <v>30</v>
      </c>
      <c r="F3" s="1" t="s">
        <v>19</v>
      </c>
      <c r="G3" s="1" t="s">
        <v>20</v>
      </c>
      <c r="H3" s="1">
        <v>36000</v>
      </c>
      <c r="I3" s="2">
        <v>36436</v>
      </c>
      <c r="J3" s="2">
        <v>42287</v>
      </c>
      <c r="K3" t="str">
        <f t="shared" ref="K3:K10" si="0">CONCATENATE(B3,".",C3,"@gmail.com")</f>
        <v>Pam.Beasley@gmail.com</v>
      </c>
      <c r="M3" s="3" t="s">
        <v>21</v>
      </c>
      <c r="N3" t="str">
        <f t="shared" ref="N3:N8" si="1">_xlfn.XLOOKUP(M3,D3:D11,K3:K11)</f>
        <v>Pam.Beasley@gmail.com</v>
      </c>
    </row>
    <row r="4" spans="1:15">
      <c r="A4" s="1">
        <v>1003</v>
      </c>
      <c r="B4" s="1" t="s">
        <v>22</v>
      </c>
      <c r="C4" s="1" t="s">
        <v>23</v>
      </c>
      <c r="D4" s="1" t="str">
        <f t="shared" ref="D4:D10" si="2">CONCATENATE(B4," ",C4)</f>
        <v>Dwight Schrute</v>
      </c>
      <c r="E4" s="1">
        <v>29</v>
      </c>
      <c r="F4" s="1" t="s">
        <v>13</v>
      </c>
      <c r="G4" s="1" t="s">
        <v>14</v>
      </c>
      <c r="H4" s="1">
        <v>63000</v>
      </c>
      <c r="I4" s="2">
        <v>36711</v>
      </c>
      <c r="J4" s="2">
        <v>42986</v>
      </c>
      <c r="K4" t="str">
        <f t="shared" si="0"/>
        <v>Dwight.Schrute@gmail.com</v>
      </c>
      <c r="M4" s="3" t="s">
        <v>24</v>
      </c>
      <c r="N4" t="str">
        <f t="shared" si="1"/>
        <v>Meredith.Palmer@gmail.com</v>
      </c>
    </row>
    <row r="5" spans="1:15">
      <c r="A5" s="1">
        <v>1004</v>
      </c>
      <c r="B5" s="1" t="s">
        <v>25</v>
      </c>
      <c r="C5" s="1" t="s">
        <v>26</v>
      </c>
      <c r="D5" s="1" t="str">
        <f t="shared" si="2"/>
        <v>Angela Martin</v>
      </c>
      <c r="E5" s="1">
        <v>31</v>
      </c>
      <c r="F5" s="1" t="s">
        <v>19</v>
      </c>
      <c r="G5" s="1" t="s">
        <v>27</v>
      </c>
      <c r="H5" s="1">
        <v>47000</v>
      </c>
      <c r="I5" s="2">
        <v>36530</v>
      </c>
      <c r="J5" s="2">
        <v>42341</v>
      </c>
      <c r="K5" t="str">
        <f t="shared" si="0"/>
        <v>Angela.Martin@gmail.com</v>
      </c>
      <c r="M5" s="3" t="s">
        <v>28</v>
      </c>
      <c r="N5" t="str">
        <f t="shared" si="1"/>
        <v>Kevin.Malone@gmail.com</v>
      </c>
      <c r="O5" s="1"/>
    </row>
    <row r="6" spans="1:15">
      <c r="A6" s="1">
        <v>1005</v>
      </c>
      <c r="B6" s="1" t="s">
        <v>29</v>
      </c>
      <c r="C6" s="1" t="s">
        <v>30</v>
      </c>
      <c r="D6" s="1" t="str">
        <f t="shared" si="2"/>
        <v>Toby Flenderson</v>
      </c>
      <c r="E6" s="1">
        <v>32</v>
      </c>
      <c r="F6" s="1" t="s">
        <v>13</v>
      </c>
      <c r="G6" s="1" t="s">
        <v>31</v>
      </c>
      <c r="H6" s="1">
        <v>50000</v>
      </c>
      <c r="I6" s="2">
        <v>37017</v>
      </c>
      <c r="J6" s="2">
        <v>42977</v>
      </c>
      <c r="K6" t="str">
        <f t="shared" si="0"/>
        <v>Toby.Flenderson@gmail.com</v>
      </c>
      <c r="O6" t="s">
        <v>32</v>
      </c>
    </row>
    <row r="7" spans="1:15">
      <c r="A7" s="1">
        <v>1006</v>
      </c>
      <c r="B7" s="1" t="s">
        <v>33</v>
      </c>
      <c r="C7" s="1" t="s">
        <v>34</v>
      </c>
      <c r="D7" s="1" t="str">
        <f t="shared" si="2"/>
        <v>Michael Scott</v>
      </c>
      <c r="E7" s="1">
        <v>35</v>
      </c>
      <c r="F7" s="1" t="s">
        <v>13</v>
      </c>
      <c r="G7" s="1" t="s">
        <v>35</v>
      </c>
      <c r="H7" s="1">
        <v>65000</v>
      </c>
      <c r="I7" s="2">
        <v>35040</v>
      </c>
      <c r="J7" s="2">
        <v>41528</v>
      </c>
      <c r="K7" t="str">
        <f t="shared" si="0"/>
        <v>Michael.Scott@gmail.com</v>
      </c>
      <c r="O7" t="s">
        <v>36</v>
      </c>
    </row>
    <row r="8" spans="1:15">
      <c r="A8" s="1">
        <v>1007</v>
      </c>
      <c r="B8" s="1" t="s">
        <v>37</v>
      </c>
      <c r="C8" s="1" t="s">
        <v>38</v>
      </c>
      <c r="D8" s="1" t="str">
        <f t="shared" si="2"/>
        <v>Meredith Palmer</v>
      </c>
      <c r="E8" s="1">
        <v>32</v>
      </c>
      <c r="F8" s="1" t="s">
        <v>19</v>
      </c>
      <c r="G8" s="1" t="s">
        <v>39</v>
      </c>
      <c r="H8" s="1">
        <v>41000</v>
      </c>
      <c r="I8" s="2">
        <v>37933</v>
      </c>
      <c r="J8" s="2">
        <v>41551</v>
      </c>
      <c r="K8" t="str">
        <f t="shared" si="0"/>
        <v>Meredith.Palmer@gmail.com</v>
      </c>
      <c r="O8" t="s">
        <v>40</v>
      </c>
    </row>
    <row r="9" spans="1:15">
      <c r="A9" s="1">
        <v>1008</v>
      </c>
      <c r="B9" s="1" t="s">
        <v>41</v>
      </c>
      <c r="C9" s="1" t="s">
        <v>42</v>
      </c>
      <c r="D9" s="1" t="str">
        <f t="shared" si="2"/>
        <v>Stanley Hudson</v>
      </c>
      <c r="E9" s="1">
        <v>38</v>
      </c>
      <c r="F9" s="1" t="s">
        <v>13</v>
      </c>
      <c r="G9" s="1" t="s">
        <v>14</v>
      </c>
      <c r="H9" s="1">
        <v>48000</v>
      </c>
      <c r="I9" s="2">
        <v>37416</v>
      </c>
      <c r="J9" s="2">
        <v>42116</v>
      </c>
      <c r="K9" t="str">
        <f t="shared" si="0"/>
        <v>Stanley.Hudson@gmail.com</v>
      </c>
    </row>
    <row r="10" spans="1:15">
      <c r="A10" s="1">
        <v>1009</v>
      </c>
      <c r="B10" s="1" t="s">
        <v>43</v>
      </c>
      <c r="C10" s="1" t="s">
        <v>44</v>
      </c>
      <c r="D10" s="1" t="str">
        <f t="shared" si="2"/>
        <v>Kevin Malone</v>
      </c>
      <c r="E10" s="1">
        <v>31</v>
      </c>
      <c r="F10" s="1" t="s">
        <v>13</v>
      </c>
      <c r="G10" s="1" t="s">
        <v>27</v>
      </c>
      <c r="H10" s="1">
        <v>42000</v>
      </c>
      <c r="I10" s="2">
        <v>37843</v>
      </c>
      <c r="J10" s="2">
        <v>40800</v>
      </c>
      <c r="K10" t="str">
        <f t="shared" si="0"/>
        <v>Kevin.Malone@gmail.com</v>
      </c>
    </row>
    <row r="11" spans="1:15">
      <c r="M11" t="s">
        <v>45</v>
      </c>
    </row>
    <row r="16" spans="1:15">
      <c r="K16" t="s">
        <v>46</v>
      </c>
      <c r="L16" t="s">
        <v>47</v>
      </c>
    </row>
    <row r="17" spans="1:12">
      <c r="A17" s="1"/>
      <c r="K17" t="s">
        <v>48</v>
      </c>
      <c r="L17" t="s">
        <v>49</v>
      </c>
    </row>
    <row r="18" spans="1:12">
      <c r="A18" s="3"/>
      <c r="K18" t="s">
        <v>50</v>
      </c>
      <c r="L18" t="s">
        <v>51</v>
      </c>
    </row>
    <row r="19" spans="1:12">
      <c r="A19" s="3"/>
    </row>
    <row r="20" spans="1:12">
      <c r="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7B5C-1B9A-1141-A6CF-2FAE7D8BBC6B}">
  <dimension ref="A1:Q24"/>
  <sheetViews>
    <sheetView topLeftCell="D1" workbookViewId="0">
      <selection activeCell="O9" sqref="O9"/>
    </sheetView>
  </sheetViews>
  <sheetFormatPr defaultColWidth="11" defaultRowHeight="15.95"/>
  <cols>
    <col min="15" max="15" width="15.625" customWidth="1"/>
    <col min="16" max="16" width="15.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3</v>
      </c>
      <c r="P1" t="s">
        <v>9</v>
      </c>
      <c r="Q1" t="s">
        <v>10</v>
      </c>
    </row>
    <row r="2" spans="1:17">
      <c r="A2" s="1">
        <v>1001</v>
      </c>
      <c r="B2" s="1" t="s">
        <v>11</v>
      </c>
      <c r="C2" s="1" t="s">
        <v>12</v>
      </c>
      <c r="D2" s="1" t="str">
        <f>CONCATENATE(B2," ",C2)</f>
        <v>Jim Halpert</v>
      </c>
      <c r="E2" s="1">
        <v>30</v>
      </c>
      <c r="F2" s="1" t="s">
        <v>13</v>
      </c>
      <c r="G2" s="1" t="s">
        <v>14</v>
      </c>
      <c r="H2" s="1">
        <v>45000</v>
      </c>
      <c r="I2" s="2">
        <v>37197</v>
      </c>
      <c r="J2" s="2">
        <v>42253</v>
      </c>
      <c r="K2" t="str">
        <f>CONCATENATE(B2,".",C2,"@gmail.com")</f>
        <v>Jim.Halpert@gmail.com</v>
      </c>
      <c r="O2" s="1" t="s">
        <v>15</v>
      </c>
      <c r="P2" s="4" cm="1">
        <f t="array" ref="P2:Q2">_xlfn.XLOOKUP(O2,D2:D10,J2:K10)</f>
        <v>42977</v>
      </c>
      <c r="Q2" t="str">
        <v>Toby.Flenderson@gmail.com</v>
      </c>
    </row>
    <row r="3" spans="1:17">
      <c r="A3" s="1">
        <v>1002</v>
      </c>
      <c r="B3" s="1" t="s">
        <v>17</v>
      </c>
      <c r="C3" s="1" t="s">
        <v>18</v>
      </c>
      <c r="D3" s="1" t="str">
        <f>CONCATENATE(B3," ",C3)</f>
        <v>Pam Beasley</v>
      </c>
      <c r="E3" s="1">
        <v>30</v>
      </c>
      <c r="F3" s="1" t="s">
        <v>19</v>
      </c>
      <c r="G3" s="1" t="s">
        <v>20</v>
      </c>
      <c r="H3" s="1">
        <v>36000</v>
      </c>
      <c r="I3" s="2">
        <v>36436</v>
      </c>
      <c r="J3" s="2">
        <v>42287</v>
      </c>
      <c r="K3" t="str">
        <f t="shared" ref="K3:K10" si="0">CONCATENATE(B3,".",C3,"@gmail.com")</f>
        <v>Pam.Beasley@gmail.com</v>
      </c>
      <c r="O3" s="3" t="s">
        <v>21</v>
      </c>
      <c r="P3" s="4" cm="1">
        <f t="array" ref="P3:Q3">_xlfn.XLOOKUP(O3,D3:D11,J3:K11)</f>
        <v>42287</v>
      </c>
      <c r="Q3" t="str">
        <v>Pam.Beasley@gmail.com</v>
      </c>
    </row>
    <row r="4" spans="1:17">
      <c r="A4" s="1">
        <v>1003</v>
      </c>
      <c r="B4" s="1" t="s">
        <v>22</v>
      </c>
      <c r="C4" s="1" t="s">
        <v>23</v>
      </c>
      <c r="D4" s="1" t="str">
        <f t="shared" ref="D4:D10" si="1">CONCATENATE(B4," ",C4)</f>
        <v>Dwight Schrute</v>
      </c>
      <c r="E4" s="1">
        <v>29</v>
      </c>
      <c r="F4" s="1" t="s">
        <v>13</v>
      </c>
      <c r="G4" s="1" t="s">
        <v>14</v>
      </c>
      <c r="H4" s="1">
        <v>63000</v>
      </c>
      <c r="I4" s="2">
        <v>36711</v>
      </c>
      <c r="J4" s="2">
        <v>42986</v>
      </c>
      <c r="K4" t="str">
        <f t="shared" si="0"/>
        <v>Dwight.Schrute@gmail.com</v>
      </c>
      <c r="O4" s="3" t="s">
        <v>24</v>
      </c>
      <c r="P4" s="4" cm="1">
        <f t="array" ref="P4:Q4">_xlfn.XLOOKUP(O4,D4:D12,J4:K12)</f>
        <v>41551</v>
      </c>
      <c r="Q4" t="str">
        <v>Meredith.Palmer@gmail.com</v>
      </c>
    </row>
    <row r="5" spans="1:17">
      <c r="A5" s="1">
        <v>1004</v>
      </c>
      <c r="B5" s="1" t="s">
        <v>25</v>
      </c>
      <c r="C5" s="1" t="s">
        <v>26</v>
      </c>
      <c r="D5" s="1" t="str">
        <f t="shared" si="1"/>
        <v>Angela Martin</v>
      </c>
      <c r="E5" s="1">
        <v>31</v>
      </c>
      <c r="F5" s="1" t="s">
        <v>19</v>
      </c>
      <c r="G5" s="1" t="s">
        <v>27</v>
      </c>
      <c r="H5" s="1">
        <v>47000</v>
      </c>
      <c r="I5" s="2">
        <v>36530</v>
      </c>
      <c r="J5" s="2">
        <v>42341</v>
      </c>
      <c r="K5" t="str">
        <f t="shared" si="0"/>
        <v>Angela.Martin@gmail.com</v>
      </c>
      <c r="O5" s="3" t="s">
        <v>28</v>
      </c>
      <c r="P5" s="4" cm="1">
        <f t="array" ref="P5:Q5">_xlfn.XLOOKUP(O5,D5:D13,J5:K13)</f>
        <v>40800</v>
      </c>
      <c r="Q5" t="str">
        <v>Kevin.Malone@gmail.com</v>
      </c>
    </row>
    <row r="6" spans="1:17">
      <c r="A6" s="1">
        <v>1005</v>
      </c>
      <c r="B6" s="1" t="s">
        <v>29</v>
      </c>
      <c r="C6" s="1" t="s">
        <v>30</v>
      </c>
      <c r="D6" s="1" t="str">
        <f t="shared" si="1"/>
        <v>Toby Flenderson</v>
      </c>
      <c r="E6" s="1">
        <v>32</v>
      </c>
      <c r="F6" s="1" t="s">
        <v>13</v>
      </c>
      <c r="G6" s="1" t="s">
        <v>31</v>
      </c>
      <c r="H6" s="1">
        <v>50000</v>
      </c>
      <c r="I6" s="2">
        <v>37017</v>
      </c>
      <c r="J6" s="2">
        <v>42977</v>
      </c>
      <c r="K6" t="str">
        <f t="shared" si="0"/>
        <v>Toby.Flenderson@gmail.com</v>
      </c>
    </row>
    <row r="7" spans="1:17">
      <c r="A7" s="1">
        <v>1006</v>
      </c>
      <c r="B7" s="1" t="s">
        <v>33</v>
      </c>
      <c r="C7" s="1" t="s">
        <v>34</v>
      </c>
      <c r="D7" s="1" t="str">
        <f t="shared" si="1"/>
        <v>Michael Scott</v>
      </c>
      <c r="E7" s="1">
        <v>35</v>
      </c>
      <c r="F7" s="1" t="s">
        <v>13</v>
      </c>
      <c r="G7" s="1" t="s">
        <v>35</v>
      </c>
      <c r="H7" s="1">
        <v>65000</v>
      </c>
      <c r="I7" s="2">
        <v>35040</v>
      </c>
      <c r="J7" s="2">
        <v>41528</v>
      </c>
      <c r="K7" t="str">
        <f t="shared" si="0"/>
        <v>Michael.Scott@gmail.com</v>
      </c>
    </row>
    <row r="8" spans="1:17">
      <c r="A8" s="1">
        <v>1007</v>
      </c>
      <c r="B8" s="1" t="s">
        <v>37</v>
      </c>
      <c r="C8" s="1" t="s">
        <v>38</v>
      </c>
      <c r="D8" s="1" t="str">
        <f t="shared" si="1"/>
        <v>Meredith Palmer</v>
      </c>
      <c r="E8" s="1">
        <v>32</v>
      </c>
      <c r="F8" s="1" t="s">
        <v>19</v>
      </c>
      <c r="G8" s="1" t="s">
        <v>39</v>
      </c>
      <c r="H8" s="1">
        <v>41000</v>
      </c>
      <c r="I8" s="2">
        <v>37933</v>
      </c>
      <c r="J8" s="2">
        <v>41551</v>
      </c>
      <c r="K8" t="str">
        <f t="shared" si="0"/>
        <v>Meredith.Palmer@gmail.com</v>
      </c>
    </row>
    <row r="9" spans="1:17">
      <c r="A9" s="1">
        <v>1008</v>
      </c>
      <c r="B9" s="1" t="s">
        <v>41</v>
      </c>
      <c r="C9" s="1" t="s">
        <v>42</v>
      </c>
      <c r="D9" s="1" t="str">
        <f t="shared" si="1"/>
        <v>Stanley Hudson</v>
      </c>
      <c r="E9" s="1">
        <v>38</v>
      </c>
      <c r="F9" s="1" t="s">
        <v>13</v>
      </c>
      <c r="G9" s="1" t="s">
        <v>14</v>
      </c>
      <c r="H9" s="1">
        <v>48000</v>
      </c>
      <c r="I9" s="2">
        <v>37416</v>
      </c>
      <c r="J9" s="2">
        <v>42116</v>
      </c>
      <c r="K9" t="str">
        <f t="shared" si="0"/>
        <v>Stanley.Hudson@gmail.com</v>
      </c>
    </row>
    <row r="10" spans="1:17">
      <c r="A10" s="1">
        <v>1009</v>
      </c>
      <c r="B10" s="1" t="s">
        <v>43</v>
      </c>
      <c r="C10" s="1" t="s">
        <v>44</v>
      </c>
      <c r="D10" s="1" t="str">
        <f t="shared" si="1"/>
        <v>Kevin Malone</v>
      </c>
      <c r="E10" s="1">
        <v>31</v>
      </c>
      <c r="F10" s="1" t="s">
        <v>13</v>
      </c>
      <c r="G10" s="1" t="s">
        <v>27</v>
      </c>
      <c r="H10" s="1">
        <v>42000</v>
      </c>
      <c r="I10" s="2">
        <v>37843</v>
      </c>
      <c r="J10" s="2">
        <v>40800</v>
      </c>
      <c r="K10" t="str">
        <f t="shared" si="0"/>
        <v>Kevin.Malone@gmail.com</v>
      </c>
    </row>
    <row r="17" spans="11:14">
      <c r="K17" t="s">
        <v>46</v>
      </c>
      <c r="L17" t="s">
        <v>47</v>
      </c>
      <c r="N17" t="s">
        <v>32</v>
      </c>
    </row>
    <row r="18" spans="11:14">
      <c r="K18" t="s">
        <v>48</v>
      </c>
      <c r="L18" t="s">
        <v>49</v>
      </c>
      <c r="N18" t="s">
        <v>36</v>
      </c>
    </row>
    <row r="19" spans="11:14">
      <c r="K19" t="s">
        <v>50</v>
      </c>
      <c r="L19" t="s">
        <v>51</v>
      </c>
      <c r="N19" t="s">
        <v>52</v>
      </c>
    </row>
    <row r="20" spans="11:14">
      <c r="N20" t="s">
        <v>53</v>
      </c>
    </row>
    <row r="21" spans="11:14">
      <c r="N21" t="s">
        <v>54</v>
      </c>
    </row>
    <row r="22" spans="11:14">
      <c r="N22" t="s">
        <v>55</v>
      </c>
    </row>
    <row r="23" spans="11:14">
      <c r="N23" t="s">
        <v>56</v>
      </c>
    </row>
    <row r="24" spans="11:14">
      <c r="N2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A2B1-83BA-7842-9D44-3450832874A8}">
  <dimension ref="A1:Q31"/>
  <sheetViews>
    <sheetView topLeftCell="C1" zoomScale="99" workbookViewId="0">
      <selection activeCell="H25" sqref="H25"/>
    </sheetView>
  </sheetViews>
  <sheetFormatPr defaultColWidth="11" defaultRowHeight="15.95"/>
  <cols>
    <col min="12" max="12" width="26.5" customWidth="1"/>
    <col min="15" max="15" width="14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3</v>
      </c>
    </row>
    <row r="2" spans="1:17">
      <c r="A2" s="1">
        <v>1001</v>
      </c>
      <c r="B2" s="1" t="s">
        <v>11</v>
      </c>
      <c r="C2" s="1" t="s">
        <v>12</v>
      </c>
      <c r="D2" s="1" t="str">
        <f>CONCATENATE(B2," ",C2)</f>
        <v>Jim Halpert</v>
      </c>
      <c r="E2" s="1">
        <v>30</v>
      </c>
      <c r="F2" s="1" t="s">
        <v>13</v>
      </c>
      <c r="G2" s="1" t="s">
        <v>14</v>
      </c>
      <c r="H2" s="1">
        <v>45000</v>
      </c>
      <c r="I2" s="2">
        <v>37197</v>
      </c>
      <c r="J2" s="2">
        <v>42253</v>
      </c>
      <c r="K2" t="str">
        <f>CONCATENATE(B2,".",C2,"@gmail.com")</f>
        <v>Jim.Halpert@gmail.com</v>
      </c>
      <c r="O2" s="1" t="s">
        <v>58</v>
      </c>
      <c r="P2" t="str">
        <f>_xlfn.XLOOKUP(O2,D2:D10,K2:K10,"Not found")</f>
        <v>Not found</v>
      </c>
    </row>
    <row r="3" spans="1:17">
      <c r="A3" s="1">
        <v>1002</v>
      </c>
      <c r="B3" s="1" t="s">
        <v>17</v>
      </c>
      <c r="C3" s="1" t="s">
        <v>18</v>
      </c>
      <c r="D3" s="1" t="str">
        <f>CONCATENATE(B3," ",C3)</f>
        <v>Pam Beasley</v>
      </c>
      <c r="E3" s="1">
        <v>30</v>
      </c>
      <c r="F3" s="1" t="s">
        <v>19</v>
      </c>
      <c r="G3" s="1" t="s">
        <v>20</v>
      </c>
      <c r="H3" s="1">
        <v>36000</v>
      </c>
      <c r="I3" s="2">
        <v>36436</v>
      </c>
      <c r="J3" s="2">
        <v>42287</v>
      </c>
      <c r="K3" t="str">
        <f t="shared" ref="K3:K10" si="0">CONCATENATE(B3,".",C3,"@gmail.com")</f>
        <v>Pam.Beasley@gmail.com</v>
      </c>
      <c r="O3" s="3" t="s">
        <v>18</v>
      </c>
      <c r="P3" t="str">
        <f>_xlfn.XLOOKUP("*"&amp;O3,$D$2:$D$10,$K$2:$K$10,"Not Found",2)</f>
        <v>Pam.Beasley@gmail.com</v>
      </c>
    </row>
    <row r="4" spans="1:17">
      <c r="A4" s="1">
        <v>1003</v>
      </c>
      <c r="B4" s="1" t="s">
        <v>22</v>
      </c>
      <c r="C4" s="1" t="s">
        <v>23</v>
      </c>
      <c r="D4" s="1" t="str">
        <f t="shared" ref="D4:D10" si="1">CONCATENATE(B4," ",C4)</f>
        <v>Dwight Schrute</v>
      </c>
      <c r="E4" s="1">
        <v>29</v>
      </c>
      <c r="F4" s="1" t="s">
        <v>13</v>
      </c>
      <c r="G4" s="1" t="s">
        <v>14</v>
      </c>
      <c r="H4" s="1">
        <v>63000</v>
      </c>
      <c r="I4" s="2">
        <v>36711</v>
      </c>
      <c r="J4" s="2">
        <v>42986</v>
      </c>
      <c r="K4" t="str">
        <f t="shared" si="0"/>
        <v>Dwight.Schrute@gmail.com</v>
      </c>
      <c r="O4" s="3" t="s">
        <v>37</v>
      </c>
      <c r="P4" t="str">
        <f>_xlfn.XLOOKUP(O4&amp;"*",$D$2:$D$10,$K$2:$K$10,"Not Found",2)</f>
        <v>Meredith.Palmer@gmail.com</v>
      </c>
    </row>
    <row r="5" spans="1:17">
      <c r="A5" s="1">
        <v>1004</v>
      </c>
      <c r="B5" s="1" t="s">
        <v>25</v>
      </c>
      <c r="C5" s="1" t="s">
        <v>26</v>
      </c>
      <c r="D5" s="1" t="str">
        <f t="shared" si="1"/>
        <v>Angela Martin</v>
      </c>
      <c r="E5" s="1">
        <v>31</v>
      </c>
      <c r="F5" s="1" t="s">
        <v>19</v>
      </c>
      <c r="G5" s="1" t="s">
        <v>27</v>
      </c>
      <c r="H5" s="1">
        <v>47000</v>
      </c>
      <c r="I5" s="2">
        <v>36530</v>
      </c>
      <c r="J5" s="2">
        <v>42341</v>
      </c>
      <c r="K5" t="str">
        <f t="shared" si="0"/>
        <v>Angela.Martin@gmail.com</v>
      </c>
      <c r="O5" s="3" t="s">
        <v>59</v>
      </c>
      <c r="P5" t="str">
        <f>_xlfn.XLOOKUP(O5&amp;"*",$D$2:$D$10,$K$2:$K$10,"Not Found",2)</f>
        <v>Kevin.Malone@gmail.com</v>
      </c>
    </row>
    <row r="6" spans="1:17">
      <c r="A6" s="1">
        <v>1005</v>
      </c>
      <c r="B6" s="1" t="s">
        <v>29</v>
      </c>
      <c r="C6" s="1" t="s">
        <v>30</v>
      </c>
      <c r="D6" s="1" t="str">
        <f t="shared" si="1"/>
        <v>Toby Flenderson</v>
      </c>
      <c r="E6" s="1">
        <v>32</v>
      </c>
      <c r="F6" s="1" t="s">
        <v>13</v>
      </c>
      <c r="G6" s="1" t="s">
        <v>31</v>
      </c>
      <c r="H6" s="1">
        <v>50000</v>
      </c>
      <c r="I6" s="2">
        <v>37017</v>
      </c>
      <c r="J6" s="2">
        <v>42977</v>
      </c>
      <c r="K6" t="str">
        <f t="shared" si="0"/>
        <v>Toby.Flenderson@gmail.com</v>
      </c>
    </row>
    <row r="7" spans="1:17">
      <c r="A7" s="1">
        <v>1006</v>
      </c>
      <c r="B7" s="1" t="s">
        <v>33</v>
      </c>
      <c r="C7" s="1" t="s">
        <v>34</v>
      </c>
      <c r="D7" s="1" t="str">
        <f t="shared" si="1"/>
        <v>Michael Scott</v>
      </c>
      <c r="E7" s="1">
        <v>35</v>
      </c>
      <c r="F7" s="1" t="s">
        <v>13</v>
      </c>
      <c r="G7" s="1" t="s">
        <v>35</v>
      </c>
      <c r="H7" s="1">
        <v>65000</v>
      </c>
      <c r="I7" s="2">
        <v>35040</v>
      </c>
      <c r="J7" s="2">
        <v>41528</v>
      </c>
      <c r="K7" t="str">
        <f t="shared" si="0"/>
        <v>Michael.Scott@gmail.com</v>
      </c>
    </row>
    <row r="8" spans="1:17">
      <c r="A8" s="1">
        <v>1007</v>
      </c>
      <c r="B8" s="1" t="s">
        <v>37</v>
      </c>
      <c r="C8" s="1" t="s">
        <v>38</v>
      </c>
      <c r="D8" s="1" t="str">
        <f t="shared" si="1"/>
        <v>Meredith Palmer</v>
      </c>
      <c r="E8" s="1">
        <v>32</v>
      </c>
      <c r="F8" s="1" t="s">
        <v>19</v>
      </c>
      <c r="G8" s="1" t="s">
        <v>39</v>
      </c>
      <c r="H8" s="1">
        <v>41000</v>
      </c>
      <c r="I8" s="2">
        <v>37933</v>
      </c>
      <c r="J8" s="2">
        <v>41551</v>
      </c>
      <c r="K8" t="str">
        <f t="shared" si="0"/>
        <v>Meredith.Palmer@gmail.com</v>
      </c>
    </row>
    <row r="9" spans="1:17">
      <c r="A9" s="1">
        <v>1008</v>
      </c>
      <c r="B9" s="1" t="s">
        <v>41</v>
      </c>
      <c r="C9" s="1" t="s">
        <v>42</v>
      </c>
      <c r="D9" s="1" t="str">
        <f t="shared" si="1"/>
        <v>Stanley Hudson</v>
      </c>
      <c r="E9" s="1">
        <v>38</v>
      </c>
      <c r="F9" s="1" t="s">
        <v>13</v>
      </c>
      <c r="G9" s="1" t="s">
        <v>14</v>
      </c>
      <c r="H9" s="1">
        <v>48000</v>
      </c>
      <c r="I9" s="2">
        <v>37416</v>
      </c>
      <c r="J9" s="2">
        <v>42116</v>
      </c>
      <c r="K9" t="str">
        <f t="shared" si="0"/>
        <v>Stanley.Hudson@gmail.com</v>
      </c>
    </row>
    <row r="10" spans="1:17">
      <c r="A10" s="1">
        <v>1009</v>
      </c>
      <c r="B10" s="1" t="s">
        <v>43</v>
      </c>
      <c r="C10" s="1" t="s">
        <v>44</v>
      </c>
      <c r="D10" s="1" t="str">
        <f t="shared" si="1"/>
        <v>Kevin Malone</v>
      </c>
      <c r="E10" s="1">
        <v>31</v>
      </c>
      <c r="F10" s="1" t="s">
        <v>13</v>
      </c>
      <c r="G10" s="1" t="s">
        <v>27</v>
      </c>
      <c r="H10" s="1">
        <v>42000</v>
      </c>
      <c r="I10" s="2">
        <v>37843</v>
      </c>
      <c r="J10" s="2">
        <v>40800</v>
      </c>
      <c r="K10" t="str">
        <f t="shared" si="0"/>
        <v>Kevin.Malone@gmail.com</v>
      </c>
      <c r="Q10" t="s">
        <v>45</v>
      </c>
    </row>
    <row r="19" spans="8:15">
      <c r="L19" t="s">
        <v>46</v>
      </c>
      <c r="M19" t="s">
        <v>47</v>
      </c>
    </row>
    <row r="20" spans="8:15">
      <c r="H20" t="s">
        <v>60</v>
      </c>
      <c r="I20" t="s">
        <v>61</v>
      </c>
      <c r="L20" t="s">
        <v>48</v>
      </c>
      <c r="M20" t="s">
        <v>49</v>
      </c>
    </row>
    <row r="21" spans="8:15">
      <c r="H21" t="s">
        <v>62</v>
      </c>
      <c r="I21" t="s">
        <v>63</v>
      </c>
      <c r="L21" t="s">
        <v>50</v>
      </c>
      <c r="M21" t="s">
        <v>51</v>
      </c>
    </row>
    <row r="22" spans="8:15">
      <c r="H22" t="s">
        <v>64</v>
      </c>
      <c r="L22" t="s">
        <v>65</v>
      </c>
      <c r="M22" t="s">
        <v>66</v>
      </c>
    </row>
    <row r="23" spans="8:15">
      <c r="H23" t="s">
        <v>67</v>
      </c>
      <c r="L23" t="s">
        <v>68</v>
      </c>
      <c r="M23" t="s">
        <v>69</v>
      </c>
    </row>
    <row r="24" spans="8:15">
      <c r="H24" t="s">
        <v>70</v>
      </c>
      <c r="M24" t="s">
        <v>71</v>
      </c>
    </row>
    <row r="25" spans="8:15">
      <c r="M25">
        <v>0</v>
      </c>
      <c r="N25" t="s">
        <v>72</v>
      </c>
    </row>
    <row r="26" spans="8:15">
      <c r="M26">
        <v>-1</v>
      </c>
      <c r="N26" t="s">
        <v>73</v>
      </c>
    </row>
    <row r="27" spans="8:15">
      <c r="M27">
        <v>1</v>
      </c>
      <c r="N27" t="s">
        <v>74</v>
      </c>
    </row>
    <row r="28" spans="8:15">
      <c r="M28">
        <v>2</v>
      </c>
      <c r="N28" t="s">
        <v>75</v>
      </c>
    </row>
    <row r="30" spans="8:15">
      <c r="M30" t="s">
        <v>76</v>
      </c>
      <c r="O30" t="s">
        <v>77</v>
      </c>
    </row>
    <row r="31" spans="8:15">
      <c r="O3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D531-8572-F640-877F-80E4AC5364AC}">
  <dimension ref="A1:P18"/>
  <sheetViews>
    <sheetView topLeftCell="E1" workbookViewId="0">
      <selection activeCell="P4" sqref="P4"/>
    </sheetView>
  </sheetViews>
  <sheetFormatPr defaultColWidth="11" defaultRowHeight="15.95"/>
  <cols>
    <col min="15" max="15" width="17.625" customWidth="1"/>
    <col min="17" max="17" width="26.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79</v>
      </c>
      <c r="P1" t="s">
        <v>80</v>
      </c>
    </row>
    <row r="2" spans="1:16">
      <c r="A2" s="1">
        <v>1001</v>
      </c>
      <c r="B2" s="1" t="s">
        <v>11</v>
      </c>
      <c r="C2" s="1" t="s">
        <v>12</v>
      </c>
      <c r="D2" s="1" t="str">
        <f>CONCATENATE(B2," ",C2)</f>
        <v>Jim Halpert</v>
      </c>
      <c r="E2" s="1">
        <v>30</v>
      </c>
      <c r="F2" s="1" t="s">
        <v>13</v>
      </c>
      <c r="G2" s="1" t="s">
        <v>14</v>
      </c>
      <c r="H2" s="1">
        <v>45000</v>
      </c>
      <c r="I2" s="6">
        <v>37197</v>
      </c>
      <c r="J2" s="6">
        <v>42253</v>
      </c>
      <c r="K2" t="str">
        <f>CONCATENATE(B2,".",C2,"@gmail.com")</f>
        <v>Jim.Halpert@gmail.com</v>
      </c>
      <c r="O2" s="5">
        <v>36526</v>
      </c>
      <c r="P2" s="3" t="str">
        <f>_xlfn.XLOOKUP(O2,I2:I10,D2:D10,,1)</f>
        <v>Angela Martin</v>
      </c>
    </row>
    <row r="3" spans="1:16">
      <c r="A3" s="1">
        <v>1002</v>
      </c>
      <c r="B3" s="1" t="s">
        <v>17</v>
      </c>
      <c r="C3" s="1" t="s">
        <v>18</v>
      </c>
      <c r="D3" s="1" t="str">
        <f>CONCATENATE(B3," ",C3)</f>
        <v>Pam Beasley</v>
      </c>
      <c r="E3" s="1">
        <v>30</v>
      </c>
      <c r="F3" s="1" t="s">
        <v>19</v>
      </c>
      <c r="G3" s="1" t="s">
        <v>20</v>
      </c>
      <c r="H3" s="1">
        <v>36000</v>
      </c>
      <c r="I3" s="6">
        <v>36436</v>
      </c>
      <c r="J3" s="6">
        <v>42287</v>
      </c>
      <c r="K3" t="str">
        <f t="shared" ref="K3:K10" si="0">CONCATENATE(B3,".",C3,"@gmail.com")</f>
        <v>Pam.Beasley@gmail.com</v>
      </c>
      <c r="O3" s="5">
        <v>36526</v>
      </c>
      <c r="P3" s="3" t="str">
        <f>_xlfn.XLOOKUP(O3,I2:I10,D2:D10,,-1)</f>
        <v>Pam Beasley</v>
      </c>
    </row>
    <row r="4" spans="1:16">
      <c r="A4" s="1">
        <v>1003</v>
      </c>
      <c r="B4" s="1" t="s">
        <v>22</v>
      </c>
      <c r="C4" s="1" t="s">
        <v>23</v>
      </c>
      <c r="D4" s="1" t="str">
        <f t="shared" ref="D4:D10" si="1">CONCATENATE(B4," ",C4)</f>
        <v>Dwight Schrute</v>
      </c>
      <c r="E4" s="1">
        <v>29</v>
      </c>
      <c r="F4" s="1" t="s">
        <v>13</v>
      </c>
      <c r="G4" s="1" t="s">
        <v>14</v>
      </c>
      <c r="H4" s="1">
        <v>63000</v>
      </c>
      <c r="I4" s="6">
        <v>36711</v>
      </c>
      <c r="J4" s="6">
        <v>42986</v>
      </c>
      <c r="K4" t="str">
        <f t="shared" si="0"/>
        <v>Dwight.Schrute@gmail.com</v>
      </c>
    </row>
    <row r="5" spans="1:16">
      <c r="A5" s="1">
        <v>1004</v>
      </c>
      <c r="B5" s="1" t="s">
        <v>25</v>
      </c>
      <c r="C5" s="1" t="s">
        <v>26</v>
      </c>
      <c r="D5" s="1" t="str">
        <f t="shared" si="1"/>
        <v>Angela Martin</v>
      </c>
      <c r="E5" s="1">
        <v>31</v>
      </c>
      <c r="F5" s="1" t="s">
        <v>19</v>
      </c>
      <c r="G5" s="1" t="s">
        <v>27</v>
      </c>
      <c r="H5" s="1">
        <v>47000</v>
      </c>
      <c r="I5" s="6">
        <v>36530</v>
      </c>
      <c r="J5" s="6">
        <v>42341</v>
      </c>
      <c r="K5" t="str">
        <f t="shared" si="0"/>
        <v>Angela.Martin@gmail.com</v>
      </c>
    </row>
    <row r="6" spans="1:16">
      <c r="A6" s="1">
        <v>1005</v>
      </c>
      <c r="B6" s="1" t="s">
        <v>29</v>
      </c>
      <c r="C6" s="1" t="s">
        <v>30</v>
      </c>
      <c r="D6" s="1" t="str">
        <f t="shared" si="1"/>
        <v>Toby Flenderson</v>
      </c>
      <c r="E6" s="1">
        <v>32</v>
      </c>
      <c r="F6" s="1" t="s">
        <v>13</v>
      </c>
      <c r="G6" s="1" t="s">
        <v>31</v>
      </c>
      <c r="H6" s="1">
        <v>50000</v>
      </c>
      <c r="I6" s="6">
        <v>37017</v>
      </c>
      <c r="J6" s="6">
        <v>42977</v>
      </c>
      <c r="K6" t="str">
        <f t="shared" si="0"/>
        <v>Toby.Flenderson@gmail.com</v>
      </c>
      <c r="P6" t="s">
        <v>81</v>
      </c>
    </row>
    <row r="7" spans="1:16">
      <c r="A7" s="1">
        <v>1006</v>
      </c>
      <c r="B7" s="1" t="s">
        <v>33</v>
      </c>
      <c r="C7" s="1" t="s">
        <v>34</v>
      </c>
      <c r="D7" s="1" t="str">
        <f t="shared" si="1"/>
        <v>Michael Scott</v>
      </c>
      <c r="E7" s="1">
        <v>35</v>
      </c>
      <c r="F7" s="1" t="s">
        <v>13</v>
      </c>
      <c r="G7" s="1" t="s">
        <v>35</v>
      </c>
      <c r="H7" s="1">
        <v>65000</v>
      </c>
      <c r="I7" s="6">
        <v>35040</v>
      </c>
      <c r="J7" s="6">
        <v>41528</v>
      </c>
      <c r="K7" t="str">
        <f t="shared" si="0"/>
        <v>Michael.Scott@gmail.com</v>
      </c>
      <c r="P7" t="s">
        <v>82</v>
      </c>
    </row>
    <row r="8" spans="1:16">
      <c r="A8" s="1">
        <v>1007</v>
      </c>
      <c r="B8" s="1" t="s">
        <v>37</v>
      </c>
      <c r="C8" s="1" t="s">
        <v>38</v>
      </c>
      <c r="D8" s="1" t="str">
        <f t="shared" si="1"/>
        <v>Meredith Palmer</v>
      </c>
      <c r="E8" s="1">
        <v>32</v>
      </c>
      <c r="F8" s="1" t="s">
        <v>19</v>
      </c>
      <c r="G8" s="1" t="s">
        <v>39</v>
      </c>
      <c r="H8" s="1">
        <v>41000</v>
      </c>
      <c r="I8" s="6">
        <v>37933</v>
      </c>
      <c r="J8" s="6">
        <v>41551</v>
      </c>
      <c r="K8" t="str">
        <f t="shared" si="0"/>
        <v>Meredith.Palmer@gmail.com</v>
      </c>
    </row>
    <row r="9" spans="1:16">
      <c r="A9" s="1">
        <v>1008</v>
      </c>
      <c r="B9" s="1" t="s">
        <v>41</v>
      </c>
      <c r="C9" s="1" t="s">
        <v>42</v>
      </c>
      <c r="D9" s="1" t="str">
        <f t="shared" si="1"/>
        <v>Stanley Hudson</v>
      </c>
      <c r="E9" s="1">
        <v>38</v>
      </c>
      <c r="F9" s="1" t="s">
        <v>13</v>
      </c>
      <c r="G9" s="1" t="s">
        <v>14</v>
      </c>
      <c r="H9" s="1">
        <v>48000</v>
      </c>
      <c r="I9" s="6">
        <v>37416</v>
      </c>
      <c r="J9" s="6">
        <v>42116</v>
      </c>
      <c r="K9" t="str">
        <f t="shared" si="0"/>
        <v>Stanley.Hudson@gmail.com</v>
      </c>
    </row>
    <row r="10" spans="1:16">
      <c r="A10" s="1">
        <v>1009</v>
      </c>
      <c r="B10" s="1" t="s">
        <v>43</v>
      </c>
      <c r="C10" s="1" t="s">
        <v>44</v>
      </c>
      <c r="D10" s="1" t="str">
        <f t="shared" si="1"/>
        <v>Kevin Malone</v>
      </c>
      <c r="E10" s="1">
        <v>31</v>
      </c>
      <c r="F10" s="1" t="s">
        <v>13</v>
      </c>
      <c r="G10" s="1" t="s">
        <v>27</v>
      </c>
      <c r="H10" s="1">
        <v>42000</v>
      </c>
      <c r="I10" s="6">
        <v>37843</v>
      </c>
      <c r="J10" s="6">
        <v>40800</v>
      </c>
      <c r="K10" t="str">
        <f t="shared" si="0"/>
        <v>Kevin.Malone@gmail.com</v>
      </c>
    </row>
    <row r="14" spans="1:16">
      <c r="O14" t="s">
        <v>83</v>
      </c>
    </row>
    <row r="15" spans="1:16">
      <c r="O15" t="s">
        <v>84</v>
      </c>
    </row>
    <row r="16" spans="1:16">
      <c r="O16" t="s">
        <v>85</v>
      </c>
    </row>
    <row r="17" spans="15:15">
      <c r="O17" t="s">
        <v>86</v>
      </c>
    </row>
    <row r="18" spans="15:15">
      <c r="O1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4BC5-990B-174F-BB1C-F1A0D6391DEC}">
  <dimension ref="A1:O35"/>
  <sheetViews>
    <sheetView topLeftCell="D1" workbookViewId="0">
      <selection activeCell="O4" sqref="O4"/>
    </sheetView>
  </sheetViews>
  <sheetFormatPr defaultColWidth="11" defaultRowHeight="15.95"/>
  <cols>
    <col min="1" max="1" width="23.625" customWidth="1"/>
    <col min="15" max="15" width="1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79</v>
      </c>
      <c r="O1" s="1" t="s">
        <v>80</v>
      </c>
    </row>
    <row r="2" spans="1:15">
      <c r="A2" s="1">
        <v>1001</v>
      </c>
      <c r="B2" s="1" t="s">
        <v>11</v>
      </c>
      <c r="C2" s="1" t="s">
        <v>12</v>
      </c>
      <c r="D2" s="1" t="str">
        <f>CONCATENATE(B2," ",C2)</f>
        <v>Jim Halpert</v>
      </c>
      <c r="E2" s="1">
        <v>30</v>
      </c>
      <c r="F2" s="1" t="s">
        <v>13</v>
      </c>
      <c r="G2" s="1" t="s">
        <v>14</v>
      </c>
      <c r="H2" s="1">
        <v>45000</v>
      </c>
      <c r="I2" s="6">
        <v>37197</v>
      </c>
      <c r="J2" s="6">
        <v>42253</v>
      </c>
      <c r="K2" t="str">
        <f>CONCATENATE(B2,".",C2,"@gmail.com")</f>
        <v>Jim.Halpert@gmail.com</v>
      </c>
      <c r="N2" s="6">
        <v>37017</v>
      </c>
      <c r="O2" s="3" t="str">
        <f>_xlfn.XLOOKUP(N2,I2:I10,D2:D10,,,1)</f>
        <v>Toby Flenderson</v>
      </c>
    </row>
    <row r="3" spans="1:15">
      <c r="A3" s="1">
        <v>1002</v>
      </c>
      <c r="B3" s="1" t="s">
        <v>17</v>
      </c>
      <c r="C3" s="1" t="s">
        <v>18</v>
      </c>
      <c r="D3" s="1" t="str">
        <f>CONCATENATE(B3," ",C3)</f>
        <v>Pam Beasley</v>
      </c>
      <c r="E3" s="1">
        <v>30</v>
      </c>
      <c r="F3" s="1" t="s">
        <v>19</v>
      </c>
      <c r="G3" s="1" t="s">
        <v>20</v>
      </c>
      <c r="H3" s="1">
        <v>36000</v>
      </c>
      <c r="I3" s="6">
        <v>36436</v>
      </c>
      <c r="J3" s="6">
        <v>42287</v>
      </c>
      <c r="K3" t="str">
        <f t="shared" ref="K3:K10" si="0">CONCATENATE(B3,".",C3,"@gmail.com")</f>
        <v>Pam.Beasley@gmail.com</v>
      </c>
      <c r="N3" s="6">
        <v>37017</v>
      </c>
      <c r="O3" s="3" t="str">
        <f>_xlfn.XLOOKUP(N3,I2:I10,D2:D10,,,-1)</f>
        <v>Michael Scott</v>
      </c>
    </row>
    <row r="4" spans="1:15">
      <c r="A4" s="1">
        <v>1003</v>
      </c>
      <c r="B4" s="1" t="s">
        <v>22</v>
      </c>
      <c r="C4" s="1" t="s">
        <v>23</v>
      </c>
      <c r="D4" s="1" t="str">
        <f t="shared" ref="D4:D10" si="1">CONCATENATE(B4," ",C4)</f>
        <v>Dwight Schrute</v>
      </c>
      <c r="E4" s="1">
        <v>29</v>
      </c>
      <c r="F4" s="1" t="s">
        <v>13</v>
      </c>
      <c r="G4" s="1" t="s">
        <v>14</v>
      </c>
      <c r="H4" s="1">
        <v>63000</v>
      </c>
      <c r="I4" s="6">
        <v>36711</v>
      </c>
      <c r="J4" s="6">
        <v>42986</v>
      </c>
      <c r="K4" t="str">
        <f t="shared" si="0"/>
        <v>Dwight.Schrute@gmail.com</v>
      </c>
    </row>
    <row r="5" spans="1:15">
      <c r="A5" s="1">
        <v>1004</v>
      </c>
      <c r="B5" s="1" t="s">
        <v>25</v>
      </c>
      <c r="C5" s="1" t="s">
        <v>26</v>
      </c>
      <c r="D5" s="1" t="str">
        <f t="shared" si="1"/>
        <v>Angela Martin</v>
      </c>
      <c r="E5" s="1">
        <v>31</v>
      </c>
      <c r="F5" s="1" t="s">
        <v>19</v>
      </c>
      <c r="G5" s="1" t="s">
        <v>27</v>
      </c>
      <c r="H5" s="1">
        <v>47000</v>
      </c>
      <c r="I5" s="6">
        <v>36530</v>
      </c>
      <c r="J5" s="6">
        <v>42341</v>
      </c>
      <c r="K5" t="str">
        <f t="shared" si="0"/>
        <v>Angela.Martin@gmail.com</v>
      </c>
    </row>
    <row r="6" spans="1:15">
      <c r="A6" s="1">
        <v>1005</v>
      </c>
      <c r="B6" s="1" t="s">
        <v>29</v>
      </c>
      <c r="C6" s="1" t="s">
        <v>30</v>
      </c>
      <c r="D6" s="1" t="str">
        <f t="shared" si="1"/>
        <v>Toby Flenderson</v>
      </c>
      <c r="E6" s="1">
        <v>32</v>
      </c>
      <c r="F6" s="1" t="s">
        <v>13</v>
      </c>
      <c r="G6" s="1" t="s">
        <v>31</v>
      </c>
      <c r="H6" s="1">
        <v>50000</v>
      </c>
      <c r="I6" s="6">
        <v>37017</v>
      </c>
      <c r="J6" s="6">
        <v>42977</v>
      </c>
      <c r="K6" t="str">
        <f t="shared" si="0"/>
        <v>Toby.Flenderson@gmail.com</v>
      </c>
      <c r="N6" t="s">
        <v>88</v>
      </c>
    </row>
    <row r="7" spans="1:15">
      <c r="A7" s="1">
        <v>1006</v>
      </c>
      <c r="B7" s="1" t="s">
        <v>33</v>
      </c>
      <c r="C7" s="1" t="s">
        <v>34</v>
      </c>
      <c r="D7" s="1" t="str">
        <f t="shared" si="1"/>
        <v>Michael Scott</v>
      </c>
      <c r="E7" s="1">
        <v>35</v>
      </c>
      <c r="F7" s="1" t="s">
        <v>13</v>
      </c>
      <c r="G7" s="1" t="s">
        <v>35</v>
      </c>
      <c r="H7" s="1">
        <v>65000</v>
      </c>
      <c r="I7" s="6">
        <v>37017</v>
      </c>
      <c r="J7" s="6">
        <v>41528</v>
      </c>
      <c r="K7" t="str">
        <f t="shared" si="0"/>
        <v>Michael.Scott@gmail.com</v>
      </c>
      <c r="N7" t="s">
        <v>89</v>
      </c>
    </row>
    <row r="8" spans="1:15">
      <c r="A8" s="1">
        <v>1007</v>
      </c>
      <c r="B8" s="1" t="s">
        <v>37</v>
      </c>
      <c r="C8" s="1" t="s">
        <v>38</v>
      </c>
      <c r="D8" s="1" t="str">
        <f t="shared" si="1"/>
        <v>Meredith Palmer</v>
      </c>
      <c r="E8" s="1">
        <v>32</v>
      </c>
      <c r="F8" s="1" t="s">
        <v>19</v>
      </c>
      <c r="G8" s="1" t="s">
        <v>39</v>
      </c>
      <c r="H8" s="1">
        <v>41000</v>
      </c>
      <c r="I8" s="6">
        <v>37933</v>
      </c>
      <c r="J8" s="6">
        <v>41551</v>
      </c>
      <c r="K8" t="str">
        <f t="shared" si="0"/>
        <v>Meredith.Palmer@gmail.com</v>
      </c>
      <c r="N8" t="s">
        <v>45</v>
      </c>
    </row>
    <row r="9" spans="1:15">
      <c r="A9" s="1">
        <v>1008</v>
      </c>
      <c r="B9" s="1" t="s">
        <v>41</v>
      </c>
      <c r="C9" s="1" t="s">
        <v>42</v>
      </c>
      <c r="D9" s="1" t="str">
        <f t="shared" si="1"/>
        <v>Stanley Hudson</v>
      </c>
      <c r="E9" s="1">
        <v>38</v>
      </c>
      <c r="F9" s="1" t="s">
        <v>13</v>
      </c>
      <c r="G9" s="1" t="s">
        <v>14</v>
      </c>
      <c r="H9" s="1">
        <v>48000</v>
      </c>
      <c r="I9" s="6">
        <v>37416</v>
      </c>
      <c r="J9" s="6">
        <v>42116</v>
      </c>
      <c r="K9" t="str">
        <f t="shared" si="0"/>
        <v>Stanley.Hudson@gmail.com</v>
      </c>
    </row>
    <row r="10" spans="1:15">
      <c r="A10" s="1">
        <v>1009</v>
      </c>
      <c r="B10" s="1" t="s">
        <v>43</v>
      </c>
      <c r="C10" s="1" t="s">
        <v>44</v>
      </c>
      <c r="D10" s="1" t="str">
        <f t="shared" si="1"/>
        <v>Kevin Malone</v>
      </c>
      <c r="E10" s="1">
        <v>31</v>
      </c>
      <c r="F10" s="1" t="s">
        <v>13</v>
      </c>
      <c r="G10" s="1" t="s">
        <v>27</v>
      </c>
      <c r="H10" s="1">
        <v>42000</v>
      </c>
      <c r="I10" s="6">
        <v>37843</v>
      </c>
      <c r="J10" s="6">
        <v>40800</v>
      </c>
      <c r="K10" t="str">
        <f t="shared" si="0"/>
        <v>Kevin.Malone@gmail.com</v>
      </c>
    </row>
    <row r="17" spans="1:11">
      <c r="K17" s="7" t="s">
        <v>90</v>
      </c>
    </row>
    <row r="18" spans="1:11">
      <c r="A18" t="s">
        <v>46</v>
      </c>
      <c r="B18" t="s">
        <v>47</v>
      </c>
    </row>
    <row r="19" spans="1:11">
      <c r="A19" t="s">
        <v>48</v>
      </c>
      <c r="B19" t="s">
        <v>49</v>
      </c>
    </row>
    <row r="20" spans="1:11">
      <c r="A20" t="s">
        <v>50</v>
      </c>
      <c r="B20" t="s">
        <v>51</v>
      </c>
    </row>
    <row r="21" spans="1:11">
      <c r="A21" t="s">
        <v>65</v>
      </c>
      <c r="B21" t="s">
        <v>66</v>
      </c>
    </row>
    <row r="22" spans="1:11">
      <c r="A22" t="s">
        <v>68</v>
      </c>
      <c r="B22" t="s">
        <v>69</v>
      </c>
    </row>
    <row r="23" spans="1:11">
      <c r="B23" t="s">
        <v>71</v>
      </c>
    </row>
    <row r="24" spans="1:11">
      <c r="B24">
        <v>0</v>
      </c>
      <c r="C24" t="s">
        <v>72</v>
      </c>
    </row>
    <row r="25" spans="1:11">
      <c r="B25">
        <v>-1</v>
      </c>
      <c r="C25" t="s">
        <v>73</v>
      </c>
    </row>
    <row r="26" spans="1:11">
      <c r="B26">
        <v>1</v>
      </c>
      <c r="C26" t="s">
        <v>74</v>
      </c>
    </row>
    <row r="27" spans="1:11">
      <c r="B27">
        <v>2</v>
      </c>
      <c r="C27" t="s">
        <v>75</v>
      </c>
    </row>
    <row r="29" spans="1:11">
      <c r="B29" t="s">
        <v>76</v>
      </c>
      <c r="D29" t="s">
        <v>77</v>
      </c>
    </row>
    <row r="30" spans="1:11">
      <c r="D30" t="s">
        <v>78</v>
      </c>
    </row>
    <row r="31" spans="1:11">
      <c r="A31" t="s">
        <v>91</v>
      </c>
      <c r="B31" t="s">
        <v>92</v>
      </c>
    </row>
    <row r="32" spans="1:11">
      <c r="B32">
        <v>1</v>
      </c>
      <c r="C32" t="s">
        <v>93</v>
      </c>
    </row>
    <row r="33" spans="2:3">
      <c r="B33">
        <v>-1</v>
      </c>
      <c r="C33" t="s">
        <v>94</v>
      </c>
    </row>
    <row r="34" spans="2:3">
      <c r="B34">
        <v>2</v>
      </c>
      <c r="C34" t="s">
        <v>95</v>
      </c>
    </row>
    <row r="35" spans="2:3">
      <c r="B35">
        <v>-2</v>
      </c>
      <c r="C3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5D7B-C60D-8343-898A-2E0FC1438E04}">
  <dimension ref="A1:S4"/>
  <sheetViews>
    <sheetView workbookViewId="0">
      <selection activeCell="C8" sqref="C8"/>
    </sheetView>
  </sheetViews>
  <sheetFormatPr defaultColWidth="11" defaultRowHeight="15.95"/>
  <cols>
    <col min="1" max="1" width="15" customWidth="1"/>
    <col min="7" max="7" width="14.125" customWidth="1"/>
  </cols>
  <sheetData>
    <row r="1" spans="1:19">
      <c r="B1" t="s">
        <v>97</v>
      </c>
      <c r="H1" t="s">
        <v>98</v>
      </c>
      <c r="I1" t="s">
        <v>97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</row>
    <row r="2" spans="1:19">
      <c r="A2" t="s">
        <v>109</v>
      </c>
      <c r="B2">
        <f>_xlfn.XLOOKUP(B1,H1:S1,H2:S2)</f>
        <v>456</v>
      </c>
      <c r="G2" t="s">
        <v>109</v>
      </c>
      <c r="H2">
        <v>123</v>
      </c>
      <c r="I2">
        <v>456</v>
      </c>
      <c r="J2">
        <v>789</v>
      </c>
      <c r="K2">
        <v>987</v>
      </c>
      <c r="L2">
        <v>654</v>
      </c>
      <c r="M2">
        <v>321</v>
      </c>
      <c r="N2">
        <v>135</v>
      </c>
      <c r="O2">
        <v>687</v>
      </c>
      <c r="P2">
        <v>980</v>
      </c>
      <c r="Q2">
        <v>574</v>
      </c>
      <c r="R2">
        <v>899</v>
      </c>
      <c r="S2">
        <v>443</v>
      </c>
    </row>
    <row r="3" spans="1:19">
      <c r="A3" t="s">
        <v>110</v>
      </c>
      <c r="B3">
        <f>_xlfn.XLOOKUP(B1,H1:S1,H3:S3)</f>
        <v>567</v>
      </c>
      <c r="G3" t="s">
        <v>110</v>
      </c>
      <c r="H3">
        <v>432</v>
      </c>
      <c r="I3">
        <v>567</v>
      </c>
      <c r="J3">
        <v>7885</v>
      </c>
      <c r="K3">
        <v>898</v>
      </c>
      <c r="L3">
        <v>877</v>
      </c>
      <c r="M3">
        <v>788</v>
      </c>
      <c r="N3">
        <v>8787</v>
      </c>
      <c r="O3">
        <v>999</v>
      </c>
      <c r="P3">
        <v>555</v>
      </c>
      <c r="Q3">
        <v>336</v>
      </c>
      <c r="R3">
        <v>446</v>
      </c>
      <c r="S3">
        <v>44</v>
      </c>
    </row>
    <row r="4" spans="1:19">
      <c r="A4" t="s">
        <v>111</v>
      </c>
      <c r="B4">
        <f>_xlfn.XLOOKUP(B2,H2:S2,H4:S4)</f>
        <v>657</v>
      </c>
      <c r="G4" t="s">
        <v>111</v>
      </c>
      <c r="H4">
        <v>763</v>
      </c>
      <c r="I4">
        <v>657</v>
      </c>
      <c r="J4">
        <v>879</v>
      </c>
      <c r="K4">
        <v>353</v>
      </c>
      <c r="L4">
        <v>879</v>
      </c>
      <c r="M4">
        <v>755</v>
      </c>
      <c r="N4">
        <v>434</v>
      </c>
      <c r="O4">
        <v>2354</v>
      </c>
      <c r="P4">
        <v>546</v>
      </c>
      <c r="Q4">
        <v>656</v>
      </c>
      <c r="R4">
        <v>223</v>
      </c>
      <c r="S4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32C2-76A8-8C46-BE16-3DB93ABA1657}">
  <dimension ref="A1:P37"/>
  <sheetViews>
    <sheetView tabSelected="1" topLeftCell="A20" workbookViewId="0">
      <selection activeCell="P28" sqref="P28"/>
    </sheetView>
  </sheetViews>
  <sheetFormatPr defaultColWidth="11" defaultRowHeight="15.95"/>
  <cols>
    <col min="4" max="4" width="16.375" customWidth="1"/>
    <col min="9" max="9" width="17" customWidth="1"/>
    <col min="14" max="14" width="20" customWidth="1"/>
    <col min="15" max="15" width="24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3</v>
      </c>
      <c r="O1" s="1" t="s">
        <v>10</v>
      </c>
    </row>
    <row r="2" spans="1:15">
      <c r="A2" s="1">
        <v>1001</v>
      </c>
      <c r="B2" s="1" t="s">
        <v>11</v>
      </c>
      <c r="C2" s="1" t="s">
        <v>12</v>
      </c>
      <c r="D2" s="1" t="str">
        <f>CONCATENATE(B2," ",C2)</f>
        <v>Jim Halpert</v>
      </c>
      <c r="E2" s="1">
        <v>30</v>
      </c>
      <c r="F2" s="1" t="s">
        <v>13</v>
      </c>
      <c r="G2" s="1" t="s">
        <v>14</v>
      </c>
      <c r="H2" s="1">
        <v>45000</v>
      </c>
      <c r="I2" s="6">
        <v>37197</v>
      </c>
      <c r="J2" s="6">
        <v>42253</v>
      </c>
      <c r="K2" t="str">
        <f>CONCATENATE(B2,".",C2,"@gmail.com")</f>
        <v>Jim.Halpert@gmail.com</v>
      </c>
      <c r="N2" s="3" t="s">
        <v>112</v>
      </c>
      <c r="O2" t="str">
        <f>VLOOKUP(N2,D2:K10,8,FALSE)</f>
        <v>Dwight.Schrute@gmail.com</v>
      </c>
    </row>
    <row r="3" spans="1:15">
      <c r="A3" s="1">
        <v>1002</v>
      </c>
      <c r="B3" s="1" t="s">
        <v>17</v>
      </c>
      <c r="C3" s="1" t="s">
        <v>18</v>
      </c>
      <c r="D3" s="1" t="str">
        <f>CONCATENATE(B3," ",C3)</f>
        <v>Pam Beasley</v>
      </c>
      <c r="E3" s="1">
        <v>30</v>
      </c>
      <c r="F3" s="1" t="s">
        <v>19</v>
      </c>
      <c r="G3" s="1" t="s">
        <v>20</v>
      </c>
      <c r="H3" s="1">
        <v>36000</v>
      </c>
      <c r="I3" s="6">
        <v>36436</v>
      </c>
      <c r="J3" s="6">
        <v>42287</v>
      </c>
      <c r="K3" t="str">
        <f t="shared" ref="K3:K10" si="0">CONCATENATE(B3,".",C3,"@gmail.com")</f>
        <v>Pam.Beasley@gmail.com</v>
      </c>
      <c r="N3" s="3" t="s">
        <v>113</v>
      </c>
      <c r="O3" t="str">
        <f>VLOOKUP(N3,D2:K10,8,FALSE)</f>
        <v>Michael.Scott@gmail.com</v>
      </c>
    </row>
    <row r="4" spans="1:15">
      <c r="A4" s="1">
        <v>1003</v>
      </c>
      <c r="B4" s="1" t="s">
        <v>22</v>
      </c>
      <c r="C4" s="1" t="s">
        <v>23</v>
      </c>
      <c r="D4" s="1" t="str">
        <f t="shared" ref="D4:D10" si="1">CONCATENATE(B4," ",C4)</f>
        <v>Dwight Schrute</v>
      </c>
      <c r="E4" s="1">
        <v>29</v>
      </c>
      <c r="F4" s="1" t="s">
        <v>13</v>
      </c>
      <c r="G4" s="1" t="s">
        <v>14</v>
      </c>
      <c r="H4" s="1">
        <v>63000</v>
      </c>
      <c r="I4" s="6">
        <v>36711</v>
      </c>
      <c r="J4" s="6">
        <v>42986</v>
      </c>
      <c r="K4" t="str">
        <f t="shared" si="0"/>
        <v>Dwight.Schrute@gmail.com</v>
      </c>
      <c r="N4" s="3" t="s">
        <v>114</v>
      </c>
      <c r="O4" t="str">
        <f>VLOOKUP(N4,D2:K10,8,FALSE)</f>
        <v>Stanley.Hudson@gmail.com</v>
      </c>
    </row>
    <row r="5" spans="1:15">
      <c r="A5" s="1">
        <v>1004</v>
      </c>
      <c r="B5" s="1" t="s">
        <v>25</v>
      </c>
      <c r="C5" s="1" t="s">
        <v>26</v>
      </c>
      <c r="D5" s="1" t="str">
        <f t="shared" si="1"/>
        <v>Angela Martin</v>
      </c>
      <c r="E5" s="1">
        <v>31</v>
      </c>
      <c r="F5" s="1" t="s">
        <v>19</v>
      </c>
      <c r="G5" s="1" t="s">
        <v>27</v>
      </c>
      <c r="H5" s="1">
        <v>47000</v>
      </c>
      <c r="I5" s="6">
        <v>36530</v>
      </c>
      <c r="J5" s="6">
        <v>42341</v>
      </c>
      <c r="K5" t="str">
        <f t="shared" si="0"/>
        <v>Angela.Martin@gmail.com</v>
      </c>
    </row>
    <row r="6" spans="1:15">
      <c r="A6" s="1">
        <v>1005</v>
      </c>
      <c r="B6" s="1" t="s">
        <v>29</v>
      </c>
      <c r="C6" s="1" t="s">
        <v>30</v>
      </c>
      <c r="D6" s="1" t="str">
        <f t="shared" si="1"/>
        <v>Toby Flenderson</v>
      </c>
      <c r="E6" s="1">
        <v>32</v>
      </c>
      <c r="F6" s="1" t="s">
        <v>13</v>
      </c>
      <c r="G6" s="1" t="s">
        <v>31</v>
      </c>
      <c r="H6" s="1">
        <v>50000</v>
      </c>
      <c r="I6" s="6">
        <v>37017</v>
      </c>
      <c r="J6" s="6">
        <v>42977</v>
      </c>
      <c r="K6" t="str">
        <f t="shared" si="0"/>
        <v>Toby.Flenderson@gmail.com</v>
      </c>
    </row>
    <row r="7" spans="1:15">
      <c r="A7" s="1">
        <v>1006</v>
      </c>
      <c r="B7" s="1" t="s">
        <v>33</v>
      </c>
      <c r="C7" s="1" t="s">
        <v>34</v>
      </c>
      <c r="D7" s="1" t="str">
        <f t="shared" si="1"/>
        <v>Michael Scott</v>
      </c>
      <c r="E7" s="1">
        <v>35</v>
      </c>
      <c r="F7" s="1" t="s">
        <v>13</v>
      </c>
      <c r="G7" s="1" t="s">
        <v>35</v>
      </c>
      <c r="H7" s="1">
        <v>65000</v>
      </c>
      <c r="I7" s="6">
        <v>37017</v>
      </c>
      <c r="J7" s="6">
        <v>41528</v>
      </c>
      <c r="K7" t="str">
        <f t="shared" si="0"/>
        <v>Michael.Scott@gmail.com</v>
      </c>
    </row>
    <row r="8" spans="1:15">
      <c r="A8" s="1">
        <v>1007</v>
      </c>
      <c r="B8" s="1" t="s">
        <v>37</v>
      </c>
      <c r="C8" s="1" t="s">
        <v>38</v>
      </c>
      <c r="D8" s="1" t="str">
        <f t="shared" si="1"/>
        <v>Meredith Palmer</v>
      </c>
      <c r="E8" s="1">
        <v>32</v>
      </c>
      <c r="F8" s="1" t="s">
        <v>19</v>
      </c>
      <c r="G8" s="1" t="s">
        <v>39</v>
      </c>
      <c r="H8" s="1">
        <v>41000</v>
      </c>
      <c r="I8" s="6">
        <v>37933</v>
      </c>
      <c r="J8" s="6">
        <v>41551</v>
      </c>
      <c r="K8" t="str">
        <f t="shared" si="0"/>
        <v>Meredith.Palmer@gmail.com</v>
      </c>
    </row>
    <row r="9" spans="1:15">
      <c r="A9" s="1">
        <v>1008</v>
      </c>
      <c r="B9" s="1" t="s">
        <v>41</v>
      </c>
      <c r="C9" s="1" t="s">
        <v>42</v>
      </c>
      <c r="D9" s="1" t="str">
        <f t="shared" si="1"/>
        <v>Stanley Hudson</v>
      </c>
      <c r="E9" s="1">
        <v>38</v>
      </c>
      <c r="F9" s="1" t="s">
        <v>13</v>
      </c>
      <c r="G9" s="1" t="s">
        <v>14</v>
      </c>
      <c r="H9" s="1">
        <v>48000</v>
      </c>
      <c r="I9" s="6">
        <v>37416</v>
      </c>
      <c r="J9" s="6">
        <v>42116</v>
      </c>
      <c r="K9" t="str">
        <f t="shared" si="0"/>
        <v>Stanley.Hudson@gmail.com</v>
      </c>
    </row>
    <row r="10" spans="1:15">
      <c r="A10" s="1">
        <v>1009</v>
      </c>
      <c r="B10" s="1" t="s">
        <v>43</v>
      </c>
      <c r="C10" s="1" t="s">
        <v>44</v>
      </c>
      <c r="D10" s="1" t="str">
        <f t="shared" si="1"/>
        <v>Kevin Malone</v>
      </c>
      <c r="E10" s="1">
        <v>31</v>
      </c>
      <c r="F10" s="1" t="s">
        <v>13</v>
      </c>
      <c r="G10" s="1" t="s">
        <v>27</v>
      </c>
      <c r="H10" s="1">
        <v>42000</v>
      </c>
      <c r="I10" s="6">
        <v>37843</v>
      </c>
      <c r="J10" s="6">
        <v>40800</v>
      </c>
      <c r="K10" t="str">
        <f t="shared" si="0"/>
        <v>Kevin.Malone@gmail.com</v>
      </c>
    </row>
    <row r="16" spans="1:15">
      <c r="H16" t="s">
        <v>115</v>
      </c>
      <c r="I16" t="s">
        <v>116</v>
      </c>
      <c r="J16" t="s">
        <v>117</v>
      </c>
    </row>
    <row r="17" spans="1:16">
      <c r="I17" t="s">
        <v>118</v>
      </c>
      <c r="J17" t="s">
        <v>119</v>
      </c>
    </row>
    <row r="18" spans="1:16">
      <c r="I18" t="s">
        <v>120</v>
      </c>
      <c r="J18" t="s">
        <v>121</v>
      </c>
    </row>
    <row r="19" spans="1:16">
      <c r="I19" t="s">
        <v>122</v>
      </c>
      <c r="J19" t="b">
        <v>1</v>
      </c>
      <c r="K19" t="s">
        <v>123</v>
      </c>
    </row>
    <row r="20" spans="1:16">
      <c r="J20" t="b">
        <v>0</v>
      </c>
      <c r="K20" t="s">
        <v>72</v>
      </c>
    </row>
    <row r="23" spans="1:16">
      <c r="A23" t="s">
        <v>124</v>
      </c>
    </row>
    <row r="25" spans="1:16">
      <c r="A25" s="1" t="s">
        <v>0</v>
      </c>
      <c r="B25" s="1" t="s">
        <v>1</v>
      </c>
      <c r="C25" s="1" t="s">
        <v>2</v>
      </c>
      <c r="D25" s="1" t="s">
        <v>3</v>
      </c>
      <c r="E25" s="1" t="s">
        <v>125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O25" s="1" t="s">
        <v>3</v>
      </c>
    </row>
    <row r="26" spans="1:16">
      <c r="A26" s="1">
        <v>1001</v>
      </c>
      <c r="B26" s="1" t="s">
        <v>11</v>
      </c>
      <c r="C26" s="1" t="s">
        <v>12</v>
      </c>
      <c r="D26" s="1" t="str">
        <f>CONCATENATE(B26," ",C26)</f>
        <v>Jim Halpert</v>
      </c>
      <c r="E26">
        <v>1</v>
      </c>
      <c r="F26" s="1">
        <v>30</v>
      </c>
      <c r="G26" s="1" t="s">
        <v>13</v>
      </c>
      <c r="H26" s="1" t="s">
        <v>14</v>
      </c>
      <c r="I26" s="1">
        <v>45000</v>
      </c>
      <c r="J26" s="6">
        <v>37197</v>
      </c>
      <c r="K26" s="6">
        <v>42253</v>
      </c>
      <c r="L26" t="str">
        <f>CONCATENATE(C26,".",D26,"@gmail.com")</f>
        <v>Halpert.Jim Halpert@gmail.com</v>
      </c>
      <c r="O26" s="3" t="s">
        <v>112</v>
      </c>
      <c r="P26" s="4">
        <f>VLOOKUP(O26,D26:K34,8,FALSE)</f>
        <v>42986</v>
      </c>
    </row>
    <row r="27" spans="1:16">
      <c r="A27" s="1">
        <v>1002</v>
      </c>
      <c r="B27" s="1" t="s">
        <v>17</v>
      </c>
      <c r="C27" s="1" t="s">
        <v>18</v>
      </c>
      <c r="D27" s="1" t="str">
        <f>CONCATENATE(B27," ",C27)</f>
        <v>Pam Beasley</v>
      </c>
      <c r="E27">
        <v>2</v>
      </c>
      <c r="F27" s="1">
        <v>30</v>
      </c>
      <c r="G27" s="1" t="s">
        <v>19</v>
      </c>
      <c r="H27" s="1" t="s">
        <v>20</v>
      </c>
      <c r="I27" s="1">
        <v>36000</v>
      </c>
      <c r="J27" s="6">
        <v>36436</v>
      </c>
      <c r="K27" s="6">
        <v>42287</v>
      </c>
      <c r="L27" t="str">
        <f t="shared" ref="L27:L34" si="2">CONCATENATE(C27,".",D27,"@gmail.com")</f>
        <v>Beasley.Pam Beasley@gmail.com</v>
      </c>
      <c r="O27" s="3" t="s">
        <v>113</v>
      </c>
      <c r="P27" s="4">
        <f t="shared" ref="P27:P28" si="3">VLOOKUP(O27,D27:K35,8,FALSE)</f>
        <v>41528</v>
      </c>
    </row>
    <row r="28" spans="1:16">
      <c r="A28" s="1">
        <v>1003</v>
      </c>
      <c r="B28" s="1" t="s">
        <v>22</v>
      </c>
      <c r="C28" s="1" t="s">
        <v>23</v>
      </c>
      <c r="D28" s="1" t="str">
        <f t="shared" ref="D28:D34" si="4">CONCATENATE(B28," ",C28)</f>
        <v>Dwight Schrute</v>
      </c>
      <c r="E28">
        <v>3</v>
      </c>
      <c r="F28" s="1">
        <v>29</v>
      </c>
      <c r="G28" s="1" t="s">
        <v>13</v>
      </c>
      <c r="H28" s="1" t="s">
        <v>14</v>
      </c>
      <c r="I28" s="1">
        <v>63000</v>
      </c>
      <c r="J28" s="6">
        <v>36711</v>
      </c>
      <c r="K28" s="6">
        <v>42986</v>
      </c>
      <c r="L28" t="str">
        <f t="shared" si="2"/>
        <v>Schrute.Dwight Schrute@gmail.com</v>
      </c>
      <c r="O28" s="3" t="s">
        <v>114</v>
      </c>
      <c r="P28" s="4">
        <f t="shared" si="3"/>
        <v>42116</v>
      </c>
    </row>
    <row r="29" spans="1:16">
      <c r="A29" s="1">
        <v>1004</v>
      </c>
      <c r="B29" s="1" t="s">
        <v>25</v>
      </c>
      <c r="C29" s="1" t="s">
        <v>26</v>
      </c>
      <c r="D29" s="1" t="str">
        <f t="shared" si="4"/>
        <v>Angela Martin</v>
      </c>
      <c r="E29">
        <v>4</v>
      </c>
      <c r="F29" s="1">
        <v>31</v>
      </c>
      <c r="G29" s="1" t="s">
        <v>19</v>
      </c>
      <c r="H29" s="1" t="s">
        <v>27</v>
      </c>
      <c r="I29" s="1">
        <v>47000</v>
      </c>
      <c r="J29" s="6">
        <v>36530</v>
      </c>
      <c r="K29" s="6">
        <v>42341</v>
      </c>
      <c r="L29" t="str">
        <f t="shared" si="2"/>
        <v>Martin.Angela Martin@gmail.com</v>
      </c>
    </row>
    <row r="30" spans="1:16">
      <c r="A30" s="1">
        <v>1005</v>
      </c>
      <c r="B30" s="1" t="s">
        <v>29</v>
      </c>
      <c r="C30" s="1" t="s">
        <v>30</v>
      </c>
      <c r="D30" s="1" t="str">
        <f t="shared" si="4"/>
        <v>Toby Flenderson</v>
      </c>
      <c r="E30">
        <v>5</v>
      </c>
      <c r="F30" s="1">
        <v>32</v>
      </c>
      <c r="G30" s="1" t="s">
        <v>13</v>
      </c>
      <c r="H30" s="1" t="s">
        <v>31</v>
      </c>
      <c r="I30" s="1">
        <v>50000</v>
      </c>
      <c r="J30" s="6">
        <v>37017</v>
      </c>
      <c r="K30" s="6">
        <v>42977</v>
      </c>
      <c r="L30" t="str">
        <f t="shared" si="2"/>
        <v>Flenderson.Toby Flenderson@gmail.com</v>
      </c>
    </row>
    <row r="31" spans="1:16">
      <c r="A31" s="1">
        <v>1006</v>
      </c>
      <c r="B31" s="1" t="s">
        <v>33</v>
      </c>
      <c r="C31" s="1" t="s">
        <v>34</v>
      </c>
      <c r="D31" s="1" t="str">
        <f t="shared" si="4"/>
        <v>Michael Scott</v>
      </c>
      <c r="E31">
        <v>6</v>
      </c>
      <c r="F31" s="1">
        <v>35</v>
      </c>
      <c r="G31" s="1" t="s">
        <v>13</v>
      </c>
      <c r="H31" s="1" t="s">
        <v>35</v>
      </c>
      <c r="I31" s="1">
        <v>65000</v>
      </c>
      <c r="J31" s="6">
        <v>37017</v>
      </c>
      <c r="K31" s="6">
        <v>41528</v>
      </c>
      <c r="L31" t="str">
        <f t="shared" si="2"/>
        <v>Scott.Michael Scott@gmail.com</v>
      </c>
    </row>
    <row r="32" spans="1:16">
      <c r="A32" s="1">
        <v>1007</v>
      </c>
      <c r="B32" s="1" t="s">
        <v>37</v>
      </c>
      <c r="C32" s="1" t="s">
        <v>38</v>
      </c>
      <c r="D32" s="1" t="str">
        <f t="shared" si="4"/>
        <v>Meredith Palmer</v>
      </c>
      <c r="E32">
        <v>7</v>
      </c>
      <c r="F32" s="1">
        <v>32</v>
      </c>
      <c r="G32" s="1" t="s">
        <v>19</v>
      </c>
      <c r="H32" s="1" t="s">
        <v>39</v>
      </c>
      <c r="I32" s="1">
        <v>41000</v>
      </c>
      <c r="J32" s="6">
        <v>37933</v>
      </c>
      <c r="K32" s="6">
        <v>41551</v>
      </c>
      <c r="L32" t="str">
        <f t="shared" si="2"/>
        <v>Palmer.Meredith Palmer@gmail.com</v>
      </c>
    </row>
    <row r="33" spans="1:12">
      <c r="A33" s="1">
        <v>1008</v>
      </c>
      <c r="B33" s="1" t="s">
        <v>41</v>
      </c>
      <c r="C33" s="1" t="s">
        <v>42</v>
      </c>
      <c r="D33" s="1" t="str">
        <f t="shared" si="4"/>
        <v>Stanley Hudson</v>
      </c>
      <c r="E33">
        <v>8</v>
      </c>
      <c r="F33" s="1">
        <v>38</v>
      </c>
      <c r="G33" s="1" t="s">
        <v>13</v>
      </c>
      <c r="H33" s="1" t="s">
        <v>14</v>
      </c>
      <c r="I33" s="1">
        <v>48000</v>
      </c>
      <c r="J33" s="6">
        <v>37416</v>
      </c>
      <c r="K33" s="6">
        <v>42116</v>
      </c>
      <c r="L33" t="str">
        <f t="shared" si="2"/>
        <v>Hudson.Stanley Hudson@gmail.com</v>
      </c>
    </row>
    <row r="34" spans="1:12">
      <c r="A34" s="1">
        <v>1009</v>
      </c>
      <c r="B34" s="1" t="s">
        <v>43</v>
      </c>
      <c r="C34" s="1" t="s">
        <v>44</v>
      </c>
      <c r="D34" s="1" t="str">
        <f t="shared" si="4"/>
        <v>Kevin Malone</v>
      </c>
      <c r="E34">
        <v>9</v>
      </c>
      <c r="F34" s="1">
        <v>31</v>
      </c>
      <c r="G34" s="1" t="s">
        <v>13</v>
      </c>
      <c r="H34" s="1" t="s">
        <v>27</v>
      </c>
      <c r="I34" s="1">
        <v>42000</v>
      </c>
      <c r="J34" s="6">
        <v>37843</v>
      </c>
      <c r="K34" s="6">
        <v>40800</v>
      </c>
      <c r="L34" t="str">
        <f t="shared" si="2"/>
        <v>Malone.Kevin Malone@gmail.com</v>
      </c>
    </row>
    <row r="37" spans="1:12">
      <c r="A37" s="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2024-03-30T10:47:29Z</dcterms:created>
  <dcterms:modified xsi:type="dcterms:W3CDTF">2024-03-31T03:24:19Z</dcterms:modified>
  <cp:category/>
  <cp:contentStatus/>
</cp:coreProperties>
</file>