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hilitp\GUI\data\"/>
    </mc:Choice>
  </mc:AlternateContent>
  <bookViews>
    <workbookView xWindow="0" yWindow="0" windowWidth="28800" windowHeight="14232" tabRatio="771"/>
  </bookViews>
  <sheets>
    <sheet name="Longitudinal" sheetId="59" r:id="rId1"/>
    <sheet name="Version" sheetId="60" r:id="rId2"/>
  </sheets>
  <calcPr calcId="162913"/>
</workbook>
</file>

<file path=xl/calcChain.xml><?xml version="1.0" encoding="utf-8"?>
<calcChain xmlns="http://schemas.openxmlformats.org/spreadsheetml/2006/main">
  <c r="F79" i="59" l="1"/>
  <c r="F173" i="59"/>
  <c r="G173" i="59" s="1"/>
  <c r="E173" i="59"/>
  <c r="F172" i="59"/>
  <c r="G172" i="59" s="1"/>
  <c r="E172" i="59"/>
  <c r="F171" i="59"/>
  <c r="E171" i="59"/>
  <c r="F170" i="59"/>
  <c r="G170" i="59" s="1"/>
  <c r="E170" i="59"/>
  <c r="F169" i="59"/>
  <c r="E169" i="59"/>
  <c r="F168" i="59"/>
  <c r="G168" i="59" s="1"/>
  <c r="E168" i="59"/>
  <c r="F167" i="59"/>
  <c r="G167" i="59" s="1"/>
  <c r="E167" i="59"/>
  <c r="F166" i="59"/>
  <c r="E166" i="59"/>
  <c r="G166" i="59" s="1"/>
  <c r="F165" i="59"/>
  <c r="G165" i="59" s="1"/>
  <c r="E165" i="59"/>
  <c r="F164" i="59"/>
  <c r="E164" i="59"/>
  <c r="F163" i="59"/>
  <c r="E163" i="59"/>
  <c r="F162" i="59"/>
  <c r="E162" i="59"/>
  <c r="F161" i="59"/>
  <c r="E161" i="59"/>
  <c r="F160" i="59"/>
  <c r="E160" i="59"/>
  <c r="F159" i="59"/>
  <c r="G159" i="59" s="1"/>
  <c r="E159" i="59"/>
  <c r="F158" i="59"/>
  <c r="E158" i="59"/>
  <c r="F157" i="59"/>
  <c r="E157" i="59"/>
  <c r="F156" i="59"/>
  <c r="G156" i="59" s="1"/>
  <c r="E156" i="59"/>
  <c r="F155" i="59"/>
  <c r="E155" i="59"/>
  <c r="F154" i="59"/>
  <c r="E154" i="59"/>
  <c r="F148" i="59"/>
  <c r="E148" i="59"/>
  <c r="F147" i="59"/>
  <c r="E147" i="59"/>
  <c r="F146" i="59"/>
  <c r="E146" i="59"/>
  <c r="F145" i="59"/>
  <c r="G145" i="59" s="1"/>
  <c r="E145" i="59"/>
  <c r="F144" i="59"/>
  <c r="G144" i="59" s="1"/>
  <c r="E144" i="59"/>
  <c r="F143" i="59"/>
  <c r="E143" i="59"/>
  <c r="F142" i="59"/>
  <c r="E142" i="59"/>
  <c r="F141" i="59"/>
  <c r="E141" i="59"/>
  <c r="F140" i="59"/>
  <c r="E140" i="59"/>
  <c r="F139" i="59"/>
  <c r="E139" i="59"/>
  <c r="F138" i="59"/>
  <c r="G138" i="59" s="1"/>
  <c r="E138" i="59"/>
  <c r="F137" i="59"/>
  <c r="E137" i="59"/>
  <c r="F136" i="59"/>
  <c r="E136" i="59"/>
  <c r="F135" i="59"/>
  <c r="E135" i="59"/>
  <c r="F134" i="59"/>
  <c r="E134" i="59"/>
  <c r="F133" i="59"/>
  <c r="E133" i="59"/>
  <c r="F132" i="59"/>
  <c r="E132" i="59"/>
  <c r="F131" i="59"/>
  <c r="E131" i="59"/>
  <c r="F130" i="59"/>
  <c r="E130" i="59"/>
  <c r="F129" i="59"/>
  <c r="E129" i="59"/>
  <c r="F123" i="59"/>
  <c r="E123" i="59"/>
  <c r="F122" i="59"/>
  <c r="E122" i="59"/>
  <c r="F121" i="59"/>
  <c r="E121" i="59"/>
  <c r="F120" i="59"/>
  <c r="G120" i="59" s="1"/>
  <c r="E120" i="59"/>
  <c r="F119" i="59"/>
  <c r="E119" i="59"/>
  <c r="F118" i="59"/>
  <c r="E118" i="59"/>
  <c r="F117" i="59"/>
  <c r="E117" i="59"/>
  <c r="F116" i="59"/>
  <c r="E116" i="59"/>
  <c r="F115" i="59"/>
  <c r="E115" i="59"/>
  <c r="F114" i="59"/>
  <c r="G114" i="59" s="1"/>
  <c r="E114" i="59"/>
  <c r="F113" i="59"/>
  <c r="E113" i="59"/>
  <c r="F112" i="59"/>
  <c r="E112" i="59"/>
  <c r="F111" i="59"/>
  <c r="E111" i="59"/>
  <c r="F110" i="59"/>
  <c r="E110" i="59"/>
  <c r="F109" i="59"/>
  <c r="E109" i="59"/>
  <c r="F108" i="59"/>
  <c r="G108" i="59" s="1"/>
  <c r="E108" i="59"/>
  <c r="F107" i="59"/>
  <c r="E107" i="59"/>
  <c r="F106" i="59"/>
  <c r="E106" i="59"/>
  <c r="F105" i="59"/>
  <c r="E105" i="59"/>
  <c r="F104" i="59"/>
  <c r="E104" i="59"/>
  <c r="F98" i="59"/>
  <c r="G98" i="59" s="1"/>
  <c r="E98" i="59"/>
  <c r="F97" i="59"/>
  <c r="G97" i="59" s="1"/>
  <c r="E97" i="59"/>
  <c r="F96" i="59"/>
  <c r="G96" i="59" s="1"/>
  <c r="E96" i="59"/>
  <c r="F95" i="59"/>
  <c r="E95" i="59"/>
  <c r="F94" i="59"/>
  <c r="G94" i="59" s="1"/>
  <c r="E94" i="59"/>
  <c r="F93" i="59"/>
  <c r="E93" i="59"/>
  <c r="G93" i="59" s="1"/>
  <c r="F92" i="59"/>
  <c r="G92" i="59" s="1"/>
  <c r="E92" i="59"/>
  <c r="F91" i="59"/>
  <c r="G91" i="59" s="1"/>
  <c r="E91" i="59"/>
  <c r="F90" i="59"/>
  <c r="G90" i="59" s="1"/>
  <c r="E90" i="59"/>
  <c r="F89" i="59"/>
  <c r="G89" i="59" s="1"/>
  <c r="E89" i="59"/>
  <c r="F88" i="59"/>
  <c r="G88" i="59" s="1"/>
  <c r="E88" i="59"/>
  <c r="F87" i="59"/>
  <c r="E87" i="59"/>
  <c r="F86" i="59"/>
  <c r="G86" i="59" s="1"/>
  <c r="E86" i="59"/>
  <c r="F85" i="59"/>
  <c r="G85" i="59" s="1"/>
  <c r="E85" i="59"/>
  <c r="F84" i="59"/>
  <c r="G84" i="59" s="1"/>
  <c r="E84" i="59"/>
  <c r="F83" i="59"/>
  <c r="E83" i="59"/>
  <c r="F82" i="59"/>
  <c r="G82" i="59" s="1"/>
  <c r="E82" i="59"/>
  <c r="F81" i="59"/>
  <c r="G81" i="59" s="1"/>
  <c r="E81" i="59"/>
  <c r="F80" i="59"/>
  <c r="E80" i="59"/>
  <c r="E79" i="59"/>
  <c r="G80" i="59" l="1"/>
  <c r="G155" i="59"/>
  <c r="G154" i="59"/>
  <c r="G164" i="59"/>
  <c r="G169" i="59"/>
  <c r="G157" i="59"/>
  <c r="G158" i="59"/>
  <c r="G160" i="59"/>
  <c r="G171" i="59"/>
  <c r="G161" i="59"/>
  <c r="G162" i="59"/>
  <c r="G163" i="59"/>
  <c r="G135" i="59"/>
  <c r="G130" i="59"/>
  <c r="G136" i="59"/>
  <c r="G142" i="59"/>
  <c r="G148" i="59"/>
  <c r="G131" i="59"/>
  <c r="G137" i="59"/>
  <c r="G143" i="59"/>
  <c r="G132" i="59"/>
  <c r="G133" i="59"/>
  <c r="G139" i="59"/>
  <c r="G134" i="59"/>
  <c r="G140" i="59"/>
  <c r="G146" i="59"/>
  <c r="G129" i="59"/>
  <c r="G141" i="59"/>
  <c r="G147" i="59"/>
  <c r="G87" i="59"/>
  <c r="G83" i="59"/>
  <c r="G95" i="59"/>
  <c r="G79" i="59"/>
  <c r="G105" i="59"/>
  <c r="G117" i="59"/>
  <c r="G106" i="59"/>
  <c r="G118" i="59"/>
  <c r="G107" i="59"/>
  <c r="G113" i="59"/>
  <c r="G119" i="59"/>
  <c r="G111" i="59"/>
  <c r="G123" i="59"/>
  <c r="G112" i="59"/>
  <c r="G109" i="59"/>
  <c r="G115" i="59"/>
  <c r="G121" i="59"/>
  <c r="G104" i="59"/>
  <c r="G110" i="59"/>
  <c r="G116" i="59"/>
  <c r="G122" i="59"/>
  <c r="DM625" i="59"/>
  <c r="DM629" i="59" s="1"/>
  <c r="DM626" i="59"/>
  <c r="DM627" i="59"/>
  <c r="DM628" i="59"/>
  <c r="DM631" i="59" l="1"/>
  <c r="DM630" i="59"/>
  <c r="DM632" i="59"/>
  <c r="CJ887" i="59"/>
  <c r="CU887" i="59" s="1"/>
  <c r="CJ886" i="59"/>
  <c r="CR886" i="59" s="1"/>
  <c r="CJ885" i="59"/>
  <c r="CL885" i="59" s="1"/>
  <c r="CJ884" i="59"/>
  <c r="CJ883" i="59"/>
  <c r="DM883" i="59" s="1"/>
  <c r="CJ882" i="59"/>
  <c r="CL882" i="59" s="1"/>
  <c r="CJ881" i="59"/>
  <c r="CJ880" i="59"/>
  <c r="DM880" i="59" s="1"/>
  <c r="CJ879" i="59"/>
  <c r="CL879" i="59" s="1"/>
  <c r="CJ878" i="59"/>
  <c r="CL878" i="59" s="1"/>
  <c r="CJ877" i="59"/>
  <c r="DM877" i="59" s="1"/>
  <c r="CJ876" i="59"/>
  <c r="CL876" i="59" s="1"/>
  <c r="CJ875" i="59"/>
  <c r="CL875" i="59" s="1"/>
  <c r="CJ874" i="59"/>
  <c r="DM874" i="59" s="1"/>
  <c r="CJ873" i="59"/>
  <c r="CJ872" i="59"/>
  <c r="CL872" i="59" s="1"/>
  <c r="CJ871" i="59"/>
  <c r="DM871" i="59" s="1"/>
  <c r="CJ870" i="59"/>
  <c r="CJ869" i="59"/>
  <c r="CL869" i="59" s="1"/>
  <c r="CJ868" i="59"/>
  <c r="CK867" i="59"/>
  <c r="CJ867" i="59"/>
  <c r="DA866" i="59"/>
  <c r="CO866" i="59"/>
  <c r="CK866" i="59"/>
  <c r="CO863" i="59"/>
  <c r="DA863" i="59" s="1"/>
  <c r="DA862" i="59"/>
  <c r="CZ862" i="59"/>
  <c r="DL862" i="59" s="1"/>
  <c r="CY862" i="59"/>
  <c r="DK862" i="59" s="1"/>
  <c r="CX862" i="59"/>
  <c r="DJ862" i="59" s="1"/>
  <c r="CW862" i="59"/>
  <c r="DI862" i="59" s="1"/>
  <c r="CV862" i="59"/>
  <c r="DH862" i="59" s="1"/>
  <c r="CU862" i="59"/>
  <c r="DG862" i="59" s="1"/>
  <c r="CT862" i="59"/>
  <c r="DF862" i="59" s="1"/>
  <c r="CS862" i="59"/>
  <c r="DE862" i="59" s="1"/>
  <c r="CR862" i="59"/>
  <c r="DD862" i="59" s="1"/>
  <c r="CQ862" i="59"/>
  <c r="DC862" i="59" s="1"/>
  <c r="CP862" i="59"/>
  <c r="CP863" i="59" s="1"/>
  <c r="DB863" i="59" s="1"/>
  <c r="CJ842" i="59"/>
  <c r="CL842" i="59" s="1"/>
  <c r="CJ841" i="59"/>
  <c r="CL841" i="59" s="1"/>
  <c r="CJ840" i="59"/>
  <c r="DM840" i="59" s="1"/>
  <c r="CJ839" i="59"/>
  <c r="CL839" i="59" s="1"/>
  <c r="CJ838" i="59"/>
  <c r="CL838" i="59" s="1"/>
  <c r="CJ837" i="59"/>
  <c r="DM837" i="59" s="1"/>
  <c r="CJ836" i="59"/>
  <c r="CL836" i="59" s="1"/>
  <c r="CJ835" i="59"/>
  <c r="CL835" i="59" s="1"/>
  <c r="CJ834" i="59"/>
  <c r="CR834" i="59" s="1"/>
  <c r="CJ833" i="59"/>
  <c r="CL833" i="59" s="1"/>
  <c r="CJ832" i="59"/>
  <c r="CL832" i="59" s="1"/>
  <c r="CJ831" i="59"/>
  <c r="CJ830" i="59"/>
  <c r="CL830" i="59" s="1"/>
  <c r="CJ829" i="59"/>
  <c r="CL829" i="59" s="1"/>
  <c r="CJ828" i="59"/>
  <c r="CJ827" i="59"/>
  <c r="CL827" i="59" s="1"/>
  <c r="CJ826" i="59"/>
  <c r="CL826" i="59" s="1"/>
  <c r="CJ825" i="59"/>
  <c r="CU825" i="59" s="1"/>
  <c r="CJ824" i="59"/>
  <c r="CM824" i="59" s="1"/>
  <c r="CJ823" i="59"/>
  <c r="CL823" i="59" s="1"/>
  <c r="CK822" i="59"/>
  <c r="CJ822" i="59"/>
  <c r="DA821" i="59"/>
  <c r="CO821" i="59"/>
  <c r="CK821" i="59"/>
  <c r="CP818" i="59"/>
  <c r="DB818" i="59" s="1"/>
  <c r="CO818" i="59"/>
  <c r="DA818" i="59" s="1"/>
  <c r="DF817" i="59"/>
  <c r="DA817" i="59"/>
  <c r="CZ817" i="59"/>
  <c r="DL817" i="59" s="1"/>
  <c r="CY817" i="59"/>
  <c r="DK817" i="59" s="1"/>
  <c r="CX817" i="59"/>
  <c r="DJ817" i="59" s="1"/>
  <c r="CW817" i="59"/>
  <c r="DI817" i="59" s="1"/>
  <c r="CV817" i="59"/>
  <c r="DH817" i="59" s="1"/>
  <c r="CU817" i="59"/>
  <c r="DG817" i="59" s="1"/>
  <c r="CT817" i="59"/>
  <c r="CS817" i="59"/>
  <c r="DE817" i="59" s="1"/>
  <c r="CR817" i="59"/>
  <c r="DD817" i="59" s="1"/>
  <c r="CQ817" i="59"/>
  <c r="DC817" i="59" s="1"/>
  <c r="CP817" i="59"/>
  <c r="DB817" i="59" s="1"/>
  <c r="CJ797" i="59"/>
  <c r="CV797" i="59" s="1"/>
  <c r="CJ796" i="59"/>
  <c r="CL796" i="59" s="1"/>
  <c r="CJ795" i="59"/>
  <c r="CY795" i="59" s="1"/>
  <c r="CJ794" i="59"/>
  <c r="CL794" i="59" s="1"/>
  <c r="CJ793" i="59"/>
  <c r="CL793" i="59" s="1"/>
  <c r="CJ792" i="59"/>
  <c r="DM792" i="59" s="1"/>
  <c r="CJ791" i="59"/>
  <c r="CJ790" i="59"/>
  <c r="CX790" i="59" s="1"/>
  <c r="CJ789" i="59"/>
  <c r="CV789" i="59" s="1"/>
  <c r="CJ788" i="59"/>
  <c r="CY788" i="59" s="1"/>
  <c r="CJ787" i="59"/>
  <c r="CL787" i="59" s="1"/>
  <c r="CJ786" i="59"/>
  <c r="CJ785" i="59"/>
  <c r="CW785" i="59" s="1"/>
  <c r="CJ784" i="59"/>
  <c r="CL784" i="59" s="1"/>
  <c r="CJ783" i="59"/>
  <c r="CJ782" i="59"/>
  <c r="CL782" i="59" s="1"/>
  <c r="CJ781" i="59"/>
  <c r="CL781" i="59" s="1"/>
  <c r="CJ780" i="59"/>
  <c r="CZ780" i="59" s="1"/>
  <c r="CJ779" i="59"/>
  <c r="CL779" i="59" s="1"/>
  <c r="CJ778" i="59"/>
  <c r="CL778" i="59" s="1"/>
  <c r="CK777" i="59"/>
  <c r="CJ777" i="59"/>
  <c r="DA776" i="59"/>
  <c r="CO776" i="59"/>
  <c r="CK776" i="59"/>
  <c r="CO773" i="59"/>
  <c r="DA773" i="59" s="1"/>
  <c r="DJ772" i="59"/>
  <c r="DC772" i="59"/>
  <c r="DA772" i="59"/>
  <c r="CZ772" i="59"/>
  <c r="DL772" i="59" s="1"/>
  <c r="CY772" i="59"/>
  <c r="DK772" i="59" s="1"/>
  <c r="CX772" i="59"/>
  <c r="CW772" i="59"/>
  <c r="DI772" i="59" s="1"/>
  <c r="CV772" i="59"/>
  <c r="DH772" i="59" s="1"/>
  <c r="CU772" i="59"/>
  <c r="DG772" i="59" s="1"/>
  <c r="CT772" i="59"/>
  <c r="DF772" i="59" s="1"/>
  <c r="CS772" i="59"/>
  <c r="DE772" i="59" s="1"/>
  <c r="CR772" i="59"/>
  <c r="DD772" i="59" s="1"/>
  <c r="CQ772" i="59"/>
  <c r="CP772" i="59"/>
  <c r="DB772" i="59" s="1"/>
  <c r="CJ752" i="59"/>
  <c r="CR752" i="59" s="1"/>
  <c r="CJ751" i="59"/>
  <c r="CL751" i="59" s="1"/>
  <c r="CJ750" i="59"/>
  <c r="CL750" i="59" s="1"/>
  <c r="CJ749" i="59"/>
  <c r="CZ749" i="59" s="1"/>
  <c r="CJ748" i="59"/>
  <c r="CX748" i="59" s="1"/>
  <c r="CJ747" i="59"/>
  <c r="CL747" i="59" s="1"/>
  <c r="CJ746" i="59"/>
  <c r="CZ746" i="59" s="1"/>
  <c r="CJ745" i="59"/>
  <c r="CY745" i="59" s="1"/>
  <c r="CJ744" i="59"/>
  <c r="CL744" i="59" s="1"/>
  <c r="CJ743" i="59"/>
  <c r="CZ743" i="59" s="1"/>
  <c r="CJ742" i="59"/>
  <c r="CZ742" i="59" s="1"/>
  <c r="CJ741" i="59"/>
  <c r="CL741" i="59" s="1"/>
  <c r="CJ740" i="59"/>
  <c r="CJ739" i="59"/>
  <c r="CY739" i="59" s="1"/>
  <c r="CJ738" i="59"/>
  <c r="CL738" i="59" s="1"/>
  <c r="CJ737" i="59"/>
  <c r="CJ736" i="59"/>
  <c r="CY736" i="59" s="1"/>
  <c r="CJ735" i="59"/>
  <c r="CJ734" i="59"/>
  <c r="CZ734" i="59" s="1"/>
  <c r="CJ733" i="59"/>
  <c r="DM733" i="59" s="1"/>
  <c r="CK732" i="59"/>
  <c r="CJ732" i="59"/>
  <c r="DA731" i="59"/>
  <c r="CO731" i="59"/>
  <c r="CK731" i="59"/>
  <c r="CO728" i="59"/>
  <c r="DA728" i="59" s="1"/>
  <c r="DA727" i="59"/>
  <c r="CZ727" i="59"/>
  <c r="DL727" i="59" s="1"/>
  <c r="CY727" i="59"/>
  <c r="DK727" i="59" s="1"/>
  <c r="CX727" i="59"/>
  <c r="DJ727" i="59" s="1"/>
  <c r="CW727" i="59"/>
  <c r="DI727" i="59" s="1"/>
  <c r="CV727" i="59"/>
  <c r="DH727" i="59" s="1"/>
  <c r="CU727" i="59"/>
  <c r="DG727" i="59" s="1"/>
  <c r="CT727" i="59"/>
  <c r="DF727" i="59" s="1"/>
  <c r="CS727" i="59"/>
  <c r="DE727" i="59" s="1"/>
  <c r="CR727" i="59"/>
  <c r="DD727" i="59" s="1"/>
  <c r="CQ727" i="59"/>
  <c r="DC727" i="59" s="1"/>
  <c r="CP727" i="59"/>
  <c r="CP728" i="59" s="1"/>
  <c r="DB728" i="59" s="1"/>
  <c r="CJ707" i="59"/>
  <c r="CL707" i="59" s="1"/>
  <c r="CJ706" i="59"/>
  <c r="CL706" i="59" s="1"/>
  <c r="CJ705" i="59"/>
  <c r="CZ705" i="59" s="1"/>
  <c r="CJ704" i="59"/>
  <c r="CL704" i="59" s="1"/>
  <c r="CJ703" i="59"/>
  <c r="CL703" i="59" s="1"/>
  <c r="CJ702" i="59"/>
  <c r="CR702" i="59" s="1"/>
  <c r="CJ701" i="59"/>
  <c r="DM701" i="59" s="1"/>
  <c r="CJ700" i="59"/>
  <c r="CL700" i="59" s="1"/>
  <c r="CJ699" i="59"/>
  <c r="CL699" i="59" s="1"/>
  <c r="CJ698" i="59"/>
  <c r="DM698" i="59" s="1"/>
  <c r="CJ697" i="59"/>
  <c r="CL697" i="59" s="1"/>
  <c r="CJ696" i="59"/>
  <c r="CL696" i="59" s="1"/>
  <c r="CJ695" i="59"/>
  <c r="CZ695" i="59" s="1"/>
  <c r="CJ694" i="59"/>
  <c r="CL694" i="59" s="1"/>
  <c r="CJ693" i="59"/>
  <c r="CL693" i="59" s="1"/>
  <c r="CJ692" i="59"/>
  <c r="DM692" i="59" s="1"/>
  <c r="CJ691" i="59"/>
  <c r="CL691" i="59" s="1"/>
  <c r="CJ690" i="59"/>
  <c r="CJ689" i="59"/>
  <c r="DM689" i="59" s="1"/>
  <c r="CJ688" i="59"/>
  <c r="CL688" i="59" s="1"/>
  <c r="CK687" i="59"/>
  <c r="CJ687" i="59"/>
  <c r="DA686" i="59"/>
  <c r="CO686" i="59"/>
  <c r="CK686" i="59"/>
  <c r="CO683" i="59"/>
  <c r="DA683" i="59" s="1"/>
  <c r="DA682" i="59"/>
  <c r="CZ682" i="59"/>
  <c r="DL682" i="59" s="1"/>
  <c r="CY682" i="59"/>
  <c r="DK682" i="59" s="1"/>
  <c r="CX682" i="59"/>
  <c r="DJ682" i="59" s="1"/>
  <c r="CW682" i="59"/>
  <c r="DI682" i="59" s="1"/>
  <c r="CV682" i="59"/>
  <c r="DH682" i="59" s="1"/>
  <c r="CU682" i="59"/>
  <c r="DG682" i="59" s="1"/>
  <c r="CT682" i="59"/>
  <c r="DF682" i="59" s="1"/>
  <c r="CS682" i="59"/>
  <c r="DE682" i="59" s="1"/>
  <c r="CR682" i="59"/>
  <c r="DD682" i="59" s="1"/>
  <c r="CQ682" i="59"/>
  <c r="DC682" i="59" s="1"/>
  <c r="CP682" i="59"/>
  <c r="CP683" i="59" s="1"/>
  <c r="DB683" i="59" s="1"/>
  <c r="CJ662" i="59"/>
  <c r="CL662" i="59" s="1"/>
  <c r="CJ661" i="59"/>
  <c r="CT661" i="59" s="1"/>
  <c r="CJ660" i="59"/>
  <c r="CL660" i="59" s="1"/>
  <c r="CJ659" i="59"/>
  <c r="CL659" i="59" s="1"/>
  <c r="CJ658" i="59"/>
  <c r="DM658" i="59" s="1"/>
  <c r="CJ657" i="59"/>
  <c r="CL657" i="59" s="1"/>
  <c r="CJ656" i="59"/>
  <c r="CL656" i="59" s="1"/>
  <c r="CJ655" i="59"/>
  <c r="CS655" i="59" s="1"/>
  <c r="CJ654" i="59"/>
  <c r="CL654" i="59" s="1"/>
  <c r="CJ653" i="59"/>
  <c r="CL653" i="59" s="1"/>
  <c r="CJ652" i="59"/>
  <c r="DM652" i="59" s="1"/>
  <c r="CJ651" i="59"/>
  <c r="CL651" i="59" s="1"/>
  <c r="CJ650" i="59"/>
  <c r="CJ649" i="59"/>
  <c r="DM649" i="59" s="1"/>
  <c r="CJ648" i="59"/>
  <c r="CL648" i="59" s="1"/>
  <c r="CJ647" i="59"/>
  <c r="CS647" i="59" s="1"/>
  <c r="CJ646" i="59"/>
  <c r="DM646" i="59" s="1"/>
  <c r="CJ645" i="59"/>
  <c r="CL645" i="59" s="1"/>
  <c r="CJ644" i="59"/>
  <c r="CV644" i="59" s="1"/>
  <c r="CJ643" i="59"/>
  <c r="CU643" i="59" s="1"/>
  <c r="CK642" i="59"/>
  <c r="CJ642" i="59"/>
  <c r="DA641" i="59"/>
  <c r="CO641" i="59"/>
  <c r="CK641" i="59"/>
  <c r="CO638" i="59"/>
  <c r="DA638" i="59" s="1"/>
  <c r="DA637" i="59"/>
  <c r="CZ637" i="59"/>
  <c r="DL637" i="59" s="1"/>
  <c r="CY637" i="59"/>
  <c r="DK637" i="59" s="1"/>
  <c r="CX637" i="59"/>
  <c r="DJ637" i="59" s="1"/>
  <c r="CW637" i="59"/>
  <c r="DI637" i="59" s="1"/>
  <c r="CV637" i="59"/>
  <c r="DH637" i="59" s="1"/>
  <c r="CU637" i="59"/>
  <c r="DG637" i="59" s="1"/>
  <c r="CT637" i="59"/>
  <c r="DF637" i="59" s="1"/>
  <c r="CS637" i="59"/>
  <c r="DE637" i="59" s="1"/>
  <c r="CR637" i="59"/>
  <c r="DD637" i="59" s="1"/>
  <c r="CQ637" i="59"/>
  <c r="DC637" i="59" s="1"/>
  <c r="CP637" i="59"/>
  <c r="CP638" i="59" s="1"/>
  <c r="DB638" i="59" s="1"/>
  <c r="CJ617" i="59"/>
  <c r="CL617" i="59" s="1"/>
  <c r="CJ616" i="59"/>
  <c r="CR616" i="59" s="1"/>
  <c r="CJ615" i="59"/>
  <c r="DM615" i="59" s="1"/>
  <c r="CJ614" i="59"/>
  <c r="CL614" i="59" s="1"/>
  <c r="CJ613" i="59"/>
  <c r="CL613" i="59" s="1"/>
  <c r="CJ612" i="59"/>
  <c r="DM612" i="59" s="1"/>
  <c r="CJ611" i="59"/>
  <c r="CJ610" i="59"/>
  <c r="CL610" i="59" s="1"/>
  <c r="CJ609" i="59"/>
  <c r="CJ608" i="59"/>
  <c r="CL608" i="59" s="1"/>
  <c r="CJ607" i="59"/>
  <c r="CL607" i="59" s="1"/>
  <c r="CJ606" i="59"/>
  <c r="DM606" i="59" s="1"/>
  <c r="CJ605" i="59"/>
  <c r="CL605" i="59" s="1"/>
  <c r="CJ604" i="59"/>
  <c r="CL604" i="59" s="1"/>
  <c r="CJ603" i="59"/>
  <c r="DM603" i="59" s="1"/>
  <c r="CJ602" i="59"/>
  <c r="CL602" i="59" s="1"/>
  <c r="CJ601" i="59"/>
  <c r="CJ600" i="59"/>
  <c r="DM600" i="59" s="1"/>
  <c r="CJ599" i="59"/>
  <c r="CY599" i="59" s="1"/>
  <c r="CJ598" i="59"/>
  <c r="CL598" i="59" s="1"/>
  <c r="CK597" i="59"/>
  <c r="CJ597" i="59"/>
  <c r="DA596" i="59"/>
  <c r="CO596" i="59"/>
  <c r="CK596" i="59"/>
  <c r="CO593" i="59"/>
  <c r="DA593" i="59" s="1"/>
  <c r="DA592" i="59"/>
  <c r="CZ592" i="59"/>
  <c r="DL592" i="59" s="1"/>
  <c r="CY592" i="59"/>
  <c r="DK592" i="59" s="1"/>
  <c r="CX592" i="59"/>
  <c r="DJ592" i="59" s="1"/>
  <c r="CW592" i="59"/>
  <c r="DI592" i="59" s="1"/>
  <c r="CV592" i="59"/>
  <c r="DH592" i="59" s="1"/>
  <c r="CU592" i="59"/>
  <c r="DG592" i="59" s="1"/>
  <c r="CT592" i="59"/>
  <c r="DF592" i="59" s="1"/>
  <c r="CS592" i="59"/>
  <c r="DE592" i="59" s="1"/>
  <c r="CR592" i="59"/>
  <c r="DD592" i="59" s="1"/>
  <c r="CQ592" i="59"/>
  <c r="DC592" i="59" s="1"/>
  <c r="CP592" i="59"/>
  <c r="DB592" i="59" s="1"/>
  <c r="DU577" i="59"/>
  <c r="EA577" i="59" s="1"/>
  <c r="DU576" i="59"/>
  <c r="DY576" i="59" s="1"/>
  <c r="DU575" i="59"/>
  <c r="DW575" i="59" s="1"/>
  <c r="DU574" i="59"/>
  <c r="DZ574" i="59" s="1"/>
  <c r="DU573" i="59"/>
  <c r="ED573" i="59" s="1"/>
  <c r="DU572" i="59"/>
  <c r="CJ572" i="59"/>
  <c r="CU572" i="59" s="1"/>
  <c r="DU571" i="59"/>
  <c r="EB571" i="59" s="1"/>
  <c r="CJ571" i="59"/>
  <c r="CU571" i="59" s="1"/>
  <c r="DU570" i="59"/>
  <c r="EA570" i="59" s="1"/>
  <c r="CJ570" i="59"/>
  <c r="CZ570" i="59" s="1"/>
  <c r="DU569" i="59"/>
  <c r="CJ569" i="59"/>
  <c r="CU569" i="59" s="1"/>
  <c r="DU568" i="59"/>
  <c r="EA568" i="59" s="1"/>
  <c r="CJ568" i="59"/>
  <c r="CT568" i="59" s="1"/>
  <c r="DU567" i="59"/>
  <c r="ED567" i="59" s="1"/>
  <c r="CJ567" i="59"/>
  <c r="DU566" i="59"/>
  <c r="CJ566" i="59"/>
  <c r="DM566" i="59" s="1"/>
  <c r="DU565" i="59"/>
  <c r="ED565" i="59" s="1"/>
  <c r="CJ565" i="59"/>
  <c r="CU565" i="59" s="1"/>
  <c r="DU564" i="59"/>
  <c r="EA564" i="59" s="1"/>
  <c r="CJ564" i="59"/>
  <c r="DU563" i="59"/>
  <c r="ED563" i="59" s="1"/>
  <c r="CJ563" i="59"/>
  <c r="DU562" i="59"/>
  <c r="EA562" i="59" s="1"/>
  <c r="CJ562" i="59"/>
  <c r="DM562" i="59" s="1"/>
  <c r="DU561" i="59"/>
  <c r="CJ561" i="59"/>
  <c r="CL561" i="59" s="1"/>
  <c r="DU560" i="59"/>
  <c r="EA560" i="59" s="1"/>
  <c r="CJ560" i="59"/>
  <c r="DM560" i="59" s="1"/>
  <c r="DU559" i="59"/>
  <c r="CJ559" i="59"/>
  <c r="CL559" i="59" s="1"/>
  <c r="DU558" i="59"/>
  <c r="EA558" i="59" s="1"/>
  <c r="CJ558" i="59"/>
  <c r="DM558" i="59" s="1"/>
  <c r="ED557" i="59"/>
  <c r="CJ557" i="59"/>
  <c r="ED556" i="59"/>
  <c r="CJ556" i="59"/>
  <c r="CL556" i="59" s="1"/>
  <c r="CJ555" i="59"/>
  <c r="CP555" i="59" s="1"/>
  <c r="CJ554" i="59"/>
  <c r="CJ553" i="59"/>
  <c r="CL553" i="59" s="1"/>
  <c r="DU552" i="59"/>
  <c r="EC552" i="59" s="1"/>
  <c r="CK552" i="59"/>
  <c r="CJ552" i="59"/>
  <c r="DU551" i="59"/>
  <c r="DA551" i="59"/>
  <c r="CO551" i="59"/>
  <c r="CK551" i="59"/>
  <c r="DU550" i="59"/>
  <c r="DZ550" i="59" s="1"/>
  <c r="DU549" i="59"/>
  <c r="DX549" i="59" s="1"/>
  <c r="DU548" i="59"/>
  <c r="ED548" i="59" s="1"/>
  <c r="CO548" i="59"/>
  <c r="DA548" i="59" s="1"/>
  <c r="DU547" i="59"/>
  <c r="DA547" i="59"/>
  <c r="CZ547" i="59"/>
  <c r="DL547" i="59" s="1"/>
  <c r="CY547" i="59"/>
  <c r="DK547" i="59" s="1"/>
  <c r="CX547" i="59"/>
  <c r="DJ547" i="59" s="1"/>
  <c r="CW547" i="59"/>
  <c r="DI547" i="59" s="1"/>
  <c r="CV547" i="59"/>
  <c r="DH547" i="59" s="1"/>
  <c r="CU547" i="59"/>
  <c r="DG547" i="59" s="1"/>
  <c r="CT547" i="59"/>
  <c r="DF547" i="59" s="1"/>
  <c r="CS547" i="59"/>
  <c r="DE547" i="59" s="1"/>
  <c r="CR547" i="59"/>
  <c r="DD547" i="59" s="1"/>
  <c r="CQ547" i="59"/>
  <c r="DC547" i="59" s="1"/>
  <c r="CP547" i="59"/>
  <c r="CP548" i="59" s="1"/>
  <c r="DB548" i="59" s="1"/>
  <c r="DU546" i="59"/>
  <c r="DU545" i="59"/>
  <c r="DU544" i="59"/>
  <c r="DY544" i="59" s="1"/>
  <c r="DU543" i="59"/>
  <c r="DW543" i="59" s="1"/>
  <c r="DU542" i="59"/>
  <c r="DU541" i="59"/>
  <c r="DY541" i="59" s="1"/>
  <c r="DU540" i="59"/>
  <c r="ED540" i="59" s="1"/>
  <c r="DU539" i="59"/>
  <c r="DU538" i="59"/>
  <c r="DZ538" i="59" s="1"/>
  <c r="DU537" i="59"/>
  <c r="DW537" i="59" s="1"/>
  <c r="DU536" i="59"/>
  <c r="ED536" i="59" s="1"/>
  <c r="DU535" i="59"/>
  <c r="DY535" i="59" s="1"/>
  <c r="DU534" i="59"/>
  <c r="DU533" i="59"/>
  <c r="ED532" i="59"/>
  <c r="ED531" i="59"/>
  <c r="DU527" i="59"/>
  <c r="CJ527" i="59"/>
  <c r="CR527" i="59" s="1"/>
  <c r="DU526" i="59"/>
  <c r="DW526" i="59" s="1"/>
  <c r="CJ526" i="59"/>
  <c r="CL526" i="59" s="1"/>
  <c r="DU525" i="59"/>
  <c r="DW525" i="59" s="1"/>
  <c r="CJ525" i="59"/>
  <c r="CZ525" i="59" s="1"/>
  <c r="DU524" i="59"/>
  <c r="DY524" i="59" s="1"/>
  <c r="CJ524" i="59"/>
  <c r="CL524" i="59" s="1"/>
  <c r="DU523" i="59"/>
  <c r="DW523" i="59" s="1"/>
  <c r="CJ523" i="59"/>
  <c r="CL523" i="59" s="1"/>
  <c r="DU522" i="59"/>
  <c r="DY522" i="59" s="1"/>
  <c r="CJ522" i="59"/>
  <c r="DU521" i="59"/>
  <c r="DW521" i="59" s="1"/>
  <c r="CJ521" i="59"/>
  <c r="CX521" i="59" s="1"/>
  <c r="DU520" i="59"/>
  <c r="DX520" i="59" s="1"/>
  <c r="CJ520" i="59"/>
  <c r="DU519" i="59"/>
  <c r="EB519" i="59" s="1"/>
  <c r="CJ519" i="59"/>
  <c r="DM519" i="59" s="1"/>
  <c r="DU518" i="59"/>
  <c r="DY518" i="59" s="1"/>
  <c r="CJ518" i="59"/>
  <c r="DU517" i="59"/>
  <c r="EB517" i="59" s="1"/>
  <c r="CJ517" i="59"/>
  <c r="CX517" i="59" s="1"/>
  <c r="DU516" i="59"/>
  <c r="EA516" i="59" s="1"/>
  <c r="CJ516" i="59"/>
  <c r="CV516" i="59" s="1"/>
  <c r="DU515" i="59"/>
  <c r="EB515" i="59" s="1"/>
  <c r="CJ515" i="59"/>
  <c r="DU514" i="59"/>
  <c r="ED514" i="59" s="1"/>
  <c r="CJ514" i="59"/>
  <c r="DU513" i="59"/>
  <c r="EB513" i="59" s="1"/>
  <c r="CJ513" i="59"/>
  <c r="DM513" i="59" s="1"/>
  <c r="DU512" i="59"/>
  <c r="DY512" i="59" s="1"/>
  <c r="CJ512" i="59"/>
  <c r="DU511" i="59"/>
  <c r="EB511" i="59" s="1"/>
  <c r="CJ511" i="59"/>
  <c r="DM511" i="59" s="1"/>
  <c r="DU510" i="59"/>
  <c r="DY510" i="59" s="1"/>
  <c r="CJ510" i="59"/>
  <c r="DU509" i="59"/>
  <c r="EB509" i="59" s="1"/>
  <c r="CJ509" i="59"/>
  <c r="CU509" i="59" s="1"/>
  <c r="DU508" i="59"/>
  <c r="ED508" i="59" s="1"/>
  <c r="CJ508" i="59"/>
  <c r="CL508" i="59" s="1"/>
  <c r="ED507" i="59"/>
  <c r="CK507" i="59"/>
  <c r="CJ507" i="59"/>
  <c r="ED506" i="59"/>
  <c r="DA506" i="59"/>
  <c r="CO506" i="59"/>
  <c r="CK506" i="59"/>
  <c r="CO503" i="59"/>
  <c r="DA503" i="59" s="1"/>
  <c r="DU502" i="59"/>
  <c r="ED502" i="59" s="1"/>
  <c r="DA502" i="59"/>
  <c r="CZ502" i="59"/>
  <c r="DL502" i="59" s="1"/>
  <c r="CY502" i="59"/>
  <c r="DK502" i="59" s="1"/>
  <c r="CX502" i="59"/>
  <c r="DJ502" i="59" s="1"/>
  <c r="CW502" i="59"/>
  <c r="DI502" i="59" s="1"/>
  <c r="CV502" i="59"/>
  <c r="DH502" i="59" s="1"/>
  <c r="CU502" i="59"/>
  <c r="DG502" i="59" s="1"/>
  <c r="CT502" i="59"/>
  <c r="DF502" i="59" s="1"/>
  <c r="CS502" i="59"/>
  <c r="DE502" i="59" s="1"/>
  <c r="CR502" i="59"/>
  <c r="DD502" i="59" s="1"/>
  <c r="CQ502" i="59"/>
  <c r="DC502" i="59" s="1"/>
  <c r="CP502" i="59"/>
  <c r="CP503" i="59" s="1"/>
  <c r="DB503" i="59" s="1"/>
  <c r="DU501" i="59"/>
  <c r="DU500" i="59"/>
  <c r="EB500" i="59" s="1"/>
  <c r="DU499" i="59"/>
  <c r="DZ499" i="59" s="1"/>
  <c r="DU498" i="59"/>
  <c r="DX498" i="59" s="1"/>
  <c r="DU497" i="59"/>
  <c r="ED497" i="59" s="1"/>
  <c r="DU496" i="59"/>
  <c r="DU495" i="59"/>
  <c r="DW495" i="59" s="1"/>
  <c r="DU494" i="59"/>
  <c r="DU493" i="59"/>
  <c r="DZ493" i="59" s="1"/>
  <c r="DU492" i="59"/>
  <c r="DU491" i="59"/>
  <c r="ED491" i="59" s="1"/>
  <c r="DU490" i="59"/>
  <c r="DU489" i="59"/>
  <c r="DU488" i="59"/>
  <c r="EC488" i="59" s="1"/>
  <c r="DU487" i="59"/>
  <c r="DZ487" i="59" s="1"/>
  <c r="DU486" i="59"/>
  <c r="DX486" i="59" s="1"/>
  <c r="DU485" i="59"/>
  <c r="DW485" i="59" s="1"/>
  <c r="DU484" i="59"/>
  <c r="DX484" i="59" s="1"/>
  <c r="DU483" i="59"/>
  <c r="ED482" i="59"/>
  <c r="CJ482" i="59"/>
  <c r="DM482" i="59" s="1"/>
  <c r="ED481" i="59"/>
  <c r="CJ481" i="59"/>
  <c r="CJ480" i="59"/>
  <c r="CL480" i="59" s="1"/>
  <c r="CJ479" i="59"/>
  <c r="CV479" i="59" s="1"/>
  <c r="CJ478" i="59"/>
  <c r="DM478" i="59" s="1"/>
  <c r="DU477" i="59"/>
  <c r="DX477" i="59" s="1"/>
  <c r="CJ477" i="59"/>
  <c r="CL477" i="59" s="1"/>
  <c r="DU476" i="59"/>
  <c r="DZ476" i="59" s="1"/>
  <c r="CJ476" i="59"/>
  <c r="CN476" i="59" s="1"/>
  <c r="DU475" i="59"/>
  <c r="DY475" i="59" s="1"/>
  <c r="CJ475" i="59"/>
  <c r="CL475" i="59" s="1"/>
  <c r="DU474" i="59"/>
  <c r="DZ474" i="59" s="1"/>
  <c r="CJ474" i="59"/>
  <c r="DU473" i="59"/>
  <c r="CJ473" i="59"/>
  <c r="CL473" i="59" s="1"/>
  <c r="DU472" i="59"/>
  <c r="CJ472" i="59"/>
  <c r="DM472" i="59" s="1"/>
  <c r="DU471" i="59"/>
  <c r="CJ471" i="59"/>
  <c r="CL471" i="59" s="1"/>
  <c r="DU470" i="59"/>
  <c r="CJ470" i="59"/>
  <c r="DM470" i="59" s="1"/>
  <c r="DU469" i="59"/>
  <c r="DW469" i="59" s="1"/>
  <c r="CJ469" i="59"/>
  <c r="CU469" i="59" s="1"/>
  <c r="DU468" i="59"/>
  <c r="CJ468" i="59"/>
  <c r="CN468" i="59" s="1"/>
  <c r="DU467" i="59"/>
  <c r="EA467" i="59" s="1"/>
  <c r="CJ467" i="59"/>
  <c r="DU466" i="59"/>
  <c r="EB466" i="59" s="1"/>
  <c r="CJ466" i="59"/>
  <c r="DU465" i="59"/>
  <c r="EA465" i="59" s="1"/>
  <c r="CJ465" i="59"/>
  <c r="CL465" i="59" s="1"/>
  <c r="DU464" i="59"/>
  <c r="CJ464" i="59"/>
  <c r="CV464" i="59" s="1"/>
  <c r="DU463" i="59"/>
  <c r="EB463" i="59" s="1"/>
  <c r="CJ463" i="59"/>
  <c r="CO463" i="59" s="1"/>
  <c r="DU462" i="59"/>
  <c r="EA462" i="59" s="1"/>
  <c r="CK462" i="59"/>
  <c r="CJ462" i="59"/>
  <c r="DU461" i="59"/>
  <c r="DZ461" i="59" s="1"/>
  <c r="DA461" i="59"/>
  <c r="CO461" i="59"/>
  <c r="CK461" i="59"/>
  <c r="DU460" i="59"/>
  <c r="DZ460" i="59" s="1"/>
  <c r="DU459" i="59"/>
  <c r="ED459" i="59" s="1"/>
  <c r="DU458" i="59"/>
  <c r="EC458" i="59" s="1"/>
  <c r="CO458" i="59"/>
  <c r="DA458" i="59" s="1"/>
  <c r="ED457" i="59"/>
  <c r="DA457" i="59"/>
  <c r="CZ457" i="59"/>
  <c r="DL457" i="59" s="1"/>
  <c r="CY457" i="59"/>
  <c r="DK457" i="59" s="1"/>
  <c r="CX457" i="59"/>
  <c r="DJ457" i="59" s="1"/>
  <c r="CW457" i="59"/>
  <c r="DI457" i="59" s="1"/>
  <c r="CV457" i="59"/>
  <c r="DH457" i="59" s="1"/>
  <c r="CU457" i="59"/>
  <c r="DG457" i="59" s="1"/>
  <c r="CT457" i="59"/>
  <c r="DF457" i="59" s="1"/>
  <c r="CS457" i="59"/>
  <c r="DE457" i="59" s="1"/>
  <c r="CR457" i="59"/>
  <c r="DD457" i="59" s="1"/>
  <c r="CQ457" i="59"/>
  <c r="DC457" i="59" s="1"/>
  <c r="CP457" i="59"/>
  <c r="CP458" i="59" s="1"/>
  <c r="DB458" i="59" s="1"/>
  <c r="ED456" i="59"/>
  <c r="DU452" i="59"/>
  <c r="EB452" i="59" s="1"/>
  <c r="DU451" i="59"/>
  <c r="DZ451" i="59" s="1"/>
  <c r="DU450" i="59"/>
  <c r="DX450" i="59" s="1"/>
  <c r="DU449" i="59"/>
  <c r="DY449" i="59" s="1"/>
  <c r="DU448" i="59"/>
  <c r="ED448" i="59" s="1"/>
  <c r="DU447" i="59"/>
  <c r="DU446" i="59"/>
  <c r="EB446" i="59" s="1"/>
  <c r="DU445" i="59"/>
  <c r="DU444" i="59"/>
  <c r="DX444" i="59" s="1"/>
  <c r="DU443" i="59"/>
  <c r="DW443" i="59" s="1"/>
  <c r="DU442" i="59"/>
  <c r="ED442" i="59" s="1"/>
  <c r="DU441" i="59"/>
  <c r="DU440" i="59"/>
  <c r="EB440" i="59" s="1"/>
  <c r="DU439" i="59"/>
  <c r="DZ439" i="59" s="1"/>
  <c r="DU438" i="59"/>
  <c r="DX438" i="59" s="1"/>
  <c r="DU437" i="59"/>
  <c r="ED437" i="59" s="1"/>
  <c r="CJ437" i="59"/>
  <c r="CU437" i="59" s="1"/>
  <c r="DU436" i="59"/>
  <c r="DZ436" i="59" s="1"/>
  <c r="CJ436" i="59"/>
  <c r="CS436" i="59" s="1"/>
  <c r="DU435" i="59"/>
  <c r="DW435" i="59" s="1"/>
  <c r="CJ435" i="59"/>
  <c r="CU435" i="59" s="1"/>
  <c r="DU434" i="59"/>
  <c r="EA434" i="59" s="1"/>
  <c r="CJ434" i="59"/>
  <c r="DM434" i="59" s="1"/>
  <c r="DU433" i="59"/>
  <c r="CJ433" i="59"/>
  <c r="CT433" i="59" s="1"/>
  <c r="ED432" i="59"/>
  <c r="CJ432" i="59"/>
  <c r="CQ432" i="59" s="1"/>
  <c r="ED431" i="59"/>
  <c r="CJ431" i="59"/>
  <c r="CN431" i="59" s="1"/>
  <c r="CJ430" i="59"/>
  <c r="CL430" i="59" s="1"/>
  <c r="CJ429" i="59"/>
  <c r="CJ428" i="59"/>
  <c r="CM428" i="59" s="1"/>
  <c r="DU427" i="59"/>
  <c r="DW427" i="59" s="1"/>
  <c r="CJ427" i="59"/>
  <c r="CL427" i="59" s="1"/>
  <c r="DU426" i="59"/>
  <c r="DZ426" i="59" s="1"/>
  <c r="CJ426" i="59"/>
  <c r="CY426" i="59" s="1"/>
  <c r="DU425" i="59"/>
  <c r="DY425" i="59" s="1"/>
  <c r="CJ425" i="59"/>
  <c r="DU424" i="59"/>
  <c r="DZ424" i="59" s="1"/>
  <c r="CJ424" i="59"/>
  <c r="DM424" i="59" s="1"/>
  <c r="DU423" i="59"/>
  <c r="CJ423" i="59"/>
  <c r="CL423" i="59" s="1"/>
  <c r="DU422" i="59"/>
  <c r="CJ422" i="59"/>
  <c r="CM422" i="59" s="1"/>
  <c r="DU421" i="59"/>
  <c r="CJ421" i="59"/>
  <c r="CL421" i="59" s="1"/>
  <c r="DU420" i="59"/>
  <c r="DZ420" i="59" s="1"/>
  <c r="CJ420" i="59"/>
  <c r="CQ420" i="59" s="1"/>
  <c r="DU419" i="59"/>
  <c r="DW419" i="59" s="1"/>
  <c r="CJ419" i="59"/>
  <c r="CL419" i="59" s="1"/>
  <c r="DU418" i="59"/>
  <c r="DZ418" i="59" s="1"/>
  <c r="CJ418" i="59"/>
  <c r="DU417" i="59"/>
  <c r="DY417" i="59" s="1"/>
  <c r="CK417" i="59"/>
  <c r="CJ417" i="59"/>
  <c r="DU416" i="59"/>
  <c r="DA416" i="59"/>
  <c r="CO416" i="59"/>
  <c r="CK416" i="59"/>
  <c r="DU415" i="59"/>
  <c r="DZ415" i="59" s="1"/>
  <c r="DU414" i="59"/>
  <c r="DU413" i="59"/>
  <c r="EA413" i="59" s="1"/>
  <c r="CO413" i="59"/>
  <c r="DA413" i="59" s="1"/>
  <c r="DU412" i="59"/>
  <c r="DY412" i="59" s="1"/>
  <c r="DA412" i="59"/>
  <c r="CZ412" i="59"/>
  <c r="DL412" i="59" s="1"/>
  <c r="CY412" i="59"/>
  <c r="DK412" i="59" s="1"/>
  <c r="CX412" i="59"/>
  <c r="DJ412" i="59" s="1"/>
  <c r="CW412" i="59"/>
  <c r="DI412" i="59" s="1"/>
  <c r="CV412" i="59"/>
  <c r="DH412" i="59" s="1"/>
  <c r="CU412" i="59"/>
  <c r="DG412" i="59" s="1"/>
  <c r="CT412" i="59"/>
  <c r="DF412" i="59" s="1"/>
  <c r="CS412" i="59"/>
  <c r="DE412" i="59" s="1"/>
  <c r="CR412" i="59"/>
  <c r="DD412" i="59" s="1"/>
  <c r="CQ412" i="59"/>
  <c r="DC412" i="59" s="1"/>
  <c r="CP412" i="59"/>
  <c r="DB412" i="59" s="1"/>
  <c r="DU411" i="59"/>
  <c r="ED411" i="59" s="1"/>
  <c r="DU410" i="59"/>
  <c r="EA410" i="59" s="1"/>
  <c r="DU409" i="59"/>
  <c r="DU408" i="59"/>
  <c r="ED408" i="59" s="1"/>
  <c r="ED407" i="59"/>
  <c r="ED406" i="59"/>
  <c r="DU402" i="59"/>
  <c r="ED402" i="59" s="1"/>
  <c r="DU401" i="59"/>
  <c r="ED401" i="59" s="1"/>
  <c r="DU400" i="59"/>
  <c r="DX400" i="59" s="1"/>
  <c r="DU399" i="59"/>
  <c r="ED399" i="59" s="1"/>
  <c r="DU398" i="59"/>
  <c r="EA398" i="59" s="1"/>
  <c r="DU397" i="59"/>
  <c r="DU396" i="59"/>
  <c r="ED396" i="59" s="1"/>
  <c r="DU395" i="59"/>
  <c r="DU394" i="59"/>
  <c r="DX394" i="59" s="1"/>
  <c r="DU393" i="59"/>
  <c r="ED393" i="59" s="1"/>
  <c r="DU392" i="59"/>
  <c r="DW392" i="59" s="1"/>
  <c r="CJ392" i="59"/>
  <c r="CV392" i="59" s="1"/>
  <c r="DU391" i="59"/>
  <c r="DX391" i="59" s="1"/>
  <c r="CJ391" i="59"/>
  <c r="CM391" i="59" s="1"/>
  <c r="DU390" i="59"/>
  <c r="ED390" i="59" s="1"/>
  <c r="CJ390" i="59"/>
  <c r="CV390" i="59" s="1"/>
  <c r="DU389" i="59"/>
  <c r="DX389" i="59" s="1"/>
  <c r="CJ389" i="59"/>
  <c r="DU388" i="59"/>
  <c r="ED388" i="59" s="1"/>
  <c r="CJ388" i="59"/>
  <c r="CV388" i="59" s="1"/>
  <c r="DU387" i="59"/>
  <c r="DX387" i="59" s="1"/>
  <c r="CJ387" i="59"/>
  <c r="DU386" i="59"/>
  <c r="ED386" i="59" s="1"/>
  <c r="CJ386" i="59"/>
  <c r="CV386" i="59" s="1"/>
  <c r="DU385" i="59"/>
  <c r="DX385" i="59" s="1"/>
  <c r="CJ385" i="59"/>
  <c r="CM385" i="59" s="1"/>
  <c r="DU384" i="59"/>
  <c r="ED384" i="59" s="1"/>
  <c r="CJ384" i="59"/>
  <c r="CV384" i="59" s="1"/>
  <c r="DU383" i="59"/>
  <c r="CJ383" i="59"/>
  <c r="CX383" i="59" s="1"/>
  <c r="ED382" i="59"/>
  <c r="CJ382" i="59"/>
  <c r="CT382" i="59" s="1"/>
  <c r="ED381" i="59"/>
  <c r="CJ381" i="59"/>
  <c r="CV381" i="59" s="1"/>
  <c r="CJ380" i="59"/>
  <c r="DM380" i="59" s="1"/>
  <c r="CJ379" i="59"/>
  <c r="CL379" i="59" s="1"/>
  <c r="CJ378" i="59"/>
  <c r="DU377" i="59"/>
  <c r="DX377" i="59" s="1"/>
  <c r="CJ377" i="59"/>
  <c r="CY377" i="59" s="1"/>
  <c r="DU376" i="59"/>
  <c r="CJ376" i="59"/>
  <c r="CS376" i="59" s="1"/>
  <c r="DU375" i="59"/>
  <c r="DX375" i="59" s="1"/>
  <c r="CJ375" i="59"/>
  <c r="CY375" i="59" s="1"/>
  <c r="DU374" i="59"/>
  <c r="CJ374" i="59"/>
  <c r="CR374" i="59" s="1"/>
  <c r="DU373" i="59"/>
  <c r="DX373" i="59" s="1"/>
  <c r="CJ373" i="59"/>
  <c r="DU372" i="59"/>
  <c r="CK372" i="59"/>
  <c r="CJ372" i="59"/>
  <c r="DU371" i="59"/>
  <c r="DA371" i="59"/>
  <c r="CO371" i="59"/>
  <c r="CK371" i="59"/>
  <c r="DU370" i="59"/>
  <c r="EC370" i="59" s="1"/>
  <c r="DU369" i="59"/>
  <c r="EA369" i="59" s="1"/>
  <c r="DU368" i="59"/>
  <c r="DY368" i="59" s="1"/>
  <c r="CO368" i="59"/>
  <c r="DA368" i="59" s="1"/>
  <c r="DU367" i="59"/>
  <c r="DW367" i="59" s="1"/>
  <c r="DA367" i="59"/>
  <c r="CZ367" i="59"/>
  <c r="DL367" i="59" s="1"/>
  <c r="CY367" i="59"/>
  <c r="DK367" i="59" s="1"/>
  <c r="CX367" i="59"/>
  <c r="DJ367" i="59" s="1"/>
  <c r="CW367" i="59"/>
  <c r="DI367" i="59" s="1"/>
  <c r="CV367" i="59"/>
  <c r="DH367" i="59" s="1"/>
  <c r="CU367" i="59"/>
  <c r="DG367" i="59" s="1"/>
  <c r="CT367" i="59"/>
  <c r="DF367" i="59" s="1"/>
  <c r="CS367" i="59"/>
  <c r="DE367" i="59" s="1"/>
  <c r="CR367" i="59"/>
  <c r="DD367" i="59" s="1"/>
  <c r="CQ367" i="59"/>
  <c r="DC367" i="59" s="1"/>
  <c r="CP367" i="59"/>
  <c r="DB367" i="59" s="1"/>
  <c r="DU366" i="59"/>
  <c r="ED366" i="59" s="1"/>
  <c r="DU365" i="59"/>
  <c r="DU364" i="59"/>
  <c r="EB364" i="59" s="1"/>
  <c r="DU363" i="59"/>
  <c r="DZ363" i="59" s="1"/>
  <c r="DU362" i="59"/>
  <c r="DY362" i="59" s="1"/>
  <c r="DU361" i="59"/>
  <c r="ED361" i="59" s="1"/>
  <c r="DU360" i="59"/>
  <c r="DU359" i="59"/>
  <c r="DU358" i="59"/>
  <c r="ED358" i="59" s="1"/>
  <c r="ED357" i="59"/>
  <c r="ED356" i="59"/>
  <c r="DU352" i="59"/>
  <c r="DU351" i="59"/>
  <c r="DZ351" i="59" s="1"/>
  <c r="DU350" i="59"/>
  <c r="DX350" i="59" s="1"/>
  <c r="DU349" i="59"/>
  <c r="ED349" i="59" s="1"/>
  <c r="DU348" i="59"/>
  <c r="DZ348" i="59" s="1"/>
  <c r="DU347" i="59"/>
  <c r="CJ347" i="59"/>
  <c r="CR347" i="59" s="1"/>
  <c r="DU346" i="59"/>
  <c r="ED346" i="59" s="1"/>
  <c r="CJ346" i="59"/>
  <c r="CL346" i="59" s="1"/>
  <c r="DU345" i="59"/>
  <c r="CJ345" i="59"/>
  <c r="DM345" i="59" s="1"/>
  <c r="DU344" i="59"/>
  <c r="CJ344" i="59"/>
  <c r="CL344" i="59" s="1"/>
  <c r="DU343" i="59"/>
  <c r="CJ343" i="59"/>
  <c r="CT343" i="59" s="1"/>
  <c r="DU342" i="59"/>
  <c r="CJ342" i="59"/>
  <c r="CZ342" i="59" s="1"/>
  <c r="DU341" i="59"/>
  <c r="EC341" i="59" s="1"/>
  <c r="CJ341" i="59"/>
  <c r="CT341" i="59" s="1"/>
  <c r="DU340" i="59"/>
  <c r="DX340" i="59" s="1"/>
  <c r="CJ340" i="59"/>
  <c r="CM340" i="59" s="1"/>
  <c r="DU339" i="59"/>
  <c r="CJ339" i="59"/>
  <c r="DU338" i="59"/>
  <c r="ED338" i="59" s="1"/>
  <c r="CJ338" i="59"/>
  <c r="CX338" i="59" s="1"/>
  <c r="DU337" i="59"/>
  <c r="ED337" i="59" s="1"/>
  <c r="CJ337" i="59"/>
  <c r="CT337" i="59" s="1"/>
  <c r="DU336" i="59"/>
  <c r="ED336" i="59" s="1"/>
  <c r="CJ336" i="59"/>
  <c r="CX336" i="59" s="1"/>
  <c r="DU335" i="59"/>
  <c r="CJ335" i="59"/>
  <c r="CV335" i="59" s="1"/>
  <c r="DU334" i="59"/>
  <c r="ED334" i="59" s="1"/>
  <c r="CJ334" i="59"/>
  <c r="CV334" i="59" s="1"/>
  <c r="DU333" i="59"/>
  <c r="DY333" i="59" s="1"/>
  <c r="CJ333" i="59"/>
  <c r="CZ333" i="59" s="1"/>
  <c r="ED332" i="59"/>
  <c r="CJ332" i="59"/>
  <c r="CV332" i="59" s="1"/>
  <c r="ED331" i="59"/>
  <c r="CJ331" i="59"/>
  <c r="CV331" i="59" s="1"/>
  <c r="CJ330" i="59"/>
  <c r="CZ330" i="59" s="1"/>
  <c r="CJ329" i="59"/>
  <c r="CJ328" i="59"/>
  <c r="CV328" i="59" s="1"/>
  <c r="DU327" i="59"/>
  <c r="DY327" i="59" s="1"/>
  <c r="CK327" i="59"/>
  <c r="CJ327" i="59"/>
  <c r="DU326" i="59"/>
  <c r="DY326" i="59" s="1"/>
  <c r="DA326" i="59"/>
  <c r="CO326" i="59"/>
  <c r="CK326" i="59"/>
  <c r="DU325" i="59"/>
  <c r="DX325" i="59" s="1"/>
  <c r="DU324" i="59"/>
  <c r="ED324" i="59" s="1"/>
  <c r="DU323" i="59"/>
  <c r="ED323" i="59" s="1"/>
  <c r="CO323" i="59"/>
  <c r="DA323" i="59" s="1"/>
  <c r="DU322" i="59"/>
  <c r="ED322" i="59" s="1"/>
  <c r="DA322" i="59"/>
  <c r="CZ322" i="59"/>
  <c r="DL322" i="59" s="1"/>
  <c r="CY322" i="59"/>
  <c r="DK322" i="59" s="1"/>
  <c r="CX322" i="59"/>
  <c r="DJ322" i="59" s="1"/>
  <c r="CW322" i="59"/>
  <c r="DI322" i="59" s="1"/>
  <c r="CV322" i="59"/>
  <c r="DH322" i="59" s="1"/>
  <c r="CU322" i="59"/>
  <c r="DG322" i="59" s="1"/>
  <c r="CT322" i="59"/>
  <c r="DF322" i="59" s="1"/>
  <c r="CS322" i="59"/>
  <c r="DE322" i="59" s="1"/>
  <c r="CR322" i="59"/>
  <c r="DD322" i="59" s="1"/>
  <c r="CQ322" i="59"/>
  <c r="DC322" i="59" s="1"/>
  <c r="CP322" i="59"/>
  <c r="DB322" i="59" s="1"/>
  <c r="DU321" i="59"/>
  <c r="EA321" i="59" s="1"/>
  <c r="DU320" i="59"/>
  <c r="DU319" i="59"/>
  <c r="DU318" i="59"/>
  <c r="EB318" i="59" s="1"/>
  <c r="DU317" i="59"/>
  <c r="ED317" i="59" s="1"/>
  <c r="DU316" i="59"/>
  <c r="EC316" i="59" s="1"/>
  <c r="DU315" i="59"/>
  <c r="EA315" i="59" s="1"/>
  <c r="DU314" i="59"/>
  <c r="DY314" i="59" s="1"/>
  <c r="DU313" i="59"/>
  <c r="DW313" i="59" s="1"/>
  <c r="DU312" i="59"/>
  <c r="DZ312" i="59" s="1"/>
  <c r="DU311" i="59"/>
  <c r="DU310" i="59"/>
  <c r="EC310" i="59" s="1"/>
  <c r="DU309" i="59"/>
  <c r="EA309" i="59" s="1"/>
  <c r="DU308" i="59"/>
  <c r="ED307" i="59"/>
  <c r="ED306" i="59"/>
  <c r="DU302" i="59"/>
  <c r="DY302" i="59" s="1"/>
  <c r="CJ302" i="59"/>
  <c r="CL302" i="59" s="1"/>
  <c r="DU301" i="59"/>
  <c r="EC301" i="59" s="1"/>
  <c r="CJ301" i="59"/>
  <c r="CV301" i="59" s="1"/>
  <c r="DU300" i="59"/>
  <c r="DX300" i="59" s="1"/>
  <c r="CJ300" i="59"/>
  <c r="CL300" i="59" s="1"/>
  <c r="DU299" i="59"/>
  <c r="EC299" i="59" s="1"/>
  <c r="CJ299" i="59"/>
  <c r="CV299" i="59" s="1"/>
  <c r="DU298" i="59"/>
  <c r="ED298" i="59" s="1"/>
  <c r="CJ298" i="59"/>
  <c r="CL298" i="59" s="1"/>
  <c r="DU297" i="59"/>
  <c r="CJ297" i="59"/>
  <c r="CV297" i="59" s="1"/>
  <c r="DU296" i="59"/>
  <c r="DX296" i="59" s="1"/>
  <c r="CJ296" i="59"/>
  <c r="CL296" i="59" s="1"/>
  <c r="DU295" i="59"/>
  <c r="CJ295" i="59"/>
  <c r="CU295" i="59" s="1"/>
  <c r="DU294" i="59"/>
  <c r="EA294" i="59" s="1"/>
  <c r="CJ294" i="59"/>
  <c r="CL294" i="59" s="1"/>
  <c r="DU293" i="59"/>
  <c r="CJ293" i="59"/>
  <c r="CU293" i="59" s="1"/>
  <c r="DU292" i="59"/>
  <c r="CJ292" i="59"/>
  <c r="CL292" i="59" s="1"/>
  <c r="DU291" i="59"/>
  <c r="ED291" i="59" s="1"/>
  <c r="CJ291" i="59"/>
  <c r="CV291" i="59" s="1"/>
  <c r="DU290" i="59"/>
  <c r="DW290" i="59" s="1"/>
  <c r="CJ290" i="59"/>
  <c r="CM290" i="59" s="1"/>
  <c r="DU289" i="59"/>
  <c r="ED289" i="59" s="1"/>
  <c r="CJ289" i="59"/>
  <c r="CV289" i="59" s="1"/>
  <c r="DU288" i="59"/>
  <c r="DW288" i="59" s="1"/>
  <c r="CJ288" i="59"/>
  <c r="CX288" i="59" s="1"/>
  <c r="DU287" i="59"/>
  <c r="CJ287" i="59"/>
  <c r="DU286" i="59"/>
  <c r="DW286" i="59" s="1"/>
  <c r="CJ286" i="59"/>
  <c r="CN286" i="59" s="1"/>
  <c r="DU285" i="59"/>
  <c r="CJ285" i="59"/>
  <c r="CV285" i="59" s="1"/>
  <c r="DU284" i="59"/>
  <c r="DZ284" i="59" s="1"/>
  <c r="CJ284" i="59"/>
  <c r="DU283" i="59"/>
  <c r="DW283" i="59" s="1"/>
  <c r="CJ283" i="59"/>
  <c r="ED282" i="59"/>
  <c r="CK282" i="59"/>
  <c r="CJ282" i="59"/>
  <c r="ED281" i="59"/>
  <c r="DA281" i="59"/>
  <c r="CO281" i="59"/>
  <c r="CK281" i="59"/>
  <c r="CO278" i="59"/>
  <c r="DA278" i="59" s="1"/>
  <c r="DU277" i="59"/>
  <c r="DA277" i="59"/>
  <c r="CZ277" i="59"/>
  <c r="DL277" i="59" s="1"/>
  <c r="CY277" i="59"/>
  <c r="DK277" i="59" s="1"/>
  <c r="CX277" i="59"/>
  <c r="DJ277" i="59" s="1"/>
  <c r="CW277" i="59"/>
  <c r="DI277" i="59" s="1"/>
  <c r="CV277" i="59"/>
  <c r="DH277" i="59" s="1"/>
  <c r="CU277" i="59"/>
  <c r="DG277" i="59" s="1"/>
  <c r="CT277" i="59"/>
  <c r="DF277" i="59" s="1"/>
  <c r="CS277" i="59"/>
  <c r="DE277" i="59" s="1"/>
  <c r="CR277" i="59"/>
  <c r="DD277" i="59" s="1"/>
  <c r="CQ277" i="59"/>
  <c r="DC277" i="59" s="1"/>
  <c r="CP277" i="59"/>
  <c r="CP278" i="59" s="1"/>
  <c r="DB278" i="59" s="1"/>
  <c r="DU276" i="59"/>
  <c r="DY276" i="59" s="1"/>
  <c r="DU275" i="59"/>
  <c r="DW275" i="59" s="1"/>
  <c r="DU274" i="59"/>
  <c r="ED274" i="59" s="1"/>
  <c r="DU273" i="59"/>
  <c r="DU272" i="59"/>
  <c r="DU271" i="59"/>
  <c r="DU270" i="59"/>
  <c r="DY270" i="59" s="1"/>
  <c r="DU269" i="59"/>
  <c r="DW269" i="59" s="1"/>
  <c r="DU268" i="59"/>
  <c r="ED268" i="59" s="1"/>
  <c r="DU267" i="59"/>
  <c r="DY267" i="59" s="1"/>
  <c r="DU266" i="59"/>
  <c r="EC266" i="59" s="1"/>
  <c r="DU265" i="59"/>
  <c r="EB265" i="59" s="1"/>
  <c r="DU264" i="59"/>
  <c r="DZ264" i="59" s="1"/>
  <c r="DU263" i="59"/>
  <c r="DX263" i="59" s="1"/>
  <c r="DU262" i="59"/>
  <c r="ED262" i="59" s="1"/>
  <c r="DU261" i="59"/>
  <c r="ED261" i="59" s="1"/>
  <c r="DU260" i="59"/>
  <c r="ED260" i="59" s="1"/>
  <c r="DU259" i="59"/>
  <c r="EB259" i="59" s="1"/>
  <c r="DU258" i="59"/>
  <c r="DZ258" i="59" s="1"/>
  <c r="ED257" i="59"/>
  <c r="ED256" i="59"/>
  <c r="DU252" i="59"/>
  <c r="EB252" i="59" s="1"/>
  <c r="DU251" i="59"/>
  <c r="ED251" i="59" s="1"/>
  <c r="DU250" i="59"/>
  <c r="EB250" i="59" s="1"/>
  <c r="DU249" i="59"/>
  <c r="ED249" i="59" s="1"/>
  <c r="DU248" i="59"/>
  <c r="EB248" i="59" s="1"/>
  <c r="DU247" i="59"/>
  <c r="ED247" i="59" s="1"/>
  <c r="DU246" i="59"/>
  <c r="EB246" i="59" s="1"/>
  <c r="DU245" i="59"/>
  <c r="ED245" i="59" s="1"/>
  <c r="DU244" i="59"/>
  <c r="EB244" i="59" s="1"/>
  <c r="DU243" i="59"/>
  <c r="ED243" i="59" s="1"/>
  <c r="DU242" i="59"/>
  <c r="EB242" i="59" s="1"/>
  <c r="DU241" i="59"/>
  <c r="ED241" i="59" s="1"/>
  <c r="DU240" i="59"/>
  <c r="EB240" i="59" s="1"/>
  <c r="DU239" i="59"/>
  <c r="ED239" i="59" s="1"/>
  <c r="DU238" i="59"/>
  <c r="EB238" i="59" s="1"/>
  <c r="DU237" i="59"/>
  <c r="ED237" i="59" s="1"/>
  <c r="CK237" i="59"/>
  <c r="CJ237" i="59"/>
  <c r="DU236" i="59"/>
  <c r="ED236" i="59" s="1"/>
  <c r="DA236" i="59"/>
  <c r="CO236" i="59"/>
  <c r="CK236" i="59"/>
  <c r="DU235" i="59"/>
  <c r="ED235" i="59" s="1"/>
  <c r="DU234" i="59"/>
  <c r="DU233" i="59"/>
  <c r="EC233" i="59" s="1"/>
  <c r="CO233" i="59"/>
  <c r="DA233" i="59" s="1"/>
  <c r="ED232" i="59"/>
  <c r="DA232" i="59"/>
  <c r="CZ232" i="59"/>
  <c r="DL232" i="59" s="1"/>
  <c r="CY232" i="59"/>
  <c r="DK232" i="59" s="1"/>
  <c r="CX232" i="59"/>
  <c r="DJ232" i="59" s="1"/>
  <c r="CW232" i="59"/>
  <c r="DI232" i="59" s="1"/>
  <c r="CV232" i="59"/>
  <c r="DH232" i="59" s="1"/>
  <c r="CU232" i="59"/>
  <c r="DG232" i="59" s="1"/>
  <c r="CT232" i="59"/>
  <c r="DF232" i="59" s="1"/>
  <c r="CS232" i="59"/>
  <c r="DE232" i="59" s="1"/>
  <c r="CR232" i="59"/>
  <c r="DD232" i="59" s="1"/>
  <c r="CQ232" i="59"/>
  <c r="DC232" i="59" s="1"/>
  <c r="CP232" i="59"/>
  <c r="CP233" i="59" s="1"/>
  <c r="DB233" i="59" s="1"/>
  <c r="ED231" i="59"/>
  <c r="ED207" i="59"/>
  <c r="ED206" i="59"/>
  <c r="CK192" i="59"/>
  <c r="CJ192" i="59"/>
  <c r="DA191" i="59"/>
  <c r="CO191" i="59"/>
  <c r="CK191" i="59"/>
  <c r="CO188" i="59"/>
  <c r="DA188" i="59" s="1"/>
  <c r="DA187" i="59"/>
  <c r="CZ187" i="59"/>
  <c r="DL187" i="59" s="1"/>
  <c r="CY187" i="59"/>
  <c r="DK187" i="59" s="1"/>
  <c r="CX187" i="59"/>
  <c r="DJ187" i="59" s="1"/>
  <c r="CW187" i="59"/>
  <c r="DI187" i="59" s="1"/>
  <c r="CV187" i="59"/>
  <c r="DH187" i="59" s="1"/>
  <c r="CU187" i="59"/>
  <c r="DG187" i="59" s="1"/>
  <c r="CT187" i="59"/>
  <c r="DF187" i="59" s="1"/>
  <c r="CS187" i="59"/>
  <c r="DE187" i="59" s="1"/>
  <c r="CR187" i="59"/>
  <c r="DD187" i="59" s="1"/>
  <c r="CQ187" i="59"/>
  <c r="DC187" i="59" s="1"/>
  <c r="CP187" i="59"/>
  <c r="DB187" i="59" s="1"/>
  <c r="ED182" i="59"/>
  <c r="ED181" i="59"/>
  <c r="ED157" i="59"/>
  <c r="ED156" i="59"/>
  <c r="CK147" i="59"/>
  <c r="CJ147" i="59"/>
  <c r="DA146" i="59"/>
  <c r="CO146" i="59"/>
  <c r="CK146" i="59"/>
  <c r="CO143" i="59"/>
  <c r="DA143" i="59" s="1"/>
  <c r="DA142" i="59"/>
  <c r="CZ142" i="59"/>
  <c r="DL142" i="59" s="1"/>
  <c r="CY142" i="59"/>
  <c r="DK142" i="59" s="1"/>
  <c r="CX142" i="59"/>
  <c r="DJ142" i="59" s="1"/>
  <c r="CW142" i="59"/>
  <c r="DI142" i="59" s="1"/>
  <c r="CV142" i="59"/>
  <c r="DH142" i="59" s="1"/>
  <c r="CU142" i="59"/>
  <c r="DG142" i="59" s="1"/>
  <c r="CT142" i="59"/>
  <c r="DF142" i="59" s="1"/>
  <c r="CS142" i="59"/>
  <c r="DE142" i="59" s="1"/>
  <c r="CR142" i="59"/>
  <c r="DD142" i="59" s="1"/>
  <c r="CQ142" i="59"/>
  <c r="DC142" i="59" s="1"/>
  <c r="CP142" i="59"/>
  <c r="CP143" i="59" s="1"/>
  <c r="DB143" i="59" s="1"/>
  <c r="ED132" i="59"/>
  <c r="ED131" i="59"/>
  <c r="ED107" i="59"/>
  <c r="ED106" i="59"/>
  <c r="CK102" i="59"/>
  <c r="CJ102" i="59"/>
  <c r="DA101" i="59"/>
  <c r="CO101" i="59"/>
  <c r="CK101" i="59"/>
  <c r="CO98" i="59"/>
  <c r="DA98" i="59" s="1"/>
  <c r="DA97" i="59"/>
  <c r="CZ97" i="59"/>
  <c r="DL97" i="59" s="1"/>
  <c r="CY97" i="59"/>
  <c r="DK97" i="59" s="1"/>
  <c r="CX97" i="59"/>
  <c r="DJ97" i="59" s="1"/>
  <c r="CW97" i="59"/>
  <c r="DI97" i="59" s="1"/>
  <c r="CV97" i="59"/>
  <c r="DH97" i="59" s="1"/>
  <c r="CU97" i="59"/>
  <c r="DG97" i="59" s="1"/>
  <c r="CT97" i="59"/>
  <c r="DF97" i="59" s="1"/>
  <c r="CS97" i="59"/>
  <c r="DE97" i="59" s="1"/>
  <c r="CR97" i="59"/>
  <c r="DD97" i="59" s="1"/>
  <c r="CQ97" i="59"/>
  <c r="DC97" i="59" s="1"/>
  <c r="CP97" i="59"/>
  <c r="CP98" i="59" s="1"/>
  <c r="DB98" i="59" s="1"/>
  <c r="BM13" i="59"/>
  <c r="DV91" i="59" s="1"/>
  <c r="ED83" i="59"/>
  <c r="ED82" i="59"/>
  <c r="BM8" i="59"/>
  <c r="BM7" i="59"/>
  <c r="AI71" i="59"/>
  <c r="AE70" i="59"/>
  <c r="AD70" i="59"/>
  <c r="AC70" i="59"/>
  <c r="AB70" i="59"/>
  <c r="AA70" i="59"/>
  <c r="Z70" i="59"/>
  <c r="Y70" i="59"/>
  <c r="X70" i="59"/>
  <c r="W70" i="59"/>
  <c r="V70" i="59"/>
  <c r="U70" i="59"/>
  <c r="T70" i="59"/>
  <c r="S70" i="59"/>
  <c r="R70" i="59"/>
  <c r="AE69" i="59"/>
  <c r="AD69" i="59"/>
  <c r="AC69" i="59"/>
  <c r="AB69" i="59"/>
  <c r="AA69" i="59"/>
  <c r="Z69" i="59"/>
  <c r="Y69" i="59"/>
  <c r="X69" i="59"/>
  <c r="W69" i="59"/>
  <c r="V69" i="59"/>
  <c r="U69" i="59"/>
  <c r="T69" i="59"/>
  <c r="S69" i="59"/>
  <c r="R69" i="59"/>
  <c r="CK57" i="59"/>
  <c r="CJ57" i="59"/>
  <c r="DA56" i="59"/>
  <c r="CO56" i="59"/>
  <c r="CK56" i="59"/>
  <c r="CO53" i="59"/>
  <c r="DA53" i="59" s="1"/>
  <c r="DA52" i="59"/>
  <c r="CZ52" i="59"/>
  <c r="DL52" i="59" s="1"/>
  <c r="CY52" i="59"/>
  <c r="DK52" i="59" s="1"/>
  <c r="CX52" i="59"/>
  <c r="DJ52" i="59" s="1"/>
  <c r="CW52" i="59"/>
  <c r="DI52" i="59" s="1"/>
  <c r="CV52" i="59"/>
  <c r="DH52" i="59" s="1"/>
  <c r="CU52" i="59"/>
  <c r="DG52" i="59" s="1"/>
  <c r="CT52" i="59"/>
  <c r="DF52" i="59" s="1"/>
  <c r="CS52" i="59"/>
  <c r="DE52" i="59" s="1"/>
  <c r="CR52" i="59"/>
  <c r="DD52" i="59" s="1"/>
  <c r="CQ52" i="59"/>
  <c r="DC52" i="59" s="1"/>
  <c r="CP52" i="59"/>
  <c r="CP53" i="59" s="1"/>
  <c r="DB53" i="59" s="1"/>
  <c r="EJ35" i="59"/>
  <c r="FF32" i="59"/>
  <c r="FE32" i="59"/>
  <c r="FD32" i="59"/>
  <c r="FC32" i="59"/>
  <c r="FB32" i="59"/>
  <c r="FA32" i="59"/>
  <c r="EZ32" i="59"/>
  <c r="EY32" i="59"/>
  <c r="EX32" i="59"/>
  <c r="EW32" i="59"/>
  <c r="EV32" i="59"/>
  <c r="EU32" i="59"/>
  <c r="ET32" i="59"/>
  <c r="ES32" i="59"/>
  <c r="ER32" i="59"/>
  <c r="EQ32" i="59"/>
  <c r="EP32" i="59"/>
  <c r="EO32" i="59"/>
  <c r="EN32" i="59"/>
  <c r="EM32" i="59"/>
  <c r="EL32" i="59"/>
  <c r="EK32" i="59"/>
  <c r="FD25" i="59"/>
  <c r="FC25" i="59"/>
  <c r="FB25" i="59"/>
  <c r="FA25" i="59"/>
  <c r="EZ25" i="59"/>
  <c r="EY25" i="59"/>
  <c r="EX25" i="59"/>
  <c r="EW25" i="59"/>
  <c r="EV25" i="59"/>
  <c r="EU25" i="59"/>
  <c r="ET25" i="59"/>
  <c r="ES25" i="59"/>
  <c r="ER25" i="59"/>
  <c r="EQ25" i="59"/>
  <c r="CF25" i="59"/>
  <c r="CE25" i="59"/>
  <c r="CD25" i="59"/>
  <c r="CC25" i="59"/>
  <c r="CB25" i="59"/>
  <c r="CA25" i="59"/>
  <c r="BZ25" i="59"/>
  <c r="BY25" i="59"/>
  <c r="BX25" i="59"/>
  <c r="BW25" i="59"/>
  <c r="BV25" i="59"/>
  <c r="BU25" i="59"/>
  <c r="BT25" i="59"/>
  <c r="BS25" i="59"/>
  <c r="BR25" i="59"/>
  <c r="BQ25" i="59"/>
  <c r="BP25" i="59"/>
  <c r="BO25" i="59"/>
  <c r="BN25" i="59"/>
  <c r="BM25" i="59"/>
  <c r="BL25" i="59"/>
  <c r="FD24" i="59"/>
  <c r="FC24" i="59"/>
  <c r="FB24" i="59"/>
  <c r="FA24" i="59"/>
  <c r="EZ24" i="59"/>
  <c r="EY24" i="59"/>
  <c r="EX24" i="59"/>
  <c r="EW24" i="59"/>
  <c r="EV24" i="59"/>
  <c r="EU24" i="59"/>
  <c r="ET24" i="59"/>
  <c r="ES24" i="59"/>
  <c r="ER24" i="59"/>
  <c r="EQ24" i="59"/>
  <c r="CF24" i="59"/>
  <c r="CE24" i="59"/>
  <c r="CD24" i="59"/>
  <c r="CC24" i="59"/>
  <c r="CB24" i="59"/>
  <c r="CA24" i="59"/>
  <c r="BZ24" i="59"/>
  <c r="BY24" i="59"/>
  <c r="BX24" i="59"/>
  <c r="BW24" i="59"/>
  <c r="BV24" i="59"/>
  <c r="BU24" i="59"/>
  <c r="BT24" i="59"/>
  <c r="BS24" i="59"/>
  <c r="BR24" i="59"/>
  <c r="BQ24" i="59"/>
  <c r="BP24" i="59"/>
  <c r="CB51" i="59" s="1"/>
  <c r="BO24" i="59"/>
  <c r="BN24" i="59"/>
  <c r="BM24" i="59"/>
  <c r="BL24" i="59"/>
  <c r="FD23" i="59"/>
  <c r="FC23" i="59"/>
  <c r="FB23" i="59"/>
  <c r="FA23" i="59"/>
  <c r="EZ23" i="59"/>
  <c r="EY23" i="59"/>
  <c r="EX23" i="59"/>
  <c r="EW23" i="59"/>
  <c r="EV23" i="59"/>
  <c r="EU23" i="59"/>
  <c r="ET23" i="59"/>
  <c r="ES23" i="59"/>
  <c r="ER23" i="59"/>
  <c r="EQ23" i="59"/>
  <c r="CF23" i="59"/>
  <c r="CE23" i="59"/>
  <c r="CD23" i="59"/>
  <c r="CC23" i="59"/>
  <c r="CB23" i="59"/>
  <c r="CA23" i="59"/>
  <c r="BZ23" i="59"/>
  <c r="BY23" i="59"/>
  <c r="BX23" i="59"/>
  <c r="BW23" i="59"/>
  <c r="BV23" i="59"/>
  <c r="BU23" i="59"/>
  <c r="BT23" i="59"/>
  <c r="BS23" i="59"/>
  <c r="BR23" i="59"/>
  <c r="BQ23" i="59"/>
  <c r="BP23" i="59"/>
  <c r="BO23" i="59"/>
  <c r="BN23" i="59"/>
  <c r="BM23" i="59"/>
  <c r="CK29" i="59" s="1"/>
  <c r="DN29" i="59" s="1"/>
  <c r="BL23" i="59"/>
  <c r="CJ29" i="59" s="1"/>
  <c r="CL29" i="59" s="1"/>
  <c r="FD22" i="59"/>
  <c r="FC22" i="59"/>
  <c r="FB22" i="59"/>
  <c r="FA22" i="59"/>
  <c r="EZ22" i="59"/>
  <c r="EY22" i="59"/>
  <c r="EX22" i="59"/>
  <c r="EW22" i="59"/>
  <c r="EV22" i="59"/>
  <c r="EU22" i="59"/>
  <c r="ET22" i="59"/>
  <c r="ES22" i="59"/>
  <c r="ER22" i="59"/>
  <c r="EQ22" i="59"/>
  <c r="CF22" i="59"/>
  <c r="CE22" i="59"/>
  <c r="CD22" i="59"/>
  <c r="CC22" i="59"/>
  <c r="CB22" i="59"/>
  <c r="CA22" i="59"/>
  <c r="BZ22" i="59"/>
  <c r="BY22" i="59"/>
  <c r="BX22" i="59"/>
  <c r="BW22" i="59"/>
  <c r="BV22" i="59"/>
  <c r="BU22" i="59"/>
  <c r="BT22" i="59"/>
  <c r="BS22" i="59"/>
  <c r="BR22" i="59"/>
  <c r="BQ22" i="59"/>
  <c r="BP22" i="59"/>
  <c r="BO22" i="59"/>
  <c r="BW49" i="59" s="1"/>
  <c r="BN22" i="59"/>
  <c r="BR49" i="59" s="1"/>
  <c r="BM22" i="59"/>
  <c r="DV100" i="59" s="1"/>
  <c r="BL22" i="59"/>
  <c r="FD21" i="59"/>
  <c r="FC21" i="59"/>
  <c r="FB21" i="59"/>
  <c r="FA21" i="59"/>
  <c r="EZ21" i="59"/>
  <c r="EY21" i="59"/>
  <c r="EX21" i="59"/>
  <c r="EW21" i="59"/>
  <c r="EV21" i="59"/>
  <c r="EU21" i="59"/>
  <c r="ET21" i="59"/>
  <c r="ES21" i="59"/>
  <c r="ER21" i="59"/>
  <c r="EQ21" i="59"/>
  <c r="CF21" i="59"/>
  <c r="CE21" i="59"/>
  <c r="CD21" i="59"/>
  <c r="CC21" i="59"/>
  <c r="CB21" i="59"/>
  <c r="CA21" i="59"/>
  <c r="BZ21" i="59"/>
  <c r="BY21" i="59"/>
  <c r="BX21" i="59"/>
  <c r="BW21" i="59"/>
  <c r="BV21" i="59"/>
  <c r="BU21" i="59"/>
  <c r="BT21" i="59"/>
  <c r="BS21" i="59"/>
  <c r="BR21" i="59"/>
  <c r="BQ21" i="59"/>
  <c r="BP21" i="59"/>
  <c r="BO21" i="59"/>
  <c r="BW48" i="59" s="1"/>
  <c r="BN21" i="59"/>
  <c r="BM21" i="59"/>
  <c r="DV99" i="59" s="1"/>
  <c r="BL21" i="59"/>
  <c r="BV48" i="59" s="1"/>
  <c r="FD20" i="59"/>
  <c r="FC20" i="59"/>
  <c r="FB20" i="59"/>
  <c r="FA20" i="59"/>
  <c r="EZ20" i="59"/>
  <c r="EY20" i="59"/>
  <c r="EX20" i="59"/>
  <c r="EW20" i="59"/>
  <c r="EV20" i="59"/>
  <c r="EU20" i="59"/>
  <c r="ET20" i="59"/>
  <c r="ES20" i="59"/>
  <c r="ER20" i="59"/>
  <c r="EQ20" i="59"/>
  <c r="CF20" i="59"/>
  <c r="CE20" i="59"/>
  <c r="CD20" i="59"/>
  <c r="CC20" i="59"/>
  <c r="CB20" i="59"/>
  <c r="CA20" i="59"/>
  <c r="BZ20" i="59"/>
  <c r="BY20" i="59"/>
  <c r="BX20" i="59"/>
  <c r="BW20" i="59"/>
  <c r="BV20" i="59"/>
  <c r="BU20" i="59"/>
  <c r="BT20" i="59"/>
  <c r="BS20" i="59"/>
  <c r="BR20" i="59"/>
  <c r="BQ20" i="59"/>
  <c r="BP20" i="59"/>
  <c r="CB47" i="59" s="1"/>
  <c r="BO20" i="59"/>
  <c r="BW47" i="59" s="1"/>
  <c r="BN20" i="59"/>
  <c r="BM20" i="59"/>
  <c r="DV98" i="59" s="1"/>
  <c r="BL20" i="59"/>
  <c r="BV47" i="59" s="1"/>
  <c r="FD19" i="59"/>
  <c r="FC19" i="59"/>
  <c r="FB19" i="59"/>
  <c r="FA19" i="59"/>
  <c r="EZ19" i="59"/>
  <c r="EY19" i="59"/>
  <c r="EX19" i="59"/>
  <c r="EW19" i="59"/>
  <c r="EV19" i="59"/>
  <c r="EU19" i="59"/>
  <c r="ET19" i="59"/>
  <c r="ES19" i="59"/>
  <c r="ER19" i="59"/>
  <c r="EQ19" i="59"/>
  <c r="CF19" i="59"/>
  <c r="CE19" i="59"/>
  <c r="CD19" i="59"/>
  <c r="CC19" i="59"/>
  <c r="CB19" i="59"/>
  <c r="CA19" i="59"/>
  <c r="BZ19" i="59"/>
  <c r="BY19" i="59"/>
  <c r="BX19" i="59"/>
  <c r="BW19" i="59"/>
  <c r="BV19" i="59"/>
  <c r="BU19" i="59"/>
  <c r="BT19" i="59"/>
  <c r="BS19" i="59"/>
  <c r="BR19" i="59"/>
  <c r="BQ19" i="59"/>
  <c r="BP19" i="59"/>
  <c r="CB46" i="59" s="1"/>
  <c r="BO19" i="59"/>
  <c r="BW46" i="59" s="1"/>
  <c r="BN19" i="59"/>
  <c r="BM19" i="59"/>
  <c r="DV97" i="59" s="1"/>
  <c r="BL19" i="59"/>
  <c r="FD18" i="59"/>
  <c r="FC18" i="59"/>
  <c r="FB18" i="59"/>
  <c r="FA18" i="59"/>
  <c r="EZ18" i="59"/>
  <c r="EY18" i="59"/>
  <c r="EX18" i="59"/>
  <c r="EW18" i="59"/>
  <c r="EV18" i="59"/>
  <c r="EU18" i="59"/>
  <c r="ET18" i="59"/>
  <c r="ES18" i="59"/>
  <c r="ER18" i="59"/>
  <c r="EQ18" i="59"/>
  <c r="CF18" i="59"/>
  <c r="CE18" i="59"/>
  <c r="CD18" i="59"/>
  <c r="CC18" i="59"/>
  <c r="CB18" i="59"/>
  <c r="CA18" i="59"/>
  <c r="BZ18" i="59"/>
  <c r="BY18" i="59"/>
  <c r="BX18" i="59"/>
  <c r="BW18" i="59"/>
  <c r="BV18" i="59"/>
  <c r="BU18" i="59"/>
  <c r="BT18" i="59"/>
  <c r="BS18" i="59"/>
  <c r="BR18" i="59"/>
  <c r="BQ18" i="59"/>
  <c r="BP18" i="59"/>
  <c r="CB45" i="59" s="1"/>
  <c r="BO18" i="59"/>
  <c r="BN18" i="59"/>
  <c r="BM18" i="59"/>
  <c r="DV96" i="59" s="1"/>
  <c r="BL18" i="59"/>
  <c r="FD17" i="59"/>
  <c r="FC17" i="59"/>
  <c r="FB17" i="59"/>
  <c r="FA17" i="59"/>
  <c r="EZ17" i="59"/>
  <c r="EY17" i="59"/>
  <c r="EX17" i="59"/>
  <c r="EW17" i="59"/>
  <c r="EV17" i="59"/>
  <c r="EU17" i="59"/>
  <c r="ET17" i="59"/>
  <c r="ES17" i="59"/>
  <c r="ER17" i="59"/>
  <c r="EQ17" i="59"/>
  <c r="CF17" i="59"/>
  <c r="CE17" i="59"/>
  <c r="CD17" i="59"/>
  <c r="CC17" i="59"/>
  <c r="CB17" i="59"/>
  <c r="CA17" i="59"/>
  <c r="BZ17" i="59"/>
  <c r="BY17" i="59"/>
  <c r="BX17" i="59"/>
  <c r="BW17" i="59"/>
  <c r="BV17" i="59"/>
  <c r="BU17" i="59"/>
  <c r="BT17" i="59"/>
  <c r="BS17" i="59"/>
  <c r="BR17" i="59"/>
  <c r="BQ17" i="59"/>
  <c r="BP17" i="59"/>
  <c r="CB44" i="59" s="1"/>
  <c r="BO17" i="59"/>
  <c r="BN17" i="59"/>
  <c r="BM17" i="59"/>
  <c r="DV95" i="59" s="1"/>
  <c r="BL17" i="59"/>
  <c r="CA44" i="59" s="1"/>
  <c r="FD16" i="59"/>
  <c r="FC16" i="59"/>
  <c r="FB16" i="59"/>
  <c r="FA16" i="59"/>
  <c r="EZ16" i="59"/>
  <c r="EY16" i="59"/>
  <c r="EX16" i="59"/>
  <c r="EW16" i="59"/>
  <c r="EV16" i="59"/>
  <c r="EU16" i="59"/>
  <c r="ET16" i="59"/>
  <c r="ES16" i="59"/>
  <c r="ER16" i="59"/>
  <c r="EQ16" i="59"/>
  <c r="CF16" i="59"/>
  <c r="CE16" i="59"/>
  <c r="CD16" i="59"/>
  <c r="CC16" i="59"/>
  <c r="CB16" i="59"/>
  <c r="CA16" i="59"/>
  <c r="BZ16" i="59"/>
  <c r="BY16" i="59"/>
  <c r="BX16" i="59"/>
  <c r="BW16" i="59"/>
  <c r="BV16" i="59"/>
  <c r="BU16" i="59"/>
  <c r="BT16" i="59"/>
  <c r="BS16" i="59"/>
  <c r="BR16" i="59"/>
  <c r="BQ16" i="59"/>
  <c r="BP16" i="59"/>
  <c r="CB43" i="59" s="1"/>
  <c r="BO16" i="59"/>
  <c r="BN16" i="59"/>
  <c r="BM16" i="59"/>
  <c r="DV94" i="59" s="1"/>
  <c r="BL16" i="59"/>
  <c r="CA43" i="59" s="1"/>
  <c r="FD15" i="59"/>
  <c r="FC15" i="59"/>
  <c r="FB15" i="59"/>
  <c r="FA15" i="59"/>
  <c r="EZ15" i="59"/>
  <c r="EY15" i="59"/>
  <c r="EX15" i="59"/>
  <c r="EW15" i="59"/>
  <c r="EV15" i="59"/>
  <c r="EU15" i="59"/>
  <c r="ET15" i="59"/>
  <c r="ES15" i="59"/>
  <c r="ER15" i="59"/>
  <c r="EQ15" i="59"/>
  <c r="CF15" i="59"/>
  <c r="CE15" i="59"/>
  <c r="CD15" i="59"/>
  <c r="CC15" i="59"/>
  <c r="CB15" i="59"/>
  <c r="CA15" i="59"/>
  <c r="BZ15" i="59"/>
  <c r="BY15" i="59"/>
  <c r="BX15" i="59"/>
  <c r="BW15" i="59"/>
  <c r="BV15" i="59"/>
  <c r="BU15" i="59"/>
  <c r="BT15" i="59"/>
  <c r="BS15" i="59"/>
  <c r="BR15" i="59"/>
  <c r="BQ15" i="59"/>
  <c r="BP15" i="59"/>
  <c r="CB42" i="59" s="1"/>
  <c r="BO15" i="59"/>
  <c r="BN15" i="59"/>
  <c r="BM15" i="59"/>
  <c r="DV93" i="59" s="1"/>
  <c r="BL15" i="59"/>
  <c r="FD14" i="59"/>
  <c r="FC14" i="59"/>
  <c r="FB14" i="59"/>
  <c r="FA14" i="59"/>
  <c r="EZ14" i="59"/>
  <c r="EY14" i="59"/>
  <c r="EX14" i="59"/>
  <c r="EW14" i="59"/>
  <c r="EV14" i="59"/>
  <c r="EU14" i="59"/>
  <c r="ET14" i="59"/>
  <c r="ES14" i="59"/>
  <c r="ER14" i="59"/>
  <c r="EQ14" i="59"/>
  <c r="CF14" i="59"/>
  <c r="CE14" i="59"/>
  <c r="CD14" i="59"/>
  <c r="CC14" i="59"/>
  <c r="CB14" i="59"/>
  <c r="CA14" i="59"/>
  <c r="BZ14" i="59"/>
  <c r="BY14" i="59"/>
  <c r="BX14" i="59"/>
  <c r="BW14" i="59"/>
  <c r="BV14" i="59"/>
  <c r="BU14" i="59"/>
  <c r="BT14" i="59"/>
  <c r="BS14" i="59"/>
  <c r="BR14" i="59"/>
  <c r="BQ14" i="59"/>
  <c r="BP14" i="59"/>
  <c r="BO14" i="59"/>
  <c r="BN14" i="59"/>
  <c r="BR41" i="59" s="1"/>
  <c r="BM14" i="59"/>
  <c r="DV92" i="59" s="1"/>
  <c r="BL14" i="59"/>
  <c r="FD13" i="59"/>
  <c r="FC13" i="59"/>
  <c r="FB13" i="59"/>
  <c r="FA13" i="59"/>
  <c r="EZ13" i="59"/>
  <c r="EY13" i="59"/>
  <c r="EX13" i="59"/>
  <c r="EW13" i="59"/>
  <c r="EV13" i="59"/>
  <c r="EU13" i="59"/>
  <c r="ET13" i="59"/>
  <c r="ES13" i="59"/>
  <c r="ER13" i="59"/>
  <c r="EQ13" i="59"/>
  <c r="CF13" i="59"/>
  <c r="CE13" i="59"/>
  <c r="CD13" i="59"/>
  <c r="CC13" i="59"/>
  <c r="CB13" i="59"/>
  <c r="CA13" i="59"/>
  <c r="BZ13" i="59"/>
  <c r="BY13" i="59"/>
  <c r="BX13" i="59"/>
  <c r="BW13" i="59"/>
  <c r="BV13" i="59"/>
  <c r="BU13" i="59"/>
  <c r="BT13" i="59"/>
  <c r="BS13" i="59"/>
  <c r="BR13" i="59"/>
  <c r="BQ13" i="59"/>
  <c r="BP13" i="59"/>
  <c r="BO13" i="59"/>
  <c r="BN13" i="59"/>
  <c r="BR40" i="59" s="1"/>
  <c r="BL13" i="59"/>
  <c r="BQ40" i="59" s="1"/>
  <c r="FD12" i="59"/>
  <c r="FC12" i="59"/>
  <c r="FB12" i="59"/>
  <c r="FA12" i="59"/>
  <c r="EZ12" i="59"/>
  <c r="EY12" i="59"/>
  <c r="EX12" i="59"/>
  <c r="EW12" i="59"/>
  <c r="EV12" i="59"/>
  <c r="EU12" i="59"/>
  <c r="ET12" i="59"/>
  <c r="ES12" i="59"/>
  <c r="ER12" i="59"/>
  <c r="EQ12" i="59"/>
  <c r="CF12" i="59"/>
  <c r="CE12" i="59"/>
  <c r="CD12" i="59"/>
  <c r="CC12" i="59"/>
  <c r="CB12" i="59"/>
  <c r="CA12" i="59"/>
  <c r="BZ12" i="59"/>
  <c r="BY12" i="59"/>
  <c r="BX12" i="59"/>
  <c r="BW12" i="59"/>
  <c r="BV12" i="59"/>
  <c r="BU12" i="59"/>
  <c r="BT12" i="59"/>
  <c r="BS12" i="59"/>
  <c r="BR12" i="59"/>
  <c r="BQ12" i="59"/>
  <c r="BP12" i="59"/>
  <c r="BO12" i="59"/>
  <c r="BN12" i="59"/>
  <c r="BR39" i="59" s="1"/>
  <c r="BM12" i="59"/>
  <c r="DV90" i="59" s="1"/>
  <c r="BL12" i="59"/>
  <c r="BQ39" i="59" s="1"/>
  <c r="FD11" i="59"/>
  <c r="FC11" i="59"/>
  <c r="FB11" i="59"/>
  <c r="FA11" i="59"/>
  <c r="EZ11" i="59"/>
  <c r="EY11" i="59"/>
  <c r="EX11" i="59"/>
  <c r="EW11" i="59"/>
  <c r="EV11" i="59"/>
  <c r="EU11" i="59"/>
  <c r="ET11" i="59"/>
  <c r="ES11" i="59"/>
  <c r="ER11" i="59"/>
  <c r="EQ11" i="59"/>
  <c r="CK11" i="59"/>
  <c r="CJ11" i="59"/>
  <c r="CF11" i="59"/>
  <c r="CE11" i="59"/>
  <c r="CD11" i="59"/>
  <c r="CC11" i="59"/>
  <c r="CB11" i="59"/>
  <c r="CA11" i="59"/>
  <c r="BZ11" i="59"/>
  <c r="BY11" i="59"/>
  <c r="BX11" i="59"/>
  <c r="BW11" i="59"/>
  <c r="BV11" i="59"/>
  <c r="BU11" i="59"/>
  <c r="BT11" i="59"/>
  <c r="BS11" i="59"/>
  <c r="BR11" i="59"/>
  <c r="BQ11" i="59"/>
  <c r="BP11" i="59"/>
  <c r="BO11" i="59"/>
  <c r="BW38" i="59" s="1"/>
  <c r="BN11" i="59"/>
  <c r="BR38" i="59" s="1"/>
  <c r="BM11" i="59"/>
  <c r="DV89" i="59" s="1"/>
  <c r="BL11" i="59"/>
  <c r="FD10" i="59"/>
  <c r="FC10" i="59"/>
  <c r="FB10" i="59"/>
  <c r="FA10" i="59"/>
  <c r="EZ10" i="59"/>
  <c r="EY10" i="59"/>
  <c r="EX10" i="59"/>
  <c r="EW10" i="59"/>
  <c r="EV10" i="59"/>
  <c r="EU10" i="59"/>
  <c r="ET10" i="59"/>
  <c r="ES10" i="59"/>
  <c r="ER10" i="59"/>
  <c r="EQ10" i="59"/>
  <c r="DA10" i="59"/>
  <c r="CO10" i="59"/>
  <c r="CK10" i="59"/>
  <c r="CF10" i="59"/>
  <c r="CE10" i="59"/>
  <c r="CD10" i="59"/>
  <c r="CC10" i="59"/>
  <c r="CB10" i="59"/>
  <c r="CA10" i="59"/>
  <c r="BZ10" i="59"/>
  <c r="BY10" i="59"/>
  <c r="BX10" i="59"/>
  <c r="BW10" i="59"/>
  <c r="BV10" i="59"/>
  <c r="BU10" i="59"/>
  <c r="BT10" i="59"/>
  <c r="BS10" i="59"/>
  <c r="BR10" i="59"/>
  <c r="BQ10" i="59"/>
  <c r="BP10" i="59"/>
  <c r="BO10" i="59"/>
  <c r="BN10" i="59"/>
  <c r="BM10" i="59"/>
  <c r="BL10" i="59"/>
  <c r="BV37" i="59" s="1"/>
  <c r="FD9" i="59"/>
  <c r="FC9" i="59"/>
  <c r="FB9" i="59"/>
  <c r="FA9" i="59"/>
  <c r="EZ9" i="59"/>
  <c r="EY9" i="59"/>
  <c r="EX9" i="59"/>
  <c r="EW9" i="59"/>
  <c r="EV9" i="59"/>
  <c r="EU9" i="59"/>
  <c r="ET9" i="59"/>
  <c r="ES9" i="59"/>
  <c r="ER9" i="59"/>
  <c r="EQ9" i="59"/>
  <c r="CF9" i="59"/>
  <c r="CE9" i="59"/>
  <c r="CD9" i="59"/>
  <c r="CC9" i="59"/>
  <c r="CB9" i="59"/>
  <c r="CA9" i="59"/>
  <c r="BZ9" i="59"/>
  <c r="BY9" i="59"/>
  <c r="BX9" i="59"/>
  <c r="BW9" i="59"/>
  <c r="BV9" i="59"/>
  <c r="BU9" i="59"/>
  <c r="BT9" i="59"/>
  <c r="BS9" i="59"/>
  <c r="BR9" i="59"/>
  <c r="BQ9" i="59"/>
  <c r="BP9" i="59"/>
  <c r="BO9" i="59"/>
  <c r="BN9" i="59"/>
  <c r="BM9" i="59"/>
  <c r="DV87" i="59" s="1"/>
  <c r="BL9" i="59"/>
  <c r="BQ36" i="59" s="1"/>
  <c r="FD8" i="59"/>
  <c r="FC8" i="59"/>
  <c r="FB8" i="59"/>
  <c r="FA8" i="59"/>
  <c r="EZ8" i="59"/>
  <c r="EY8" i="59"/>
  <c r="EX8" i="59"/>
  <c r="EW8" i="59"/>
  <c r="EV8" i="59"/>
  <c r="EU8" i="59"/>
  <c r="ET8" i="59"/>
  <c r="ES8" i="59"/>
  <c r="ER8" i="59"/>
  <c r="EQ8" i="59"/>
  <c r="CF8" i="59"/>
  <c r="CE8" i="59"/>
  <c r="CD8" i="59"/>
  <c r="CC8" i="59"/>
  <c r="CB8" i="59"/>
  <c r="CA8" i="59"/>
  <c r="BZ8" i="59"/>
  <c r="BY8" i="59"/>
  <c r="BX8" i="59"/>
  <c r="BW8" i="59"/>
  <c r="BV8" i="59"/>
  <c r="BU8" i="59"/>
  <c r="BT8" i="59"/>
  <c r="BS8" i="59"/>
  <c r="BR8" i="59"/>
  <c r="BQ8" i="59"/>
  <c r="BP8" i="59"/>
  <c r="CB35" i="59" s="1"/>
  <c r="BO8" i="59"/>
  <c r="BN8" i="59"/>
  <c r="BL8" i="59"/>
  <c r="FD7" i="59"/>
  <c r="FC7" i="59"/>
  <c r="FB7" i="59"/>
  <c r="FA7" i="59"/>
  <c r="EZ7" i="59"/>
  <c r="EY7" i="59"/>
  <c r="EX7" i="59"/>
  <c r="EW7" i="59"/>
  <c r="EV7" i="59"/>
  <c r="EU7" i="59"/>
  <c r="ET7" i="59"/>
  <c r="ES7" i="59"/>
  <c r="ER7" i="59"/>
  <c r="EQ7" i="59"/>
  <c r="CO7" i="59"/>
  <c r="DA7" i="59" s="1"/>
  <c r="CF7" i="59"/>
  <c r="CE7" i="59"/>
  <c r="CD7" i="59"/>
  <c r="CC7" i="59"/>
  <c r="CB7" i="59"/>
  <c r="CA7" i="59"/>
  <c r="BZ7" i="59"/>
  <c r="BY7" i="59"/>
  <c r="BX7" i="59"/>
  <c r="BW7" i="59"/>
  <c r="BV7" i="59"/>
  <c r="BU7" i="59"/>
  <c r="BT7" i="59"/>
  <c r="BS7" i="59"/>
  <c r="BR7" i="59"/>
  <c r="BQ7" i="59"/>
  <c r="BP7" i="59"/>
  <c r="BO7" i="59"/>
  <c r="BN7" i="59"/>
  <c r="BL7" i="59"/>
  <c r="BV34" i="59" s="1"/>
  <c r="FD6" i="59"/>
  <c r="FC6" i="59"/>
  <c r="FB6" i="59"/>
  <c r="FA6" i="59"/>
  <c r="EZ6" i="59"/>
  <c r="EY6" i="59"/>
  <c r="EX6" i="59"/>
  <c r="EW6" i="59"/>
  <c r="EV6" i="59"/>
  <c r="EU6" i="59"/>
  <c r="ET6" i="59"/>
  <c r="ES6" i="59"/>
  <c r="ER6" i="59"/>
  <c r="EQ6" i="59"/>
  <c r="EJ6" i="59"/>
  <c r="EO6" i="59" s="1"/>
  <c r="EE6" i="59"/>
  <c r="EE9" i="59" s="1"/>
  <c r="ED6" i="59"/>
  <c r="ED9" i="59" s="1"/>
  <c r="EC6" i="59"/>
  <c r="EC57" i="59" s="1"/>
  <c r="EB6" i="59"/>
  <c r="EA6" i="59"/>
  <c r="EA10" i="59" s="1"/>
  <c r="DZ6" i="59"/>
  <c r="DZ57" i="59" s="1"/>
  <c r="DY6" i="59"/>
  <c r="DX6" i="59"/>
  <c r="DW6" i="59"/>
  <c r="DW11" i="59" s="1"/>
  <c r="DV6" i="59"/>
  <c r="DV8" i="59" s="1"/>
  <c r="DK6" i="59"/>
  <c r="DG6" i="59"/>
  <c r="DF6" i="59"/>
  <c r="DA6" i="59"/>
  <c r="CZ6" i="59"/>
  <c r="DL6" i="59" s="1"/>
  <c r="CY6" i="59"/>
  <c r="CX6" i="59"/>
  <c r="DJ6" i="59" s="1"/>
  <c r="CW6" i="59"/>
  <c r="DI6" i="59" s="1"/>
  <c r="CV6" i="59"/>
  <c r="CV10" i="59" s="1"/>
  <c r="CU6" i="59"/>
  <c r="CU7" i="59" s="1"/>
  <c r="DG7" i="59" s="1"/>
  <c r="CT6" i="59"/>
  <c r="DF10" i="59" s="1"/>
  <c r="CS6" i="59"/>
  <c r="DE10" i="59" s="1"/>
  <c r="CR6" i="59"/>
  <c r="DD6" i="59" s="1"/>
  <c r="CQ6" i="59"/>
  <c r="CQ7" i="59" s="1"/>
  <c r="DC7" i="59" s="1"/>
  <c r="CP6" i="59"/>
  <c r="CP7" i="59" s="1"/>
  <c r="DB7" i="59" s="1"/>
  <c r="CF6" i="59"/>
  <c r="CE6" i="59"/>
  <c r="CD6" i="59"/>
  <c r="CC6" i="59"/>
  <c r="CB6" i="59"/>
  <c r="CA6" i="59"/>
  <c r="BZ6" i="59"/>
  <c r="BY6" i="59"/>
  <c r="BX6" i="59"/>
  <c r="BW6" i="59"/>
  <c r="BV6" i="59"/>
  <c r="BU6" i="59"/>
  <c r="BT6" i="59"/>
  <c r="BS6" i="59"/>
  <c r="BR6" i="59"/>
  <c r="BQ6" i="59"/>
  <c r="BP6" i="59"/>
  <c r="BO6" i="59"/>
  <c r="BN6" i="59"/>
  <c r="BM6" i="59"/>
  <c r="CK12" i="59" s="1"/>
  <c r="BL6" i="59"/>
  <c r="EJ7" i="59" l="1"/>
  <c r="EM11" i="59"/>
  <c r="DZ8" i="59"/>
  <c r="CP593" i="59"/>
  <c r="DB593" i="59" s="1"/>
  <c r="CT10" i="59"/>
  <c r="EO11" i="59"/>
  <c r="CP323" i="59"/>
  <c r="DB323" i="59" s="1"/>
  <c r="CS7" i="59"/>
  <c r="DE7" i="59" s="1"/>
  <c r="CS10" i="59"/>
  <c r="CX10" i="59"/>
  <c r="CP413" i="59"/>
  <c r="DB413" i="59" s="1"/>
  <c r="CP773" i="59"/>
  <c r="DB773" i="59" s="1"/>
  <c r="EK35" i="59"/>
  <c r="EN20" i="59"/>
  <c r="EM20" i="59"/>
  <c r="EM8" i="59"/>
  <c r="EA576" i="59"/>
  <c r="EM14" i="59"/>
  <c r="EN14" i="59"/>
  <c r="EL8" i="59"/>
  <c r="DY298" i="59"/>
  <c r="EP8" i="59"/>
  <c r="EB298" i="59"/>
  <c r="DZ491" i="59"/>
  <c r="CU795" i="59"/>
  <c r="EO15" i="59"/>
  <c r="EB350" i="59"/>
  <c r="EC462" i="59"/>
  <c r="DX346" i="59"/>
  <c r="CZ655" i="59"/>
  <c r="CU299" i="59"/>
  <c r="CV290" i="59"/>
  <c r="DH290" i="59" s="1"/>
  <c r="CN482" i="59"/>
  <c r="EA327" i="59"/>
  <c r="CV482" i="59"/>
  <c r="CO527" i="59"/>
  <c r="DZ377" i="59"/>
  <c r="CM482" i="59"/>
  <c r="DM527" i="59"/>
  <c r="CS482" i="59"/>
  <c r="CM752" i="59"/>
  <c r="CU482" i="59"/>
  <c r="CZ752" i="59"/>
  <c r="DM752" i="59"/>
  <c r="CU347" i="59"/>
  <c r="CX482" i="59"/>
  <c r="DZ327" i="59"/>
  <c r="CV513" i="59"/>
  <c r="CW471" i="59"/>
  <c r="DZ286" i="59"/>
  <c r="DY346" i="59"/>
  <c r="ED370" i="59"/>
  <c r="CU701" i="59"/>
  <c r="EC369" i="59"/>
  <c r="CZ794" i="59"/>
  <c r="ED325" i="59"/>
  <c r="CY336" i="59"/>
  <c r="CU616" i="59"/>
  <c r="CY789" i="59"/>
  <c r="DK788" i="59" s="1"/>
  <c r="ED309" i="59"/>
  <c r="EA439" i="59"/>
  <c r="DZ497" i="59"/>
  <c r="DM789" i="59"/>
  <c r="CZ886" i="59"/>
  <c r="DW296" i="59"/>
  <c r="EB367" i="59"/>
  <c r="DZ373" i="59"/>
  <c r="CU526" i="59"/>
  <c r="CV571" i="59"/>
  <c r="CZ700" i="59"/>
  <c r="EC451" i="59"/>
  <c r="DY296" i="59"/>
  <c r="EC373" i="59"/>
  <c r="CQ386" i="59"/>
  <c r="CP463" i="59"/>
  <c r="DM523" i="59"/>
  <c r="DM700" i="59"/>
  <c r="DP700" i="59" s="1"/>
  <c r="CP517" i="59"/>
  <c r="CM602" i="59"/>
  <c r="CS616" i="59"/>
  <c r="EB394" i="59"/>
  <c r="EB450" i="59"/>
  <c r="CQ463" i="59"/>
  <c r="CQ615" i="59"/>
  <c r="CM748" i="59"/>
  <c r="CT834" i="59"/>
  <c r="CW841" i="59"/>
  <c r="EA269" i="59"/>
  <c r="EB235" i="59"/>
  <c r="CW290" i="59"/>
  <c r="CS381" i="59"/>
  <c r="ED389" i="59"/>
  <c r="DW415" i="59"/>
  <c r="DW477" i="59"/>
  <c r="CX527" i="59"/>
  <c r="DY567" i="59"/>
  <c r="CO736" i="59"/>
  <c r="CX788" i="59"/>
  <c r="CW826" i="59"/>
  <c r="CY877" i="59"/>
  <c r="EB315" i="59"/>
  <c r="EC337" i="59"/>
  <c r="CY341" i="59"/>
  <c r="EB369" i="59"/>
  <c r="DY377" i="59"/>
  <c r="CT381" i="59"/>
  <c r="DF381" i="59" s="1"/>
  <c r="DX415" i="59"/>
  <c r="CM436" i="59"/>
  <c r="EB462" i="59"/>
  <c r="DY477" i="59"/>
  <c r="CW523" i="59"/>
  <c r="CZ527" i="59"/>
  <c r="EB567" i="59"/>
  <c r="CU570" i="59"/>
  <c r="DG569" i="59" s="1"/>
  <c r="ED577" i="59"/>
  <c r="CV616" i="59"/>
  <c r="CZ646" i="59"/>
  <c r="CX659" i="59"/>
  <c r="CV692" i="59"/>
  <c r="CM707" i="59"/>
  <c r="CP736" i="59"/>
  <c r="CY794" i="59"/>
  <c r="CS834" i="59"/>
  <c r="CZ877" i="59"/>
  <c r="CQ887" i="59"/>
  <c r="ED290" i="59"/>
  <c r="CM294" i="59"/>
  <c r="CO436" i="59"/>
  <c r="EA437" i="59"/>
  <c r="CZ707" i="59"/>
  <c r="CR887" i="59"/>
  <c r="DD886" i="59" s="1"/>
  <c r="EC288" i="59"/>
  <c r="CX294" i="59"/>
  <c r="EA302" i="59"/>
  <c r="CY345" i="59"/>
  <c r="EA377" i="59"/>
  <c r="DY385" i="59"/>
  <c r="ED387" i="59"/>
  <c r="CR426" i="59"/>
  <c r="CP436" i="59"/>
  <c r="DY443" i="59"/>
  <c r="ED462" i="59"/>
  <c r="EA476" i="59"/>
  <c r="CQ478" i="59"/>
  <c r="CO482" i="59"/>
  <c r="EB491" i="59"/>
  <c r="EB497" i="59"/>
  <c r="DM568" i="59"/>
  <c r="CT615" i="59"/>
  <c r="CV647" i="59"/>
  <c r="CV660" i="59"/>
  <c r="CM704" i="59"/>
  <c r="DM707" i="59"/>
  <c r="CU748" i="59"/>
  <c r="CN752" i="59"/>
  <c r="CS780" i="59"/>
  <c r="CV785" i="59"/>
  <c r="CM886" i="59"/>
  <c r="CS887" i="59"/>
  <c r="EB302" i="59"/>
  <c r="EB327" i="59"/>
  <c r="CW336" i="59"/>
  <c r="DW370" i="59"/>
  <c r="EB385" i="59"/>
  <c r="CM431" i="59"/>
  <c r="CQ436" i="59"/>
  <c r="DY438" i="59"/>
  <c r="DZ443" i="59"/>
  <c r="EB476" i="59"/>
  <c r="CZ615" i="59"/>
  <c r="CN704" i="59"/>
  <c r="CZ748" i="59"/>
  <c r="DL748" i="59" s="1"/>
  <c r="CO752" i="59"/>
  <c r="CT780" i="59"/>
  <c r="CP886" i="59"/>
  <c r="EC302" i="59"/>
  <c r="EC385" i="59"/>
  <c r="CR436" i="59"/>
  <c r="EC476" i="59"/>
  <c r="EB502" i="59"/>
  <c r="CU511" i="59"/>
  <c r="CM527" i="59"/>
  <c r="ED550" i="59"/>
  <c r="CP661" i="59"/>
  <c r="CQ695" i="59"/>
  <c r="CO739" i="59"/>
  <c r="CZ745" i="59"/>
  <c r="DL745" i="59" s="1"/>
  <c r="CS752" i="59"/>
  <c r="CY780" i="59"/>
  <c r="CX836" i="59"/>
  <c r="CX841" i="59"/>
  <c r="CQ886" i="59"/>
  <c r="DY251" i="59"/>
  <c r="DZ269" i="59"/>
  <c r="EA286" i="59"/>
  <c r="CU328" i="59"/>
  <c r="DM343" i="59"/>
  <c r="CR424" i="59"/>
  <c r="CT435" i="59"/>
  <c r="CZ436" i="59"/>
  <c r="DZ524" i="59"/>
  <c r="CN527" i="59"/>
  <c r="DZ576" i="59"/>
  <c r="CR695" i="59"/>
  <c r="CV705" i="59"/>
  <c r="CR739" i="59"/>
  <c r="DM745" i="59"/>
  <c r="CV749" i="59"/>
  <c r="CY752" i="59"/>
  <c r="CY836" i="59"/>
  <c r="CS886" i="59"/>
  <c r="CY572" i="59"/>
  <c r="CL572" i="59"/>
  <c r="CX797" i="59"/>
  <c r="DM347" i="59"/>
  <c r="CV572" i="59"/>
  <c r="CY797" i="59"/>
  <c r="CR392" i="59"/>
  <c r="CZ572" i="59"/>
  <c r="CN797" i="59"/>
  <c r="CO842" i="59"/>
  <c r="CM797" i="59"/>
  <c r="CO347" i="59"/>
  <c r="CS437" i="59"/>
  <c r="ED252" i="59"/>
  <c r="ED302" i="59"/>
  <c r="EC327" i="59"/>
  <c r="CP347" i="59"/>
  <c r="EB377" i="59"/>
  <c r="CS392" i="59"/>
  <c r="CT437" i="59"/>
  <c r="CP482" i="59"/>
  <c r="CY482" i="59"/>
  <c r="DW502" i="59"/>
  <c r="CP527" i="59"/>
  <c r="CP572" i="59"/>
  <c r="DM572" i="59"/>
  <c r="CP752" i="59"/>
  <c r="CO797" i="59"/>
  <c r="CP842" i="59"/>
  <c r="CT887" i="59"/>
  <c r="ED327" i="59"/>
  <c r="CQ347" i="59"/>
  <c r="EC377" i="59"/>
  <c r="CT392" i="59"/>
  <c r="EC452" i="59"/>
  <c r="CQ482" i="59"/>
  <c r="CZ482" i="59"/>
  <c r="DX502" i="59"/>
  <c r="CQ527" i="59"/>
  <c r="EB552" i="59"/>
  <c r="CQ572" i="59"/>
  <c r="EB577" i="59"/>
  <c r="CQ752" i="59"/>
  <c r="CP797" i="59"/>
  <c r="CZ842" i="59"/>
  <c r="EC252" i="59"/>
  <c r="CO572" i="59"/>
  <c r="ED377" i="59"/>
  <c r="CU392" i="59"/>
  <c r="ED452" i="59"/>
  <c r="CR482" i="59"/>
  <c r="DY502" i="59"/>
  <c r="CR572" i="59"/>
  <c r="EC577" i="59"/>
  <c r="CU797" i="59"/>
  <c r="DM842" i="59"/>
  <c r="CZ347" i="59"/>
  <c r="CL347" i="59"/>
  <c r="CQ392" i="59"/>
  <c r="CN572" i="59"/>
  <c r="CS347" i="59"/>
  <c r="DZ502" i="59"/>
  <c r="CS572" i="59"/>
  <c r="CZ392" i="59"/>
  <c r="CL392" i="59"/>
  <c r="CZ797" i="59"/>
  <c r="CL797" i="59"/>
  <c r="CR437" i="59"/>
  <c r="CL437" i="59"/>
  <c r="DZ302" i="59"/>
  <c r="CT347" i="59"/>
  <c r="CW482" i="59"/>
  <c r="CL482" i="59"/>
  <c r="CT482" i="59"/>
  <c r="EA502" i="59"/>
  <c r="CW527" i="59"/>
  <c r="CL527" i="59"/>
  <c r="CY527" i="59"/>
  <c r="CT572" i="59"/>
  <c r="CY707" i="59"/>
  <c r="CX752" i="59"/>
  <c r="CL752" i="59"/>
  <c r="CT752" i="59"/>
  <c r="CW797" i="59"/>
  <c r="CP887" i="59"/>
  <c r="CL887" i="59"/>
  <c r="CX481" i="59"/>
  <c r="DJ481" i="59" s="1"/>
  <c r="CL481" i="59"/>
  <c r="CY481" i="59"/>
  <c r="ED250" i="59"/>
  <c r="DZ276" i="59"/>
  <c r="DM301" i="59"/>
  <c r="CL301" i="59"/>
  <c r="DY324" i="59"/>
  <c r="CT376" i="59"/>
  <c r="CQ384" i="59"/>
  <c r="EB391" i="59"/>
  <c r="EB424" i="59"/>
  <c r="EA426" i="59"/>
  <c r="CN428" i="59"/>
  <c r="DW449" i="59"/>
  <c r="ED451" i="59"/>
  <c r="CM481" i="59"/>
  <c r="CZ481" i="59"/>
  <c r="DZ486" i="59"/>
  <c r="EB512" i="59"/>
  <c r="CV526" i="59"/>
  <c r="CZ600" i="59"/>
  <c r="CO612" i="59"/>
  <c r="CT653" i="59"/>
  <c r="CR658" i="59"/>
  <c r="CX660" i="59"/>
  <c r="CQ661" i="59"/>
  <c r="CZ691" i="59"/>
  <c r="CM742" i="59"/>
  <c r="CS840" i="59"/>
  <c r="CY883" i="59"/>
  <c r="DW239" i="59"/>
  <c r="DY245" i="59"/>
  <c r="DW262" i="59"/>
  <c r="EA276" i="59"/>
  <c r="EC296" i="59"/>
  <c r="EC298" i="59"/>
  <c r="CP301" i="59"/>
  <c r="EC324" i="59"/>
  <c r="DZ326" i="59"/>
  <c r="CM333" i="59"/>
  <c r="CM335" i="59"/>
  <c r="ED341" i="59"/>
  <c r="EC346" i="59"/>
  <c r="EA351" i="59"/>
  <c r="EC358" i="59"/>
  <c r="EC363" i="59"/>
  <c r="CU376" i="59"/>
  <c r="CR384" i="59"/>
  <c r="CQ388" i="59"/>
  <c r="DZ392" i="59"/>
  <c r="DW411" i="59"/>
  <c r="CR420" i="59"/>
  <c r="EB426" i="59"/>
  <c r="CO428" i="59"/>
  <c r="DZ449" i="59"/>
  <c r="CN481" i="59"/>
  <c r="DM481" i="59"/>
  <c r="DP481" i="59" s="1"/>
  <c r="EC512" i="59"/>
  <c r="ED517" i="59"/>
  <c r="ED520" i="59"/>
  <c r="CW526" i="59"/>
  <c r="DI526" i="59" s="1"/>
  <c r="DY548" i="59"/>
  <c r="DX574" i="59"/>
  <c r="EB576" i="59"/>
  <c r="CS612" i="59"/>
  <c r="CZ658" i="59"/>
  <c r="CY660" i="59"/>
  <c r="CR661" i="59"/>
  <c r="DM691" i="59"/>
  <c r="DP691" i="59" s="1"/>
  <c r="CV695" i="59"/>
  <c r="CO704" i="59"/>
  <c r="CT736" i="59"/>
  <c r="CT739" i="59"/>
  <c r="CR742" i="59"/>
  <c r="DM794" i="59"/>
  <c r="CV825" i="59"/>
  <c r="CV834" i="59"/>
  <c r="CO839" i="59"/>
  <c r="CT840" i="59"/>
  <c r="DW251" i="59"/>
  <c r="DY262" i="59"/>
  <c r="DW274" i="59"/>
  <c r="EB276" i="59"/>
  <c r="ED296" i="59"/>
  <c r="CQ301" i="59"/>
  <c r="DZ313" i="59"/>
  <c r="EC318" i="59"/>
  <c r="EA326" i="59"/>
  <c r="CR330" i="59"/>
  <c r="CS333" i="59"/>
  <c r="CQ335" i="59"/>
  <c r="CY344" i="59"/>
  <c r="CW346" i="59"/>
  <c r="EB351" i="59"/>
  <c r="ED363" i="59"/>
  <c r="CU384" i="59"/>
  <c r="CT388" i="59"/>
  <c r="DZ399" i="59"/>
  <c r="DX411" i="59"/>
  <c r="CS420" i="59"/>
  <c r="EC426" i="59"/>
  <c r="DM428" i="59"/>
  <c r="EB439" i="59"/>
  <c r="ED444" i="59"/>
  <c r="EB461" i="59"/>
  <c r="CQ472" i="59"/>
  <c r="EC474" i="59"/>
  <c r="ED476" i="59"/>
  <c r="CR478" i="59"/>
  <c r="CO481" i="59"/>
  <c r="DX523" i="59"/>
  <c r="DZ548" i="59"/>
  <c r="CO568" i="59"/>
  <c r="CN570" i="59"/>
  <c r="EA574" i="59"/>
  <c r="EC576" i="59"/>
  <c r="CT612" i="59"/>
  <c r="CN646" i="59"/>
  <c r="CZ660" i="59"/>
  <c r="CS661" i="59"/>
  <c r="CT701" i="59"/>
  <c r="CZ704" i="59"/>
  <c r="DL704" i="59" s="1"/>
  <c r="CV736" i="59"/>
  <c r="DM739" i="59"/>
  <c r="CS742" i="59"/>
  <c r="CN746" i="59"/>
  <c r="CT749" i="59"/>
  <c r="DM825" i="59"/>
  <c r="CW839" i="59"/>
  <c r="CY840" i="59"/>
  <c r="ED246" i="59"/>
  <c r="DX251" i="59"/>
  <c r="DZ274" i="59"/>
  <c r="EC276" i="59"/>
  <c r="CP299" i="59"/>
  <c r="CR301" i="59"/>
  <c r="EA313" i="59"/>
  <c r="ED318" i="59"/>
  <c r="DY325" i="59"/>
  <c r="EB326" i="59"/>
  <c r="DM330" i="59"/>
  <c r="CX333" i="59"/>
  <c r="CU335" i="59"/>
  <c r="CX346" i="59"/>
  <c r="EC351" i="59"/>
  <c r="CV391" i="59"/>
  <c r="DH391" i="59" s="1"/>
  <c r="CL391" i="59"/>
  <c r="EC399" i="59"/>
  <c r="EA411" i="59"/>
  <c r="CN424" i="59"/>
  <c r="ED426" i="59"/>
  <c r="CX436" i="59"/>
  <c r="CL436" i="59"/>
  <c r="CY436" i="59"/>
  <c r="EC461" i="59"/>
  <c r="CY478" i="59"/>
  <c r="CP481" i="59"/>
  <c r="ED488" i="59"/>
  <c r="EB499" i="59"/>
  <c r="DX508" i="59"/>
  <c r="CS511" i="59"/>
  <c r="CS513" i="59"/>
  <c r="DY523" i="59"/>
  <c r="DX525" i="59"/>
  <c r="EC548" i="59"/>
  <c r="EC558" i="59"/>
  <c r="CQ570" i="59"/>
  <c r="EC574" i="59"/>
  <c r="ED576" i="59"/>
  <c r="CZ608" i="59"/>
  <c r="CZ612" i="59"/>
  <c r="CQ616" i="59"/>
  <c r="CL616" i="59"/>
  <c r="CO646" i="59"/>
  <c r="CT655" i="59"/>
  <c r="CW659" i="59"/>
  <c r="DM660" i="59"/>
  <c r="CU742" i="59"/>
  <c r="CU749" i="59"/>
  <c r="CW788" i="59"/>
  <c r="CM795" i="59"/>
  <c r="CX839" i="59"/>
  <c r="CZ840" i="59"/>
  <c r="CX886" i="59"/>
  <c r="CL886" i="59"/>
  <c r="CY886" i="59"/>
  <c r="EK14" i="59"/>
  <c r="ED276" i="59"/>
  <c r="CO286" i="59"/>
  <c r="CZ288" i="59"/>
  <c r="CS301" i="59"/>
  <c r="EC326" i="59"/>
  <c r="CY335" i="59"/>
  <c r="CY346" i="59"/>
  <c r="ED351" i="59"/>
  <c r="CQ481" i="59"/>
  <c r="CY661" i="59"/>
  <c r="CL661" i="59"/>
  <c r="CZ661" i="59"/>
  <c r="CY839" i="59"/>
  <c r="DZ235" i="59"/>
  <c r="EC242" i="59"/>
  <c r="DZ251" i="59"/>
  <c r="DX275" i="59"/>
  <c r="CV286" i="59"/>
  <c r="DH285" i="59" s="1"/>
  <c r="CT301" i="59"/>
  <c r="ED326" i="59"/>
  <c r="CQ341" i="59"/>
  <c r="CP343" i="59"/>
  <c r="CM345" i="59"/>
  <c r="CZ346" i="59"/>
  <c r="CY383" i="59"/>
  <c r="CX391" i="59"/>
  <c r="DZ400" i="59"/>
  <c r="CS424" i="59"/>
  <c r="CZ426" i="59"/>
  <c r="CN436" i="59"/>
  <c r="DM436" i="59"/>
  <c r="EB437" i="59"/>
  <c r="EA451" i="59"/>
  <c r="CV473" i="59"/>
  <c r="CR481" i="59"/>
  <c r="DY484" i="59"/>
  <c r="CR509" i="59"/>
  <c r="CS526" i="59"/>
  <c r="DX543" i="59"/>
  <c r="CW556" i="59"/>
  <c r="EB575" i="59"/>
  <c r="CT643" i="59"/>
  <c r="CT652" i="59"/>
  <c r="CN661" i="59"/>
  <c r="DM661" i="59"/>
  <c r="CV741" i="59"/>
  <c r="CS793" i="59"/>
  <c r="DM795" i="59"/>
  <c r="CY826" i="59"/>
  <c r="CZ839" i="59"/>
  <c r="CN886" i="59"/>
  <c r="DM886" i="59"/>
  <c r="EA235" i="59"/>
  <c r="EA251" i="59"/>
  <c r="ED265" i="59"/>
  <c r="EB275" i="59"/>
  <c r="EB288" i="59"/>
  <c r="CU301" i="59"/>
  <c r="CT334" i="59"/>
  <c r="CR341" i="59"/>
  <c r="CQ345" i="59"/>
  <c r="DW366" i="59"/>
  <c r="EA367" i="59"/>
  <c r="EA389" i="59"/>
  <c r="CY391" i="59"/>
  <c r="EB400" i="59"/>
  <c r="CY424" i="59"/>
  <c r="DM426" i="59"/>
  <c r="EB451" i="59"/>
  <c r="EC463" i="59"/>
  <c r="CV471" i="59"/>
  <c r="CX473" i="59"/>
  <c r="CS481" i="59"/>
  <c r="DM509" i="59"/>
  <c r="CO517" i="59"/>
  <c r="ED519" i="59"/>
  <c r="DX524" i="59"/>
  <c r="CT526" i="59"/>
  <c r="DY543" i="59"/>
  <c r="EA550" i="59"/>
  <c r="DX567" i="59"/>
  <c r="CS571" i="59"/>
  <c r="CL571" i="59"/>
  <c r="CT616" i="59"/>
  <c r="CV643" i="59"/>
  <c r="DH643" i="59" s="1"/>
  <c r="CT647" i="59"/>
  <c r="CU652" i="59"/>
  <c r="CP660" i="59"/>
  <c r="CO661" i="59"/>
  <c r="CN739" i="59"/>
  <c r="CW741" i="59"/>
  <c r="CZ826" i="59"/>
  <c r="DM839" i="59"/>
  <c r="DP839" i="59" s="1"/>
  <c r="CV841" i="59"/>
  <c r="CO886" i="59"/>
  <c r="DH334" i="59"/>
  <c r="DW268" i="59"/>
  <c r="DZ270" i="59"/>
  <c r="DZ314" i="59"/>
  <c r="EA333" i="59"/>
  <c r="CO337" i="59"/>
  <c r="DW338" i="59"/>
  <c r="DW393" i="59"/>
  <c r="DZ412" i="59"/>
  <c r="CW423" i="59"/>
  <c r="CP432" i="59"/>
  <c r="EA436" i="59"/>
  <c r="EC440" i="59"/>
  <c r="DY460" i="59"/>
  <c r="EA466" i="59"/>
  <c r="CN470" i="59"/>
  <c r="EC509" i="59"/>
  <c r="EB514" i="59"/>
  <c r="DW536" i="59"/>
  <c r="DW540" i="59"/>
  <c r="DZ544" i="59"/>
  <c r="CV561" i="59"/>
  <c r="ED562" i="59"/>
  <c r="EA565" i="59"/>
  <c r="EC571" i="59"/>
  <c r="CN698" i="59"/>
  <c r="CQ743" i="59"/>
  <c r="CM871" i="59"/>
  <c r="CQ874" i="59"/>
  <c r="EO20" i="59"/>
  <c r="DY236" i="59"/>
  <c r="DW243" i="59"/>
  <c r="DX247" i="59"/>
  <c r="DZ268" i="59"/>
  <c r="EA270" i="59"/>
  <c r="CP285" i="59"/>
  <c r="EB286" i="59"/>
  <c r="ED288" i="59"/>
  <c r="CX290" i="59"/>
  <c r="CR295" i="59"/>
  <c r="ED314" i="59"/>
  <c r="DM335" i="59"/>
  <c r="CQ337" i="59"/>
  <c r="EA338" i="59"/>
  <c r="CS341" i="59"/>
  <c r="EC367" i="59"/>
  <c r="CV376" i="59"/>
  <c r="CU381" i="59"/>
  <c r="CS384" i="59"/>
  <c r="ED385" i="59"/>
  <c r="DX393" i="59"/>
  <c r="DW396" i="59"/>
  <c r="DY411" i="59"/>
  <c r="EA412" i="59"/>
  <c r="EA418" i="59"/>
  <c r="CY420" i="59"/>
  <c r="CS428" i="59"/>
  <c r="EB436" i="59"/>
  <c r="EC437" i="59"/>
  <c r="ED440" i="59"/>
  <c r="EA460" i="59"/>
  <c r="ED461" i="59"/>
  <c r="CU463" i="59"/>
  <c r="CP470" i="59"/>
  <c r="CX471" i="59"/>
  <c r="ED509" i="59"/>
  <c r="CV511" i="59"/>
  <c r="ED512" i="59"/>
  <c r="CV521" i="59"/>
  <c r="DX536" i="59"/>
  <c r="EB544" i="59"/>
  <c r="CP558" i="59"/>
  <c r="CN560" i="59"/>
  <c r="CW561" i="59"/>
  <c r="EB565" i="59"/>
  <c r="DZ567" i="59"/>
  <c r="ED571" i="59"/>
  <c r="CN606" i="59"/>
  <c r="CZ643" i="59"/>
  <c r="CP646" i="59"/>
  <c r="DM655" i="59"/>
  <c r="CS695" i="59"/>
  <c r="CV698" i="59"/>
  <c r="CQ736" i="59"/>
  <c r="CP739" i="59"/>
  <c r="CX741" i="59"/>
  <c r="CR743" i="59"/>
  <c r="CV780" i="59"/>
  <c r="CU832" i="59"/>
  <c r="CU834" i="59"/>
  <c r="CZ836" i="59"/>
  <c r="CN871" i="59"/>
  <c r="CR874" i="59"/>
  <c r="EK15" i="59"/>
  <c r="DX243" i="59"/>
  <c r="EA268" i="59"/>
  <c r="EB270" i="59"/>
  <c r="CT285" i="59"/>
  <c r="ED286" i="59"/>
  <c r="CS295" i="59"/>
  <c r="CN330" i="59"/>
  <c r="CS334" i="59"/>
  <c r="CR337" i="59"/>
  <c r="EC338" i="59"/>
  <c r="CU341" i="59"/>
  <c r="ED364" i="59"/>
  <c r="CT384" i="59"/>
  <c r="DY393" i="59"/>
  <c r="EC396" i="59"/>
  <c r="DZ411" i="59"/>
  <c r="EB412" i="59"/>
  <c r="EB418" i="59"/>
  <c r="CZ420" i="59"/>
  <c r="CZ428" i="59"/>
  <c r="EC436" i="59"/>
  <c r="EB460" i="59"/>
  <c r="CQ470" i="59"/>
  <c r="CY471" i="59"/>
  <c r="DW486" i="59"/>
  <c r="EC519" i="59"/>
  <c r="DY536" i="59"/>
  <c r="EC544" i="59"/>
  <c r="CY553" i="59"/>
  <c r="CQ558" i="59"/>
  <c r="CP560" i="59"/>
  <c r="EC565" i="59"/>
  <c r="EA567" i="59"/>
  <c r="CO606" i="59"/>
  <c r="DM643" i="59"/>
  <c r="CS646" i="59"/>
  <c r="DE646" i="59" s="1"/>
  <c r="CY688" i="59"/>
  <c r="CT692" i="59"/>
  <c r="CT695" i="59"/>
  <c r="CZ698" i="59"/>
  <c r="CN701" i="59"/>
  <c r="CZ733" i="59"/>
  <c r="DL733" i="59" s="1"/>
  <c r="CR736" i="59"/>
  <c r="CQ739" i="59"/>
  <c r="CS743" i="59"/>
  <c r="CW790" i="59"/>
  <c r="CV832" i="59"/>
  <c r="CO871" i="59"/>
  <c r="CS874" i="59"/>
  <c r="EN6" i="59"/>
  <c r="EL15" i="59"/>
  <c r="DY243" i="59"/>
  <c r="DY264" i="59"/>
  <c r="EB268" i="59"/>
  <c r="EC270" i="59"/>
  <c r="CP289" i="59"/>
  <c r="DX290" i="59"/>
  <c r="CS293" i="59"/>
  <c r="CS337" i="59"/>
  <c r="EC393" i="59"/>
  <c r="EC412" i="59"/>
  <c r="EC418" i="59"/>
  <c r="DM420" i="59"/>
  <c r="ED436" i="59"/>
  <c r="EC460" i="59"/>
  <c r="CR470" i="59"/>
  <c r="DZ536" i="59"/>
  <c r="ED544" i="59"/>
  <c r="CR558" i="59"/>
  <c r="CQ560" i="59"/>
  <c r="CP606" i="59"/>
  <c r="CT646" i="59"/>
  <c r="CU653" i="59"/>
  <c r="CZ688" i="59"/>
  <c r="CU692" i="59"/>
  <c r="CU695" i="59"/>
  <c r="CS701" i="59"/>
  <c r="CS736" i="59"/>
  <c r="CT743" i="59"/>
  <c r="CX826" i="59"/>
  <c r="CW832" i="59"/>
  <c r="DM834" i="59"/>
  <c r="CQ837" i="59"/>
  <c r="CP871" i="59"/>
  <c r="CT874" i="59"/>
  <c r="EM15" i="59"/>
  <c r="EC264" i="59"/>
  <c r="ED270" i="59"/>
  <c r="CQ289" i="59"/>
  <c r="DZ290" i="59"/>
  <c r="EC315" i="59"/>
  <c r="EC321" i="59"/>
  <c r="CT330" i="59"/>
  <c r="CN333" i="59"/>
  <c r="CU334" i="59"/>
  <c r="CO336" i="59"/>
  <c r="CU337" i="59"/>
  <c r="DM341" i="59"/>
  <c r="DX361" i="59"/>
  <c r="DZ368" i="59"/>
  <c r="CM375" i="59"/>
  <c r="CM377" i="59"/>
  <c r="CR386" i="59"/>
  <c r="EB411" i="59"/>
  <c r="ED412" i="59"/>
  <c r="ED418" i="59"/>
  <c r="CP424" i="59"/>
  <c r="CM426" i="59"/>
  <c r="DZ438" i="59"/>
  <c r="ED460" i="59"/>
  <c r="DZ467" i="59"/>
  <c r="CS470" i="59"/>
  <c r="CS477" i="59"/>
  <c r="EA486" i="59"/>
  <c r="EC491" i="59"/>
  <c r="EC497" i="59"/>
  <c r="DY508" i="59"/>
  <c r="DX510" i="59"/>
  <c r="EC511" i="59"/>
  <c r="CU513" i="59"/>
  <c r="EA536" i="59"/>
  <c r="CS558" i="59"/>
  <c r="CR560" i="59"/>
  <c r="CN562" i="59"/>
  <c r="CN566" i="59"/>
  <c r="EC567" i="59"/>
  <c r="CP603" i="59"/>
  <c r="CQ606" i="59"/>
  <c r="CR644" i="59"/>
  <c r="CU646" i="59"/>
  <c r="CV653" i="59"/>
  <c r="CU743" i="59"/>
  <c r="CX832" i="59"/>
  <c r="CR837" i="59"/>
  <c r="CQ871" i="59"/>
  <c r="CY874" i="59"/>
  <c r="CR880" i="59"/>
  <c r="DW235" i="59"/>
  <c r="EC244" i="59"/>
  <c r="ED264" i="59"/>
  <c r="DX269" i="59"/>
  <c r="CR289" i="59"/>
  <c r="EA290" i="59"/>
  <c r="DX313" i="59"/>
  <c r="ED315" i="59"/>
  <c r="CU330" i="59"/>
  <c r="CO333" i="59"/>
  <c r="CU336" i="59"/>
  <c r="CY337" i="59"/>
  <c r="EB361" i="59"/>
  <c r="ED368" i="59"/>
  <c r="CX375" i="59"/>
  <c r="CX377" i="59"/>
  <c r="CN380" i="59"/>
  <c r="DY394" i="59"/>
  <c r="EC411" i="59"/>
  <c r="ED420" i="59"/>
  <c r="CQ424" i="59"/>
  <c r="CN426" i="59"/>
  <c r="ED438" i="59"/>
  <c r="DX443" i="59"/>
  <c r="DZ462" i="59"/>
  <c r="CY470" i="59"/>
  <c r="EB486" i="59"/>
  <c r="DZ508" i="59"/>
  <c r="DZ510" i="59"/>
  <c r="ED511" i="59"/>
  <c r="EB536" i="59"/>
  <c r="CT558" i="59"/>
  <c r="CS560" i="59"/>
  <c r="CO562" i="59"/>
  <c r="EB564" i="59"/>
  <c r="CO566" i="59"/>
  <c r="CQ603" i="59"/>
  <c r="CR606" i="59"/>
  <c r="CN643" i="59"/>
  <c r="CS644" i="59"/>
  <c r="CV646" i="59"/>
  <c r="CW653" i="59"/>
  <c r="CZ692" i="59"/>
  <c r="DM695" i="59"/>
  <c r="CT699" i="59"/>
  <c r="CN734" i="59"/>
  <c r="CV743" i="59"/>
  <c r="CW779" i="59"/>
  <c r="CY832" i="59"/>
  <c r="CS837" i="59"/>
  <c r="CR871" i="59"/>
  <c r="CZ874" i="59"/>
  <c r="CS880" i="59"/>
  <c r="EL17" i="59"/>
  <c r="ED244" i="59"/>
  <c r="EB258" i="59"/>
  <c r="DY269" i="59"/>
  <c r="EB290" i="59"/>
  <c r="DY313" i="59"/>
  <c r="CV330" i="59"/>
  <c r="DH330" i="59" s="1"/>
  <c r="CQ333" i="59"/>
  <c r="CV336" i="59"/>
  <c r="DH335" i="59" s="1"/>
  <c r="DM337" i="59"/>
  <c r="DW341" i="59"/>
  <c r="DW346" i="59"/>
  <c r="CO380" i="59"/>
  <c r="DY389" i="59"/>
  <c r="DX392" i="59"/>
  <c r="DZ394" i="59"/>
  <c r="CP426" i="59"/>
  <c r="CV430" i="59"/>
  <c r="CZ470" i="59"/>
  <c r="CS472" i="59"/>
  <c r="EC486" i="59"/>
  <c r="EA510" i="59"/>
  <c r="DZ518" i="59"/>
  <c r="DY520" i="59"/>
  <c r="DZ522" i="59"/>
  <c r="CU558" i="59"/>
  <c r="CT560" i="59"/>
  <c r="CP562" i="59"/>
  <c r="EC564" i="59"/>
  <c r="CZ566" i="59"/>
  <c r="EC570" i="59"/>
  <c r="CX598" i="59"/>
  <c r="CR603" i="59"/>
  <c r="CS606" i="59"/>
  <c r="CO643" i="59"/>
  <c r="CT644" i="59"/>
  <c r="CV701" i="59"/>
  <c r="DM736" i="59"/>
  <c r="CT742" i="59"/>
  <c r="CX779" i="59"/>
  <c r="CZ782" i="59"/>
  <c r="CM792" i="59"/>
  <c r="CN836" i="59"/>
  <c r="CT837" i="59"/>
  <c r="CS871" i="59"/>
  <c r="CY880" i="59"/>
  <c r="EM17" i="59"/>
  <c r="CP380" i="59"/>
  <c r="DZ389" i="59"/>
  <c r="DY392" i="59"/>
  <c r="EA394" i="59"/>
  <c r="CQ426" i="59"/>
  <c r="CY472" i="59"/>
  <c r="ED486" i="59"/>
  <c r="EA493" i="59"/>
  <c r="EB510" i="59"/>
  <c r="EB516" i="59"/>
  <c r="EA518" i="59"/>
  <c r="DZ520" i="59"/>
  <c r="ED522" i="59"/>
  <c r="ED537" i="59"/>
  <c r="DZ543" i="59"/>
  <c r="CV556" i="59"/>
  <c r="CZ558" i="59"/>
  <c r="CU560" i="59"/>
  <c r="CQ562" i="59"/>
  <c r="ED564" i="59"/>
  <c r="ED570" i="59"/>
  <c r="CS603" i="59"/>
  <c r="CT606" i="59"/>
  <c r="CP643" i="59"/>
  <c r="CU644" i="59"/>
  <c r="DG643" i="59" s="1"/>
  <c r="CP652" i="59"/>
  <c r="CX654" i="59"/>
  <c r="CV700" i="59"/>
  <c r="CZ701" i="59"/>
  <c r="CY779" i="59"/>
  <c r="CN792" i="59"/>
  <c r="DM827" i="59"/>
  <c r="CO836" i="59"/>
  <c r="CU837" i="59"/>
  <c r="CT871" i="59"/>
  <c r="CW875" i="59"/>
  <c r="CZ880" i="59"/>
  <c r="EO17" i="59"/>
  <c r="CZ472" i="59"/>
  <c r="CM476" i="59"/>
  <c r="EC493" i="59"/>
  <c r="CT509" i="59"/>
  <c r="EC510" i="59"/>
  <c r="DX512" i="59"/>
  <c r="EC513" i="59"/>
  <c r="EC516" i="59"/>
  <c r="EB518" i="59"/>
  <c r="EA520" i="59"/>
  <c r="EA543" i="59"/>
  <c r="CZ560" i="59"/>
  <c r="CR562" i="59"/>
  <c r="CT603" i="59"/>
  <c r="CQ643" i="59"/>
  <c r="CQ652" i="59"/>
  <c r="CW691" i="59"/>
  <c r="CX697" i="59"/>
  <c r="CW700" i="59"/>
  <c r="CR741" i="59"/>
  <c r="CV742" i="59"/>
  <c r="CZ779" i="59"/>
  <c r="DL779" i="59" s="1"/>
  <c r="CM789" i="59"/>
  <c r="CZ792" i="59"/>
  <c r="CS825" i="59"/>
  <c r="CP834" i="59"/>
  <c r="CP836" i="59"/>
  <c r="CV837" i="59"/>
  <c r="CZ871" i="59"/>
  <c r="EN8" i="59"/>
  <c r="EK20" i="59"/>
  <c r="EB269" i="59"/>
  <c r="DY288" i="59"/>
  <c r="CT291" i="59"/>
  <c r="CY294" i="59"/>
  <c r="DZ296" i="59"/>
  <c r="EB313" i="59"/>
  <c r="DW318" i="59"/>
  <c r="CS328" i="59"/>
  <c r="CR331" i="59"/>
  <c r="CY333" i="59"/>
  <c r="CS335" i="59"/>
  <c r="DM336" i="59"/>
  <c r="EA346" i="59"/>
  <c r="EA363" i="59"/>
  <c r="DX367" i="59"/>
  <c r="ED369" i="59"/>
  <c r="CR376" i="59"/>
  <c r="CQ381" i="59"/>
  <c r="DZ385" i="59"/>
  <c r="DY387" i="59"/>
  <c r="EB389" i="59"/>
  <c r="ED391" i="59"/>
  <c r="EA392" i="59"/>
  <c r="EC394" i="59"/>
  <c r="DZ410" i="59"/>
  <c r="DX417" i="59"/>
  <c r="CO420" i="59"/>
  <c r="CZ424" i="59"/>
  <c r="CS426" i="59"/>
  <c r="DX437" i="59"/>
  <c r="EC439" i="59"/>
  <c r="EA444" i="59"/>
  <c r="ED458" i="59"/>
  <c r="DY461" i="59"/>
  <c r="DZ465" i="59"/>
  <c r="ED493" i="59"/>
  <c r="ED510" i="59"/>
  <c r="DZ512" i="59"/>
  <c r="ED513" i="59"/>
  <c r="ED516" i="59"/>
  <c r="EC518" i="59"/>
  <c r="EB520" i="59"/>
  <c r="EB543" i="59"/>
  <c r="CS562" i="59"/>
  <c r="CT565" i="59"/>
  <c r="CZ603" i="59"/>
  <c r="CR643" i="59"/>
  <c r="CR647" i="59"/>
  <c r="CR652" i="59"/>
  <c r="CR655" i="59"/>
  <c r="CX691" i="59"/>
  <c r="CZ694" i="59"/>
  <c r="DL694" i="59" s="1"/>
  <c r="CY697" i="59"/>
  <c r="CX700" i="59"/>
  <c r="CM736" i="59"/>
  <c r="CT741" i="59"/>
  <c r="CX742" i="59"/>
  <c r="CN745" i="59"/>
  <c r="DM779" i="59"/>
  <c r="CR784" i="59"/>
  <c r="CU789" i="59"/>
  <c r="CT825" i="59"/>
  <c r="CQ834" i="59"/>
  <c r="CQ836" i="59"/>
  <c r="EO8" i="59"/>
  <c r="EL20" i="59"/>
  <c r="EC246" i="59"/>
  <c r="EC269" i="59"/>
  <c r="DX286" i="59"/>
  <c r="DZ288" i="59"/>
  <c r="EA296" i="59"/>
  <c r="EC309" i="59"/>
  <c r="ED313" i="59"/>
  <c r="EA318" i="59"/>
  <c r="CT328" i="59"/>
  <c r="CT335" i="59"/>
  <c r="CO341" i="59"/>
  <c r="EB346" i="59"/>
  <c r="EB363" i="59"/>
  <c r="DY367" i="59"/>
  <c r="CR381" i="59"/>
  <c r="EA385" i="59"/>
  <c r="DZ387" i="59"/>
  <c r="EC389" i="59"/>
  <c r="EC392" i="59"/>
  <c r="ED394" i="59"/>
  <c r="DZ437" i="59"/>
  <c r="ED439" i="59"/>
  <c r="EC444" i="59"/>
  <c r="EA461" i="59"/>
  <c r="CT471" i="59"/>
  <c r="EA512" i="59"/>
  <c r="ED518" i="59"/>
  <c r="EC520" i="59"/>
  <c r="EC543" i="59"/>
  <c r="EC560" i="59"/>
  <c r="CT562" i="59"/>
  <c r="CS643" i="59"/>
  <c r="CS652" i="59"/>
  <c r="CY691" i="59"/>
  <c r="CZ697" i="59"/>
  <c r="CY700" i="59"/>
  <c r="CN736" i="59"/>
  <c r="CM739" i="59"/>
  <c r="CU741" i="59"/>
  <c r="CW836" i="59"/>
  <c r="DV102" i="59"/>
  <c r="CK30" i="59"/>
  <c r="DN30" i="59" s="1"/>
  <c r="DY249" i="59"/>
  <c r="DY300" i="59"/>
  <c r="DY349" i="59"/>
  <c r="EA375" i="59"/>
  <c r="CO434" i="59"/>
  <c r="CW525" i="59"/>
  <c r="CL525" i="59"/>
  <c r="DZ249" i="59"/>
  <c r="EA274" i="59"/>
  <c r="CQ299" i="59"/>
  <c r="DZ300" i="59"/>
  <c r="DW323" i="59"/>
  <c r="DZ325" i="59"/>
  <c r="CR345" i="59"/>
  <c r="DZ349" i="59"/>
  <c r="ED373" i="59"/>
  <c r="EB375" i="59"/>
  <c r="CU388" i="59"/>
  <c r="CP434" i="59"/>
  <c r="EA449" i="59"/>
  <c r="CZ478" i="59"/>
  <c r="DY498" i="59"/>
  <c r="EC500" i="59"/>
  <c r="DZ523" i="59"/>
  <c r="CM525" i="59"/>
  <c r="DY525" i="59"/>
  <c r="CR570" i="59"/>
  <c r="EB574" i="59"/>
  <c r="CW614" i="59"/>
  <c r="CX705" i="59"/>
  <c r="CV748" i="59"/>
  <c r="CV795" i="59"/>
  <c r="CZ883" i="59"/>
  <c r="EA249" i="59"/>
  <c r="EB274" i="59"/>
  <c r="CR299" i="59"/>
  <c r="EA300" i="59"/>
  <c r="EA325" i="59"/>
  <c r="CZ343" i="59"/>
  <c r="DL342" i="59" s="1"/>
  <c r="CL343" i="59"/>
  <c r="CS345" i="59"/>
  <c r="EA349" i="59"/>
  <c r="EC375" i="59"/>
  <c r="DY398" i="59"/>
  <c r="DY400" i="59"/>
  <c r="DX425" i="59"/>
  <c r="CQ434" i="59"/>
  <c r="EB449" i="59"/>
  <c r="DZ498" i="59"/>
  <c r="ED500" i="59"/>
  <c r="EA523" i="59"/>
  <c r="CN525" i="59"/>
  <c r="DZ525" i="59"/>
  <c r="DY549" i="59"/>
  <c r="CY568" i="59"/>
  <c r="CL568" i="59"/>
  <c r="CS569" i="59"/>
  <c r="CL569" i="59"/>
  <c r="CS570" i="59"/>
  <c r="CX614" i="59"/>
  <c r="CY705" i="59"/>
  <c r="EC274" i="59"/>
  <c r="DW298" i="59"/>
  <c r="CS299" i="59"/>
  <c r="EB300" i="59"/>
  <c r="DW324" i="59"/>
  <c r="EB325" i="59"/>
  <c r="CM343" i="59"/>
  <c r="CW344" i="59"/>
  <c r="CT345" i="59"/>
  <c r="EB349" i="59"/>
  <c r="ED375" i="59"/>
  <c r="CP390" i="59"/>
  <c r="CL390" i="59"/>
  <c r="DZ398" i="59"/>
  <c r="CR434" i="59"/>
  <c r="EC449" i="59"/>
  <c r="CP479" i="59"/>
  <c r="CL479" i="59"/>
  <c r="EA498" i="59"/>
  <c r="CQ523" i="59"/>
  <c r="EB523" i="59"/>
  <c r="CO525" i="59"/>
  <c r="EA525" i="59"/>
  <c r="DZ549" i="59"/>
  <c r="CN568" i="59"/>
  <c r="CT569" i="59"/>
  <c r="DF568" i="59" s="1"/>
  <c r="CT570" i="59"/>
  <c r="ED574" i="59"/>
  <c r="CY614" i="59"/>
  <c r="CW748" i="59"/>
  <c r="CL748" i="59"/>
  <c r="CY748" i="59"/>
  <c r="CX795" i="59"/>
  <c r="CL795" i="59"/>
  <c r="CZ795" i="59"/>
  <c r="DL794" i="59" s="1"/>
  <c r="CP884" i="59"/>
  <c r="CL884" i="59"/>
  <c r="EC250" i="59"/>
  <c r="DX298" i="59"/>
  <c r="CT299" i="59"/>
  <c r="EC300" i="59"/>
  <c r="DX324" i="59"/>
  <c r="EC325" i="59"/>
  <c r="CO343" i="59"/>
  <c r="CX344" i="59"/>
  <c r="CU345" i="59"/>
  <c r="EC349" i="59"/>
  <c r="CV389" i="59"/>
  <c r="DH389" i="59" s="1"/>
  <c r="CL389" i="59"/>
  <c r="CQ390" i="59"/>
  <c r="EA400" i="59"/>
  <c r="CR433" i="59"/>
  <c r="CL433" i="59"/>
  <c r="CS434" i="59"/>
  <c r="ED449" i="59"/>
  <c r="CX478" i="59"/>
  <c r="CL478" i="59"/>
  <c r="CQ479" i="59"/>
  <c r="EB498" i="59"/>
  <c r="CR523" i="59"/>
  <c r="EC523" i="59"/>
  <c r="CP525" i="59"/>
  <c r="EB525" i="59"/>
  <c r="EA549" i="59"/>
  <c r="CZ614" i="59"/>
  <c r="CY658" i="59"/>
  <c r="CL658" i="59"/>
  <c r="CW705" i="59"/>
  <c r="CL705" i="59"/>
  <c r="DM705" i="59"/>
  <c r="CX883" i="59"/>
  <c r="CL883" i="59"/>
  <c r="CQ884" i="59"/>
  <c r="ED300" i="59"/>
  <c r="CM389" i="59"/>
  <c r="CR390" i="59"/>
  <c r="CS433" i="59"/>
  <c r="CY434" i="59"/>
  <c r="CM478" i="59"/>
  <c r="CR479" i="59"/>
  <c r="EC498" i="59"/>
  <c r="CV523" i="59"/>
  <c r="ED523" i="59"/>
  <c r="CQ525" i="59"/>
  <c r="EC525" i="59"/>
  <c r="EB549" i="59"/>
  <c r="CP568" i="59"/>
  <c r="CV569" i="59"/>
  <c r="CV570" i="59"/>
  <c r="DX575" i="59"/>
  <c r="CY615" i="59"/>
  <c r="CL615" i="59"/>
  <c r="CN658" i="59"/>
  <c r="CM705" i="59"/>
  <c r="CN748" i="59"/>
  <c r="DM748" i="59"/>
  <c r="CT793" i="59"/>
  <c r="CN795" i="59"/>
  <c r="CX840" i="59"/>
  <c r="CL840" i="59"/>
  <c r="CM883" i="59"/>
  <c r="CR884" i="59"/>
  <c r="CN29" i="59"/>
  <c r="DY275" i="59"/>
  <c r="DZ298" i="59"/>
  <c r="DZ324" i="59"/>
  <c r="CQ343" i="59"/>
  <c r="CZ344" i="59"/>
  <c r="DY350" i="59"/>
  <c r="CX389" i="59"/>
  <c r="CS390" i="59"/>
  <c r="DW399" i="59"/>
  <c r="EC400" i="59"/>
  <c r="CZ434" i="59"/>
  <c r="DY450" i="59"/>
  <c r="CN478" i="59"/>
  <c r="CS479" i="59"/>
  <c r="ED498" i="59"/>
  <c r="CR525" i="59"/>
  <c r="ED525" i="59"/>
  <c r="DW548" i="59"/>
  <c r="EC549" i="59"/>
  <c r="CQ568" i="59"/>
  <c r="DY575" i="59"/>
  <c r="CN615" i="59"/>
  <c r="CO658" i="59"/>
  <c r="CM660" i="59"/>
  <c r="CN705" i="59"/>
  <c r="CO748" i="59"/>
  <c r="DM749" i="59"/>
  <c r="CL749" i="59"/>
  <c r="CU793" i="59"/>
  <c r="CO795" i="59"/>
  <c r="CM840" i="59"/>
  <c r="CN883" i="59"/>
  <c r="CS884" i="59"/>
  <c r="EC248" i="59"/>
  <c r="DZ275" i="59"/>
  <c r="EA298" i="59"/>
  <c r="EA324" i="59"/>
  <c r="CR343" i="59"/>
  <c r="DY348" i="59"/>
  <c r="DZ350" i="59"/>
  <c r="CY389" i="59"/>
  <c r="CT390" i="59"/>
  <c r="DX399" i="59"/>
  <c r="ED400" i="59"/>
  <c r="CU433" i="59"/>
  <c r="DW448" i="59"/>
  <c r="DZ450" i="59"/>
  <c r="EA474" i="59"/>
  <c r="CO478" i="59"/>
  <c r="CT479" i="59"/>
  <c r="CX523" i="59"/>
  <c r="CX524" i="59"/>
  <c r="CX525" i="59"/>
  <c r="DX548" i="59"/>
  <c r="ED549" i="59"/>
  <c r="CR568" i="59"/>
  <c r="CY570" i="59"/>
  <c r="CL570" i="59"/>
  <c r="DM570" i="59"/>
  <c r="DZ575" i="59"/>
  <c r="CO615" i="59"/>
  <c r="CP658" i="59"/>
  <c r="CN660" i="59"/>
  <c r="CO705" i="59"/>
  <c r="CP748" i="59"/>
  <c r="CN749" i="59"/>
  <c r="DM750" i="59"/>
  <c r="CV793" i="59"/>
  <c r="CP795" i="59"/>
  <c r="CN840" i="59"/>
  <c r="CO883" i="59"/>
  <c r="CT884" i="59"/>
  <c r="ED248" i="59"/>
  <c r="EA275" i="59"/>
  <c r="EB324" i="59"/>
  <c r="CS343" i="59"/>
  <c r="CZ345" i="59"/>
  <c r="CL345" i="59"/>
  <c r="EA350" i="59"/>
  <c r="DY373" i="59"/>
  <c r="CP388" i="59"/>
  <c r="CL388" i="59"/>
  <c r="CU390" i="59"/>
  <c r="DY399" i="59"/>
  <c r="EA424" i="59"/>
  <c r="EA450" i="59"/>
  <c r="EB474" i="59"/>
  <c r="CP478" i="59"/>
  <c r="CU479" i="59"/>
  <c r="EA499" i="59"/>
  <c r="CY523" i="59"/>
  <c r="CY525" i="59"/>
  <c r="CS568" i="59"/>
  <c r="CM570" i="59"/>
  <c r="DW574" i="59"/>
  <c r="EA575" i="59"/>
  <c r="CP615" i="59"/>
  <c r="CQ658" i="59"/>
  <c r="CO660" i="59"/>
  <c r="CP705" i="59"/>
  <c r="CQ748" i="59"/>
  <c r="CP749" i="59"/>
  <c r="CW793" i="59"/>
  <c r="CQ795" i="59"/>
  <c r="CO840" i="59"/>
  <c r="CP883" i="59"/>
  <c r="CU884" i="59"/>
  <c r="CM29" i="59"/>
  <c r="CX434" i="59"/>
  <c r="CL434" i="59"/>
  <c r="CQ705" i="59"/>
  <c r="CR748" i="59"/>
  <c r="CQ749" i="59"/>
  <c r="CX793" i="59"/>
  <c r="CR795" i="59"/>
  <c r="CP840" i="59"/>
  <c r="CQ883" i="59"/>
  <c r="DW249" i="59"/>
  <c r="DX274" i="59"/>
  <c r="EC275" i="59"/>
  <c r="DW300" i="59"/>
  <c r="CU343" i="59"/>
  <c r="CO345" i="59"/>
  <c r="DW349" i="59"/>
  <c r="EC350" i="59"/>
  <c r="EA373" i="59"/>
  <c r="DY375" i="59"/>
  <c r="CR388" i="59"/>
  <c r="EA399" i="59"/>
  <c r="EC424" i="59"/>
  <c r="CM434" i="59"/>
  <c r="CR435" i="59"/>
  <c r="CL435" i="59"/>
  <c r="DX449" i="59"/>
  <c r="EC450" i="59"/>
  <c r="ED474" i="59"/>
  <c r="EC499" i="59"/>
  <c r="DM525" i="59"/>
  <c r="EA548" i="59"/>
  <c r="EB550" i="59"/>
  <c r="CU568" i="59"/>
  <c r="CO570" i="59"/>
  <c r="DY574" i="59"/>
  <c r="EC575" i="59"/>
  <c r="CR615" i="59"/>
  <c r="DD615" i="59" s="1"/>
  <c r="CS658" i="59"/>
  <c r="CR705" i="59"/>
  <c r="CS748" i="59"/>
  <c r="CR749" i="59"/>
  <c r="CS795" i="59"/>
  <c r="CP839" i="59"/>
  <c r="CQ840" i="59"/>
  <c r="CR883" i="59"/>
  <c r="DX249" i="59"/>
  <c r="DY274" i="59"/>
  <c r="ED275" i="59"/>
  <c r="DM299" i="59"/>
  <c r="CL299" i="59"/>
  <c r="CY343" i="59"/>
  <c r="CP345" i="59"/>
  <c r="DX349" i="59"/>
  <c r="ED350" i="59"/>
  <c r="EB373" i="59"/>
  <c r="DZ375" i="59"/>
  <c r="CS388" i="59"/>
  <c r="EB399" i="59"/>
  <c r="ED424" i="59"/>
  <c r="CN434" i="59"/>
  <c r="CS435" i="59"/>
  <c r="DE435" i="59" s="1"/>
  <c r="ED450" i="59"/>
  <c r="CS478" i="59"/>
  <c r="ED499" i="59"/>
  <c r="EB548" i="59"/>
  <c r="EC550" i="59"/>
  <c r="CZ568" i="59"/>
  <c r="CP570" i="59"/>
  <c r="ED575" i="59"/>
  <c r="CV613" i="59"/>
  <c r="CS615" i="59"/>
  <c r="CT658" i="59"/>
  <c r="CW660" i="59"/>
  <c r="CS705" i="59"/>
  <c r="CT748" i="59"/>
  <c r="CS749" i="59"/>
  <c r="CW794" i="59"/>
  <c r="CT795" i="59"/>
  <c r="CQ839" i="59"/>
  <c r="CR840" i="59"/>
  <c r="CS883" i="59"/>
  <c r="DY320" i="59"/>
  <c r="DZ320" i="59"/>
  <c r="ED320" i="59"/>
  <c r="EL18" i="59"/>
  <c r="DW237" i="59"/>
  <c r="EA240" i="59"/>
  <c r="EC259" i="59"/>
  <c r="DW263" i="59"/>
  <c r="CL284" i="59"/>
  <c r="CM284" i="59"/>
  <c r="DM287" i="59"/>
  <c r="CL287" i="59"/>
  <c r="CU287" i="59"/>
  <c r="CS287" i="59"/>
  <c r="CR287" i="59"/>
  <c r="CQ287" i="59"/>
  <c r="CS297" i="59"/>
  <c r="EA320" i="59"/>
  <c r="CL425" i="59"/>
  <c r="CW425" i="59"/>
  <c r="CV425" i="59"/>
  <c r="CX474" i="59"/>
  <c r="CL474" i="59"/>
  <c r="CZ474" i="59"/>
  <c r="CY474" i="59"/>
  <c r="CS474" i="59"/>
  <c r="CR474" i="59"/>
  <c r="CQ474" i="59"/>
  <c r="CP474" i="59"/>
  <c r="CO474" i="59"/>
  <c r="CN474" i="59"/>
  <c r="CM474" i="59"/>
  <c r="EK12" i="59"/>
  <c r="EM18" i="59"/>
  <c r="DX237" i="59"/>
  <c r="EC240" i="59"/>
  <c r="ED259" i="59"/>
  <c r="DY263" i="59"/>
  <c r="DW284" i="59"/>
  <c r="DY284" i="59"/>
  <c r="EC284" i="59"/>
  <c r="CP287" i="59"/>
  <c r="CU297" i="59"/>
  <c r="EB320" i="59"/>
  <c r="ED342" i="59"/>
  <c r="EC342" i="59"/>
  <c r="EB342" i="59"/>
  <c r="EA342" i="59"/>
  <c r="DZ342" i="59"/>
  <c r="DY342" i="59"/>
  <c r="DX342" i="59"/>
  <c r="CT425" i="59"/>
  <c r="CX468" i="59"/>
  <c r="CL468" i="59"/>
  <c r="DM468" i="59"/>
  <c r="CZ468" i="59"/>
  <c r="CY468" i="59"/>
  <c r="CS468" i="59"/>
  <c r="CR468" i="59"/>
  <c r="CQ468" i="59"/>
  <c r="CP468" i="59"/>
  <c r="CO468" i="59"/>
  <c r="DM474" i="59"/>
  <c r="CY689" i="59"/>
  <c r="CL689" i="59"/>
  <c r="CV689" i="59"/>
  <c r="CU689" i="59"/>
  <c r="CT689" i="59"/>
  <c r="CS689" i="59"/>
  <c r="CR689" i="59"/>
  <c r="CQ689" i="59"/>
  <c r="CP689" i="59"/>
  <c r="CO689" i="59"/>
  <c r="CN689" i="59"/>
  <c r="EM12" i="59"/>
  <c r="EN15" i="59"/>
  <c r="EN18" i="59"/>
  <c r="DY237" i="59"/>
  <c r="ED240" i="59"/>
  <c r="DW247" i="59"/>
  <c r="DZ263" i="59"/>
  <c r="EC265" i="59"/>
  <c r="DX284" i="59"/>
  <c r="CZ286" i="59"/>
  <c r="CL286" i="59"/>
  <c r="DM286" i="59"/>
  <c r="CW286" i="59"/>
  <c r="CM286" i="59"/>
  <c r="CT287" i="59"/>
  <c r="EC320" i="59"/>
  <c r="DW342" i="59"/>
  <c r="EC364" i="59"/>
  <c r="CX422" i="59"/>
  <c r="CL422" i="59"/>
  <c r="DM422" i="59"/>
  <c r="CZ422" i="59"/>
  <c r="CY422" i="59"/>
  <c r="CS422" i="59"/>
  <c r="CR422" i="59"/>
  <c r="CQ422" i="59"/>
  <c r="CP422" i="59"/>
  <c r="CO422" i="59"/>
  <c r="CN422" i="59"/>
  <c r="CU425" i="59"/>
  <c r="DM432" i="59"/>
  <c r="CL432" i="59"/>
  <c r="CV432" i="59"/>
  <c r="CU432" i="59"/>
  <c r="CT432" i="59"/>
  <c r="DF432" i="59" s="1"/>
  <c r="CS432" i="59"/>
  <c r="CR432" i="59"/>
  <c r="CM468" i="59"/>
  <c r="ED485" i="59"/>
  <c r="EC485" i="59"/>
  <c r="EB485" i="59"/>
  <c r="EA485" i="59"/>
  <c r="DZ485" i="59"/>
  <c r="DY485" i="59"/>
  <c r="DX485" i="59"/>
  <c r="CQ650" i="59"/>
  <c r="CL650" i="59"/>
  <c r="CV650" i="59"/>
  <c r="CU650" i="59"/>
  <c r="CT650" i="59"/>
  <c r="CS650" i="59"/>
  <c r="CR650" i="59"/>
  <c r="CZ689" i="59"/>
  <c r="CT332" i="59"/>
  <c r="CL332" i="59"/>
  <c r="DM283" i="59"/>
  <c r="CL283" i="59"/>
  <c r="CQ283" i="59"/>
  <c r="CV287" i="59"/>
  <c r="DY308" i="59"/>
  <c r="ED308" i="59"/>
  <c r="EB308" i="59"/>
  <c r="EA308" i="59"/>
  <c r="DZ308" i="59"/>
  <c r="CP378" i="59"/>
  <c r="CL378" i="59"/>
  <c r="CV378" i="59"/>
  <c r="CU378" i="59"/>
  <c r="CT378" i="59"/>
  <c r="CS378" i="59"/>
  <c r="CR378" i="59"/>
  <c r="CQ378" i="59"/>
  <c r="CX418" i="59"/>
  <c r="CL418" i="59"/>
  <c r="DM418" i="59"/>
  <c r="CZ418" i="59"/>
  <c r="CY418" i="59"/>
  <c r="CS418" i="59"/>
  <c r="CR418" i="59"/>
  <c r="CQ418" i="59"/>
  <c r="CP418" i="59"/>
  <c r="CO418" i="59"/>
  <c r="DY490" i="59"/>
  <c r="DX490" i="59"/>
  <c r="DW490" i="59"/>
  <c r="EL16" i="59"/>
  <c r="EL19" i="59"/>
  <c r="EB233" i="59"/>
  <c r="EA238" i="59"/>
  <c r="DW241" i="59"/>
  <c r="DY247" i="59"/>
  <c r="DW261" i="59"/>
  <c r="EB263" i="59"/>
  <c r="CP283" i="59"/>
  <c r="EA284" i="59"/>
  <c r="DW292" i="59"/>
  <c r="ED292" i="59"/>
  <c r="EB292" i="59"/>
  <c r="EA292" i="59"/>
  <c r="DZ292" i="59"/>
  <c r="EC308" i="59"/>
  <c r="CZ339" i="59"/>
  <c r="CL339" i="59"/>
  <c r="DM339" i="59"/>
  <c r="CY339" i="59"/>
  <c r="CU339" i="59"/>
  <c r="CT339" i="59"/>
  <c r="CS339" i="59"/>
  <c r="CR339" i="59"/>
  <c r="CQ339" i="59"/>
  <c r="CP339" i="59"/>
  <c r="CO339" i="59"/>
  <c r="CM418" i="59"/>
  <c r="DZ422" i="59"/>
  <c r="ED422" i="59"/>
  <c r="EC422" i="59"/>
  <c r="CX466" i="59"/>
  <c r="CL466" i="59"/>
  <c r="DM466" i="59"/>
  <c r="CZ466" i="59"/>
  <c r="CY466" i="59"/>
  <c r="CS466" i="59"/>
  <c r="CR466" i="59"/>
  <c r="CQ466" i="59"/>
  <c r="CP466" i="59"/>
  <c r="CO466" i="59"/>
  <c r="CZ515" i="59"/>
  <c r="CL515" i="59"/>
  <c r="CX515" i="59"/>
  <c r="CV515" i="59"/>
  <c r="DH515" i="59" s="1"/>
  <c r="CU515" i="59"/>
  <c r="CT515" i="59"/>
  <c r="CS515" i="59"/>
  <c r="CR515" i="59"/>
  <c r="DM515" i="59"/>
  <c r="CQ515" i="59"/>
  <c r="CP515" i="59"/>
  <c r="ED233" i="59"/>
  <c r="EC238" i="59"/>
  <c r="DX241" i="59"/>
  <c r="DZ247" i="59"/>
  <c r="EC263" i="59"/>
  <c r="CR283" i="59"/>
  <c r="EB284" i="59"/>
  <c r="CL288" i="59"/>
  <c r="CV288" i="59"/>
  <c r="DH288" i="59" s="1"/>
  <c r="DX292" i="59"/>
  <c r="CM339" i="59"/>
  <c r="DX362" i="59"/>
  <c r="ED362" i="59"/>
  <c r="EC362" i="59"/>
  <c r="EB362" i="59"/>
  <c r="EA362" i="59"/>
  <c r="CN418" i="59"/>
  <c r="EA422" i="59"/>
  <c r="DZ445" i="59"/>
  <c r="ED445" i="59"/>
  <c r="EC445" i="59"/>
  <c r="EB445" i="59"/>
  <c r="EA445" i="59"/>
  <c r="CM466" i="59"/>
  <c r="CL469" i="59"/>
  <c r="CY469" i="59"/>
  <c r="CX469" i="59"/>
  <c r="CW469" i="59"/>
  <c r="CO515" i="59"/>
  <c r="EO12" i="59"/>
  <c r="EP13" i="59"/>
  <c r="EN13" i="59"/>
  <c r="EO10" i="59"/>
  <c r="EO13" i="59"/>
  <c r="EN16" i="59"/>
  <c r="EN19" i="59"/>
  <c r="DW236" i="59"/>
  <c r="ED238" i="59"/>
  <c r="DY241" i="59"/>
  <c r="DW245" i="59"/>
  <c r="DY258" i="59"/>
  <c r="ED263" i="59"/>
  <c r="CS283" i="59"/>
  <c r="ED284" i="59"/>
  <c r="DY292" i="59"/>
  <c r="DW294" i="59"/>
  <c r="ED294" i="59"/>
  <c r="EC294" i="59"/>
  <c r="EB294" i="59"/>
  <c r="DZ294" i="59"/>
  <c r="DX294" i="59"/>
  <c r="CP374" i="59"/>
  <c r="CL374" i="59"/>
  <c r="CV374" i="59"/>
  <c r="CU374" i="59"/>
  <c r="CT374" i="59"/>
  <c r="CS374" i="59"/>
  <c r="EB422" i="59"/>
  <c r="CN466" i="59"/>
  <c r="DM297" i="59"/>
  <c r="CL297" i="59"/>
  <c r="CT297" i="59"/>
  <c r="CR297" i="59"/>
  <c r="CQ297" i="59"/>
  <c r="CP297" i="59"/>
  <c r="EP10" i="59"/>
  <c r="EO16" i="59"/>
  <c r="EO19" i="59"/>
  <c r="EL22" i="59"/>
  <c r="DX236" i="59"/>
  <c r="DX245" i="59"/>
  <c r="EA258" i="59"/>
  <c r="DX262" i="59"/>
  <c r="CT283" i="59"/>
  <c r="DM285" i="59"/>
  <c r="CL285" i="59"/>
  <c r="CU285" i="59"/>
  <c r="CR285" i="59"/>
  <c r="CY288" i="59"/>
  <c r="EC292" i="59"/>
  <c r="DY294" i="59"/>
  <c r="CL340" i="59"/>
  <c r="DM340" i="59"/>
  <c r="DP340" i="59" s="1"/>
  <c r="CZ340" i="59"/>
  <c r="CY340" i="59"/>
  <c r="CX340" i="59"/>
  <c r="CW340" i="59"/>
  <c r="CV340" i="59"/>
  <c r="CU340" i="59"/>
  <c r="CO340" i="59"/>
  <c r="CN340" i="59"/>
  <c r="DZ362" i="59"/>
  <c r="CQ374" i="59"/>
  <c r="CP429" i="59"/>
  <c r="CL429" i="59"/>
  <c r="CV429" i="59"/>
  <c r="CU429" i="59"/>
  <c r="CT429" i="59"/>
  <c r="CS429" i="59"/>
  <c r="CR429" i="59"/>
  <c r="CQ429" i="59"/>
  <c r="CV469" i="59"/>
  <c r="CL599" i="59"/>
  <c r="CZ599" i="59"/>
  <c r="EA263" i="59"/>
  <c r="EM13" i="59"/>
  <c r="EM16" i="59"/>
  <c r="EM22" i="59"/>
  <c r="CU283" i="59"/>
  <c r="DM293" i="59"/>
  <c r="CL293" i="59"/>
  <c r="CV293" i="59"/>
  <c r="CT293" i="59"/>
  <c r="CR293" i="59"/>
  <c r="ED344" i="59"/>
  <c r="EC344" i="59"/>
  <c r="EB344" i="59"/>
  <c r="EA344" i="59"/>
  <c r="DZ344" i="59"/>
  <c r="DY344" i="59"/>
  <c r="DX344" i="59"/>
  <c r="DW344" i="59"/>
  <c r="CV387" i="59"/>
  <c r="DH386" i="59" s="1"/>
  <c r="CL387" i="59"/>
  <c r="CY387" i="59"/>
  <c r="DX492" i="59"/>
  <c r="ED492" i="59"/>
  <c r="EC492" i="59"/>
  <c r="EB492" i="59"/>
  <c r="EA492" i="59"/>
  <c r="DZ492" i="59"/>
  <c r="DY492" i="59"/>
  <c r="EN22" i="59"/>
  <c r="DX235" i="59"/>
  <c r="DX239" i="59"/>
  <c r="ED242" i="59"/>
  <c r="DZ245" i="59"/>
  <c r="EC258" i="59"/>
  <c r="DZ262" i="59"/>
  <c r="EA264" i="59"/>
  <c r="DX268" i="59"/>
  <c r="ED269" i="59"/>
  <c r="CV283" i="59"/>
  <c r="CQ285" i="59"/>
  <c r="DM291" i="59"/>
  <c r="CL291" i="59"/>
  <c r="CU291" i="59"/>
  <c r="CS291" i="59"/>
  <c r="CR291" i="59"/>
  <c r="CQ291" i="59"/>
  <c r="CP293" i="59"/>
  <c r="DM295" i="59"/>
  <c r="CL295" i="59"/>
  <c r="CP295" i="59"/>
  <c r="CV295" i="59"/>
  <c r="CT295" i="59"/>
  <c r="DW319" i="59"/>
  <c r="ED319" i="59"/>
  <c r="EC319" i="59"/>
  <c r="EB319" i="59"/>
  <c r="DZ319" i="59"/>
  <c r="DY319" i="59"/>
  <c r="DX319" i="59"/>
  <c r="CL338" i="59"/>
  <c r="CZ338" i="59"/>
  <c r="CY338" i="59"/>
  <c r="ED340" i="59"/>
  <c r="EC340" i="59"/>
  <c r="EB340" i="59"/>
  <c r="EA340" i="59"/>
  <c r="DZ340" i="59"/>
  <c r="DY340" i="59"/>
  <c r="CV373" i="59"/>
  <c r="CL373" i="59"/>
  <c r="CY373" i="59"/>
  <c r="CX373" i="59"/>
  <c r="CM387" i="59"/>
  <c r="ED463" i="59"/>
  <c r="CY564" i="59"/>
  <c r="CL564" i="59"/>
  <c r="DM564" i="59"/>
  <c r="CZ564" i="59"/>
  <c r="CU564" i="59"/>
  <c r="DG564" i="59" s="1"/>
  <c r="CT564" i="59"/>
  <c r="CS564" i="59"/>
  <c r="CR564" i="59"/>
  <c r="CQ564" i="59"/>
  <c r="CP564" i="59"/>
  <c r="CO564" i="59"/>
  <c r="EO18" i="59"/>
  <c r="EM19" i="59"/>
  <c r="EP6" i="59"/>
  <c r="EK6" i="59"/>
  <c r="EK11" i="59"/>
  <c r="EO14" i="59"/>
  <c r="EN17" i="59"/>
  <c r="DY235" i="59"/>
  <c r="DY239" i="59"/>
  <c r="ED258" i="59"/>
  <c r="EA262" i="59"/>
  <c r="EB264" i="59"/>
  <c r="DY268" i="59"/>
  <c r="CS285" i="59"/>
  <c r="CL290" i="59"/>
  <c r="CZ290" i="59"/>
  <c r="CY290" i="59"/>
  <c r="CN290" i="59"/>
  <c r="CP291" i="59"/>
  <c r="CQ293" i="59"/>
  <c r="CQ295" i="59"/>
  <c r="ED312" i="59"/>
  <c r="EB312" i="59"/>
  <c r="EA312" i="59"/>
  <c r="DY312" i="59"/>
  <c r="DX312" i="59"/>
  <c r="DW312" i="59"/>
  <c r="EA319" i="59"/>
  <c r="CW338" i="59"/>
  <c r="DW340" i="59"/>
  <c r="CM373" i="59"/>
  <c r="DX383" i="59"/>
  <c r="ED383" i="59"/>
  <c r="EC383" i="59"/>
  <c r="EB383" i="59"/>
  <c r="EA383" i="59"/>
  <c r="DZ383" i="59"/>
  <c r="DY383" i="59"/>
  <c r="CX387" i="59"/>
  <c r="EC408" i="59"/>
  <c r="CX431" i="59"/>
  <c r="CL431" i="59"/>
  <c r="DM431" i="59"/>
  <c r="CZ431" i="59"/>
  <c r="CY431" i="59"/>
  <c r="CS431" i="59"/>
  <c r="CR431" i="59"/>
  <c r="CQ431" i="59"/>
  <c r="DC431" i="59" s="1"/>
  <c r="CP431" i="59"/>
  <c r="CO431" i="59"/>
  <c r="DZ434" i="59"/>
  <c r="ED434" i="59"/>
  <c r="EC434" i="59"/>
  <c r="EB434" i="59"/>
  <c r="CL467" i="59"/>
  <c r="CY467" i="59"/>
  <c r="CX467" i="59"/>
  <c r="CW467" i="59"/>
  <c r="CX476" i="59"/>
  <c r="CL476" i="59"/>
  <c r="DM476" i="59"/>
  <c r="CZ476" i="59"/>
  <c r="CY476" i="59"/>
  <c r="CS476" i="59"/>
  <c r="CR476" i="59"/>
  <c r="CQ476" i="59"/>
  <c r="CP476" i="59"/>
  <c r="CO476" i="59"/>
  <c r="CN564" i="59"/>
  <c r="EC286" i="59"/>
  <c r="DM289" i="59"/>
  <c r="CL289" i="59"/>
  <c r="EC290" i="59"/>
  <c r="EB296" i="59"/>
  <c r="EC313" i="59"/>
  <c r="CW333" i="59"/>
  <c r="CL333" i="59"/>
  <c r="DM333" i="59"/>
  <c r="ED367" i="59"/>
  <c r="CV377" i="59"/>
  <c r="CL377" i="59"/>
  <c r="CQ380" i="59"/>
  <c r="CX428" i="59"/>
  <c r="CL428" i="59"/>
  <c r="EA443" i="59"/>
  <c r="CZ463" i="59"/>
  <c r="CL463" i="59"/>
  <c r="CT464" i="59"/>
  <c r="CL464" i="59"/>
  <c r="EA508" i="59"/>
  <c r="CZ517" i="59"/>
  <c r="CL517" i="59"/>
  <c r="CV517" i="59"/>
  <c r="DH516" i="59" s="1"/>
  <c r="CU517" i="59"/>
  <c r="CT517" i="59"/>
  <c r="CS517" i="59"/>
  <c r="CR517" i="59"/>
  <c r="CQ517" i="59"/>
  <c r="CL522" i="59"/>
  <c r="CP522" i="59"/>
  <c r="CL690" i="59"/>
  <c r="CW690" i="59"/>
  <c r="CV690" i="59"/>
  <c r="CU690" i="59"/>
  <c r="CT690" i="59"/>
  <c r="CL824" i="59"/>
  <c r="CZ824" i="59"/>
  <c r="CY824" i="59"/>
  <c r="CO824" i="59"/>
  <c r="CN824" i="59"/>
  <c r="CU329" i="59"/>
  <c r="CL329" i="59"/>
  <c r="CR380" i="59"/>
  <c r="CP386" i="59"/>
  <c r="CL386" i="59"/>
  <c r="EB443" i="59"/>
  <c r="EB508" i="59"/>
  <c r="CX786" i="59"/>
  <c r="CL786" i="59"/>
  <c r="CU786" i="59"/>
  <c r="CT786" i="59"/>
  <c r="CS786" i="59"/>
  <c r="CR786" i="59"/>
  <c r="CQ786" i="59"/>
  <c r="CP786" i="59"/>
  <c r="CO786" i="59"/>
  <c r="CN786" i="59"/>
  <c r="DM786" i="59"/>
  <c r="CM786" i="59"/>
  <c r="CX868" i="59"/>
  <c r="CL868" i="59"/>
  <c r="CZ868" i="59"/>
  <c r="CY868" i="59"/>
  <c r="CT868" i="59"/>
  <c r="CS868" i="59"/>
  <c r="CR868" i="59"/>
  <c r="CQ868" i="59"/>
  <c r="CP868" i="59"/>
  <c r="CO868" i="59"/>
  <c r="CN868" i="59"/>
  <c r="EB321" i="59"/>
  <c r="CY330" i="59"/>
  <c r="CL330" i="59"/>
  <c r="CQ331" i="59"/>
  <c r="CL331" i="59"/>
  <c r="DZ333" i="59"/>
  <c r="CX335" i="59"/>
  <c r="DJ335" i="59" s="1"/>
  <c r="CL335" i="59"/>
  <c r="CZ335" i="59"/>
  <c r="DW361" i="59"/>
  <c r="CS380" i="59"/>
  <c r="CS382" i="59"/>
  <c r="CL382" i="59"/>
  <c r="CV385" i="59"/>
  <c r="DH384" i="59" s="1"/>
  <c r="CL385" i="59"/>
  <c r="EC443" i="59"/>
  <c r="CX472" i="59"/>
  <c r="CL472" i="59"/>
  <c r="EC508" i="59"/>
  <c r="CZ511" i="59"/>
  <c r="CL511" i="59"/>
  <c r="CZ513" i="59"/>
  <c r="CL513" i="59"/>
  <c r="CL557" i="59"/>
  <c r="CZ557" i="59"/>
  <c r="CY557" i="59"/>
  <c r="CX557" i="59"/>
  <c r="CW557" i="59"/>
  <c r="CY609" i="59"/>
  <c r="CL609" i="59"/>
  <c r="DM609" i="59"/>
  <c r="CZ609" i="59"/>
  <c r="CT609" i="59"/>
  <c r="CS609" i="59"/>
  <c r="CR609" i="59"/>
  <c r="CQ609" i="59"/>
  <c r="CP609" i="59"/>
  <c r="CO609" i="59"/>
  <c r="CL735" i="59"/>
  <c r="CY735" i="59"/>
  <c r="DK735" i="59" s="1"/>
  <c r="CX735" i="59"/>
  <c r="CW735" i="59"/>
  <c r="CV735" i="59"/>
  <c r="CU735" i="59"/>
  <c r="CT735" i="59"/>
  <c r="CR735" i="59"/>
  <c r="CV786" i="59"/>
  <c r="CM868" i="59"/>
  <c r="CY380" i="59"/>
  <c r="ED443" i="59"/>
  <c r="CM472" i="59"/>
  <c r="CM473" i="59"/>
  <c r="EA487" i="59"/>
  <c r="CZ509" i="59"/>
  <c r="CL509" i="59"/>
  <c r="CT510" i="59"/>
  <c r="CL510" i="59"/>
  <c r="CO511" i="59"/>
  <c r="CT512" i="59"/>
  <c r="CL512" i="59"/>
  <c r="CO513" i="59"/>
  <c r="CT514" i="59"/>
  <c r="CL514" i="59"/>
  <c r="CZ519" i="59"/>
  <c r="CL519" i="59"/>
  <c r="CU519" i="59"/>
  <c r="CT519" i="59"/>
  <c r="CS519" i="59"/>
  <c r="CR519" i="59"/>
  <c r="CQ519" i="59"/>
  <c r="CP519" i="59"/>
  <c r="DX541" i="59"/>
  <c r="ED559" i="59"/>
  <c r="EC559" i="59"/>
  <c r="EB559" i="59"/>
  <c r="EA559" i="59"/>
  <c r="DZ559" i="59"/>
  <c r="DY559" i="59"/>
  <c r="CL601" i="59"/>
  <c r="CX601" i="59"/>
  <c r="CW601" i="59"/>
  <c r="CV601" i="59"/>
  <c r="CU601" i="59"/>
  <c r="CN609" i="59"/>
  <c r="CM735" i="59"/>
  <c r="DM737" i="59"/>
  <c r="DO736" i="59" s="1"/>
  <c r="CL737" i="59"/>
  <c r="CZ737" i="59"/>
  <c r="CV737" i="59"/>
  <c r="CU737" i="59"/>
  <c r="CT737" i="59"/>
  <c r="CS737" i="59"/>
  <c r="CR737" i="59"/>
  <c r="CQ737" i="59"/>
  <c r="CX783" i="59"/>
  <c r="CL783" i="59"/>
  <c r="CV783" i="59"/>
  <c r="CU783" i="59"/>
  <c r="CT783" i="59"/>
  <c r="CS783" i="59"/>
  <c r="CR783" i="59"/>
  <c r="CQ783" i="59"/>
  <c r="CP783" i="59"/>
  <c r="CO783" i="59"/>
  <c r="CN783" i="59"/>
  <c r="CY786" i="59"/>
  <c r="CZ828" i="59"/>
  <c r="CL828" i="59"/>
  <c r="DM828" i="59"/>
  <c r="CV828" i="59"/>
  <c r="CU828" i="59"/>
  <c r="CT828" i="59"/>
  <c r="CS828" i="59"/>
  <c r="CR828" i="59"/>
  <c r="CQ828" i="59"/>
  <c r="CP828" i="59"/>
  <c r="DM868" i="59"/>
  <c r="CS289" i="59"/>
  <c r="EA314" i="59"/>
  <c r="DX318" i="59"/>
  <c r="ED321" i="59"/>
  <c r="CO330" i="59"/>
  <c r="CS331" i="59"/>
  <c r="CP333" i="59"/>
  <c r="EB333" i="59"/>
  <c r="CN335" i="59"/>
  <c r="EC336" i="59"/>
  <c r="DX338" i="59"/>
  <c r="DZ346" i="59"/>
  <c r="DY361" i="59"/>
  <c r="EA368" i="59"/>
  <c r="CP376" i="59"/>
  <c r="CL376" i="59"/>
  <c r="CZ380" i="59"/>
  <c r="CU382" i="59"/>
  <c r="CX385" i="59"/>
  <c r="CS386" i="59"/>
  <c r="EA387" i="59"/>
  <c r="DY391" i="59"/>
  <c r="DZ393" i="59"/>
  <c r="EB413" i="59"/>
  <c r="CX420" i="59"/>
  <c r="CL420" i="59"/>
  <c r="EA420" i="59"/>
  <c r="CP428" i="59"/>
  <c r="EA438" i="59"/>
  <c r="DW462" i="59"/>
  <c r="CR463" i="59"/>
  <c r="CM465" i="59"/>
  <c r="DW467" i="59"/>
  <c r="CN472" i="59"/>
  <c r="CS473" i="59"/>
  <c r="CU475" i="59"/>
  <c r="EB487" i="59"/>
  <c r="DW491" i="59"/>
  <c r="DW497" i="59"/>
  <c r="CO509" i="59"/>
  <c r="CV510" i="59"/>
  <c r="CP511" i="59"/>
  <c r="CV512" i="59"/>
  <c r="CP513" i="59"/>
  <c r="CV514" i="59"/>
  <c r="EC515" i="59"/>
  <c r="DM517" i="59"/>
  <c r="CO519" i="59"/>
  <c r="ED542" i="59"/>
  <c r="EB542" i="59"/>
  <c r="EA542" i="59"/>
  <c r="DZ542" i="59"/>
  <c r="DY542" i="59"/>
  <c r="DX542" i="59"/>
  <c r="DW542" i="59"/>
  <c r="CW554" i="59"/>
  <c r="CL554" i="59"/>
  <c r="DM554" i="59"/>
  <c r="CZ554" i="59"/>
  <c r="CY554" i="59"/>
  <c r="CX554" i="59"/>
  <c r="CR554" i="59"/>
  <c r="CQ554" i="59"/>
  <c r="CP554" i="59"/>
  <c r="DB554" i="59" s="1"/>
  <c r="CN554" i="59"/>
  <c r="DW559" i="59"/>
  <c r="CN737" i="59"/>
  <c r="DM740" i="59"/>
  <c r="CL740" i="59"/>
  <c r="CZ740" i="59"/>
  <c r="CV740" i="59"/>
  <c r="CU740" i="59"/>
  <c r="CT740" i="59"/>
  <c r="CS740" i="59"/>
  <c r="CR740" i="59"/>
  <c r="CQ740" i="59"/>
  <c r="CP740" i="59"/>
  <c r="CM783" i="59"/>
  <c r="CZ786" i="59"/>
  <c r="CO828" i="59"/>
  <c r="DX288" i="59"/>
  <c r="CT289" i="59"/>
  <c r="CX296" i="59"/>
  <c r="EB314" i="59"/>
  <c r="DY318" i="59"/>
  <c r="CP330" i="59"/>
  <c r="CT331" i="59"/>
  <c r="EC333" i="59"/>
  <c r="CO335" i="59"/>
  <c r="CZ337" i="59"/>
  <c r="CL337" i="59"/>
  <c r="DW337" i="59"/>
  <c r="DY338" i="59"/>
  <c r="CZ341" i="59"/>
  <c r="DL341" i="59" s="1"/>
  <c r="CL341" i="59"/>
  <c r="DZ361" i="59"/>
  <c r="EB368" i="59"/>
  <c r="CV375" i="59"/>
  <c r="CL375" i="59"/>
  <c r="CQ376" i="59"/>
  <c r="CV382" i="59"/>
  <c r="DH381" i="59" s="1"/>
  <c r="CY385" i="59"/>
  <c r="CT386" i="59"/>
  <c r="EB387" i="59"/>
  <c r="DZ391" i="59"/>
  <c r="EA393" i="59"/>
  <c r="EC413" i="59"/>
  <c r="CM420" i="59"/>
  <c r="EB420" i="59"/>
  <c r="CX424" i="59"/>
  <c r="CL424" i="59"/>
  <c r="CX426" i="59"/>
  <c r="CL426" i="59"/>
  <c r="CQ428" i="59"/>
  <c r="EB438" i="59"/>
  <c r="DY444" i="59"/>
  <c r="EC446" i="59"/>
  <c r="DW460" i="59"/>
  <c r="DW461" i="59"/>
  <c r="DX462" i="59"/>
  <c r="CS463" i="59"/>
  <c r="DX467" i="59"/>
  <c r="CX470" i="59"/>
  <c r="CL470" i="59"/>
  <c r="CO472" i="59"/>
  <c r="CT473" i="59"/>
  <c r="CV475" i="59"/>
  <c r="EC487" i="59"/>
  <c r="DX491" i="59"/>
  <c r="DX497" i="59"/>
  <c r="CP509" i="59"/>
  <c r="CQ511" i="59"/>
  <c r="CQ513" i="59"/>
  <c r="EA514" i="59"/>
  <c r="DZ514" i="59"/>
  <c r="DY514" i="59"/>
  <c r="DX514" i="59"/>
  <c r="ED515" i="59"/>
  <c r="CV519" i="59"/>
  <c r="CM554" i="59"/>
  <c r="DX559" i="59"/>
  <c r="EA566" i="59"/>
  <c r="ED566" i="59"/>
  <c r="EC566" i="59"/>
  <c r="EB566" i="59"/>
  <c r="CL611" i="59"/>
  <c r="CZ611" i="59"/>
  <c r="CY611" i="59"/>
  <c r="CX611" i="59"/>
  <c r="CP737" i="59"/>
  <c r="CN740" i="59"/>
  <c r="CX747" i="59"/>
  <c r="DJ747" i="59" s="1"/>
  <c r="CY783" i="59"/>
  <c r="CL870" i="59"/>
  <c r="DM870" i="59"/>
  <c r="DP870" i="59" s="1"/>
  <c r="CZ870" i="59"/>
  <c r="CY870" i="59"/>
  <c r="CX870" i="59"/>
  <c r="CW870" i="59"/>
  <c r="CV870" i="59"/>
  <c r="CU870" i="59"/>
  <c r="CO870" i="59"/>
  <c r="CL873" i="59"/>
  <c r="DM873" i="59"/>
  <c r="CZ873" i="59"/>
  <c r="CY873" i="59"/>
  <c r="CX873" i="59"/>
  <c r="CU289" i="59"/>
  <c r="EB309" i="59"/>
  <c r="EC314" i="59"/>
  <c r="DZ318" i="59"/>
  <c r="CQ330" i="59"/>
  <c r="CU331" i="59"/>
  <c r="CR333" i="59"/>
  <c r="ED333" i="59"/>
  <c r="CP335" i="59"/>
  <c r="CZ336" i="59"/>
  <c r="CL336" i="59"/>
  <c r="CM337" i="59"/>
  <c r="EA337" i="59"/>
  <c r="DZ338" i="59"/>
  <c r="CM341" i="59"/>
  <c r="EA361" i="59"/>
  <c r="EC368" i="59"/>
  <c r="CP381" i="59"/>
  <c r="CL381" i="59"/>
  <c r="CP384" i="59"/>
  <c r="CL384" i="59"/>
  <c r="CU386" i="59"/>
  <c r="EC387" i="59"/>
  <c r="EA391" i="59"/>
  <c r="EB393" i="59"/>
  <c r="ED413" i="59"/>
  <c r="CN420" i="59"/>
  <c r="EC420" i="59"/>
  <c r="CM424" i="59"/>
  <c r="CR428" i="59"/>
  <c r="DW437" i="59"/>
  <c r="EC438" i="59"/>
  <c r="DW442" i="59"/>
  <c r="DZ444" i="59"/>
  <c r="ED446" i="59"/>
  <c r="DX460" i="59"/>
  <c r="DX461" i="59"/>
  <c r="DY462" i="59"/>
  <c r="CT463" i="59"/>
  <c r="DY465" i="59"/>
  <c r="DY467" i="59"/>
  <c r="CM470" i="59"/>
  <c r="CS471" i="59"/>
  <c r="CP472" i="59"/>
  <c r="CU473" i="59"/>
  <c r="CW475" i="59"/>
  <c r="ED487" i="59"/>
  <c r="DY491" i="59"/>
  <c r="DY497" i="59"/>
  <c r="CQ509" i="59"/>
  <c r="DW510" i="59"/>
  <c r="CR511" i="59"/>
  <c r="DW512" i="59"/>
  <c r="CR513" i="59"/>
  <c r="DW514" i="59"/>
  <c r="CT516" i="59"/>
  <c r="CL516" i="59"/>
  <c r="EC517" i="59"/>
  <c r="CX519" i="59"/>
  <c r="CO554" i="59"/>
  <c r="ED569" i="59"/>
  <c r="EC569" i="59"/>
  <c r="EB569" i="59"/>
  <c r="EA569" i="59"/>
  <c r="DZ569" i="59"/>
  <c r="DY569" i="59"/>
  <c r="DX569" i="59"/>
  <c r="EC572" i="59"/>
  <c r="ED572" i="59"/>
  <c r="CV611" i="59"/>
  <c r="CW648" i="59"/>
  <c r="CW733" i="59"/>
  <c r="CL733" i="59"/>
  <c r="CX733" i="59"/>
  <c r="CV733" i="59"/>
  <c r="CT733" i="59"/>
  <c r="CS733" i="59"/>
  <c r="CR733" i="59"/>
  <c r="CQ733" i="59"/>
  <c r="CP733" i="59"/>
  <c r="CO733" i="59"/>
  <c r="CN733" i="59"/>
  <c r="CZ783" i="59"/>
  <c r="CV873" i="59"/>
  <c r="DM876" i="59"/>
  <c r="CQ328" i="59"/>
  <c r="CL328" i="59"/>
  <c r="CQ334" i="59"/>
  <c r="CL334" i="59"/>
  <c r="CX380" i="59"/>
  <c r="CL380" i="59"/>
  <c r="CV383" i="59"/>
  <c r="DH383" i="59" s="1"/>
  <c r="CL383" i="59"/>
  <c r="CZ521" i="59"/>
  <c r="CL521" i="59"/>
  <c r="CT521" i="59"/>
  <c r="CS521" i="59"/>
  <c r="CR521" i="59"/>
  <c r="CQ521" i="59"/>
  <c r="CP521" i="59"/>
  <c r="CO521" i="59"/>
  <c r="DM521" i="59"/>
  <c r="DW538" i="59"/>
  <c r="ED538" i="59"/>
  <c r="EC538" i="59"/>
  <c r="EB538" i="59"/>
  <c r="EA538" i="59"/>
  <c r="DY538" i="59"/>
  <c r="DM555" i="59"/>
  <c r="CL555" i="59"/>
  <c r="CV555" i="59"/>
  <c r="CU555" i="59"/>
  <c r="CT555" i="59"/>
  <c r="CS555" i="59"/>
  <c r="CR555" i="59"/>
  <c r="CQ555" i="59"/>
  <c r="CL563" i="59"/>
  <c r="CU563" i="59"/>
  <c r="DW569" i="59"/>
  <c r="CW611" i="59"/>
  <c r="CY649" i="59"/>
  <c r="CL649" i="59"/>
  <c r="CV649" i="59"/>
  <c r="CU649" i="59"/>
  <c r="CT649" i="59"/>
  <c r="CS649" i="59"/>
  <c r="CR649" i="59"/>
  <c r="CQ649" i="59"/>
  <c r="DC649" i="59" s="1"/>
  <c r="CP649" i="59"/>
  <c r="CO649" i="59"/>
  <c r="CN649" i="59"/>
  <c r="CM733" i="59"/>
  <c r="CW745" i="59"/>
  <c r="CL745" i="59"/>
  <c r="CX745" i="59"/>
  <c r="CV745" i="59"/>
  <c r="CU745" i="59"/>
  <c r="CT745" i="59"/>
  <c r="CS745" i="59"/>
  <c r="CR745" i="59"/>
  <c r="CQ745" i="59"/>
  <c r="CP745" i="59"/>
  <c r="CO745" i="59"/>
  <c r="DM783" i="59"/>
  <c r="CL791" i="59"/>
  <c r="DM791" i="59"/>
  <c r="DP791" i="59" s="1"/>
  <c r="CY791" i="59"/>
  <c r="CX791" i="59"/>
  <c r="DJ790" i="59" s="1"/>
  <c r="CW791" i="59"/>
  <c r="CV791" i="59"/>
  <c r="CU791" i="59"/>
  <c r="CQ791" i="59"/>
  <c r="CP791" i="59"/>
  <c r="CO791" i="59"/>
  <c r="CZ831" i="59"/>
  <c r="CL831" i="59"/>
  <c r="DM831" i="59"/>
  <c r="CV831" i="59"/>
  <c r="CU831" i="59"/>
  <c r="CT831" i="59"/>
  <c r="CS831" i="59"/>
  <c r="CR831" i="59"/>
  <c r="CQ831" i="59"/>
  <c r="CP831" i="59"/>
  <c r="CW873" i="59"/>
  <c r="DY286" i="59"/>
  <c r="EA288" i="59"/>
  <c r="DY290" i="59"/>
  <c r="CW294" i="59"/>
  <c r="CR328" i="59"/>
  <c r="CS330" i="59"/>
  <c r="CT333" i="59"/>
  <c r="CR334" i="59"/>
  <c r="CR335" i="59"/>
  <c r="CS336" i="59"/>
  <c r="CP337" i="59"/>
  <c r="EB338" i="59"/>
  <c r="CP341" i="59"/>
  <c r="CY342" i="59"/>
  <c r="CL342" i="59"/>
  <c r="EC361" i="59"/>
  <c r="DZ367" i="59"/>
  <c r="CM380" i="59"/>
  <c r="CM383" i="59"/>
  <c r="EC391" i="59"/>
  <c r="CP420" i="59"/>
  <c r="CO424" i="59"/>
  <c r="CO426" i="59"/>
  <c r="CY428" i="59"/>
  <c r="CW430" i="59"/>
  <c r="DY437" i="59"/>
  <c r="EB444" i="59"/>
  <c r="DM463" i="59"/>
  <c r="CO470" i="59"/>
  <c r="CU471" i="59"/>
  <c r="CR472" i="59"/>
  <c r="CW473" i="59"/>
  <c r="DY486" i="59"/>
  <c r="EA491" i="59"/>
  <c r="EB493" i="59"/>
  <c r="EA497" i="59"/>
  <c r="DW508" i="59"/>
  <c r="CS509" i="59"/>
  <c r="CT511" i="59"/>
  <c r="CT513" i="59"/>
  <c r="EC514" i="59"/>
  <c r="CT518" i="59"/>
  <c r="CL518" i="59"/>
  <c r="CV518" i="59"/>
  <c r="CU521" i="59"/>
  <c r="ED534" i="59"/>
  <c r="DW534" i="59"/>
  <c r="DX538" i="59"/>
  <c r="CO555" i="59"/>
  <c r="ED561" i="59"/>
  <c r="EC561" i="59"/>
  <c r="EB561" i="59"/>
  <c r="EA561" i="59"/>
  <c r="DZ561" i="59"/>
  <c r="DY561" i="59"/>
  <c r="DX561" i="59"/>
  <c r="DW561" i="59"/>
  <c r="CT563" i="59"/>
  <c r="CZ649" i="59"/>
  <c r="CY733" i="59"/>
  <c r="CM745" i="59"/>
  <c r="CX792" i="59"/>
  <c r="CL792" i="59"/>
  <c r="CY792" i="59"/>
  <c r="CV792" i="59"/>
  <c r="CU792" i="59"/>
  <c r="CT792" i="59"/>
  <c r="CS792" i="59"/>
  <c r="CR792" i="59"/>
  <c r="CQ792" i="59"/>
  <c r="CP792" i="59"/>
  <c r="CO792" i="59"/>
  <c r="CO831" i="59"/>
  <c r="CS565" i="59"/>
  <c r="CL565" i="59"/>
  <c r="CY566" i="59"/>
  <c r="CL566" i="59"/>
  <c r="CY698" i="59"/>
  <c r="CL698" i="59"/>
  <c r="DM734" i="59"/>
  <c r="DP733" i="59" s="1"/>
  <c r="CL734" i="59"/>
  <c r="DM746" i="59"/>
  <c r="CL746" i="59"/>
  <c r="CX789" i="59"/>
  <c r="CL789" i="59"/>
  <c r="CZ789" i="59"/>
  <c r="CX877" i="59"/>
  <c r="CL877" i="59"/>
  <c r="CY600" i="59"/>
  <c r="DK599" i="59" s="1"/>
  <c r="CL600" i="59"/>
  <c r="CM877" i="59"/>
  <c r="DW563" i="59"/>
  <c r="CN600" i="59"/>
  <c r="CW645" i="59"/>
  <c r="CY654" i="59"/>
  <c r="CY692" i="59"/>
  <c r="CL692" i="59"/>
  <c r="CO698" i="59"/>
  <c r="CU699" i="59"/>
  <c r="CP734" i="59"/>
  <c r="CP746" i="59"/>
  <c r="CX780" i="59"/>
  <c r="CL780" i="59"/>
  <c r="DM780" i="59"/>
  <c r="CX785" i="59"/>
  <c r="CL785" i="59"/>
  <c r="CV787" i="59"/>
  <c r="CN789" i="59"/>
  <c r="CY790" i="59"/>
  <c r="CL790" i="59"/>
  <c r="CP827" i="59"/>
  <c r="CN877" i="59"/>
  <c r="CY879" i="59"/>
  <c r="CP881" i="59"/>
  <c r="CL881" i="59"/>
  <c r="CT520" i="59"/>
  <c r="CL520" i="59"/>
  <c r="DX537" i="59"/>
  <c r="ED543" i="59"/>
  <c r="CU562" i="59"/>
  <c r="DX563" i="59"/>
  <c r="CV565" i="59"/>
  <c r="CP566" i="59"/>
  <c r="CS567" i="59"/>
  <c r="CL567" i="59"/>
  <c r="EB568" i="59"/>
  <c r="DW571" i="59"/>
  <c r="CR598" i="59"/>
  <c r="CO600" i="59"/>
  <c r="CZ606" i="59"/>
  <c r="CY612" i="59"/>
  <c r="CL612" i="59"/>
  <c r="CY646" i="59"/>
  <c r="CL646" i="59"/>
  <c r="CQ647" i="59"/>
  <c r="CL647" i="59"/>
  <c r="CV652" i="59"/>
  <c r="CZ654" i="59"/>
  <c r="DL654" i="59" s="1"/>
  <c r="CT656" i="59"/>
  <c r="CN692" i="59"/>
  <c r="CP698" i="59"/>
  <c r="CV699" i="59"/>
  <c r="CY701" i="59"/>
  <c r="CL701" i="59"/>
  <c r="CQ702" i="59"/>
  <c r="CL702" i="59"/>
  <c r="CQ734" i="59"/>
  <c r="CS739" i="59"/>
  <c r="CW742" i="59"/>
  <c r="CL742" i="59"/>
  <c r="CY742" i="59"/>
  <c r="CQ746" i="59"/>
  <c r="CM780" i="59"/>
  <c r="CN785" i="59"/>
  <c r="CX787" i="59"/>
  <c r="CO789" i="59"/>
  <c r="CQ790" i="59"/>
  <c r="CM826" i="59"/>
  <c r="CQ827" i="59"/>
  <c r="CM833" i="59"/>
  <c r="CO877" i="59"/>
  <c r="CX880" i="59"/>
  <c r="CL880" i="59"/>
  <c r="CQ881" i="59"/>
  <c r="DW516" i="59"/>
  <c r="CV520" i="59"/>
  <c r="DY537" i="59"/>
  <c r="CZ562" i="59"/>
  <c r="DY563" i="59"/>
  <c r="CQ566" i="59"/>
  <c r="CT567" i="59"/>
  <c r="DF567" i="59" s="1"/>
  <c r="EC568" i="59"/>
  <c r="DX571" i="59"/>
  <c r="CS598" i="59"/>
  <c r="CP600" i="59"/>
  <c r="CN612" i="59"/>
  <c r="CZ652" i="59"/>
  <c r="CY655" i="59"/>
  <c r="CL655" i="59"/>
  <c r="CU656" i="59"/>
  <c r="CO692" i="59"/>
  <c r="CQ698" i="59"/>
  <c r="CW699" i="59"/>
  <c r="CR734" i="59"/>
  <c r="CR746" i="59"/>
  <c r="CN780" i="59"/>
  <c r="CO785" i="59"/>
  <c r="CY787" i="59"/>
  <c r="DK787" i="59" s="1"/>
  <c r="CP789" i="59"/>
  <c r="CR790" i="59"/>
  <c r="CZ825" i="59"/>
  <c r="CL825" i="59"/>
  <c r="CN826" i="59"/>
  <c r="CR827" i="59"/>
  <c r="CN833" i="59"/>
  <c r="CX874" i="59"/>
  <c r="CL874" i="59"/>
  <c r="CP877" i="59"/>
  <c r="CM880" i="59"/>
  <c r="CR881" i="59"/>
  <c r="DX516" i="59"/>
  <c r="DW518" i="59"/>
  <c r="DW522" i="59"/>
  <c r="DZ537" i="59"/>
  <c r="DX544" i="59"/>
  <c r="CY558" i="59"/>
  <c r="CL558" i="59"/>
  <c r="EB558" i="59"/>
  <c r="CY560" i="59"/>
  <c r="CL560" i="59"/>
  <c r="EB560" i="59"/>
  <c r="DZ563" i="59"/>
  <c r="DW565" i="59"/>
  <c r="CR566" i="59"/>
  <c r="CU567" i="59"/>
  <c r="ED568" i="59"/>
  <c r="DY571" i="59"/>
  <c r="CT598" i="59"/>
  <c r="CQ600" i="59"/>
  <c r="CN655" i="59"/>
  <c r="CV656" i="59"/>
  <c r="CM691" i="59"/>
  <c r="CP692" i="59"/>
  <c r="CY695" i="59"/>
  <c r="CL695" i="59"/>
  <c r="CR698" i="59"/>
  <c r="CO701" i="59"/>
  <c r="CS702" i="59"/>
  <c r="CS734" i="59"/>
  <c r="CX736" i="59"/>
  <c r="CV739" i="59"/>
  <c r="CN742" i="59"/>
  <c r="DM742" i="59"/>
  <c r="CU744" i="59"/>
  <c r="CS746" i="59"/>
  <c r="CO780" i="59"/>
  <c r="CU782" i="59"/>
  <c r="CP785" i="59"/>
  <c r="CZ787" i="59"/>
  <c r="CQ789" i="59"/>
  <c r="CS790" i="59"/>
  <c r="CO825" i="59"/>
  <c r="CS826" i="59"/>
  <c r="CW827" i="59"/>
  <c r="CO833" i="59"/>
  <c r="DM836" i="59"/>
  <c r="DO836" i="59" s="1"/>
  <c r="CY871" i="59"/>
  <c r="CM874" i="59"/>
  <c r="CR875" i="59"/>
  <c r="CQ877" i="59"/>
  <c r="CN880" i="59"/>
  <c r="CS881" i="59"/>
  <c r="DY516" i="59"/>
  <c r="DX518" i="59"/>
  <c r="DW520" i="59"/>
  <c r="DX522" i="59"/>
  <c r="EA537" i="59"/>
  <c r="CN558" i="59"/>
  <c r="EA563" i="59"/>
  <c r="DX565" i="59"/>
  <c r="CS566" i="59"/>
  <c r="CV567" i="59"/>
  <c r="DZ571" i="59"/>
  <c r="CU598" i="59"/>
  <c r="CR600" i="59"/>
  <c r="CY603" i="59"/>
  <c r="CL603" i="59"/>
  <c r="CZ605" i="59"/>
  <c r="CP612" i="59"/>
  <c r="CY652" i="59"/>
  <c r="CL652" i="59"/>
  <c r="CO655" i="59"/>
  <c r="CW656" i="59"/>
  <c r="CV688" i="59"/>
  <c r="CN691" i="59"/>
  <c r="CQ692" i="59"/>
  <c r="CN695" i="59"/>
  <c r="CS698" i="59"/>
  <c r="CM700" i="59"/>
  <c r="CP701" i="59"/>
  <c r="CT702" i="59"/>
  <c r="CT734" i="59"/>
  <c r="CX739" i="59"/>
  <c r="CO742" i="59"/>
  <c r="DM743" i="59"/>
  <c r="CL743" i="59"/>
  <c r="CV744" i="59"/>
  <c r="CT746" i="59"/>
  <c r="CP780" i="59"/>
  <c r="CW782" i="59"/>
  <c r="CQ785" i="59"/>
  <c r="CZ788" i="59"/>
  <c r="CL788" i="59"/>
  <c r="CR789" i="59"/>
  <c r="CT790" i="59"/>
  <c r="CP825" i="59"/>
  <c r="CT826" i="59"/>
  <c r="CX827" i="59"/>
  <c r="CP833" i="59"/>
  <c r="CW835" i="59"/>
  <c r="CZ837" i="59"/>
  <c r="CL837" i="59"/>
  <c r="CN874" i="59"/>
  <c r="CS875" i="59"/>
  <c r="CR877" i="59"/>
  <c r="CO880" i="59"/>
  <c r="CT881" i="59"/>
  <c r="DZ516" i="59"/>
  <c r="EB537" i="59"/>
  <c r="EA544" i="59"/>
  <c r="CU556" i="59"/>
  <c r="CO558" i="59"/>
  <c r="ED558" i="59"/>
  <c r="CO560" i="59"/>
  <c r="ED560" i="59"/>
  <c r="CY562" i="59"/>
  <c r="CL562" i="59"/>
  <c r="EB562" i="59"/>
  <c r="EB563" i="59"/>
  <c r="DY565" i="59"/>
  <c r="CT566" i="59"/>
  <c r="EA571" i="59"/>
  <c r="CV598" i="59"/>
  <c r="CS600" i="59"/>
  <c r="CN603" i="59"/>
  <c r="CY606" i="59"/>
  <c r="CL606" i="59"/>
  <c r="CX608" i="59"/>
  <c r="CQ612" i="59"/>
  <c r="CY643" i="59"/>
  <c r="CL643" i="59"/>
  <c r="CQ644" i="59"/>
  <c r="CL644" i="59"/>
  <c r="CQ646" i="59"/>
  <c r="CU647" i="59"/>
  <c r="CN652" i="59"/>
  <c r="CS653" i="59"/>
  <c r="CP655" i="59"/>
  <c r="CX656" i="59"/>
  <c r="CW688" i="59"/>
  <c r="CO691" i="59"/>
  <c r="CR692" i="59"/>
  <c r="CO695" i="59"/>
  <c r="CV697" i="59"/>
  <c r="CT698" i="59"/>
  <c r="CN700" i="59"/>
  <c r="CQ701" i="59"/>
  <c r="CU702" i="59"/>
  <c r="CU734" i="59"/>
  <c r="CW736" i="59"/>
  <c r="CL736" i="59"/>
  <c r="CZ736" i="59"/>
  <c r="CP742" i="59"/>
  <c r="CN743" i="59"/>
  <c r="CW744" i="59"/>
  <c r="CU746" i="59"/>
  <c r="CO779" i="59"/>
  <c r="CQ780" i="59"/>
  <c r="CX782" i="59"/>
  <c r="CR785" i="59"/>
  <c r="CU788" i="59"/>
  <c r="CS789" i="59"/>
  <c r="CU790" i="59"/>
  <c r="CQ825" i="59"/>
  <c r="CU826" i="59"/>
  <c r="DG825" i="59" s="1"/>
  <c r="CY827" i="59"/>
  <c r="CZ834" i="59"/>
  <c r="CL834" i="59"/>
  <c r="CO837" i="59"/>
  <c r="CO874" i="59"/>
  <c r="CT875" i="59"/>
  <c r="CS877" i="59"/>
  <c r="CP880" i="59"/>
  <c r="CU881" i="59"/>
  <c r="EC537" i="59"/>
  <c r="EC562" i="59"/>
  <c r="EC563" i="59"/>
  <c r="DZ565" i="59"/>
  <c r="CU566" i="59"/>
  <c r="DW567" i="59"/>
  <c r="EB570" i="59"/>
  <c r="CW598" i="59"/>
  <c r="CT600" i="59"/>
  <c r="CO603" i="59"/>
  <c r="CY608" i="59"/>
  <c r="CR612" i="59"/>
  <c r="CR646" i="59"/>
  <c r="CO652" i="59"/>
  <c r="CQ655" i="59"/>
  <c r="CX688" i="59"/>
  <c r="CV691" i="59"/>
  <c r="CS692" i="59"/>
  <c r="CP695" i="59"/>
  <c r="CW697" i="59"/>
  <c r="CU698" i="59"/>
  <c r="CO700" i="59"/>
  <c r="CR701" i="59"/>
  <c r="DD701" i="59" s="1"/>
  <c r="CV702" i="59"/>
  <c r="CV734" i="59"/>
  <c r="CW739" i="59"/>
  <c r="CL739" i="59"/>
  <c r="CZ739" i="59"/>
  <c r="CQ742" i="59"/>
  <c r="CP743" i="59"/>
  <c r="CX744" i="59"/>
  <c r="CV746" i="59"/>
  <c r="CV779" i="59"/>
  <c r="CR780" i="59"/>
  <c r="CY782" i="59"/>
  <c r="CU785" i="59"/>
  <c r="CV788" i="59"/>
  <c r="DH788" i="59" s="1"/>
  <c r="CT789" i="59"/>
  <c r="CV790" i="59"/>
  <c r="DH789" i="59" s="1"/>
  <c r="CR825" i="59"/>
  <c r="CV826" i="59"/>
  <c r="CZ827" i="59"/>
  <c r="CO834" i="59"/>
  <c r="CM836" i="59"/>
  <c r="CP837" i="59"/>
  <c r="CX871" i="59"/>
  <c r="CL871" i="59"/>
  <c r="CP874" i="59"/>
  <c r="CU875" i="59"/>
  <c r="CT877" i="59"/>
  <c r="CQ880" i="59"/>
  <c r="DE436" i="59"/>
  <c r="EN35" i="59"/>
  <c r="EN34" i="59"/>
  <c r="EZ35" i="59"/>
  <c r="EZ34" i="59"/>
  <c r="EP35" i="59"/>
  <c r="EP34" i="59"/>
  <c r="FB34" i="59"/>
  <c r="FB35" i="59"/>
  <c r="EQ34" i="59"/>
  <c r="EQ35" i="59"/>
  <c r="FC34" i="59"/>
  <c r="FC35" i="59"/>
  <c r="ER34" i="59"/>
  <c r="ER35" i="59"/>
  <c r="FD34" i="59"/>
  <c r="FD35" i="59"/>
  <c r="ES34" i="59"/>
  <c r="ES35" i="59"/>
  <c r="FE34" i="59"/>
  <c r="FE35" i="59"/>
  <c r="FA35" i="59"/>
  <c r="FA34" i="59"/>
  <c r="ET34" i="59"/>
  <c r="ET35" i="59"/>
  <c r="EU34" i="59"/>
  <c r="EU35" i="59"/>
  <c r="EO35" i="59"/>
  <c r="EO34" i="59"/>
  <c r="EV34" i="59"/>
  <c r="EV35" i="59"/>
  <c r="EW35" i="59"/>
  <c r="EW34" i="59"/>
  <c r="EX35" i="59"/>
  <c r="EX34" i="59"/>
  <c r="EM35" i="59"/>
  <c r="EM34" i="59"/>
  <c r="EY35" i="59"/>
  <c r="EY34" i="59"/>
  <c r="EL35" i="59"/>
  <c r="EL34" i="59"/>
  <c r="FF35" i="59"/>
  <c r="FF34" i="59"/>
  <c r="DH331" i="59"/>
  <c r="EK34" i="59"/>
  <c r="DG571" i="59"/>
  <c r="DW8" i="59"/>
  <c r="DV9" i="59"/>
  <c r="DZ10" i="59"/>
  <c r="DZ7" i="59"/>
  <c r="DW9" i="59"/>
  <c r="EC10" i="59"/>
  <c r="EC7" i="59"/>
  <c r="EE10" i="59"/>
  <c r="DK794" i="59"/>
  <c r="DL742" i="59"/>
  <c r="DY57" i="59"/>
  <c r="DY9" i="59"/>
  <c r="DY25" i="59"/>
  <c r="DY24" i="59"/>
  <c r="DY23" i="59"/>
  <c r="DY22" i="59"/>
  <c r="DY21" i="59"/>
  <c r="DY20" i="59"/>
  <c r="DY19" i="59"/>
  <c r="DY18" i="59"/>
  <c r="DY17" i="59"/>
  <c r="DY16" i="59"/>
  <c r="DY15" i="59"/>
  <c r="DY14" i="59"/>
  <c r="DY13" i="59"/>
  <c r="DY12" i="59"/>
  <c r="DY11" i="59"/>
  <c r="DY30" i="59"/>
  <c r="DY7" i="59"/>
  <c r="DY26" i="59"/>
  <c r="CK328" i="59"/>
  <c r="DN328" i="59" s="1"/>
  <c r="DV258" i="59"/>
  <c r="CB59" i="59"/>
  <c r="CK868" i="59"/>
  <c r="DN868" i="59" s="1"/>
  <c r="DV558" i="59"/>
  <c r="CB137" i="59"/>
  <c r="DX57" i="59"/>
  <c r="DX25" i="59"/>
  <c r="DX24" i="59"/>
  <c r="DX23" i="59"/>
  <c r="DX22" i="59"/>
  <c r="DX21" i="59"/>
  <c r="DX20" i="59"/>
  <c r="DX19" i="59"/>
  <c r="DX18" i="59"/>
  <c r="DX17" i="59"/>
  <c r="DX16" i="59"/>
  <c r="DX15" i="59"/>
  <c r="DX14" i="59"/>
  <c r="DX13" i="59"/>
  <c r="DX12" i="59"/>
  <c r="DX11" i="59"/>
  <c r="DX30" i="59"/>
  <c r="DX10" i="59"/>
  <c r="DX7" i="59"/>
  <c r="DX26" i="59"/>
  <c r="EO7" i="59"/>
  <c r="EN7" i="59"/>
  <c r="EM7" i="59"/>
  <c r="EL7" i="59"/>
  <c r="EK7" i="59"/>
  <c r="CK331" i="59"/>
  <c r="DN331" i="59" s="1"/>
  <c r="DV261" i="59"/>
  <c r="CB62" i="59"/>
  <c r="CK871" i="59"/>
  <c r="DN871" i="59" s="1"/>
  <c r="DV561" i="59"/>
  <c r="CB140" i="59"/>
  <c r="CR10" i="59"/>
  <c r="DB6" i="59"/>
  <c r="CK375" i="59"/>
  <c r="DN375" i="59" s="1"/>
  <c r="DV285" i="59"/>
  <c r="BM87" i="59"/>
  <c r="CK376" i="59"/>
  <c r="DN376" i="59" s="1"/>
  <c r="DV286" i="59"/>
  <c r="BM88" i="59"/>
  <c r="CK420" i="59"/>
  <c r="DN420" i="59" s="1"/>
  <c r="DV310" i="59"/>
  <c r="BR87" i="59"/>
  <c r="CK421" i="59"/>
  <c r="DN421" i="59" s="1"/>
  <c r="DV311" i="59"/>
  <c r="BR88" i="59"/>
  <c r="DV88" i="59"/>
  <c r="BM37" i="59"/>
  <c r="CK16" i="59"/>
  <c r="DN16" i="59" s="1"/>
  <c r="CK557" i="59"/>
  <c r="DN557" i="59" s="1"/>
  <c r="DV387" i="59"/>
  <c r="BM115" i="59"/>
  <c r="CK373" i="59"/>
  <c r="DN373" i="59" s="1"/>
  <c r="DV283" i="59"/>
  <c r="BM85" i="59"/>
  <c r="CK419" i="59"/>
  <c r="DN419" i="59" s="1"/>
  <c r="DV309" i="59"/>
  <c r="BR86" i="59"/>
  <c r="CK466" i="59"/>
  <c r="DN466" i="59" s="1"/>
  <c r="DV336" i="59"/>
  <c r="BW88" i="59"/>
  <c r="DV112" i="59"/>
  <c r="CK62" i="59"/>
  <c r="DN62" i="59" s="1"/>
  <c r="BR37" i="59"/>
  <c r="CK602" i="59"/>
  <c r="DN602" i="59" s="1"/>
  <c r="DV412" i="59"/>
  <c r="BR115" i="59"/>
  <c r="BT39" i="59"/>
  <c r="BS39" i="59"/>
  <c r="DM29" i="59"/>
  <c r="DB866" i="59"/>
  <c r="CP866" i="59"/>
  <c r="DB821" i="59"/>
  <c r="CP821" i="59"/>
  <c r="CP776" i="59"/>
  <c r="DB776" i="59"/>
  <c r="CP731" i="59"/>
  <c r="DB731" i="59"/>
  <c r="DB686" i="59"/>
  <c r="DB641" i="59"/>
  <c r="CP641" i="59"/>
  <c r="CP686" i="59"/>
  <c r="CP596" i="59"/>
  <c r="DB551" i="59"/>
  <c r="CP551" i="59"/>
  <c r="DB596" i="59"/>
  <c r="DB506" i="59"/>
  <c r="CP506" i="59"/>
  <c r="DB461" i="59"/>
  <c r="CP461" i="59"/>
  <c r="DB416" i="59"/>
  <c r="CP416" i="59"/>
  <c r="DB371" i="59"/>
  <c r="CP371" i="59"/>
  <c r="DB326" i="59"/>
  <c r="CP326" i="59"/>
  <c r="DB236" i="59"/>
  <c r="CP236" i="59"/>
  <c r="CP281" i="59"/>
  <c r="DB281" i="59"/>
  <c r="DB191" i="59"/>
  <c r="CP191" i="59"/>
  <c r="DB146" i="59"/>
  <c r="CP146" i="59"/>
  <c r="DB101" i="59"/>
  <c r="CP101" i="59"/>
  <c r="DB56" i="59"/>
  <c r="CP56" i="59"/>
  <c r="DB10" i="59"/>
  <c r="CP10" i="59"/>
  <c r="DC866" i="59"/>
  <c r="CQ866" i="59"/>
  <c r="CQ863" i="59"/>
  <c r="DC863" i="59" s="1"/>
  <c r="DC821" i="59"/>
  <c r="CQ818" i="59"/>
  <c r="DC818" i="59" s="1"/>
  <c r="CQ821" i="59"/>
  <c r="CQ776" i="59"/>
  <c r="DC731" i="59"/>
  <c r="CQ731" i="59"/>
  <c r="CQ773" i="59"/>
  <c r="DC773" i="59" s="1"/>
  <c r="DC776" i="59"/>
  <c r="DC641" i="59"/>
  <c r="CQ641" i="59"/>
  <c r="CQ638" i="59"/>
  <c r="DC638" i="59" s="1"/>
  <c r="CQ686" i="59"/>
  <c r="CQ728" i="59"/>
  <c r="DC728" i="59" s="1"/>
  <c r="CQ683" i="59"/>
  <c r="DC683" i="59" s="1"/>
  <c r="DC686" i="59"/>
  <c r="CQ596" i="59"/>
  <c r="DC551" i="59"/>
  <c r="CQ551" i="59"/>
  <c r="CQ593" i="59"/>
  <c r="DC593" i="59" s="1"/>
  <c r="DC596" i="59"/>
  <c r="CQ503" i="59"/>
  <c r="DC503" i="59" s="1"/>
  <c r="CQ548" i="59"/>
  <c r="DC548" i="59" s="1"/>
  <c r="CQ413" i="59"/>
  <c r="DC413" i="59" s="1"/>
  <c r="DC506" i="59"/>
  <c r="CQ458" i="59"/>
  <c r="DC458" i="59" s="1"/>
  <c r="CQ506" i="59"/>
  <c r="DC461" i="59"/>
  <c r="CQ461" i="59"/>
  <c r="DC416" i="59"/>
  <c r="CQ368" i="59"/>
  <c r="DC368" i="59" s="1"/>
  <c r="CQ416" i="59"/>
  <c r="DC371" i="59"/>
  <c r="CQ371" i="59"/>
  <c r="DC326" i="59"/>
  <c r="CQ326" i="59"/>
  <c r="CQ323" i="59"/>
  <c r="DC323" i="59" s="1"/>
  <c r="CQ281" i="59"/>
  <c r="CQ278" i="59"/>
  <c r="DC278" i="59" s="1"/>
  <c r="DC281" i="59"/>
  <c r="CQ233" i="59"/>
  <c r="DC233" i="59" s="1"/>
  <c r="DC236" i="59"/>
  <c r="CQ236" i="59"/>
  <c r="DC191" i="59"/>
  <c r="CQ191" i="59"/>
  <c r="CQ188" i="59"/>
  <c r="DC188" i="59" s="1"/>
  <c r="DC146" i="59"/>
  <c r="CQ146" i="59"/>
  <c r="CQ143" i="59"/>
  <c r="DC143" i="59" s="1"/>
  <c r="CQ98" i="59"/>
  <c r="DC98" i="59" s="1"/>
  <c r="DC101" i="59"/>
  <c r="CQ101" i="59"/>
  <c r="DC56" i="59"/>
  <c r="CQ56" i="59"/>
  <c r="CQ53" i="59"/>
  <c r="DC53" i="59" s="1"/>
  <c r="DC10" i="59"/>
  <c r="CQ10" i="59"/>
  <c r="DX9" i="59"/>
  <c r="EB57" i="59"/>
  <c r="EB30" i="59"/>
  <c r="EB10" i="59"/>
  <c r="EB26" i="59"/>
  <c r="EB9" i="59"/>
  <c r="EB25" i="59"/>
  <c r="EB24" i="59"/>
  <c r="EB23" i="59"/>
  <c r="EB22" i="59"/>
  <c r="EB21" i="59"/>
  <c r="EB20" i="59"/>
  <c r="EB19" i="59"/>
  <c r="EB18" i="59"/>
  <c r="EB17" i="59"/>
  <c r="EB16" i="59"/>
  <c r="EB15" i="59"/>
  <c r="EB14" i="59"/>
  <c r="EB13" i="59"/>
  <c r="EB12" i="59"/>
  <c r="EB11" i="59"/>
  <c r="CJ240" i="59"/>
  <c r="CL240" i="59" s="1"/>
  <c r="DU160" i="59"/>
  <c r="DU185" i="59"/>
  <c r="CJ195" i="59"/>
  <c r="CL195" i="59" s="1"/>
  <c r="DU210" i="59"/>
  <c r="CA139" i="59"/>
  <c r="BL139" i="59"/>
  <c r="DU135" i="59"/>
  <c r="CJ150" i="59"/>
  <c r="CL150" i="59" s="1"/>
  <c r="BV139" i="59"/>
  <c r="BQ139" i="59"/>
  <c r="CA113" i="59"/>
  <c r="BL113" i="59"/>
  <c r="BV87" i="59"/>
  <c r="DU110" i="59"/>
  <c r="BV113" i="59"/>
  <c r="CJ105" i="59"/>
  <c r="CL105" i="59" s="1"/>
  <c r="BQ87" i="59"/>
  <c r="BQ113" i="59"/>
  <c r="DU86" i="59"/>
  <c r="CA61" i="59"/>
  <c r="BL61" i="59"/>
  <c r="BV61" i="59"/>
  <c r="CA87" i="59"/>
  <c r="CJ60" i="59"/>
  <c r="CL60" i="59" s="1"/>
  <c r="BL87" i="59"/>
  <c r="BQ61" i="59"/>
  <c r="CJ14" i="59"/>
  <c r="BQ35" i="59"/>
  <c r="CA35" i="59"/>
  <c r="BL35" i="59"/>
  <c r="BV35" i="59"/>
  <c r="DV137" i="59"/>
  <c r="CK107" i="59"/>
  <c r="DN107" i="59" s="1"/>
  <c r="BW37" i="59"/>
  <c r="CK647" i="59"/>
  <c r="DN647" i="59" s="1"/>
  <c r="DV437" i="59"/>
  <c r="BW115" i="59"/>
  <c r="CK418" i="59"/>
  <c r="DN418" i="59" s="1"/>
  <c r="DV308" i="59"/>
  <c r="BR85" i="59"/>
  <c r="EA57" i="59"/>
  <c r="EA30" i="59"/>
  <c r="EA26" i="59"/>
  <c r="EA9" i="59"/>
  <c r="EA25" i="59"/>
  <c r="EA24" i="59"/>
  <c r="EA23" i="59"/>
  <c r="EA22" i="59"/>
  <c r="EA21" i="59"/>
  <c r="EA20" i="59"/>
  <c r="EA19" i="59"/>
  <c r="EA18" i="59"/>
  <c r="EA17" i="59"/>
  <c r="EA16" i="59"/>
  <c r="EA15" i="59"/>
  <c r="EA14" i="59"/>
  <c r="EA13" i="59"/>
  <c r="EA12" i="59"/>
  <c r="EA11" i="59"/>
  <c r="CK553" i="59"/>
  <c r="DN553" i="59" s="1"/>
  <c r="DV383" i="59"/>
  <c r="BM111" i="59"/>
  <c r="DV85" i="59"/>
  <c r="BM34" i="59"/>
  <c r="CK13" i="59"/>
  <c r="DN13" i="59" s="1"/>
  <c r="CT7" i="59"/>
  <c r="DF7" i="59" s="1"/>
  <c r="DV86" i="59"/>
  <c r="BM35" i="59"/>
  <c r="CK14" i="59"/>
  <c r="DN14" i="59" s="1"/>
  <c r="CK555" i="59"/>
  <c r="DN555" i="59" s="1"/>
  <c r="DV385" i="59"/>
  <c r="BM113" i="59"/>
  <c r="DV162" i="59"/>
  <c r="CK152" i="59"/>
  <c r="DN152" i="59" s="1"/>
  <c r="CB37" i="59"/>
  <c r="CK598" i="59"/>
  <c r="DN598" i="59" s="1"/>
  <c r="DV408" i="59"/>
  <c r="BR111" i="59"/>
  <c r="DV110" i="59"/>
  <c r="CK60" i="59"/>
  <c r="DN60" i="59" s="1"/>
  <c r="BR35" i="59"/>
  <c r="EO9" i="59"/>
  <c r="EP9" i="59"/>
  <c r="CK197" i="59"/>
  <c r="DN197" i="59" s="1"/>
  <c r="DV187" i="59"/>
  <c r="BM63" i="59"/>
  <c r="CK737" i="59"/>
  <c r="DN737" i="59" s="1"/>
  <c r="DV487" i="59"/>
  <c r="BM141" i="59"/>
  <c r="DD10" i="59"/>
  <c r="CK510" i="59"/>
  <c r="DN510" i="59" s="1"/>
  <c r="DV360" i="59"/>
  <c r="CB87" i="59"/>
  <c r="CK554" i="59"/>
  <c r="DN554" i="59" s="1"/>
  <c r="DV384" i="59"/>
  <c r="BM112" i="59"/>
  <c r="DG866" i="59"/>
  <c r="CU863" i="59"/>
  <c r="DG863" i="59" s="1"/>
  <c r="DG821" i="59"/>
  <c r="CU821" i="59"/>
  <c r="CU866" i="59"/>
  <c r="DG776" i="59"/>
  <c r="CU776" i="59"/>
  <c r="CU773" i="59"/>
  <c r="DG773" i="59" s="1"/>
  <c r="CU818" i="59"/>
  <c r="DG818" i="59" s="1"/>
  <c r="DG731" i="59"/>
  <c r="CU728" i="59"/>
  <c r="DG728" i="59" s="1"/>
  <c r="CU731" i="59"/>
  <c r="CU686" i="59"/>
  <c r="DG596" i="59"/>
  <c r="CU596" i="59"/>
  <c r="CU593" i="59"/>
  <c r="DG593" i="59" s="1"/>
  <c r="CU683" i="59"/>
  <c r="DG683" i="59" s="1"/>
  <c r="DG686" i="59"/>
  <c r="CU638" i="59"/>
  <c r="DG638" i="59" s="1"/>
  <c r="DG551" i="59"/>
  <c r="CU551" i="59"/>
  <c r="DG641" i="59"/>
  <c r="CU641" i="59"/>
  <c r="DG506" i="59"/>
  <c r="CU506" i="59"/>
  <c r="CU503" i="59"/>
  <c r="DG503" i="59" s="1"/>
  <c r="CU548" i="59"/>
  <c r="DG548" i="59" s="1"/>
  <c r="CU413" i="59"/>
  <c r="DG413" i="59" s="1"/>
  <c r="CU458" i="59"/>
  <c r="DG458" i="59" s="1"/>
  <c r="DG416" i="59"/>
  <c r="CU416" i="59"/>
  <c r="DG461" i="59"/>
  <c r="CU461" i="59"/>
  <c r="DG371" i="59"/>
  <c r="CU371" i="59"/>
  <c r="DG281" i="59"/>
  <c r="CU281" i="59"/>
  <c r="CU278" i="59"/>
  <c r="DG278" i="59" s="1"/>
  <c r="CU323" i="59"/>
  <c r="DG323" i="59" s="1"/>
  <c r="CU368" i="59"/>
  <c r="DG368" i="59" s="1"/>
  <c r="DG326" i="59"/>
  <c r="CU326" i="59"/>
  <c r="CU233" i="59"/>
  <c r="DG233" i="59" s="1"/>
  <c r="DG236" i="59"/>
  <c r="CU236" i="59"/>
  <c r="CU188" i="59"/>
  <c r="DG188" i="59" s="1"/>
  <c r="DG191" i="59"/>
  <c r="CU191" i="59"/>
  <c r="DG146" i="59"/>
  <c r="CU146" i="59"/>
  <c r="CU143" i="59"/>
  <c r="DG143" i="59" s="1"/>
  <c r="CU98" i="59"/>
  <c r="DG98" i="59" s="1"/>
  <c r="DG101" i="59"/>
  <c r="CU101" i="59"/>
  <c r="DG56" i="59"/>
  <c r="CU56" i="59"/>
  <c r="CU53" i="59"/>
  <c r="DG53" i="59" s="1"/>
  <c r="DG10" i="59"/>
  <c r="CU10" i="59"/>
  <c r="DV109" i="59"/>
  <c r="CK59" i="59"/>
  <c r="DN59" i="59" s="1"/>
  <c r="BR34" i="59"/>
  <c r="CK600" i="59"/>
  <c r="DN600" i="59" s="1"/>
  <c r="DV410" i="59"/>
  <c r="BR113" i="59"/>
  <c r="DV133" i="59"/>
  <c r="CK103" i="59"/>
  <c r="DN103" i="59" s="1"/>
  <c r="BW33" i="59"/>
  <c r="CK643" i="59"/>
  <c r="DN643" i="59" s="1"/>
  <c r="DV433" i="59"/>
  <c r="BW111" i="59"/>
  <c r="DH866" i="59"/>
  <c r="CV863" i="59"/>
  <c r="DH863" i="59" s="1"/>
  <c r="DH821" i="59"/>
  <c r="CV821" i="59"/>
  <c r="CV866" i="59"/>
  <c r="DH776" i="59"/>
  <c r="CV776" i="59"/>
  <c r="CV773" i="59"/>
  <c r="DH773" i="59" s="1"/>
  <c r="CV818" i="59"/>
  <c r="DH818" i="59" s="1"/>
  <c r="DH731" i="59"/>
  <c r="CV728" i="59"/>
  <c r="DH728" i="59" s="1"/>
  <c r="DH686" i="59"/>
  <c r="CV686" i="59"/>
  <c r="CV731" i="59"/>
  <c r="DH596" i="59"/>
  <c r="CV596" i="59"/>
  <c r="CV593" i="59"/>
  <c r="DH593" i="59" s="1"/>
  <c r="CV683" i="59"/>
  <c r="DH683" i="59" s="1"/>
  <c r="DH641" i="59"/>
  <c r="CV641" i="59"/>
  <c r="CV638" i="59"/>
  <c r="DH638" i="59" s="1"/>
  <c r="CV551" i="59"/>
  <c r="DH506" i="59"/>
  <c r="CV506" i="59"/>
  <c r="CV503" i="59"/>
  <c r="DH503" i="59" s="1"/>
  <c r="CV548" i="59"/>
  <c r="DH548" i="59" s="1"/>
  <c r="DH551" i="59"/>
  <c r="CV458" i="59"/>
  <c r="DH458" i="59" s="1"/>
  <c r="DH416" i="59"/>
  <c r="CV416" i="59"/>
  <c r="DH461" i="59"/>
  <c r="CV461" i="59"/>
  <c r="DH371" i="59"/>
  <c r="CV371" i="59"/>
  <c r="CV413" i="59"/>
  <c r="DH413" i="59" s="1"/>
  <c r="DH281" i="59"/>
  <c r="CV281" i="59"/>
  <c r="CV278" i="59"/>
  <c r="DH278" i="59" s="1"/>
  <c r="CV323" i="59"/>
  <c r="DH323" i="59" s="1"/>
  <c r="CV368" i="59"/>
  <c r="DH368" i="59" s="1"/>
  <c r="DH326" i="59"/>
  <c r="CV326" i="59"/>
  <c r="CV233" i="59"/>
  <c r="DH233" i="59" s="1"/>
  <c r="DH236" i="59"/>
  <c r="CV236" i="59"/>
  <c r="CV188" i="59"/>
  <c r="DH188" i="59" s="1"/>
  <c r="DH146" i="59"/>
  <c r="CV146" i="59"/>
  <c r="CV143" i="59"/>
  <c r="DH143" i="59" s="1"/>
  <c r="DH191" i="59"/>
  <c r="CV191" i="59"/>
  <c r="DH101" i="59"/>
  <c r="CV101" i="59"/>
  <c r="CV98" i="59"/>
  <c r="DH98" i="59" s="1"/>
  <c r="DH56" i="59"/>
  <c r="CV56" i="59"/>
  <c r="CV53" i="59"/>
  <c r="DH53" i="59" s="1"/>
  <c r="DH6" i="59"/>
  <c r="EE57" i="59"/>
  <c r="EE26" i="59"/>
  <c r="EE25" i="59"/>
  <c r="EE24" i="59"/>
  <c r="EE23" i="59"/>
  <c r="EE22" i="59"/>
  <c r="EE21" i="59"/>
  <c r="EE20" i="59"/>
  <c r="EE19" i="59"/>
  <c r="EE18" i="59"/>
  <c r="EE17" i="59"/>
  <c r="EE16" i="59"/>
  <c r="EE15" i="59"/>
  <c r="EE14" i="59"/>
  <c r="EE13" i="59"/>
  <c r="EE12" i="59"/>
  <c r="EE11" i="59"/>
  <c r="EE30" i="59"/>
  <c r="EE8" i="59"/>
  <c r="DV134" i="59"/>
  <c r="CK104" i="59"/>
  <c r="DN104" i="59" s="1"/>
  <c r="BW34" i="59"/>
  <c r="CK644" i="59"/>
  <c r="DN644" i="59" s="1"/>
  <c r="DV434" i="59"/>
  <c r="BW112" i="59"/>
  <c r="CV7" i="59"/>
  <c r="DH7" i="59" s="1"/>
  <c r="EA7" i="59"/>
  <c r="DV135" i="59"/>
  <c r="CK105" i="59"/>
  <c r="DN105" i="59" s="1"/>
  <c r="BW35" i="59"/>
  <c r="CK645" i="59"/>
  <c r="DN645" i="59" s="1"/>
  <c r="DV435" i="59"/>
  <c r="BW113" i="59"/>
  <c r="EB8" i="59"/>
  <c r="EK9" i="59"/>
  <c r="CD43" i="59"/>
  <c r="CC43" i="59"/>
  <c r="DY8" i="59"/>
  <c r="DV108" i="59"/>
  <c r="CK58" i="59"/>
  <c r="DN58" i="59" s="1"/>
  <c r="BR33" i="59"/>
  <c r="CK599" i="59"/>
  <c r="DN599" i="59" s="1"/>
  <c r="DV409" i="59"/>
  <c r="BR112" i="59"/>
  <c r="DV158" i="59"/>
  <c r="CK148" i="59"/>
  <c r="DN148" i="59" s="1"/>
  <c r="CB33" i="59"/>
  <c r="CK688" i="59"/>
  <c r="DN688" i="59" s="1"/>
  <c r="DV458" i="59"/>
  <c r="CB111" i="59"/>
  <c r="CW863" i="59"/>
  <c r="DI863" i="59" s="1"/>
  <c r="DI821" i="59"/>
  <c r="CW821" i="59"/>
  <c r="CW818" i="59"/>
  <c r="DI818" i="59" s="1"/>
  <c r="DI866" i="59"/>
  <c r="CW866" i="59"/>
  <c r="CW773" i="59"/>
  <c r="DI773" i="59" s="1"/>
  <c r="DI776" i="59"/>
  <c r="CW776" i="59"/>
  <c r="DI731" i="59"/>
  <c r="CW728" i="59"/>
  <c r="DI728" i="59" s="1"/>
  <c r="DI686" i="59"/>
  <c r="CW686" i="59"/>
  <c r="CW683" i="59"/>
  <c r="DI683" i="59" s="1"/>
  <c r="DI596" i="59"/>
  <c r="CW596" i="59"/>
  <c r="CW593" i="59"/>
  <c r="DI593" i="59" s="1"/>
  <c r="DI641" i="59"/>
  <c r="CW641" i="59"/>
  <c r="CW731" i="59"/>
  <c r="CW548" i="59"/>
  <c r="DI548" i="59" s="1"/>
  <c r="CW638" i="59"/>
  <c r="DI638" i="59" s="1"/>
  <c r="CW551" i="59"/>
  <c r="DI506" i="59"/>
  <c r="CW506" i="59"/>
  <c r="CW503" i="59"/>
  <c r="DI503" i="59" s="1"/>
  <c r="DI551" i="59"/>
  <c r="CW458" i="59"/>
  <c r="DI458" i="59" s="1"/>
  <c r="DI416" i="59"/>
  <c r="CW416" i="59"/>
  <c r="DI461" i="59"/>
  <c r="CW461" i="59"/>
  <c r="DI371" i="59"/>
  <c r="CW371" i="59"/>
  <c r="CW368" i="59"/>
  <c r="DI368" i="59" s="1"/>
  <c r="CW413" i="59"/>
  <c r="DI413" i="59" s="1"/>
  <c r="DI281" i="59"/>
  <c r="CW281" i="59"/>
  <c r="CW278" i="59"/>
  <c r="DI278" i="59" s="1"/>
  <c r="CW323" i="59"/>
  <c r="DI323" i="59" s="1"/>
  <c r="DI326" i="59"/>
  <c r="CW326" i="59"/>
  <c r="CW233" i="59"/>
  <c r="DI233" i="59" s="1"/>
  <c r="DI236" i="59"/>
  <c r="CW236" i="59"/>
  <c r="CW188" i="59"/>
  <c r="DI188" i="59" s="1"/>
  <c r="DI191" i="59"/>
  <c r="CW191" i="59"/>
  <c r="DI146" i="59"/>
  <c r="CW146" i="59"/>
  <c r="CW143" i="59"/>
  <c r="DI143" i="59" s="1"/>
  <c r="DI101" i="59"/>
  <c r="CW101" i="59"/>
  <c r="CW98" i="59"/>
  <c r="DI98" i="59" s="1"/>
  <c r="DI56" i="59"/>
  <c r="CW56" i="59"/>
  <c r="CW53" i="59"/>
  <c r="DI53" i="59" s="1"/>
  <c r="DI10" i="59"/>
  <c r="CW10" i="59"/>
  <c r="DV159" i="59"/>
  <c r="CK149" i="59"/>
  <c r="DN149" i="59" s="1"/>
  <c r="CB34" i="59"/>
  <c r="CK689" i="59"/>
  <c r="DN689" i="59" s="1"/>
  <c r="DV459" i="59"/>
  <c r="CB112" i="59"/>
  <c r="CW7" i="59"/>
  <c r="DI7" i="59" s="1"/>
  <c r="EB7" i="59"/>
  <c r="EL9" i="59"/>
  <c r="CK287" i="59"/>
  <c r="DN287" i="59" s="1"/>
  <c r="DV237" i="59"/>
  <c r="BW63" i="59"/>
  <c r="CK827" i="59"/>
  <c r="DN827" i="59" s="1"/>
  <c r="DV537" i="59"/>
  <c r="BW141" i="59"/>
  <c r="DD866" i="59"/>
  <c r="CR866" i="59"/>
  <c r="CR863" i="59"/>
  <c r="DD863" i="59" s="1"/>
  <c r="DD821" i="59"/>
  <c r="CR818" i="59"/>
  <c r="DD818" i="59" s="1"/>
  <c r="DD776" i="59"/>
  <c r="CR776" i="59"/>
  <c r="CR728" i="59"/>
  <c r="DD728" i="59" s="1"/>
  <c r="CR773" i="59"/>
  <c r="DD773" i="59" s="1"/>
  <c r="CR821" i="59"/>
  <c r="CR731" i="59"/>
  <c r="DD731" i="59"/>
  <c r="DD641" i="59"/>
  <c r="CR641" i="59"/>
  <c r="CR638" i="59"/>
  <c r="DD638" i="59" s="1"/>
  <c r="CR686" i="59"/>
  <c r="CR683" i="59"/>
  <c r="DD683" i="59" s="1"/>
  <c r="DD686" i="59"/>
  <c r="CR596" i="59"/>
  <c r="DD551" i="59"/>
  <c r="CR551" i="59"/>
  <c r="CR593" i="59"/>
  <c r="DD593" i="59" s="1"/>
  <c r="DD596" i="59"/>
  <c r="CR548" i="59"/>
  <c r="DD548" i="59" s="1"/>
  <c r="CR413" i="59"/>
  <c r="DD413" i="59" s="1"/>
  <c r="DD506" i="59"/>
  <c r="CR503" i="59"/>
  <c r="DD503" i="59" s="1"/>
  <c r="CR458" i="59"/>
  <c r="DD458" i="59" s="1"/>
  <c r="CR506" i="59"/>
  <c r="DD461" i="59"/>
  <c r="CR461" i="59"/>
  <c r="CR368" i="59"/>
  <c r="DD368" i="59" s="1"/>
  <c r="CR416" i="59"/>
  <c r="DD371" i="59"/>
  <c r="CR371" i="59"/>
  <c r="DD416" i="59"/>
  <c r="DD326" i="59"/>
  <c r="CR326" i="59"/>
  <c r="CR323" i="59"/>
  <c r="DD323" i="59" s="1"/>
  <c r="CR278" i="59"/>
  <c r="DD278" i="59" s="1"/>
  <c r="DD281" i="59"/>
  <c r="CR233" i="59"/>
  <c r="DD233" i="59" s="1"/>
  <c r="CR281" i="59"/>
  <c r="DD191" i="59"/>
  <c r="CR191" i="59"/>
  <c r="DD236" i="59"/>
  <c r="CR236" i="59"/>
  <c r="CR188" i="59"/>
  <c r="DD188" i="59" s="1"/>
  <c r="DD146" i="59"/>
  <c r="CR146" i="59"/>
  <c r="CR143" i="59"/>
  <c r="DD143" i="59" s="1"/>
  <c r="CR98" i="59"/>
  <c r="DD98" i="59" s="1"/>
  <c r="DD101" i="59"/>
  <c r="CR101" i="59"/>
  <c r="CR53" i="59"/>
  <c r="DD53" i="59" s="1"/>
  <c r="DD56" i="59"/>
  <c r="CR56" i="59"/>
  <c r="CR7" i="59"/>
  <c r="DD7" i="59" s="1"/>
  <c r="DX8" i="59"/>
  <c r="DF866" i="59"/>
  <c r="CT863" i="59"/>
  <c r="DF863" i="59" s="1"/>
  <c r="CT818" i="59"/>
  <c r="DF818" i="59" s="1"/>
  <c r="CT866" i="59"/>
  <c r="DF776" i="59"/>
  <c r="CT776" i="59"/>
  <c r="CT773" i="59"/>
  <c r="DF773" i="59" s="1"/>
  <c r="DF821" i="59"/>
  <c r="CT821" i="59"/>
  <c r="CT731" i="59"/>
  <c r="DF731" i="59"/>
  <c r="CT728" i="59"/>
  <c r="DF728" i="59" s="1"/>
  <c r="CT638" i="59"/>
  <c r="DF638" i="59" s="1"/>
  <c r="CT686" i="59"/>
  <c r="DF596" i="59"/>
  <c r="CT596" i="59"/>
  <c r="CT593" i="59"/>
  <c r="DF593" i="59" s="1"/>
  <c r="CT683" i="59"/>
  <c r="DF683" i="59" s="1"/>
  <c r="DF686" i="59"/>
  <c r="DF641" i="59"/>
  <c r="CT641" i="59"/>
  <c r="DF551" i="59"/>
  <c r="CT551" i="59"/>
  <c r="DF506" i="59"/>
  <c r="CT506" i="59"/>
  <c r="CT548" i="59"/>
  <c r="DF548" i="59" s="1"/>
  <c r="CT413" i="59"/>
  <c r="DF413" i="59" s="1"/>
  <c r="CT503" i="59"/>
  <c r="DF503" i="59" s="1"/>
  <c r="CT458" i="59"/>
  <c r="DF458" i="59" s="1"/>
  <c r="DF416" i="59"/>
  <c r="CT416" i="59"/>
  <c r="DF461" i="59"/>
  <c r="CT461" i="59"/>
  <c r="DF371" i="59"/>
  <c r="CT371" i="59"/>
  <c r="CT368" i="59"/>
  <c r="DF368" i="59" s="1"/>
  <c r="DF281" i="59"/>
  <c r="CT281" i="59"/>
  <c r="CT278" i="59"/>
  <c r="DF278" i="59" s="1"/>
  <c r="CT323" i="59"/>
  <c r="DF323" i="59" s="1"/>
  <c r="DF326" i="59"/>
  <c r="CT326" i="59"/>
  <c r="CT233" i="59"/>
  <c r="DF233" i="59" s="1"/>
  <c r="DF236" i="59"/>
  <c r="CT236" i="59"/>
  <c r="DF191" i="59"/>
  <c r="CT191" i="59"/>
  <c r="CT188" i="59"/>
  <c r="DF188" i="59" s="1"/>
  <c r="DF146" i="59"/>
  <c r="CT146" i="59"/>
  <c r="CT143" i="59"/>
  <c r="DF143" i="59" s="1"/>
  <c r="CT98" i="59"/>
  <c r="DF98" i="59" s="1"/>
  <c r="DF101" i="59"/>
  <c r="CT101" i="59"/>
  <c r="DF56" i="59"/>
  <c r="CT56" i="59"/>
  <c r="CT53" i="59"/>
  <c r="DF53" i="59" s="1"/>
  <c r="ED57" i="59"/>
  <c r="ED10" i="59"/>
  <c r="ED26" i="59"/>
  <c r="ED25" i="59"/>
  <c r="ED24" i="59"/>
  <c r="ED23" i="59"/>
  <c r="ED22" i="59"/>
  <c r="ED21" i="59"/>
  <c r="ED20" i="59"/>
  <c r="ED19" i="59"/>
  <c r="ED18" i="59"/>
  <c r="ED17" i="59"/>
  <c r="ED16" i="59"/>
  <c r="ED15" i="59"/>
  <c r="ED14" i="59"/>
  <c r="ED13" i="59"/>
  <c r="ED12" i="59"/>
  <c r="ED11" i="59"/>
  <c r="ED30" i="59"/>
  <c r="ED8" i="59"/>
  <c r="DV183" i="59"/>
  <c r="CK193" i="59"/>
  <c r="DN193" i="59" s="1"/>
  <c r="BM59" i="59"/>
  <c r="CX863" i="59"/>
  <c r="DJ863" i="59" s="1"/>
  <c r="DJ821" i="59"/>
  <c r="CX821" i="59"/>
  <c r="CX818" i="59"/>
  <c r="DJ818" i="59" s="1"/>
  <c r="CX866" i="59"/>
  <c r="DJ866" i="59"/>
  <c r="CX773" i="59"/>
  <c r="DJ773" i="59" s="1"/>
  <c r="DJ776" i="59"/>
  <c r="CX728" i="59"/>
  <c r="DJ728" i="59" s="1"/>
  <c r="DJ686" i="59"/>
  <c r="CX686" i="59"/>
  <c r="CX683" i="59"/>
  <c r="DJ683" i="59" s="1"/>
  <c r="CX731" i="59"/>
  <c r="CX776" i="59"/>
  <c r="CX593" i="59"/>
  <c r="DJ593" i="59" s="1"/>
  <c r="DJ641" i="59"/>
  <c r="CX641" i="59"/>
  <c r="CX638" i="59"/>
  <c r="DJ638" i="59" s="1"/>
  <c r="DJ731" i="59"/>
  <c r="CX596" i="59"/>
  <c r="CX548" i="59"/>
  <c r="DJ548" i="59" s="1"/>
  <c r="DJ596" i="59"/>
  <c r="CX551" i="59"/>
  <c r="DJ506" i="59"/>
  <c r="CX506" i="59"/>
  <c r="CX503" i="59"/>
  <c r="DJ503" i="59" s="1"/>
  <c r="DJ551" i="59"/>
  <c r="DJ416" i="59"/>
  <c r="CX416" i="59"/>
  <c r="DJ461" i="59"/>
  <c r="CX461" i="59"/>
  <c r="CX458" i="59"/>
  <c r="DJ458" i="59" s="1"/>
  <c r="DJ371" i="59"/>
  <c r="CX371" i="59"/>
  <c r="CX368" i="59"/>
  <c r="DJ368" i="59" s="1"/>
  <c r="CX413" i="59"/>
  <c r="DJ413" i="59" s="1"/>
  <c r="CX278" i="59"/>
  <c r="DJ278" i="59" s="1"/>
  <c r="CX323" i="59"/>
  <c r="DJ323" i="59" s="1"/>
  <c r="DJ326" i="59"/>
  <c r="CX326" i="59"/>
  <c r="DJ281" i="59"/>
  <c r="DJ236" i="59"/>
  <c r="CX236" i="59"/>
  <c r="CX281" i="59"/>
  <c r="CX188" i="59"/>
  <c r="DJ188" i="59" s="1"/>
  <c r="CX233" i="59"/>
  <c r="DJ233" i="59" s="1"/>
  <c r="DJ191" i="59"/>
  <c r="CX191" i="59"/>
  <c r="DJ146" i="59"/>
  <c r="CX146" i="59"/>
  <c r="CX143" i="59"/>
  <c r="DJ143" i="59" s="1"/>
  <c r="DJ101" i="59"/>
  <c r="CX101" i="59"/>
  <c r="CX98" i="59"/>
  <c r="DJ98" i="59" s="1"/>
  <c r="DJ56" i="59"/>
  <c r="CX56" i="59"/>
  <c r="CX53" i="59"/>
  <c r="DJ53" i="59" s="1"/>
  <c r="CK194" i="59"/>
  <c r="DN194" i="59" s="1"/>
  <c r="DV184" i="59"/>
  <c r="BM60" i="59"/>
  <c r="CK734" i="59"/>
  <c r="DN734" i="59" s="1"/>
  <c r="DV484" i="59"/>
  <c r="BM138" i="59"/>
  <c r="CX7" i="59"/>
  <c r="DJ7" i="59" s="1"/>
  <c r="CK196" i="59"/>
  <c r="DN196" i="59" s="1"/>
  <c r="DV186" i="59"/>
  <c r="BM62" i="59"/>
  <c r="CK736" i="59"/>
  <c r="DN736" i="59" s="1"/>
  <c r="DV486" i="59"/>
  <c r="BM140" i="59"/>
  <c r="EM9" i="59"/>
  <c r="DH10" i="59"/>
  <c r="DU213" i="59"/>
  <c r="CJ243" i="59"/>
  <c r="CL243" i="59" s="1"/>
  <c r="DU188" i="59"/>
  <c r="CJ198" i="59"/>
  <c r="CL198" i="59" s="1"/>
  <c r="BV142" i="59"/>
  <c r="DU138" i="59"/>
  <c r="DU163" i="59"/>
  <c r="BV116" i="59"/>
  <c r="BQ142" i="59"/>
  <c r="CJ153" i="59"/>
  <c r="CL153" i="59" s="1"/>
  <c r="CA142" i="59"/>
  <c r="BL142" i="59"/>
  <c r="DU113" i="59"/>
  <c r="BQ90" i="59"/>
  <c r="CA116" i="59"/>
  <c r="BQ116" i="59"/>
  <c r="DU89" i="59"/>
  <c r="CA90" i="59"/>
  <c r="BL90" i="59"/>
  <c r="CJ108" i="59"/>
  <c r="CL108" i="59" s="1"/>
  <c r="BL116" i="59"/>
  <c r="BV90" i="59"/>
  <c r="CJ63" i="59"/>
  <c r="CL63" i="59" s="1"/>
  <c r="BQ64" i="59"/>
  <c r="CA64" i="59"/>
  <c r="BL64" i="59"/>
  <c r="BV64" i="59"/>
  <c r="BQ38" i="59"/>
  <c r="CJ17" i="59"/>
  <c r="CA38" i="59"/>
  <c r="BL38" i="59"/>
  <c r="BV38" i="59"/>
  <c r="CK513" i="59"/>
  <c r="DN513" i="59" s="1"/>
  <c r="DV363" i="59"/>
  <c r="CB90" i="59"/>
  <c r="CK238" i="59"/>
  <c r="DN238" i="59" s="1"/>
  <c r="DV208" i="59"/>
  <c r="BR59" i="59"/>
  <c r="CK778" i="59"/>
  <c r="DN778" i="59" s="1"/>
  <c r="DV508" i="59"/>
  <c r="BR137" i="59"/>
  <c r="CY818" i="59"/>
  <c r="DK818" i="59" s="1"/>
  <c r="CY866" i="59"/>
  <c r="DK866" i="59"/>
  <c r="CY863" i="59"/>
  <c r="DK863" i="59" s="1"/>
  <c r="DK821" i="59"/>
  <c r="CY821" i="59"/>
  <c r="CY773" i="59"/>
  <c r="DK773" i="59" s="1"/>
  <c r="DK776" i="59"/>
  <c r="DK731" i="59"/>
  <c r="CY731" i="59"/>
  <c r="CY728" i="59"/>
  <c r="DK728" i="59" s="1"/>
  <c r="DK686" i="59"/>
  <c r="CY686" i="59"/>
  <c r="CY683" i="59"/>
  <c r="DK683" i="59" s="1"/>
  <c r="CY776" i="59"/>
  <c r="DK641" i="59"/>
  <c r="CY641" i="59"/>
  <c r="CY638" i="59"/>
  <c r="DK638" i="59" s="1"/>
  <c r="CY596" i="59"/>
  <c r="CY593" i="59"/>
  <c r="DK593" i="59" s="1"/>
  <c r="CY548" i="59"/>
  <c r="DK548" i="59" s="1"/>
  <c r="DK596" i="59"/>
  <c r="CY551" i="59"/>
  <c r="DK506" i="59"/>
  <c r="CY506" i="59"/>
  <c r="CY503" i="59"/>
  <c r="DK503" i="59" s="1"/>
  <c r="DK551" i="59"/>
  <c r="DK416" i="59"/>
  <c r="CY416" i="59"/>
  <c r="DK461" i="59"/>
  <c r="CY461" i="59"/>
  <c r="CY458" i="59"/>
  <c r="DK458" i="59" s="1"/>
  <c r="CY368" i="59"/>
  <c r="DK368" i="59" s="1"/>
  <c r="CY413" i="59"/>
  <c r="DK413" i="59" s="1"/>
  <c r="DK371" i="59"/>
  <c r="CY371" i="59"/>
  <c r="CY323" i="59"/>
  <c r="DK323" i="59" s="1"/>
  <c r="DK326" i="59"/>
  <c r="CY326" i="59"/>
  <c r="CY278" i="59"/>
  <c r="DK278" i="59" s="1"/>
  <c r="DK281" i="59"/>
  <c r="DK236" i="59"/>
  <c r="CY236" i="59"/>
  <c r="CY281" i="59"/>
  <c r="CY188" i="59"/>
  <c r="DK188" i="59" s="1"/>
  <c r="CY233" i="59"/>
  <c r="DK233" i="59" s="1"/>
  <c r="DK191" i="59"/>
  <c r="CY191" i="59"/>
  <c r="CY143" i="59"/>
  <c r="DK143" i="59" s="1"/>
  <c r="DK146" i="59"/>
  <c r="CY146" i="59"/>
  <c r="DK101" i="59"/>
  <c r="CY101" i="59"/>
  <c r="CY98" i="59"/>
  <c r="DK98" i="59" s="1"/>
  <c r="DK56" i="59"/>
  <c r="CY56" i="59"/>
  <c r="CY53" i="59"/>
  <c r="DK53" i="59" s="1"/>
  <c r="DK10" i="59"/>
  <c r="CY10" i="59"/>
  <c r="DV57" i="59"/>
  <c r="DV26" i="59"/>
  <c r="DV25" i="59"/>
  <c r="DV24" i="59"/>
  <c r="DV23" i="59"/>
  <c r="DV22" i="59"/>
  <c r="DV21" i="59"/>
  <c r="DV20" i="59"/>
  <c r="DV19" i="59"/>
  <c r="DV18" i="59"/>
  <c r="DV17" i="59"/>
  <c r="DV16" i="59"/>
  <c r="DV15" i="59"/>
  <c r="DV14" i="59"/>
  <c r="DV13" i="59"/>
  <c r="DV12" i="59"/>
  <c r="DV11" i="59"/>
  <c r="DV30" i="59"/>
  <c r="DV10" i="59"/>
  <c r="DV7" i="59"/>
  <c r="EL6" i="59"/>
  <c r="DV209" i="59"/>
  <c r="CK239" i="59"/>
  <c r="DN239" i="59" s="1"/>
  <c r="BR60" i="59"/>
  <c r="CK779" i="59"/>
  <c r="DN779" i="59" s="1"/>
  <c r="DV509" i="59"/>
  <c r="BR138" i="59"/>
  <c r="CY7" i="59"/>
  <c r="DK7" i="59" s="1"/>
  <c r="ED7" i="59"/>
  <c r="DV211" i="59"/>
  <c r="CK241" i="59"/>
  <c r="DN241" i="59" s="1"/>
  <c r="BR62" i="59"/>
  <c r="CK781" i="59"/>
  <c r="DN781" i="59" s="1"/>
  <c r="DV511" i="59"/>
  <c r="BR140" i="59"/>
  <c r="EN9" i="59"/>
  <c r="DJ10" i="59"/>
  <c r="DC6" i="59"/>
  <c r="CK463" i="59"/>
  <c r="DN463" i="59" s="1"/>
  <c r="DV333" i="59"/>
  <c r="BW85" i="59"/>
  <c r="CK464" i="59"/>
  <c r="DN464" i="59" s="1"/>
  <c r="DV334" i="59"/>
  <c r="BW86" i="59"/>
  <c r="CK465" i="59"/>
  <c r="DN465" i="59" s="1"/>
  <c r="DV335" i="59"/>
  <c r="BW87" i="59"/>
  <c r="DV84" i="59"/>
  <c r="BM33" i="59"/>
  <c r="DN12" i="59"/>
  <c r="EA8" i="59"/>
  <c r="CK733" i="59"/>
  <c r="DN733" i="59" s="1"/>
  <c r="DV483" i="59"/>
  <c r="BM137" i="59"/>
  <c r="CK283" i="59"/>
  <c r="DN283" i="59" s="1"/>
  <c r="DV233" i="59"/>
  <c r="BW59" i="59"/>
  <c r="CK823" i="59"/>
  <c r="DN823" i="59" s="1"/>
  <c r="DV533" i="59"/>
  <c r="BW137" i="59"/>
  <c r="DL866" i="59"/>
  <c r="CZ866" i="59"/>
  <c r="CZ863" i="59"/>
  <c r="DL863" i="59" s="1"/>
  <c r="CZ821" i="59"/>
  <c r="DL821" i="59"/>
  <c r="CZ818" i="59"/>
  <c r="DL818" i="59" s="1"/>
  <c r="DL776" i="59"/>
  <c r="DL731" i="59"/>
  <c r="CZ731" i="59"/>
  <c r="CZ728" i="59"/>
  <c r="DL728" i="59" s="1"/>
  <c r="CZ776" i="59"/>
  <c r="DL686" i="59"/>
  <c r="CZ686" i="59"/>
  <c r="CZ683" i="59"/>
  <c r="DL683" i="59" s="1"/>
  <c r="CZ773" i="59"/>
  <c r="DL773" i="59" s="1"/>
  <c r="DL641" i="59"/>
  <c r="CZ641" i="59"/>
  <c r="CZ638" i="59"/>
  <c r="DL638" i="59" s="1"/>
  <c r="CZ593" i="59"/>
  <c r="DL593" i="59" s="1"/>
  <c r="CZ548" i="59"/>
  <c r="DL548" i="59" s="1"/>
  <c r="DL596" i="59"/>
  <c r="CZ596" i="59"/>
  <c r="CZ551" i="59"/>
  <c r="DL506" i="59"/>
  <c r="CZ506" i="59"/>
  <c r="CZ503" i="59"/>
  <c r="DL503" i="59" s="1"/>
  <c r="DL551" i="59"/>
  <c r="DL416" i="59"/>
  <c r="CZ416" i="59"/>
  <c r="DL461" i="59"/>
  <c r="CZ461" i="59"/>
  <c r="CZ458" i="59"/>
  <c r="DL458" i="59" s="1"/>
  <c r="CZ368" i="59"/>
  <c r="DL368" i="59" s="1"/>
  <c r="CZ413" i="59"/>
  <c r="DL413" i="59" s="1"/>
  <c r="CZ371" i="59"/>
  <c r="CZ323" i="59"/>
  <c r="DL323" i="59" s="1"/>
  <c r="DL326" i="59"/>
  <c r="CZ326" i="59"/>
  <c r="DL371" i="59"/>
  <c r="DL281" i="59"/>
  <c r="DL236" i="59"/>
  <c r="CZ236" i="59"/>
  <c r="CZ281" i="59"/>
  <c r="CZ278" i="59"/>
  <c r="DL278" i="59" s="1"/>
  <c r="CZ188" i="59"/>
  <c r="DL188" i="59" s="1"/>
  <c r="CZ233" i="59"/>
  <c r="DL233" i="59" s="1"/>
  <c r="DL191" i="59"/>
  <c r="CZ191" i="59"/>
  <c r="CZ143" i="59"/>
  <c r="DL143" i="59" s="1"/>
  <c r="DL146" i="59"/>
  <c r="CZ146" i="59"/>
  <c r="CZ98" i="59"/>
  <c r="DL98" i="59" s="1"/>
  <c r="DL101" i="59"/>
  <c r="CZ101" i="59"/>
  <c r="DL56" i="59"/>
  <c r="CZ56" i="59"/>
  <c r="CZ53" i="59"/>
  <c r="DL53" i="59" s="1"/>
  <c r="DL10" i="59"/>
  <c r="CZ10" i="59"/>
  <c r="CZ7" i="59"/>
  <c r="DL7" i="59" s="1"/>
  <c r="DW57" i="59"/>
  <c r="DW26" i="59"/>
  <c r="DW25" i="59"/>
  <c r="DW24" i="59"/>
  <c r="DW23" i="59"/>
  <c r="DW22" i="59"/>
  <c r="DW21" i="59"/>
  <c r="DW20" i="59"/>
  <c r="DW19" i="59"/>
  <c r="DW18" i="59"/>
  <c r="DW17" i="59"/>
  <c r="DW16" i="59"/>
  <c r="DW15" i="59"/>
  <c r="DW14" i="59"/>
  <c r="DW13" i="59"/>
  <c r="DW12" i="59"/>
  <c r="DW30" i="59"/>
  <c r="DW10" i="59"/>
  <c r="DW7" i="59"/>
  <c r="EM6" i="59"/>
  <c r="CK284" i="59"/>
  <c r="DN284" i="59" s="1"/>
  <c r="DV234" i="59"/>
  <c r="BW60" i="59"/>
  <c r="CK824" i="59"/>
  <c r="DN824" i="59" s="1"/>
  <c r="DV534" i="59"/>
  <c r="BW138" i="59"/>
  <c r="EE7" i="59"/>
  <c r="CK286" i="59"/>
  <c r="DN286" i="59" s="1"/>
  <c r="DV236" i="59"/>
  <c r="BW62" i="59"/>
  <c r="CK826" i="59"/>
  <c r="DN826" i="59" s="1"/>
  <c r="DV536" i="59"/>
  <c r="BW140" i="59"/>
  <c r="DY10" i="59"/>
  <c r="BY47" i="59"/>
  <c r="BX47" i="59"/>
  <c r="CK869" i="59"/>
  <c r="DN869" i="59" s="1"/>
  <c r="DV559" i="59"/>
  <c r="CB138" i="59"/>
  <c r="CK690" i="59"/>
  <c r="DN690" i="59" s="1"/>
  <c r="DV460" i="59"/>
  <c r="CB113" i="59"/>
  <c r="CJ238" i="59"/>
  <c r="CL238" i="59" s="1"/>
  <c r="DU183" i="59"/>
  <c r="DU208" i="59"/>
  <c r="CJ193" i="59"/>
  <c r="CL193" i="59" s="1"/>
  <c r="BV137" i="59"/>
  <c r="DU133" i="59"/>
  <c r="BQ137" i="59"/>
  <c r="CJ148" i="59"/>
  <c r="CL148" i="59" s="1"/>
  <c r="DU158" i="59"/>
  <c r="CA111" i="59"/>
  <c r="BL111" i="59"/>
  <c r="CA85" i="59"/>
  <c r="BL85" i="59"/>
  <c r="CJ103" i="59"/>
  <c r="CL103" i="59" s="1"/>
  <c r="BV111" i="59"/>
  <c r="BV85" i="59"/>
  <c r="CA137" i="59"/>
  <c r="BL137" i="59"/>
  <c r="DU108" i="59"/>
  <c r="BQ111" i="59"/>
  <c r="BV59" i="59"/>
  <c r="CJ58" i="59"/>
  <c r="DU84" i="59"/>
  <c r="BQ59" i="59"/>
  <c r="BQ85" i="59"/>
  <c r="CA59" i="59"/>
  <c r="BL59" i="59"/>
  <c r="CK508" i="59"/>
  <c r="DN508" i="59" s="1"/>
  <c r="DV358" i="59"/>
  <c r="CB85" i="59"/>
  <c r="CS863" i="59"/>
  <c r="DE863" i="59" s="1"/>
  <c r="DE866" i="59"/>
  <c r="CS818" i="59"/>
  <c r="DE818" i="59" s="1"/>
  <c r="CS866" i="59"/>
  <c r="DE776" i="59"/>
  <c r="CS776" i="59"/>
  <c r="CS773" i="59"/>
  <c r="DE773" i="59" s="1"/>
  <c r="DE821" i="59"/>
  <c r="CS821" i="59"/>
  <c r="CS731" i="59"/>
  <c r="DE731" i="59"/>
  <c r="CS728" i="59"/>
  <c r="DE728" i="59" s="1"/>
  <c r="DE641" i="59"/>
  <c r="CS641" i="59"/>
  <c r="CS638" i="59"/>
  <c r="DE638" i="59" s="1"/>
  <c r="CS686" i="59"/>
  <c r="DE596" i="59"/>
  <c r="CS596" i="59"/>
  <c r="CS683" i="59"/>
  <c r="DE683" i="59" s="1"/>
  <c r="DE686" i="59"/>
  <c r="DE551" i="59"/>
  <c r="CS551" i="59"/>
  <c r="CS593" i="59"/>
  <c r="DE593" i="59" s="1"/>
  <c r="CS548" i="59"/>
  <c r="DE548" i="59" s="1"/>
  <c r="CS413" i="59"/>
  <c r="DE413" i="59" s="1"/>
  <c r="DE506" i="59"/>
  <c r="CS503" i="59"/>
  <c r="DE503" i="59" s="1"/>
  <c r="CS458" i="59"/>
  <c r="DE458" i="59" s="1"/>
  <c r="CS506" i="59"/>
  <c r="DE461" i="59"/>
  <c r="CS461" i="59"/>
  <c r="CS368" i="59"/>
  <c r="DE368" i="59" s="1"/>
  <c r="CS416" i="59"/>
  <c r="DE371" i="59"/>
  <c r="CS371" i="59"/>
  <c r="DE416" i="59"/>
  <c r="DE326" i="59"/>
  <c r="CS326" i="59"/>
  <c r="DE281" i="59"/>
  <c r="CS281" i="59"/>
  <c r="CS323" i="59"/>
  <c r="DE323" i="59" s="1"/>
  <c r="CS278" i="59"/>
  <c r="DE278" i="59" s="1"/>
  <c r="CS233" i="59"/>
  <c r="DE233" i="59" s="1"/>
  <c r="DE191" i="59"/>
  <c r="CS191" i="59"/>
  <c r="DE236" i="59"/>
  <c r="CS236" i="59"/>
  <c r="CS188" i="59"/>
  <c r="DE188" i="59" s="1"/>
  <c r="DE146" i="59"/>
  <c r="CS146" i="59"/>
  <c r="CS143" i="59"/>
  <c r="DE143" i="59" s="1"/>
  <c r="CS98" i="59"/>
  <c r="DE98" i="59" s="1"/>
  <c r="DE101" i="59"/>
  <c r="CS101" i="59"/>
  <c r="DE56" i="59"/>
  <c r="CS56" i="59"/>
  <c r="CS53" i="59"/>
  <c r="DE53" i="59" s="1"/>
  <c r="DE6" i="59"/>
  <c r="CK374" i="59"/>
  <c r="DN374" i="59" s="1"/>
  <c r="DV284" i="59"/>
  <c r="BM86" i="59"/>
  <c r="DV185" i="59"/>
  <c r="CK195" i="59"/>
  <c r="DN195" i="59" s="1"/>
  <c r="BM61" i="59"/>
  <c r="CK735" i="59"/>
  <c r="DN735" i="59" s="1"/>
  <c r="DV485" i="59"/>
  <c r="BM139" i="59"/>
  <c r="CK556" i="59"/>
  <c r="DN556" i="59" s="1"/>
  <c r="DV386" i="59"/>
  <c r="BM114" i="59"/>
  <c r="DZ9" i="59"/>
  <c r="CK377" i="59"/>
  <c r="DN377" i="59" s="1"/>
  <c r="DV287" i="59"/>
  <c r="BM89" i="59"/>
  <c r="EK10" i="59"/>
  <c r="DV163" i="59"/>
  <c r="CK153" i="59"/>
  <c r="DN153" i="59" s="1"/>
  <c r="CK693" i="59"/>
  <c r="DN693" i="59" s="1"/>
  <c r="DV463" i="59"/>
  <c r="CB116" i="59"/>
  <c r="CK424" i="59"/>
  <c r="DN424" i="59" s="1"/>
  <c r="DV314" i="59"/>
  <c r="BR91" i="59"/>
  <c r="CK425" i="59"/>
  <c r="DN425" i="59" s="1"/>
  <c r="DV315" i="59"/>
  <c r="BR92" i="59"/>
  <c r="CK426" i="59"/>
  <c r="DN426" i="59" s="1"/>
  <c r="DV316" i="59"/>
  <c r="BR93" i="59"/>
  <c r="CK427" i="59"/>
  <c r="DN427" i="59" s="1"/>
  <c r="DV317" i="59"/>
  <c r="BR94" i="59"/>
  <c r="CK15" i="59"/>
  <c r="DN15" i="59" s="1"/>
  <c r="CK428" i="59"/>
  <c r="DN428" i="59" s="1"/>
  <c r="DV318" i="59"/>
  <c r="BR95" i="59"/>
  <c r="CK429" i="59"/>
  <c r="DN429" i="59" s="1"/>
  <c r="DV319" i="59"/>
  <c r="BR96" i="59"/>
  <c r="CK17" i="59"/>
  <c r="DN17" i="59" s="1"/>
  <c r="CK430" i="59"/>
  <c r="DN430" i="59" s="1"/>
  <c r="DV320" i="59"/>
  <c r="BR97" i="59"/>
  <c r="CK18" i="59"/>
  <c r="DN18" i="59" s="1"/>
  <c r="CK431" i="59"/>
  <c r="DN431" i="59" s="1"/>
  <c r="DV321" i="59"/>
  <c r="BR98" i="59"/>
  <c r="CK19" i="59"/>
  <c r="DN19" i="59" s="1"/>
  <c r="CK432" i="59"/>
  <c r="DN432" i="59" s="1"/>
  <c r="DV322" i="59"/>
  <c r="BR99" i="59"/>
  <c r="CK20" i="59"/>
  <c r="DN20" i="59" s="1"/>
  <c r="CK433" i="59"/>
  <c r="DN433" i="59" s="1"/>
  <c r="DV323" i="59"/>
  <c r="BR100" i="59"/>
  <c r="CK21" i="59"/>
  <c r="DN21" i="59" s="1"/>
  <c r="CK434" i="59"/>
  <c r="DN434" i="59" s="1"/>
  <c r="DV324" i="59"/>
  <c r="BR101" i="59"/>
  <c r="CK22" i="59"/>
  <c r="DN22" i="59" s="1"/>
  <c r="CK435" i="59"/>
  <c r="DN435" i="59" s="1"/>
  <c r="DV325" i="59"/>
  <c r="BR102" i="59"/>
  <c r="CK23" i="59"/>
  <c r="DN23" i="59" s="1"/>
  <c r="CK436" i="59"/>
  <c r="DN436" i="59" s="1"/>
  <c r="DV326" i="59"/>
  <c r="BR103" i="59"/>
  <c r="CK24" i="59"/>
  <c r="DN24" i="59" s="1"/>
  <c r="CK437" i="59"/>
  <c r="DN437" i="59" s="1"/>
  <c r="DV327" i="59"/>
  <c r="BR104" i="59"/>
  <c r="CK25" i="59"/>
  <c r="DN25" i="59" s="1"/>
  <c r="BM42" i="59"/>
  <c r="BL43" i="59"/>
  <c r="CK240" i="59"/>
  <c r="DN240" i="59" s="1"/>
  <c r="DV210" i="59"/>
  <c r="BR61" i="59"/>
  <c r="CK780" i="59"/>
  <c r="DN780" i="59" s="1"/>
  <c r="DV510" i="59"/>
  <c r="BR139" i="59"/>
  <c r="DV111" i="59"/>
  <c r="CK61" i="59"/>
  <c r="DN61" i="59" s="1"/>
  <c r="CK601" i="59"/>
  <c r="DN601" i="59" s="1"/>
  <c r="DV411" i="59"/>
  <c r="BR114" i="59"/>
  <c r="CK422" i="59"/>
  <c r="DN422" i="59" s="1"/>
  <c r="DV312" i="59"/>
  <c r="BR89" i="59"/>
  <c r="EL10" i="59"/>
  <c r="CK198" i="59"/>
  <c r="DN198" i="59" s="1"/>
  <c r="DV188" i="59"/>
  <c r="BM64" i="59"/>
  <c r="CK738" i="59"/>
  <c r="DN738" i="59" s="1"/>
  <c r="DV488" i="59"/>
  <c r="BM142" i="59"/>
  <c r="CK469" i="59"/>
  <c r="DN469" i="59" s="1"/>
  <c r="DV339" i="59"/>
  <c r="BW91" i="59"/>
  <c r="CK470" i="59"/>
  <c r="DN470" i="59" s="1"/>
  <c r="DV340" i="59"/>
  <c r="BW92" i="59"/>
  <c r="CK471" i="59"/>
  <c r="DN471" i="59" s="1"/>
  <c r="DV341" i="59"/>
  <c r="BW93" i="59"/>
  <c r="CK472" i="59"/>
  <c r="DN472" i="59" s="1"/>
  <c r="DV342" i="59"/>
  <c r="BW94" i="59"/>
  <c r="CK473" i="59"/>
  <c r="DN473" i="59" s="1"/>
  <c r="DV343" i="59"/>
  <c r="BW95" i="59"/>
  <c r="CK474" i="59"/>
  <c r="DN474" i="59" s="1"/>
  <c r="DV344" i="59"/>
  <c r="BW96" i="59"/>
  <c r="CK475" i="59"/>
  <c r="DN475" i="59" s="1"/>
  <c r="DV345" i="59"/>
  <c r="BW97" i="59"/>
  <c r="CK476" i="59"/>
  <c r="DN476" i="59" s="1"/>
  <c r="DV346" i="59"/>
  <c r="BW98" i="59"/>
  <c r="CK477" i="59"/>
  <c r="DN477" i="59" s="1"/>
  <c r="DV347" i="59"/>
  <c r="BW99" i="59"/>
  <c r="CK478" i="59"/>
  <c r="DN478" i="59" s="1"/>
  <c r="DV348" i="59"/>
  <c r="BW100" i="59"/>
  <c r="CK479" i="59"/>
  <c r="DN479" i="59" s="1"/>
  <c r="DV349" i="59"/>
  <c r="BW101" i="59"/>
  <c r="CK480" i="59"/>
  <c r="DN480" i="59" s="1"/>
  <c r="DV350" i="59"/>
  <c r="BW102" i="59"/>
  <c r="CK481" i="59"/>
  <c r="DN481" i="59" s="1"/>
  <c r="DV351" i="59"/>
  <c r="BW103" i="59"/>
  <c r="CK482" i="59"/>
  <c r="DN482" i="59" s="1"/>
  <c r="DV352" i="59"/>
  <c r="BW104" i="59"/>
  <c r="BV36" i="59"/>
  <c r="BM43" i="59"/>
  <c r="BL44" i="59"/>
  <c r="CK285" i="59"/>
  <c r="DN285" i="59" s="1"/>
  <c r="DV235" i="59"/>
  <c r="BW61" i="59"/>
  <c r="CK825" i="59"/>
  <c r="DN825" i="59" s="1"/>
  <c r="DV535" i="59"/>
  <c r="BW139" i="59"/>
  <c r="DV136" i="59"/>
  <c r="CK106" i="59"/>
  <c r="DN106" i="59" s="1"/>
  <c r="CK646" i="59"/>
  <c r="DN646" i="59" s="1"/>
  <c r="DV436" i="59"/>
  <c r="BW114" i="59"/>
  <c r="CK467" i="59"/>
  <c r="DN467" i="59" s="1"/>
  <c r="DV337" i="59"/>
  <c r="BW89" i="59"/>
  <c r="EM10" i="59"/>
  <c r="DV213" i="59"/>
  <c r="CK243" i="59"/>
  <c r="DN243" i="59" s="1"/>
  <c r="BR64" i="59"/>
  <c r="CK783" i="59"/>
  <c r="DN783" i="59" s="1"/>
  <c r="DV513" i="59"/>
  <c r="BR142" i="59"/>
  <c r="EC11" i="59"/>
  <c r="CJ244" i="59"/>
  <c r="CL244" i="59" s="1"/>
  <c r="DU214" i="59"/>
  <c r="DU164" i="59"/>
  <c r="DU189" i="59"/>
  <c r="CJ199" i="59"/>
  <c r="CL199" i="59" s="1"/>
  <c r="BQ143" i="59"/>
  <c r="BV117" i="59"/>
  <c r="CJ154" i="59"/>
  <c r="CL154" i="59" s="1"/>
  <c r="CA143" i="59"/>
  <c r="BL143" i="59"/>
  <c r="BQ117" i="59"/>
  <c r="DU139" i="59"/>
  <c r="BV143" i="59"/>
  <c r="DU114" i="59"/>
  <c r="DU90" i="59"/>
  <c r="BL117" i="59"/>
  <c r="BV91" i="59"/>
  <c r="BQ91" i="59"/>
  <c r="CJ109" i="59"/>
  <c r="CL109" i="59" s="1"/>
  <c r="CA117" i="59"/>
  <c r="CA91" i="59"/>
  <c r="BL91" i="59"/>
  <c r="BV65" i="59"/>
  <c r="CJ64" i="59"/>
  <c r="CL64" i="59" s="1"/>
  <c r="BQ65" i="59"/>
  <c r="CA65" i="59"/>
  <c r="BL65" i="59"/>
  <c r="CK514" i="59"/>
  <c r="DN514" i="59" s="1"/>
  <c r="DV364" i="59"/>
  <c r="CB91" i="59"/>
  <c r="EC12" i="59"/>
  <c r="CJ245" i="59"/>
  <c r="CL245" i="59" s="1"/>
  <c r="CJ200" i="59"/>
  <c r="CL200" i="59" s="1"/>
  <c r="DU165" i="59"/>
  <c r="DU190" i="59"/>
  <c r="DU215" i="59"/>
  <c r="CJ155" i="59"/>
  <c r="CL155" i="59" s="1"/>
  <c r="CA144" i="59"/>
  <c r="BL144" i="59"/>
  <c r="DU115" i="59"/>
  <c r="BV118" i="59"/>
  <c r="DU140" i="59"/>
  <c r="BV144" i="59"/>
  <c r="BQ118" i="59"/>
  <c r="BQ144" i="59"/>
  <c r="BV92" i="59"/>
  <c r="BQ92" i="59"/>
  <c r="CA118" i="59"/>
  <c r="DU91" i="59"/>
  <c r="CA92" i="59"/>
  <c r="BL92" i="59"/>
  <c r="BL118" i="59"/>
  <c r="CJ110" i="59"/>
  <c r="CL110" i="59" s="1"/>
  <c r="BV66" i="59"/>
  <c r="CJ65" i="59"/>
  <c r="CL65" i="59" s="1"/>
  <c r="BQ66" i="59"/>
  <c r="CA66" i="59"/>
  <c r="BL66" i="59"/>
  <c r="CK515" i="59"/>
  <c r="DN515" i="59" s="1"/>
  <c r="DV365" i="59"/>
  <c r="CB92" i="59"/>
  <c r="EC13" i="59"/>
  <c r="CJ246" i="59"/>
  <c r="CL246" i="59" s="1"/>
  <c r="DU191" i="59"/>
  <c r="DU216" i="59"/>
  <c r="DU166" i="59"/>
  <c r="CJ201" i="59"/>
  <c r="CL201" i="59" s="1"/>
  <c r="BV119" i="59"/>
  <c r="BQ145" i="59"/>
  <c r="BQ119" i="59"/>
  <c r="CA145" i="59"/>
  <c r="BL145" i="59"/>
  <c r="CJ156" i="59"/>
  <c r="CL156" i="59" s="1"/>
  <c r="DU141" i="59"/>
  <c r="BV145" i="59"/>
  <c r="BQ93" i="59"/>
  <c r="CA119" i="59"/>
  <c r="DU92" i="59"/>
  <c r="CA93" i="59"/>
  <c r="BL93" i="59"/>
  <c r="BL119" i="59"/>
  <c r="DU116" i="59"/>
  <c r="CJ111" i="59"/>
  <c r="CL111" i="59" s="1"/>
  <c r="BV93" i="59"/>
  <c r="BQ67" i="59"/>
  <c r="CA67" i="59"/>
  <c r="BL67" i="59"/>
  <c r="CJ66" i="59"/>
  <c r="CL66" i="59" s="1"/>
  <c r="BV67" i="59"/>
  <c r="CK516" i="59"/>
  <c r="DN516" i="59" s="1"/>
  <c r="DV366" i="59"/>
  <c r="CB93" i="59"/>
  <c r="EC14" i="59"/>
  <c r="CJ247" i="59"/>
  <c r="CL247" i="59" s="1"/>
  <c r="CJ202" i="59"/>
  <c r="CL202" i="59" s="1"/>
  <c r="DU217" i="59"/>
  <c r="DU192" i="59"/>
  <c r="CA146" i="59"/>
  <c r="BL146" i="59"/>
  <c r="BQ120" i="59"/>
  <c r="DU167" i="59"/>
  <c r="BV146" i="59"/>
  <c r="DU142" i="59"/>
  <c r="CA120" i="59"/>
  <c r="BL120" i="59"/>
  <c r="CJ157" i="59"/>
  <c r="CL157" i="59" s="1"/>
  <c r="BQ146" i="59"/>
  <c r="BQ94" i="59"/>
  <c r="DU93" i="59"/>
  <c r="CA94" i="59"/>
  <c r="BL94" i="59"/>
  <c r="DU117" i="59"/>
  <c r="BV120" i="59"/>
  <c r="CJ112" i="59"/>
  <c r="CL112" i="59" s="1"/>
  <c r="BV94" i="59"/>
  <c r="CJ67" i="59"/>
  <c r="CL67" i="59" s="1"/>
  <c r="BV68" i="59"/>
  <c r="BQ68" i="59"/>
  <c r="CA68" i="59"/>
  <c r="BL68" i="59"/>
  <c r="CK517" i="59"/>
  <c r="DN517" i="59" s="1"/>
  <c r="DV367" i="59"/>
  <c r="CB94" i="59"/>
  <c r="EC15" i="59"/>
  <c r="CJ248" i="59"/>
  <c r="CL248" i="59" s="1"/>
  <c r="CJ158" i="59"/>
  <c r="CL158" i="59" s="1"/>
  <c r="CJ203" i="59"/>
  <c r="CL203" i="59" s="1"/>
  <c r="DU218" i="59"/>
  <c r="DU193" i="59"/>
  <c r="BV147" i="59"/>
  <c r="DU143" i="59"/>
  <c r="BQ121" i="59"/>
  <c r="BQ147" i="59"/>
  <c r="CA121" i="59"/>
  <c r="BL121" i="59"/>
  <c r="CA147" i="59"/>
  <c r="BL147" i="59"/>
  <c r="DU168" i="59"/>
  <c r="CA95" i="59"/>
  <c r="BL95" i="59"/>
  <c r="DU94" i="59"/>
  <c r="DU118" i="59"/>
  <c r="BV95" i="59"/>
  <c r="CJ113" i="59"/>
  <c r="CL113" i="59" s="1"/>
  <c r="BQ95" i="59"/>
  <c r="BV121" i="59"/>
  <c r="BQ69" i="59"/>
  <c r="CA69" i="59"/>
  <c r="BL69" i="59"/>
  <c r="CJ68" i="59"/>
  <c r="CL68" i="59" s="1"/>
  <c r="BV69" i="59"/>
  <c r="CK518" i="59"/>
  <c r="DN518" i="59" s="1"/>
  <c r="DV368" i="59"/>
  <c r="CB95" i="59"/>
  <c r="EC16" i="59"/>
  <c r="DU219" i="59"/>
  <c r="CJ249" i="59"/>
  <c r="CL249" i="59" s="1"/>
  <c r="CJ204" i="59"/>
  <c r="CL204" i="59" s="1"/>
  <c r="DU194" i="59"/>
  <c r="CJ159" i="59"/>
  <c r="CL159" i="59" s="1"/>
  <c r="CA148" i="59"/>
  <c r="BL148" i="59"/>
  <c r="BQ122" i="59"/>
  <c r="DU169" i="59"/>
  <c r="BV148" i="59"/>
  <c r="CA122" i="59"/>
  <c r="BL122" i="59"/>
  <c r="DU144" i="59"/>
  <c r="BQ148" i="59"/>
  <c r="BV122" i="59"/>
  <c r="DU119" i="59"/>
  <c r="BQ96" i="59"/>
  <c r="CJ114" i="59"/>
  <c r="CL114" i="59" s="1"/>
  <c r="CA96" i="59"/>
  <c r="BL96" i="59"/>
  <c r="DU95" i="59"/>
  <c r="BV96" i="59"/>
  <c r="CA70" i="59"/>
  <c r="BL70" i="59"/>
  <c r="CJ69" i="59"/>
  <c r="CL69" i="59" s="1"/>
  <c r="BV70" i="59"/>
  <c r="BQ70" i="59"/>
  <c r="CK519" i="59"/>
  <c r="DN519" i="59" s="1"/>
  <c r="DV369" i="59"/>
  <c r="CB96" i="59"/>
  <c r="EC17" i="59"/>
  <c r="CJ250" i="59"/>
  <c r="CL250" i="59" s="1"/>
  <c r="DU220" i="59"/>
  <c r="CJ205" i="59"/>
  <c r="CL205" i="59" s="1"/>
  <c r="DU195" i="59"/>
  <c r="BQ123" i="59"/>
  <c r="CA149" i="59"/>
  <c r="BL149" i="59"/>
  <c r="DU145" i="59"/>
  <c r="CJ160" i="59"/>
  <c r="CL160" i="59" s="1"/>
  <c r="CA123" i="59"/>
  <c r="BL123" i="59"/>
  <c r="BV149" i="59"/>
  <c r="DU120" i="59"/>
  <c r="DU170" i="59"/>
  <c r="BQ149" i="59"/>
  <c r="BV123" i="59"/>
  <c r="CA97" i="59"/>
  <c r="BL97" i="59"/>
  <c r="DU96" i="59"/>
  <c r="CJ115" i="59"/>
  <c r="CL115" i="59" s="1"/>
  <c r="BV97" i="59"/>
  <c r="BQ97" i="59"/>
  <c r="BQ71" i="59"/>
  <c r="CA71" i="59"/>
  <c r="BL71" i="59"/>
  <c r="CJ70" i="59"/>
  <c r="CL70" i="59" s="1"/>
  <c r="BV71" i="59"/>
  <c r="CK520" i="59"/>
  <c r="DN520" i="59" s="1"/>
  <c r="DV370" i="59"/>
  <c r="CB97" i="59"/>
  <c r="EC18" i="59"/>
  <c r="CJ251" i="59"/>
  <c r="CL251" i="59" s="1"/>
  <c r="DU221" i="59"/>
  <c r="CJ206" i="59"/>
  <c r="CL206" i="59" s="1"/>
  <c r="DU196" i="59"/>
  <c r="DU171" i="59"/>
  <c r="BQ124" i="59"/>
  <c r="BQ150" i="59"/>
  <c r="CA124" i="59"/>
  <c r="BL124" i="59"/>
  <c r="CA150" i="59"/>
  <c r="BL150" i="59"/>
  <c r="DU121" i="59"/>
  <c r="CJ161" i="59"/>
  <c r="CL161" i="59" s="1"/>
  <c r="BV124" i="59"/>
  <c r="BV150" i="59"/>
  <c r="DU146" i="59"/>
  <c r="BV98" i="59"/>
  <c r="BQ98" i="59"/>
  <c r="CJ116" i="59"/>
  <c r="CL116" i="59" s="1"/>
  <c r="CA98" i="59"/>
  <c r="BL98" i="59"/>
  <c r="DU97" i="59"/>
  <c r="CJ71" i="59"/>
  <c r="CL71" i="59" s="1"/>
  <c r="BV72" i="59"/>
  <c r="BQ72" i="59"/>
  <c r="CA72" i="59"/>
  <c r="BL72" i="59"/>
  <c r="CK521" i="59"/>
  <c r="DN521" i="59" s="1"/>
  <c r="DV371" i="59"/>
  <c r="CB98" i="59"/>
  <c r="EC19" i="59"/>
  <c r="CJ252" i="59"/>
  <c r="CL252" i="59" s="1"/>
  <c r="CJ207" i="59"/>
  <c r="CL207" i="59" s="1"/>
  <c r="CJ162" i="59"/>
  <c r="CL162" i="59" s="1"/>
  <c r="DU172" i="59"/>
  <c r="DU222" i="59"/>
  <c r="DU197" i="59"/>
  <c r="BQ151" i="59"/>
  <c r="DU147" i="59"/>
  <c r="CA125" i="59"/>
  <c r="BL125" i="59"/>
  <c r="CA151" i="59"/>
  <c r="BL151" i="59"/>
  <c r="BV125" i="59"/>
  <c r="CJ117" i="59"/>
  <c r="CL117" i="59" s="1"/>
  <c r="DU122" i="59"/>
  <c r="BV151" i="59"/>
  <c r="BV99" i="59"/>
  <c r="BQ99" i="59"/>
  <c r="BQ125" i="59"/>
  <c r="DU98" i="59"/>
  <c r="CA99" i="59"/>
  <c r="BL99" i="59"/>
  <c r="BQ73" i="59"/>
  <c r="CA73" i="59"/>
  <c r="BL73" i="59"/>
  <c r="CJ72" i="59"/>
  <c r="CL72" i="59" s="1"/>
  <c r="BV73" i="59"/>
  <c r="CK522" i="59"/>
  <c r="DN522" i="59" s="1"/>
  <c r="DV372" i="59"/>
  <c r="CB99" i="59"/>
  <c r="EC20" i="59"/>
  <c r="CJ253" i="59"/>
  <c r="CL253" i="59" s="1"/>
  <c r="CJ208" i="59"/>
  <c r="CL208" i="59" s="1"/>
  <c r="DU198" i="59"/>
  <c r="DU173" i="59"/>
  <c r="CJ163" i="59"/>
  <c r="CL163" i="59" s="1"/>
  <c r="DU223" i="59"/>
  <c r="BV152" i="59"/>
  <c r="DU148" i="59"/>
  <c r="DU123" i="59"/>
  <c r="BV126" i="59"/>
  <c r="BQ152" i="59"/>
  <c r="CJ118" i="59"/>
  <c r="CL118" i="59" s="1"/>
  <c r="BQ126" i="59"/>
  <c r="CA152" i="59"/>
  <c r="BL152" i="59"/>
  <c r="CA126" i="59"/>
  <c r="BL126" i="59"/>
  <c r="BQ100" i="59"/>
  <c r="DU99" i="59"/>
  <c r="CA100" i="59"/>
  <c r="BL100" i="59"/>
  <c r="BV100" i="59"/>
  <c r="CJ73" i="59"/>
  <c r="CL73" i="59" s="1"/>
  <c r="BV74" i="59"/>
  <c r="BQ74" i="59"/>
  <c r="CA74" i="59"/>
  <c r="BL74" i="59"/>
  <c r="CK523" i="59"/>
  <c r="DN523" i="59" s="1"/>
  <c r="DV373" i="59"/>
  <c r="CB100" i="59"/>
  <c r="EC21" i="59"/>
  <c r="CJ254" i="59"/>
  <c r="CL254" i="59" s="1"/>
  <c r="DU224" i="59"/>
  <c r="DU174" i="59"/>
  <c r="CJ209" i="59"/>
  <c r="CL209" i="59" s="1"/>
  <c r="DU199" i="59"/>
  <c r="DU124" i="59"/>
  <c r="BV127" i="59"/>
  <c r="BV153" i="59"/>
  <c r="DU149" i="59"/>
  <c r="CJ119" i="59"/>
  <c r="CL119" i="59" s="1"/>
  <c r="BQ127" i="59"/>
  <c r="BQ153" i="59"/>
  <c r="CJ164" i="59"/>
  <c r="CL164" i="59" s="1"/>
  <c r="CA127" i="59"/>
  <c r="BL127" i="59"/>
  <c r="CA153" i="59"/>
  <c r="BL153" i="59"/>
  <c r="DU100" i="59"/>
  <c r="CA101" i="59"/>
  <c r="BL101" i="59"/>
  <c r="BV101" i="59"/>
  <c r="BQ101" i="59"/>
  <c r="BQ75" i="59"/>
  <c r="CA75" i="59"/>
  <c r="BL75" i="59"/>
  <c r="CJ74" i="59"/>
  <c r="CL74" i="59" s="1"/>
  <c r="BV75" i="59"/>
  <c r="CK524" i="59"/>
  <c r="DN524" i="59" s="1"/>
  <c r="DV374" i="59"/>
  <c r="CB101" i="59"/>
  <c r="EC22" i="59"/>
  <c r="DU225" i="59"/>
  <c r="CJ255" i="59"/>
  <c r="CL255" i="59" s="1"/>
  <c r="DU200" i="59"/>
  <c r="CJ210" i="59"/>
  <c r="CL210" i="59" s="1"/>
  <c r="BQ154" i="59"/>
  <c r="BQ128" i="59"/>
  <c r="CJ120" i="59"/>
  <c r="CL120" i="59" s="1"/>
  <c r="DU175" i="59"/>
  <c r="DU150" i="59"/>
  <c r="CA154" i="59"/>
  <c r="BL154" i="59"/>
  <c r="CA128" i="59"/>
  <c r="BL128" i="59"/>
  <c r="CJ165" i="59"/>
  <c r="CL165" i="59" s="1"/>
  <c r="BV154" i="59"/>
  <c r="BV128" i="59"/>
  <c r="CA102" i="59"/>
  <c r="BL102" i="59"/>
  <c r="DU125" i="59"/>
  <c r="BV102" i="59"/>
  <c r="CA76" i="59"/>
  <c r="BL76" i="59"/>
  <c r="BQ102" i="59"/>
  <c r="DU101" i="59"/>
  <c r="CA50" i="59"/>
  <c r="BL50" i="59"/>
  <c r="CJ75" i="59"/>
  <c r="CL75" i="59" s="1"/>
  <c r="BQ76" i="59"/>
  <c r="BV50" i="59"/>
  <c r="BQ50" i="59"/>
  <c r="BV76" i="59"/>
  <c r="CK525" i="59"/>
  <c r="DN525" i="59" s="1"/>
  <c r="DV375" i="59"/>
  <c r="CB102" i="59"/>
  <c r="EC23" i="59"/>
  <c r="DU226" i="59"/>
  <c r="CJ256" i="59"/>
  <c r="CL256" i="59" s="1"/>
  <c r="CJ166" i="59"/>
  <c r="CL166" i="59" s="1"/>
  <c r="CJ211" i="59"/>
  <c r="CL211" i="59" s="1"/>
  <c r="DU201" i="59"/>
  <c r="DU176" i="59"/>
  <c r="BQ155" i="59"/>
  <c r="CA129" i="59"/>
  <c r="BL129" i="59"/>
  <c r="CJ121" i="59"/>
  <c r="CL121" i="59" s="1"/>
  <c r="CA155" i="59"/>
  <c r="BL155" i="59"/>
  <c r="BV129" i="59"/>
  <c r="DU151" i="59"/>
  <c r="DU126" i="59"/>
  <c r="BV155" i="59"/>
  <c r="BQ129" i="59"/>
  <c r="BV103" i="59"/>
  <c r="BV77" i="59"/>
  <c r="BQ103" i="59"/>
  <c r="BQ77" i="59"/>
  <c r="DU102" i="59"/>
  <c r="CA103" i="59"/>
  <c r="BL103" i="59"/>
  <c r="CA77" i="59"/>
  <c r="BV51" i="59"/>
  <c r="BL77" i="59"/>
  <c r="BQ51" i="59"/>
  <c r="CJ76" i="59"/>
  <c r="CL76" i="59" s="1"/>
  <c r="CA51" i="59"/>
  <c r="CK526" i="59"/>
  <c r="DN526" i="59" s="1"/>
  <c r="DV376" i="59"/>
  <c r="CB103" i="59"/>
  <c r="EC24" i="59"/>
  <c r="CJ257" i="59"/>
  <c r="CL257" i="59" s="1"/>
  <c r="DU227" i="59"/>
  <c r="DU177" i="59"/>
  <c r="CJ212" i="59"/>
  <c r="CL212" i="59" s="1"/>
  <c r="DU202" i="59"/>
  <c r="CJ167" i="59"/>
  <c r="CL167" i="59" s="1"/>
  <c r="CA156" i="59"/>
  <c r="BL156" i="59"/>
  <c r="BQ130" i="59"/>
  <c r="CJ122" i="59"/>
  <c r="CL122" i="59" s="1"/>
  <c r="BV156" i="59"/>
  <c r="CA130" i="59"/>
  <c r="BL130" i="59"/>
  <c r="DU127" i="59"/>
  <c r="DU152" i="59"/>
  <c r="BQ156" i="59"/>
  <c r="BV130" i="59"/>
  <c r="BQ104" i="59"/>
  <c r="CA78" i="59"/>
  <c r="BL78" i="59"/>
  <c r="CJ77" i="59"/>
  <c r="CL77" i="59" s="1"/>
  <c r="CA104" i="59"/>
  <c r="BL104" i="59"/>
  <c r="DU103" i="59"/>
  <c r="BV104" i="59"/>
  <c r="BQ52" i="59"/>
  <c r="BV78" i="59"/>
  <c r="CA52" i="59"/>
  <c r="BL52" i="59"/>
  <c r="BQ78" i="59"/>
  <c r="BV52" i="59"/>
  <c r="CK527" i="59"/>
  <c r="DN527" i="59" s="1"/>
  <c r="DV377" i="59"/>
  <c r="CB104" i="59"/>
  <c r="EC25" i="59"/>
  <c r="CJ26" i="59"/>
  <c r="DZ26" i="59"/>
  <c r="CJ31" i="59"/>
  <c r="BL33" i="59"/>
  <c r="CA33" i="59"/>
  <c r="BW36" i="59"/>
  <c r="BQ41" i="59"/>
  <c r="BT40" i="59" s="1"/>
  <c r="BM44" i="59"/>
  <c r="BL45" i="59"/>
  <c r="CA45" i="59"/>
  <c r="CD44" i="59" s="1"/>
  <c r="DU209" i="59"/>
  <c r="CJ194" i="59"/>
  <c r="CL194" i="59" s="1"/>
  <c r="DU184" i="59"/>
  <c r="CJ239" i="59"/>
  <c r="CL239" i="59" s="1"/>
  <c r="DU159" i="59"/>
  <c r="BQ138" i="59"/>
  <c r="DU134" i="59"/>
  <c r="CA138" i="59"/>
  <c r="BL138" i="59"/>
  <c r="BV138" i="59"/>
  <c r="CJ149" i="59"/>
  <c r="CL149" i="59" s="1"/>
  <c r="DU109" i="59"/>
  <c r="CA86" i="59"/>
  <c r="BL86" i="59"/>
  <c r="CA112" i="59"/>
  <c r="BL112" i="59"/>
  <c r="CJ104" i="59"/>
  <c r="CL104" i="59" s="1"/>
  <c r="BV86" i="59"/>
  <c r="BV112" i="59"/>
  <c r="BQ86" i="59"/>
  <c r="BQ112" i="59"/>
  <c r="BV60" i="59"/>
  <c r="CJ59" i="59"/>
  <c r="CL59" i="59" s="1"/>
  <c r="DU85" i="59"/>
  <c r="BQ60" i="59"/>
  <c r="CA60" i="59"/>
  <c r="BL60" i="59"/>
  <c r="CK509" i="59"/>
  <c r="DN509" i="59" s="1"/>
  <c r="DV359" i="59"/>
  <c r="CB86" i="59"/>
  <c r="CK330" i="59"/>
  <c r="DN330" i="59" s="1"/>
  <c r="DV260" i="59"/>
  <c r="CB61" i="59"/>
  <c r="CK870" i="59"/>
  <c r="DN870" i="59" s="1"/>
  <c r="DV560" i="59"/>
  <c r="CB139" i="59"/>
  <c r="DV161" i="59"/>
  <c r="CK151" i="59"/>
  <c r="DN151" i="59" s="1"/>
  <c r="CK691" i="59"/>
  <c r="DN691" i="59" s="1"/>
  <c r="DV461" i="59"/>
  <c r="CB114" i="59"/>
  <c r="EC9" i="59"/>
  <c r="CJ242" i="59"/>
  <c r="CL242" i="59" s="1"/>
  <c r="CJ197" i="59"/>
  <c r="CL197" i="59" s="1"/>
  <c r="DU212" i="59"/>
  <c r="DU162" i="59"/>
  <c r="CA141" i="59"/>
  <c r="BL141" i="59"/>
  <c r="CJ152" i="59"/>
  <c r="CL152" i="59" s="1"/>
  <c r="BV115" i="59"/>
  <c r="DU187" i="59"/>
  <c r="BV141" i="59"/>
  <c r="DU137" i="59"/>
  <c r="BQ141" i="59"/>
  <c r="DU112" i="59"/>
  <c r="BL115" i="59"/>
  <c r="BQ89" i="59"/>
  <c r="DU88" i="59"/>
  <c r="CJ107" i="59"/>
  <c r="CL107" i="59" s="1"/>
  <c r="CA89" i="59"/>
  <c r="BL89" i="59"/>
  <c r="CA115" i="59"/>
  <c r="BQ115" i="59"/>
  <c r="BV89" i="59"/>
  <c r="BQ63" i="59"/>
  <c r="CA63" i="59"/>
  <c r="BL63" i="59"/>
  <c r="BV63" i="59"/>
  <c r="CJ62" i="59"/>
  <c r="CL62" i="59" s="1"/>
  <c r="CK512" i="59"/>
  <c r="DN512" i="59" s="1"/>
  <c r="DV362" i="59"/>
  <c r="CB89" i="59"/>
  <c r="CK288" i="59"/>
  <c r="DN288" i="59" s="1"/>
  <c r="DV238" i="59"/>
  <c r="BW64" i="59"/>
  <c r="CK828" i="59"/>
  <c r="DN828" i="59" s="1"/>
  <c r="DV538" i="59"/>
  <c r="BW142" i="59"/>
  <c r="CK559" i="59"/>
  <c r="DN559" i="59" s="1"/>
  <c r="DV389" i="59"/>
  <c r="BM117" i="59"/>
  <c r="CK560" i="59"/>
  <c r="DN560" i="59" s="1"/>
  <c r="DV390" i="59"/>
  <c r="BM118" i="59"/>
  <c r="CK561" i="59"/>
  <c r="DN561" i="59" s="1"/>
  <c r="DV391" i="59"/>
  <c r="BM119" i="59"/>
  <c r="CK562" i="59"/>
  <c r="DN562" i="59" s="1"/>
  <c r="DV392" i="59"/>
  <c r="BM120" i="59"/>
  <c r="CK563" i="59"/>
  <c r="DN563" i="59" s="1"/>
  <c r="DV393" i="59"/>
  <c r="BM121" i="59"/>
  <c r="CK564" i="59"/>
  <c r="DN564" i="59" s="1"/>
  <c r="DV394" i="59"/>
  <c r="BM122" i="59"/>
  <c r="CK565" i="59"/>
  <c r="DN565" i="59" s="1"/>
  <c r="DV395" i="59"/>
  <c r="BM123" i="59"/>
  <c r="CK566" i="59"/>
  <c r="DN566" i="59" s="1"/>
  <c r="DV396" i="59"/>
  <c r="BM124" i="59"/>
  <c r="CK567" i="59"/>
  <c r="DN567" i="59" s="1"/>
  <c r="DV397" i="59"/>
  <c r="BM125" i="59"/>
  <c r="CK568" i="59"/>
  <c r="DN568" i="59" s="1"/>
  <c r="DV398" i="59"/>
  <c r="BM126" i="59"/>
  <c r="CK569" i="59"/>
  <c r="DN569" i="59" s="1"/>
  <c r="DV399" i="59"/>
  <c r="BM127" i="59"/>
  <c r="DV101" i="59"/>
  <c r="BM50" i="59"/>
  <c r="CK570" i="59"/>
  <c r="DN570" i="59" s="1"/>
  <c r="DV400" i="59"/>
  <c r="BM128" i="59"/>
  <c r="CK571" i="59"/>
  <c r="DN571" i="59" s="1"/>
  <c r="DV401" i="59"/>
  <c r="BM129" i="59"/>
  <c r="DV103" i="59"/>
  <c r="BM52" i="59"/>
  <c r="CK572" i="59"/>
  <c r="DN572" i="59" s="1"/>
  <c r="DV402" i="59"/>
  <c r="BM130" i="59"/>
  <c r="CK26" i="59"/>
  <c r="DN26" i="59" s="1"/>
  <c r="CK31" i="59"/>
  <c r="DN31" i="59" s="1"/>
  <c r="BQ42" i="59"/>
  <c r="BM45" i="59"/>
  <c r="BL46" i="59"/>
  <c r="CA46" i="59"/>
  <c r="BV49" i="59"/>
  <c r="BY48" i="59" s="1"/>
  <c r="BL51" i="59"/>
  <c r="CK333" i="59"/>
  <c r="DN333" i="59" s="1"/>
  <c r="DV263" i="59"/>
  <c r="CB64" i="59"/>
  <c r="CK873" i="59"/>
  <c r="DN873" i="59" s="1"/>
  <c r="DV563" i="59"/>
  <c r="CB142" i="59"/>
  <c r="DV114" i="59"/>
  <c r="CK64" i="59"/>
  <c r="DN64" i="59" s="1"/>
  <c r="CK604" i="59"/>
  <c r="DN604" i="59" s="1"/>
  <c r="DV414" i="59"/>
  <c r="BR117" i="59"/>
  <c r="DV115" i="59"/>
  <c r="CK65" i="59"/>
  <c r="DN65" i="59" s="1"/>
  <c r="CK605" i="59"/>
  <c r="DN605" i="59" s="1"/>
  <c r="DV415" i="59"/>
  <c r="BR118" i="59"/>
  <c r="DV116" i="59"/>
  <c r="CK66" i="59"/>
  <c r="DN66" i="59" s="1"/>
  <c r="CK606" i="59"/>
  <c r="DN606" i="59" s="1"/>
  <c r="DV416" i="59"/>
  <c r="BR119" i="59"/>
  <c r="DV117" i="59"/>
  <c r="CK67" i="59"/>
  <c r="DN67" i="59" s="1"/>
  <c r="CK607" i="59"/>
  <c r="DN607" i="59" s="1"/>
  <c r="DV417" i="59"/>
  <c r="BR120" i="59"/>
  <c r="DV118" i="59"/>
  <c r="CK68" i="59"/>
  <c r="DN68" i="59" s="1"/>
  <c r="CK608" i="59"/>
  <c r="DN608" i="59" s="1"/>
  <c r="DV418" i="59"/>
  <c r="BR121" i="59"/>
  <c r="DV119" i="59"/>
  <c r="CK69" i="59"/>
  <c r="DN69" i="59" s="1"/>
  <c r="CK609" i="59"/>
  <c r="DN609" i="59" s="1"/>
  <c r="DV419" i="59"/>
  <c r="BR122" i="59"/>
  <c r="DV120" i="59"/>
  <c r="CK70" i="59"/>
  <c r="DN70" i="59" s="1"/>
  <c r="CK610" i="59"/>
  <c r="DN610" i="59" s="1"/>
  <c r="DV420" i="59"/>
  <c r="BR123" i="59"/>
  <c r="DV121" i="59"/>
  <c r="CK71" i="59"/>
  <c r="DN71" i="59" s="1"/>
  <c r="CK611" i="59"/>
  <c r="DN611" i="59" s="1"/>
  <c r="DV421" i="59"/>
  <c r="BR124" i="59"/>
  <c r="DV122" i="59"/>
  <c r="CK72" i="59"/>
  <c r="DN72" i="59" s="1"/>
  <c r="CK612" i="59"/>
  <c r="DN612" i="59" s="1"/>
  <c r="DV422" i="59"/>
  <c r="BR125" i="59"/>
  <c r="DV123" i="59"/>
  <c r="CK73" i="59"/>
  <c r="DN73" i="59" s="1"/>
  <c r="CK613" i="59"/>
  <c r="DN613" i="59" s="1"/>
  <c r="DV423" i="59"/>
  <c r="BR126" i="59"/>
  <c r="DV124" i="59"/>
  <c r="CK74" i="59"/>
  <c r="DN74" i="59" s="1"/>
  <c r="CK614" i="59"/>
  <c r="DN614" i="59" s="1"/>
  <c r="DV424" i="59"/>
  <c r="BR127" i="59"/>
  <c r="DV125" i="59"/>
  <c r="CK75" i="59"/>
  <c r="DN75" i="59" s="1"/>
  <c r="BR50" i="59"/>
  <c r="CK615" i="59"/>
  <c r="DN615" i="59" s="1"/>
  <c r="DV425" i="59"/>
  <c r="BR128" i="59"/>
  <c r="DV126" i="59"/>
  <c r="CK76" i="59"/>
  <c r="DN76" i="59" s="1"/>
  <c r="BR51" i="59"/>
  <c r="CK616" i="59"/>
  <c r="DN616" i="59" s="1"/>
  <c r="DV426" i="59"/>
  <c r="BR129" i="59"/>
  <c r="DV127" i="59"/>
  <c r="CK77" i="59"/>
  <c r="DN77" i="59" s="1"/>
  <c r="BR52" i="59"/>
  <c r="CK617" i="59"/>
  <c r="DN617" i="59" s="1"/>
  <c r="DV427" i="59"/>
  <c r="BR130" i="59"/>
  <c r="CJ28" i="59"/>
  <c r="BL34" i="59"/>
  <c r="CA34" i="59"/>
  <c r="BV39" i="59"/>
  <c r="BR42" i="59"/>
  <c r="BQ43" i="59"/>
  <c r="BM46" i="59"/>
  <c r="BL47" i="59"/>
  <c r="CA47" i="59"/>
  <c r="BM51" i="59"/>
  <c r="CK378" i="59"/>
  <c r="DN378" i="59" s="1"/>
  <c r="DV288" i="59"/>
  <c r="BM90" i="59"/>
  <c r="DV139" i="59"/>
  <c r="CK109" i="59"/>
  <c r="DN109" i="59" s="1"/>
  <c r="CK649" i="59"/>
  <c r="DN649" i="59" s="1"/>
  <c r="DV439" i="59"/>
  <c r="BW117" i="59"/>
  <c r="DV140" i="59"/>
  <c r="CK110" i="59"/>
  <c r="DN110" i="59" s="1"/>
  <c r="CK650" i="59"/>
  <c r="DN650" i="59" s="1"/>
  <c r="DV440" i="59"/>
  <c r="BW118" i="59"/>
  <c r="DV141" i="59"/>
  <c r="CK111" i="59"/>
  <c r="DN111" i="59" s="1"/>
  <c r="CK651" i="59"/>
  <c r="DN651" i="59" s="1"/>
  <c r="DV441" i="59"/>
  <c r="BW119" i="59"/>
  <c r="DV142" i="59"/>
  <c r="CK112" i="59"/>
  <c r="DN112" i="59" s="1"/>
  <c r="CK652" i="59"/>
  <c r="DN652" i="59" s="1"/>
  <c r="DV442" i="59"/>
  <c r="BW120" i="59"/>
  <c r="DV143" i="59"/>
  <c r="CK113" i="59"/>
  <c r="DN113" i="59" s="1"/>
  <c r="CK653" i="59"/>
  <c r="DN653" i="59" s="1"/>
  <c r="DV443" i="59"/>
  <c r="BW121" i="59"/>
  <c r="DV144" i="59"/>
  <c r="CK114" i="59"/>
  <c r="DN114" i="59" s="1"/>
  <c r="CK654" i="59"/>
  <c r="DN654" i="59" s="1"/>
  <c r="DV444" i="59"/>
  <c r="BW122" i="59"/>
  <c r="DV145" i="59"/>
  <c r="CK115" i="59"/>
  <c r="DN115" i="59" s="1"/>
  <c r="CK655" i="59"/>
  <c r="DN655" i="59" s="1"/>
  <c r="DV445" i="59"/>
  <c r="BW123" i="59"/>
  <c r="CK116" i="59"/>
  <c r="DN116" i="59" s="1"/>
  <c r="DV146" i="59"/>
  <c r="CK656" i="59"/>
  <c r="DN656" i="59" s="1"/>
  <c r="DV446" i="59"/>
  <c r="BW124" i="59"/>
  <c r="DV147" i="59"/>
  <c r="CK117" i="59"/>
  <c r="DN117" i="59" s="1"/>
  <c r="CK657" i="59"/>
  <c r="DN657" i="59" s="1"/>
  <c r="DV447" i="59"/>
  <c r="BW125" i="59"/>
  <c r="DV148" i="59"/>
  <c r="CK118" i="59"/>
  <c r="DN118" i="59" s="1"/>
  <c r="CK658" i="59"/>
  <c r="DN658" i="59" s="1"/>
  <c r="DV448" i="59"/>
  <c r="BW126" i="59"/>
  <c r="DV149" i="59"/>
  <c r="CK119" i="59"/>
  <c r="DN119" i="59" s="1"/>
  <c r="CK659" i="59"/>
  <c r="DN659" i="59" s="1"/>
  <c r="DV449" i="59"/>
  <c r="BW127" i="59"/>
  <c r="CK120" i="59"/>
  <c r="DN120" i="59" s="1"/>
  <c r="DV150" i="59"/>
  <c r="BW50" i="59"/>
  <c r="CK660" i="59"/>
  <c r="DN660" i="59" s="1"/>
  <c r="DV450" i="59"/>
  <c r="BW128" i="59"/>
  <c r="CK121" i="59"/>
  <c r="DN121" i="59" s="1"/>
  <c r="DV151" i="59"/>
  <c r="BW51" i="59"/>
  <c r="CK661" i="59"/>
  <c r="DN661" i="59" s="1"/>
  <c r="DV451" i="59"/>
  <c r="BW129" i="59"/>
  <c r="CK122" i="59"/>
  <c r="DN122" i="59" s="1"/>
  <c r="DV152" i="59"/>
  <c r="BW52" i="59"/>
  <c r="CK662" i="59"/>
  <c r="DN662" i="59" s="1"/>
  <c r="DV452" i="59"/>
  <c r="BW130" i="59"/>
  <c r="EC26" i="59"/>
  <c r="CK28" i="59"/>
  <c r="DN28" i="59" s="1"/>
  <c r="BL36" i="59"/>
  <c r="CA36" i="59"/>
  <c r="BW39" i="59"/>
  <c r="BV40" i="59"/>
  <c r="BR43" i="59"/>
  <c r="BQ44" i="59"/>
  <c r="BM47" i="59"/>
  <c r="BL48" i="59"/>
  <c r="CA48" i="59"/>
  <c r="CK423" i="59"/>
  <c r="DN423" i="59" s="1"/>
  <c r="DV313" i="59"/>
  <c r="BR90" i="59"/>
  <c r="CK154" i="59"/>
  <c r="DN154" i="59" s="1"/>
  <c r="DV164" i="59"/>
  <c r="CK694" i="59"/>
  <c r="DN694" i="59" s="1"/>
  <c r="DV464" i="59"/>
  <c r="CB117" i="59"/>
  <c r="DV165" i="59"/>
  <c r="CK155" i="59"/>
  <c r="DN155" i="59" s="1"/>
  <c r="CK695" i="59"/>
  <c r="DN695" i="59" s="1"/>
  <c r="DV465" i="59"/>
  <c r="CB118" i="59"/>
  <c r="DV166" i="59"/>
  <c r="CK156" i="59"/>
  <c r="DN156" i="59" s="1"/>
  <c r="CK696" i="59"/>
  <c r="DN696" i="59" s="1"/>
  <c r="DV466" i="59"/>
  <c r="CB119" i="59"/>
  <c r="DV167" i="59"/>
  <c r="CK157" i="59"/>
  <c r="DN157" i="59" s="1"/>
  <c r="CK697" i="59"/>
  <c r="DN697" i="59" s="1"/>
  <c r="DV467" i="59"/>
  <c r="CB120" i="59"/>
  <c r="CK158" i="59"/>
  <c r="DN158" i="59" s="1"/>
  <c r="DV168" i="59"/>
  <c r="CK698" i="59"/>
  <c r="DN698" i="59" s="1"/>
  <c r="DV468" i="59"/>
  <c r="CB121" i="59"/>
  <c r="EK16" i="59"/>
  <c r="CK159" i="59"/>
  <c r="DN159" i="59" s="1"/>
  <c r="DV169" i="59"/>
  <c r="CK699" i="59"/>
  <c r="DN699" i="59" s="1"/>
  <c r="DV469" i="59"/>
  <c r="CB122" i="59"/>
  <c r="EK17" i="59"/>
  <c r="DV170" i="59"/>
  <c r="CK160" i="59"/>
  <c r="DN160" i="59" s="1"/>
  <c r="CK700" i="59"/>
  <c r="DN700" i="59" s="1"/>
  <c r="DV470" i="59"/>
  <c r="CB123" i="59"/>
  <c r="EK18" i="59"/>
  <c r="DV171" i="59"/>
  <c r="CK161" i="59"/>
  <c r="DN161" i="59" s="1"/>
  <c r="CK701" i="59"/>
  <c r="DN701" i="59" s="1"/>
  <c r="DV471" i="59"/>
  <c r="CB124" i="59"/>
  <c r="EK19" i="59"/>
  <c r="CK162" i="59"/>
  <c r="DN162" i="59" s="1"/>
  <c r="DV172" i="59"/>
  <c r="CK702" i="59"/>
  <c r="DN702" i="59" s="1"/>
  <c r="DV472" i="59"/>
  <c r="CB125" i="59"/>
  <c r="DV173" i="59"/>
  <c r="CK163" i="59"/>
  <c r="DN163" i="59" s="1"/>
  <c r="CK703" i="59"/>
  <c r="DN703" i="59" s="1"/>
  <c r="DV473" i="59"/>
  <c r="CB126" i="59"/>
  <c r="DV174" i="59"/>
  <c r="CK164" i="59"/>
  <c r="DN164" i="59" s="1"/>
  <c r="CK704" i="59"/>
  <c r="DN704" i="59" s="1"/>
  <c r="DV474" i="59"/>
  <c r="CB127" i="59"/>
  <c r="DV175" i="59"/>
  <c r="CK165" i="59"/>
  <c r="DN165" i="59" s="1"/>
  <c r="CB50" i="59"/>
  <c r="CK705" i="59"/>
  <c r="DN705" i="59" s="1"/>
  <c r="DV475" i="59"/>
  <c r="CB128" i="59"/>
  <c r="CK166" i="59"/>
  <c r="DN166" i="59" s="1"/>
  <c r="DV176" i="59"/>
  <c r="CK706" i="59"/>
  <c r="DN706" i="59" s="1"/>
  <c r="DV476" i="59"/>
  <c r="CB129" i="59"/>
  <c r="DV177" i="59"/>
  <c r="CK167" i="59"/>
  <c r="DN167" i="59" s="1"/>
  <c r="CB52" i="59"/>
  <c r="CK707" i="59"/>
  <c r="DN707" i="59" s="1"/>
  <c r="DV477" i="59"/>
  <c r="CB130" i="59"/>
  <c r="BQ33" i="59"/>
  <c r="BM36" i="59"/>
  <c r="CB36" i="59"/>
  <c r="BL37" i="59"/>
  <c r="CA37" i="59"/>
  <c r="BW40" i="59"/>
  <c r="BV41" i="59"/>
  <c r="BR44" i="59"/>
  <c r="BQ45" i="59"/>
  <c r="BM48" i="59"/>
  <c r="CB48" i="59"/>
  <c r="CK692" i="59"/>
  <c r="DN692" i="59" s="1"/>
  <c r="DV462" i="59"/>
  <c r="CB115" i="59"/>
  <c r="CK468" i="59"/>
  <c r="DN468" i="59" s="1"/>
  <c r="DV338" i="59"/>
  <c r="BW90" i="59"/>
  <c r="EL11" i="59"/>
  <c r="DV189" i="59"/>
  <c r="CK199" i="59"/>
  <c r="DN199" i="59" s="1"/>
  <c r="BM65" i="59"/>
  <c r="CK739" i="59"/>
  <c r="DN739" i="59" s="1"/>
  <c r="DV489" i="59"/>
  <c r="BM143" i="59"/>
  <c r="EL12" i="59"/>
  <c r="CK200" i="59"/>
  <c r="DN200" i="59" s="1"/>
  <c r="DV190" i="59"/>
  <c r="BM66" i="59"/>
  <c r="CK740" i="59"/>
  <c r="DN740" i="59" s="1"/>
  <c r="DV490" i="59"/>
  <c r="BM144" i="59"/>
  <c r="EL13" i="59"/>
  <c r="DV191" i="59"/>
  <c r="CK201" i="59"/>
  <c r="DN201" i="59" s="1"/>
  <c r="BM67" i="59"/>
  <c r="CK741" i="59"/>
  <c r="DN741" i="59" s="1"/>
  <c r="DV491" i="59"/>
  <c r="BM145" i="59"/>
  <c r="EL14" i="59"/>
  <c r="CK202" i="59"/>
  <c r="DN202" i="59" s="1"/>
  <c r="DV192" i="59"/>
  <c r="BM68" i="59"/>
  <c r="CK742" i="59"/>
  <c r="DN742" i="59" s="1"/>
  <c r="DV492" i="59"/>
  <c r="BM146" i="59"/>
  <c r="CK203" i="59"/>
  <c r="DN203" i="59" s="1"/>
  <c r="DV193" i="59"/>
  <c r="BM69" i="59"/>
  <c r="CK743" i="59"/>
  <c r="DN743" i="59" s="1"/>
  <c r="DV493" i="59"/>
  <c r="BM147" i="59"/>
  <c r="CK204" i="59"/>
  <c r="DN204" i="59" s="1"/>
  <c r="DV194" i="59"/>
  <c r="BM70" i="59"/>
  <c r="CK744" i="59"/>
  <c r="DN744" i="59" s="1"/>
  <c r="DV494" i="59"/>
  <c r="BM148" i="59"/>
  <c r="CK205" i="59"/>
  <c r="DN205" i="59" s="1"/>
  <c r="DV195" i="59"/>
  <c r="BM71" i="59"/>
  <c r="CK745" i="59"/>
  <c r="DN745" i="59" s="1"/>
  <c r="DV495" i="59"/>
  <c r="BM149" i="59"/>
  <c r="CK206" i="59"/>
  <c r="DN206" i="59" s="1"/>
  <c r="DV196" i="59"/>
  <c r="BM72" i="59"/>
  <c r="CK746" i="59"/>
  <c r="DN746" i="59" s="1"/>
  <c r="DV496" i="59"/>
  <c r="BM150" i="59"/>
  <c r="CK207" i="59"/>
  <c r="DN207" i="59" s="1"/>
  <c r="DV197" i="59"/>
  <c r="BM73" i="59"/>
  <c r="CK747" i="59"/>
  <c r="DN747" i="59" s="1"/>
  <c r="DV497" i="59"/>
  <c r="BM151" i="59"/>
  <c r="CK208" i="59"/>
  <c r="DN208" i="59" s="1"/>
  <c r="DV198" i="59"/>
  <c r="BM74" i="59"/>
  <c r="CK748" i="59"/>
  <c r="DN748" i="59" s="1"/>
  <c r="DV498" i="59"/>
  <c r="BM152" i="59"/>
  <c r="CK209" i="59"/>
  <c r="DN209" i="59" s="1"/>
  <c r="DV199" i="59"/>
  <c r="BM75" i="59"/>
  <c r="CK749" i="59"/>
  <c r="DN749" i="59" s="1"/>
  <c r="DV499" i="59"/>
  <c r="BM153" i="59"/>
  <c r="CK210" i="59"/>
  <c r="DN210" i="59" s="1"/>
  <c r="DV200" i="59"/>
  <c r="BM76" i="59"/>
  <c r="CK750" i="59"/>
  <c r="DN750" i="59" s="1"/>
  <c r="DV500" i="59"/>
  <c r="BM154" i="59"/>
  <c r="CK211" i="59"/>
  <c r="DN211" i="59" s="1"/>
  <c r="DV201" i="59"/>
  <c r="BM77" i="59"/>
  <c r="CK751" i="59"/>
  <c r="DN751" i="59" s="1"/>
  <c r="DV501" i="59"/>
  <c r="BM155" i="59"/>
  <c r="CK212" i="59"/>
  <c r="DN212" i="59" s="1"/>
  <c r="DV202" i="59"/>
  <c r="BM78" i="59"/>
  <c r="CK752" i="59"/>
  <c r="DN752" i="59" s="1"/>
  <c r="DV502" i="59"/>
  <c r="BM156" i="59"/>
  <c r="EJ36" i="59"/>
  <c r="EK36" i="59" s="1"/>
  <c r="BW41" i="59"/>
  <c r="BV42" i="59"/>
  <c r="BR45" i="59"/>
  <c r="BQ46" i="59"/>
  <c r="BL49" i="59"/>
  <c r="CA49" i="59"/>
  <c r="CK244" i="59"/>
  <c r="DN244" i="59" s="1"/>
  <c r="DV214" i="59"/>
  <c r="BR65" i="59"/>
  <c r="CK784" i="59"/>
  <c r="DN784" i="59" s="1"/>
  <c r="DV514" i="59"/>
  <c r="BR143" i="59"/>
  <c r="DV215" i="59"/>
  <c r="CK245" i="59"/>
  <c r="DN245" i="59" s="1"/>
  <c r="BR66" i="59"/>
  <c r="CK785" i="59"/>
  <c r="DN785" i="59" s="1"/>
  <c r="DV515" i="59"/>
  <c r="BR144" i="59"/>
  <c r="CK246" i="59"/>
  <c r="DN246" i="59" s="1"/>
  <c r="DV216" i="59"/>
  <c r="BR67" i="59"/>
  <c r="CK786" i="59"/>
  <c r="DN786" i="59" s="1"/>
  <c r="DV516" i="59"/>
  <c r="BR145" i="59"/>
  <c r="CK247" i="59"/>
  <c r="DN247" i="59" s="1"/>
  <c r="DV217" i="59"/>
  <c r="BR68" i="59"/>
  <c r="CK787" i="59"/>
  <c r="DN787" i="59" s="1"/>
  <c r="DV517" i="59"/>
  <c r="BR146" i="59"/>
  <c r="DV218" i="59"/>
  <c r="CK248" i="59"/>
  <c r="DN248" i="59" s="1"/>
  <c r="BR69" i="59"/>
  <c r="CK788" i="59"/>
  <c r="DN788" i="59" s="1"/>
  <c r="DV518" i="59"/>
  <c r="BR147" i="59"/>
  <c r="DV219" i="59"/>
  <c r="CK249" i="59"/>
  <c r="DN249" i="59" s="1"/>
  <c r="BR70" i="59"/>
  <c r="CK789" i="59"/>
  <c r="DN789" i="59" s="1"/>
  <c r="DV519" i="59"/>
  <c r="BR148" i="59"/>
  <c r="CK250" i="59"/>
  <c r="DN250" i="59" s="1"/>
  <c r="DV220" i="59"/>
  <c r="BR71" i="59"/>
  <c r="CK790" i="59"/>
  <c r="DN790" i="59" s="1"/>
  <c r="DV520" i="59"/>
  <c r="BR149" i="59"/>
  <c r="DV221" i="59"/>
  <c r="CK251" i="59"/>
  <c r="DN251" i="59" s="1"/>
  <c r="BR72" i="59"/>
  <c r="CK791" i="59"/>
  <c r="DN791" i="59" s="1"/>
  <c r="DV521" i="59"/>
  <c r="BR150" i="59"/>
  <c r="CK252" i="59"/>
  <c r="DN252" i="59" s="1"/>
  <c r="DV222" i="59"/>
  <c r="BR73" i="59"/>
  <c r="CK792" i="59"/>
  <c r="DN792" i="59" s="1"/>
  <c r="DV522" i="59"/>
  <c r="BR151" i="59"/>
  <c r="CK253" i="59"/>
  <c r="DN253" i="59" s="1"/>
  <c r="DV223" i="59"/>
  <c r="BR74" i="59"/>
  <c r="CK793" i="59"/>
  <c r="DN793" i="59" s="1"/>
  <c r="DV523" i="59"/>
  <c r="BR152" i="59"/>
  <c r="CK254" i="59"/>
  <c r="DN254" i="59" s="1"/>
  <c r="DV224" i="59"/>
  <c r="BR75" i="59"/>
  <c r="CK794" i="59"/>
  <c r="DN794" i="59" s="1"/>
  <c r="DV524" i="59"/>
  <c r="BR153" i="59"/>
  <c r="DV225" i="59"/>
  <c r="CK255" i="59"/>
  <c r="DN255" i="59" s="1"/>
  <c r="BR76" i="59"/>
  <c r="CK795" i="59"/>
  <c r="DN795" i="59" s="1"/>
  <c r="DV525" i="59"/>
  <c r="BR154" i="59"/>
  <c r="DV226" i="59"/>
  <c r="CK256" i="59"/>
  <c r="DN256" i="59" s="1"/>
  <c r="BR77" i="59"/>
  <c r="CK796" i="59"/>
  <c r="DN796" i="59" s="1"/>
  <c r="DV526" i="59"/>
  <c r="BR155" i="59"/>
  <c r="DV227" i="59"/>
  <c r="CK257" i="59"/>
  <c r="DN257" i="59" s="1"/>
  <c r="BR78" i="59"/>
  <c r="CK797" i="59"/>
  <c r="DN797" i="59" s="1"/>
  <c r="DV527" i="59"/>
  <c r="BR156" i="59"/>
  <c r="CJ27" i="59"/>
  <c r="CJ30" i="59"/>
  <c r="DZ30" i="59"/>
  <c r="BQ34" i="59"/>
  <c r="BM38" i="59"/>
  <c r="CB38" i="59"/>
  <c r="BL39" i="59"/>
  <c r="CA39" i="59"/>
  <c r="BW42" i="59"/>
  <c r="BV43" i="59"/>
  <c r="BR46" i="59"/>
  <c r="BQ47" i="59"/>
  <c r="BM49" i="59"/>
  <c r="CB49" i="59"/>
  <c r="DV212" i="59"/>
  <c r="CK242" i="59"/>
  <c r="DN242" i="59" s="1"/>
  <c r="BR63" i="59"/>
  <c r="CK782" i="59"/>
  <c r="DN782" i="59" s="1"/>
  <c r="DV512" i="59"/>
  <c r="BR141" i="59"/>
  <c r="CK558" i="59"/>
  <c r="DN558" i="59" s="1"/>
  <c r="DV388" i="59"/>
  <c r="BM116" i="59"/>
  <c r="EN11" i="59"/>
  <c r="CK289" i="59"/>
  <c r="DN289" i="59" s="1"/>
  <c r="DV239" i="59"/>
  <c r="BW65" i="59"/>
  <c r="CK829" i="59"/>
  <c r="DN829" i="59" s="1"/>
  <c r="DV539" i="59"/>
  <c r="BW143" i="59"/>
  <c r="EN12" i="59"/>
  <c r="DV240" i="59"/>
  <c r="CK290" i="59"/>
  <c r="DN290" i="59" s="1"/>
  <c r="BW66" i="59"/>
  <c r="CK830" i="59"/>
  <c r="DN830" i="59" s="1"/>
  <c r="DV540" i="59"/>
  <c r="BW144" i="59"/>
  <c r="CK291" i="59"/>
  <c r="DN291" i="59" s="1"/>
  <c r="DV241" i="59"/>
  <c r="BW67" i="59"/>
  <c r="CK831" i="59"/>
  <c r="DN831" i="59" s="1"/>
  <c r="DV541" i="59"/>
  <c r="BW145" i="59"/>
  <c r="DV242" i="59"/>
  <c r="CK292" i="59"/>
  <c r="DN292" i="59" s="1"/>
  <c r="BW68" i="59"/>
  <c r="CK832" i="59"/>
  <c r="DN832" i="59" s="1"/>
  <c r="DV542" i="59"/>
  <c r="BW146" i="59"/>
  <c r="CK293" i="59"/>
  <c r="DN293" i="59" s="1"/>
  <c r="DV243" i="59"/>
  <c r="BW69" i="59"/>
  <c r="CK833" i="59"/>
  <c r="DN833" i="59" s="1"/>
  <c r="DV543" i="59"/>
  <c r="BW147" i="59"/>
  <c r="DV244" i="59"/>
  <c r="CK294" i="59"/>
  <c r="DN294" i="59" s="1"/>
  <c r="BW70" i="59"/>
  <c r="CK834" i="59"/>
  <c r="DN834" i="59" s="1"/>
  <c r="DV544" i="59"/>
  <c r="BW148" i="59"/>
  <c r="CK295" i="59"/>
  <c r="DN295" i="59" s="1"/>
  <c r="DV245" i="59"/>
  <c r="BW71" i="59"/>
  <c r="CK835" i="59"/>
  <c r="DN835" i="59" s="1"/>
  <c r="DV545" i="59"/>
  <c r="BW149" i="59"/>
  <c r="CK296" i="59"/>
  <c r="DN296" i="59" s="1"/>
  <c r="DV246" i="59"/>
  <c r="BW72" i="59"/>
  <c r="CK836" i="59"/>
  <c r="DN836" i="59" s="1"/>
  <c r="DV546" i="59"/>
  <c r="BW150" i="59"/>
  <c r="CK297" i="59"/>
  <c r="DN297" i="59" s="1"/>
  <c r="DV247" i="59"/>
  <c r="BW73" i="59"/>
  <c r="CK837" i="59"/>
  <c r="DN837" i="59" s="1"/>
  <c r="DV547" i="59"/>
  <c r="BW151" i="59"/>
  <c r="DV248" i="59"/>
  <c r="CK298" i="59"/>
  <c r="DN298" i="59" s="1"/>
  <c r="BW74" i="59"/>
  <c r="CK838" i="59"/>
  <c r="DN838" i="59" s="1"/>
  <c r="DV548" i="59"/>
  <c r="BW152" i="59"/>
  <c r="CK299" i="59"/>
  <c r="DN299" i="59" s="1"/>
  <c r="DV249" i="59"/>
  <c r="BW75" i="59"/>
  <c r="CK839" i="59"/>
  <c r="DN839" i="59" s="1"/>
  <c r="DV549" i="59"/>
  <c r="BW153" i="59"/>
  <c r="CK300" i="59"/>
  <c r="DN300" i="59" s="1"/>
  <c r="DV250" i="59"/>
  <c r="BW76" i="59"/>
  <c r="CK840" i="59"/>
  <c r="DN840" i="59" s="1"/>
  <c r="DV550" i="59"/>
  <c r="BW154" i="59"/>
  <c r="CK301" i="59"/>
  <c r="DN301" i="59" s="1"/>
  <c r="DV251" i="59"/>
  <c r="BW77" i="59"/>
  <c r="CK841" i="59"/>
  <c r="DN841" i="59" s="1"/>
  <c r="DV551" i="59"/>
  <c r="BW155" i="59"/>
  <c r="CK302" i="59"/>
  <c r="DN302" i="59" s="1"/>
  <c r="DV252" i="59"/>
  <c r="BW78" i="59"/>
  <c r="CK842" i="59"/>
  <c r="DN842" i="59" s="1"/>
  <c r="DV552" i="59"/>
  <c r="BW156" i="59"/>
  <c r="CK27" i="59"/>
  <c r="DN27" i="59" s="1"/>
  <c r="BM39" i="59"/>
  <c r="CB39" i="59"/>
  <c r="BL40" i="59"/>
  <c r="CA40" i="59"/>
  <c r="BW43" i="59"/>
  <c r="BV44" i="59"/>
  <c r="BR47" i="59"/>
  <c r="BQ48" i="59"/>
  <c r="DV113" i="59"/>
  <c r="CK63" i="59"/>
  <c r="DN63" i="59" s="1"/>
  <c r="CK603" i="59"/>
  <c r="DN603" i="59" s="1"/>
  <c r="DV413" i="59"/>
  <c r="BR116" i="59"/>
  <c r="CK334" i="59"/>
  <c r="DN334" i="59" s="1"/>
  <c r="DV264" i="59"/>
  <c r="CB65" i="59"/>
  <c r="CK874" i="59"/>
  <c r="DN874" i="59" s="1"/>
  <c r="DV564" i="59"/>
  <c r="CB143" i="59"/>
  <c r="CK335" i="59"/>
  <c r="DN335" i="59" s="1"/>
  <c r="DV265" i="59"/>
  <c r="CB66" i="59"/>
  <c r="CK875" i="59"/>
  <c r="DN875" i="59" s="1"/>
  <c r="DV565" i="59"/>
  <c r="CB144" i="59"/>
  <c r="CK336" i="59"/>
  <c r="DN336" i="59" s="1"/>
  <c r="DV266" i="59"/>
  <c r="CB67" i="59"/>
  <c r="CK876" i="59"/>
  <c r="DN876" i="59" s="1"/>
  <c r="DV566" i="59"/>
  <c r="CB145" i="59"/>
  <c r="CK337" i="59"/>
  <c r="DN337" i="59" s="1"/>
  <c r="DV267" i="59"/>
  <c r="CB68" i="59"/>
  <c r="CK877" i="59"/>
  <c r="DN877" i="59" s="1"/>
  <c r="DV567" i="59"/>
  <c r="CB146" i="59"/>
  <c r="CK338" i="59"/>
  <c r="DN338" i="59" s="1"/>
  <c r="DV268" i="59"/>
  <c r="CB69" i="59"/>
  <c r="CK878" i="59"/>
  <c r="DN878" i="59" s="1"/>
  <c r="DV568" i="59"/>
  <c r="CB147" i="59"/>
  <c r="CK339" i="59"/>
  <c r="DN339" i="59" s="1"/>
  <c r="DV269" i="59"/>
  <c r="CB70" i="59"/>
  <c r="CK879" i="59"/>
  <c r="DN879" i="59" s="1"/>
  <c r="DV569" i="59"/>
  <c r="CB148" i="59"/>
  <c r="CK340" i="59"/>
  <c r="DN340" i="59" s="1"/>
  <c r="DV270" i="59"/>
  <c r="CB71" i="59"/>
  <c r="CK880" i="59"/>
  <c r="DN880" i="59" s="1"/>
  <c r="DV570" i="59"/>
  <c r="CB149" i="59"/>
  <c r="CK341" i="59"/>
  <c r="DN341" i="59" s="1"/>
  <c r="DV271" i="59"/>
  <c r="CB72" i="59"/>
  <c r="CK881" i="59"/>
  <c r="DN881" i="59" s="1"/>
  <c r="DV571" i="59"/>
  <c r="CB150" i="59"/>
  <c r="CK342" i="59"/>
  <c r="DN342" i="59" s="1"/>
  <c r="DV272" i="59"/>
  <c r="CB73" i="59"/>
  <c r="CK882" i="59"/>
  <c r="DN882" i="59" s="1"/>
  <c r="DV572" i="59"/>
  <c r="CB151" i="59"/>
  <c r="CK343" i="59"/>
  <c r="DN343" i="59" s="1"/>
  <c r="DV273" i="59"/>
  <c r="CB74" i="59"/>
  <c r="CK883" i="59"/>
  <c r="DN883" i="59" s="1"/>
  <c r="DV573" i="59"/>
  <c r="CB152" i="59"/>
  <c r="CK344" i="59"/>
  <c r="DN344" i="59" s="1"/>
  <c r="DV274" i="59"/>
  <c r="CB75" i="59"/>
  <c r="CK884" i="59"/>
  <c r="DN884" i="59" s="1"/>
  <c r="DV574" i="59"/>
  <c r="CB153" i="59"/>
  <c r="CK345" i="59"/>
  <c r="DN345" i="59" s="1"/>
  <c r="DV275" i="59"/>
  <c r="CB76" i="59"/>
  <c r="CK885" i="59"/>
  <c r="DN885" i="59" s="1"/>
  <c r="DV575" i="59"/>
  <c r="CB154" i="59"/>
  <c r="DV276" i="59"/>
  <c r="CK346" i="59"/>
  <c r="DN346" i="59" s="1"/>
  <c r="CB77" i="59"/>
  <c r="CK886" i="59"/>
  <c r="DN886" i="59" s="1"/>
  <c r="DV576" i="59"/>
  <c r="CB155" i="59"/>
  <c r="CK347" i="59"/>
  <c r="DN347" i="59" s="1"/>
  <c r="DV277" i="59"/>
  <c r="CB78" i="59"/>
  <c r="CK887" i="59"/>
  <c r="DN887" i="59" s="1"/>
  <c r="DV577" i="59"/>
  <c r="CB156" i="59"/>
  <c r="BV33" i="59"/>
  <c r="BR36" i="59"/>
  <c r="BQ37" i="59"/>
  <c r="BM40" i="59"/>
  <c r="CB40" i="59"/>
  <c r="BL41" i="59"/>
  <c r="CA41" i="59"/>
  <c r="BW44" i="59"/>
  <c r="BV45" i="59"/>
  <c r="BR48" i="59"/>
  <c r="CK329" i="59"/>
  <c r="DN329" i="59" s="1"/>
  <c r="DV259" i="59"/>
  <c r="CB60" i="59"/>
  <c r="CK150" i="59"/>
  <c r="DN150" i="59" s="1"/>
  <c r="DV160" i="59"/>
  <c r="EC8" i="59"/>
  <c r="DU211" i="59"/>
  <c r="CJ241" i="59"/>
  <c r="CL241" i="59" s="1"/>
  <c r="CJ196" i="59"/>
  <c r="CL196" i="59" s="1"/>
  <c r="DU161" i="59"/>
  <c r="DU186" i="59"/>
  <c r="CJ151" i="59"/>
  <c r="CL151" i="59" s="1"/>
  <c r="BQ140" i="59"/>
  <c r="CA140" i="59"/>
  <c r="BL140" i="59"/>
  <c r="BV140" i="59"/>
  <c r="DU136" i="59"/>
  <c r="BV88" i="59"/>
  <c r="DU111" i="59"/>
  <c r="BV114" i="59"/>
  <c r="BQ88" i="59"/>
  <c r="CJ106" i="59"/>
  <c r="CL106" i="59" s="1"/>
  <c r="DU87" i="59"/>
  <c r="BQ114" i="59"/>
  <c r="CA88" i="59"/>
  <c r="BL88" i="59"/>
  <c r="CA114" i="59"/>
  <c r="BL114" i="59"/>
  <c r="CA62" i="59"/>
  <c r="BL62" i="59"/>
  <c r="BV62" i="59"/>
  <c r="CJ61" i="59"/>
  <c r="CL61" i="59" s="1"/>
  <c r="BQ62" i="59"/>
  <c r="CK511" i="59"/>
  <c r="DN511" i="59" s="1"/>
  <c r="DV361" i="59"/>
  <c r="CB88" i="59"/>
  <c r="CK332" i="59"/>
  <c r="DN332" i="59" s="1"/>
  <c r="DV262" i="59"/>
  <c r="CB63" i="59"/>
  <c r="CK872" i="59"/>
  <c r="DN872" i="59" s="1"/>
  <c r="DV562" i="59"/>
  <c r="CB141" i="59"/>
  <c r="DV138" i="59"/>
  <c r="CK108" i="59"/>
  <c r="DN108" i="59" s="1"/>
  <c r="CK648" i="59"/>
  <c r="DN648" i="59" s="1"/>
  <c r="DV438" i="59"/>
  <c r="BW116" i="59"/>
  <c r="DZ11" i="59"/>
  <c r="CK379" i="59"/>
  <c r="DN379" i="59" s="1"/>
  <c r="DV289" i="59"/>
  <c r="BM91" i="59"/>
  <c r="CJ12" i="59"/>
  <c r="DZ12" i="59"/>
  <c r="CK380" i="59"/>
  <c r="DN380" i="59" s="1"/>
  <c r="DV290" i="59"/>
  <c r="BM92" i="59"/>
  <c r="CJ13" i="59"/>
  <c r="DZ13" i="59"/>
  <c r="DZ37" i="59" s="1"/>
  <c r="DZ64" i="59" s="1"/>
  <c r="BC77" i="59" s="1"/>
  <c r="CK381" i="59"/>
  <c r="DN381" i="59" s="1"/>
  <c r="DV291" i="59"/>
  <c r="BM93" i="59"/>
  <c r="DZ14" i="59"/>
  <c r="CK382" i="59"/>
  <c r="DN382" i="59" s="1"/>
  <c r="DV292" i="59"/>
  <c r="BM94" i="59"/>
  <c r="CJ15" i="59"/>
  <c r="DZ15" i="59"/>
  <c r="CK383" i="59"/>
  <c r="DN383" i="59" s="1"/>
  <c r="DV293" i="59"/>
  <c r="BM95" i="59"/>
  <c r="CJ16" i="59"/>
  <c r="DZ16" i="59"/>
  <c r="CK384" i="59"/>
  <c r="DN384" i="59" s="1"/>
  <c r="DV294" i="59"/>
  <c r="BM96" i="59"/>
  <c r="DZ17" i="59"/>
  <c r="CK385" i="59"/>
  <c r="DN385" i="59" s="1"/>
  <c r="DV295" i="59"/>
  <c r="BM97" i="59"/>
  <c r="CJ18" i="59"/>
  <c r="DZ18" i="59"/>
  <c r="DZ42" i="59" s="1"/>
  <c r="DZ69" i="59" s="1"/>
  <c r="BC82" i="59" s="1"/>
  <c r="CK386" i="59"/>
  <c r="DN386" i="59" s="1"/>
  <c r="DV296" i="59"/>
  <c r="BM98" i="59"/>
  <c r="CJ19" i="59"/>
  <c r="DZ19" i="59"/>
  <c r="CK387" i="59"/>
  <c r="DN387" i="59" s="1"/>
  <c r="DV297" i="59"/>
  <c r="BM99" i="59"/>
  <c r="CJ20" i="59"/>
  <c r="DZ20" i="59"/>
  <c r="CK388" i="59"/>
  <c r="DN388" i="59" s="1"/>
  <c r="DV298" i="59"/>
  <c r="BM100" i="59"/>
  <c r="CJ21" i="59"/>
  <c r="DZ21" i="59"/>
  <c r="CK389" i="59"/>
  <c r="DN389" i="59" s="1"/>
  <c r="DV299" i="59"/>
  <c r="BM101" i="59"/>
  <c r="CJ22" i="59"/>
  <c r="DZ22" i="59"/>
  <c r="CK390" i="59"/>
  <c r="DN390" i="59" s="1"/>
  <c r="DV300" i="59"/>
  <c r="BM102" i="59"/>
  <c r="CJ23" i="59"/>
  <c r="DZ23" i="59"/>
  <c r="CK391" i="59"/>
  <c r="DN391" i="59" s="1"/>
  <c r="DV301" i="59"/>
  <c r="BM103" i="59"/>
  <c r="CJ24" i="59"/>
  <c r="DZ24" i="59"/>
  <c r="CK392" i="59"/>
  <c r="DN392" i="59" s="1"/>
  <c r="DV302" i="59"/>
  <c r="BM104" i="59"/>
  <c r="CJ25" i="59"/>
  <c r="DZ25" i="59"/>
  <c r="EC30" i="59"/>
  <c r="BM41" i="59"/>
  <c r="CB41" i="59"/>
  <c r="BL42" i="59"/>
  <c r="CA42" i="59"/>
  <c r="BW45" i="59"/>
  <c r="BV46" i="59"/>
  <c r="BQ49" i="59"/>
  <c r="DB52" i="59"/>
  <c r="DB97" i="59"/>
  <c r="DB142" i="59"/>
  <c r="CP188" i="59"/>
  <c r="DB188" i="59" s="1"/>
  <c r="ED234" i="59"/>
  <c r="EC234" i="59"/>
  <c r="EB234" i="59"/>
  <c r="EA234" i="59"/>
  <c r="DZ234" i="59"/>
  <c r="DY234" i="59"/>
  <c r="DX234" i="59"/>
  <c r="DW234" i="59"/>
  <c r="CU284" i="59"/>
  <c r="CT284" i="59"/>
  <c r="CS284" i="59"/>
  <c r="CR284" i="59"/>
  <c r="CQ284" i="59"/>
  <c r="CP284" i="59"/>
  <c r="EC291" i="59"/>
  <c r="EB291" i="59"/>
  <c r="EA291" i="59"/>
  <c r="DZ291" i="59"/>
  <c r="DY291" i="59"/>
  <c r="DX291" i="59"/>
  <c r="DW291" i="59"/>
  <c r="EB277" i="59"/>
  <c r="EA277" i="59"/>
  <c r="DZ277" i="59"/>
  <c r="DY277" i="59"/>
  <c r="DX277" i="59"/>
  <c r="EC297" i="59"/>
  <c r="EB297" i="59"/>
  <c r="EA297" i="59"/>
  <c r="DZ297" i="59"/>
  <c r="DY297" i="59"/>
  <c r="DX297" i="59"/>
  <c r="DW297" i="59"/>
  <c r="ED297" i="59"/>
  <c r="EA271" i="59"/>
  <c r="DZ271" i="59"/>
  <c r="DY271" i="59"/>
  <c r="DX271" i="59"/>
  <c r="DW271" i="59"/>
  <c r="EC272" i="59"/>
  <c r="EB272" i="59"/>
  <c r="EA272" i="59"/>
  <c r="DZ272" i="59"/>
  <c r="DY272" i="59"/>
  <c r="ED273" i="59"/>
  <c r="EC273" i="59"/>
  <c r="EB273" i="59"/>
  <c r="EA273" i="59"/>
  <c r="CU292" i="59"/>
  <c r="DG292" i="59" s="1"/>
  <c r="CT292" i="59"/>
  <c r="CS292" i="59"/>
  <c r="CR292" i="59"/>
  <c r="CQ292" i="59"/>
  <c r="CP292" i="59"/>
  <c r="DM292" i="59"/>
  <c r="CO292" i="59"/>
  <c r="CZ292" i="59"/>
  <c r="CN292" i="59"/>
  <c r="CU298" i="59"/>
  <c r="DG298" i="59" s="1"/>
  <c r="CT298" i="59"/>
  <c r="CS298" i="59"/>
  <c r="CR298" i="59"/>
  <c r="CQ298" i="59"/>
  <c r="DC298" i="59" s="1"/>
  <c r="CP298" i="59"/>
  <c r="DM298" i="59"/>
  <c r="CO298" i="59"/>
  <c r="CZ298" i="59"/>
  <c r="CN298" i="59"/>
  <c r="CV298" i="59"/>
  <c r="DH298" i="59" s="1"/>
  <c r="DB232" i="59"/>
  <c r="DZ236" i="59"/>
  <c r="DZ237" i="59"/>
  <c r="DZ239" i="59"/>
  <c r="DZ241" i="59"/>
  <c r="DZ243" i="59"/>
  <c r="DX261" i="59"/>
  <c r="DW277" i="59"/>
  <c r="CN284" i="59"/>
  <c r="EC287" i="59"/>
  <c r="EB287" i="59"/>
  <c r="EA287" i="59"/>
  <c r="DZ287" i="59"/>
  <c r="DY287" i="59"/>
  <c r="DX287" i="59"/>
  <c r="DW287" i="59"/>
  <c r="EA236" i="59"/>
  <c r="EA237" i="59"/>
  <c r="EA239" i="59"/>
  <c r="EA241" i="59"/>
  <c r="EA243" i="59"/>
  <c r="EA245" i="59"/>
  <c r="EA247" i="59"/>
  <c r="DW260" i="59"/>
  <c r="DY261" i="59"/>
  <c r="DW266" i="59"/>
  <c r="EB271" i="59"/>
  <c r="DW272" i="59"/>
  <c r="DW273" i="59"/>
  <c r="EC277" i="59"/>
  <c r="CO284" i="59"/>
  <c r="DM284" i="59"/>
  <c r="CM292" i="59"/>
  <c r="CM298" i="59"/>
  <c r="DW233" i="59"/>
  <c r="EB236" i="59"/>
  <c r="EB237" i="59"/>
  <c r="EB239" i="59"/>
  <c r="EB241" i="59"/>
  <c r="EB243" i="59"/>
  <c r="EB245" i="59"/>
  <c r="EB247" i="59"/>
  <c r="EB249" i="59"/>
  <c r="EB251" i="59"/>
  <c r="DX260" i="59"/>
  <c r="DZ261" i="59"/>
  <c r="EB262" i="59"/>
  <c r="DX266" i="59"/>
  <c r="EC271" i="59"/>
  <c r="DX272" i="59"/>
  <c r="DX273" i="59"/>
  <c r="ED277" i="59"/>
  <c r="CV284" i="59"/>
  <c r="DH284" i="59" s="1"/>
  <c r="CX286" i="59"/>
  <c r="ED287" i="59"/>
  <c r="CV292" i="59"/>
  <c r="EC295" i="59"/>
  <c r="EB295" i="59"/>
  <c r="EA295" i="59"/>
  <c r="DZ295" i="59"/>
  <c r="DY295" i="59"/>
  <c r="DX295" i="59"/>
  <c r="DW295" i="59"/>
  <c r="ED295" i="59"/>
  <c r="CW298" i="59"/>
  <c r="DX233" i="59"/>
  <c r="EC236" i="59"/>
  <c r="EC237" i="59"/>
  <c r="DW238" i="59"/>
  <c r="EC239" i="59"/>
  <c r="DW240" i="59"/>
  <c r="EC241" i="59"/>
  <c r="DW242" i="59"/>
  <c r="EC243" i="59"/>
  <c r="DW244" i="59"/>
  <c r="EC245" i="59"/>
  <c r="DW246" i="59"/>
  <c r="EC247" i="59"/>
  <c r="DW248" i="59"/>
  <c r="EC249" i="59"/>
  <c r="DW250" i="59"/>
  <c r="EC251" i="59"/>
  <c r="DW252" i="59"/>
  <c r="DW259" i="59"/>
  <c r="DY260" i="59"/>
  <c r="EA261" i="59"/>
  <c r="EC262" i="59"/>
  <c r="DW265" i="59"/>
  <c r="DY266" i="59"/>
  <c r="ED267" i="59"/>
  <c r="EC267" i="59"/>
  <c r="EB267" i="59"/>
  <c r="EA267" i="59"/>
  <c r="ED271" i="59"/>
  <c r="ED272" i="59"/>
  <c r="DY273" i="59"/>
  <c r="CW284" i="59"/>
  <c r="EC285" i="59"/>
  <c r="EB285" i="59"/>
  <c r="EA285" i="59"/>
  <c r="DZ285" i="59"/>
  <c r="DY285" i="59"/>
  <c r="DX285" i="59"/>
  <c r="CY286" i="59"/>
  <c r="CU288" i="59"/>
  <c r="CT288" i="59"/>
  <c r="CS288" i="59"/>
  <c r="CR288" i="59"/>
  <c r="CQ288" i="59"/>
  <c r="CP288" i="59"/>
  <c r="DM288" i="59"/>
  <c r="CO288" i="59"/>
  <c r="CW292" i="59"/>
  <c r="CU296" i="59"/>
  <c r="CT296" i="59"/>
  <c r="CS296" i="59"/>
  <c r="CR296" i="59"/>
  <c r="CQ296" i="59"/>
  <c r="CP296" i="59"/>
  <c r="DB296" i="59" s="1"/>
  <c r="DM296" i="59"/>
  <c r="CO296" i="59"/>
  <c r="CZ296" i="59"/>
  <c r="CN296" i="59"/>
  <c r="CV296" i="59"/>
  <c r="DH296" i="59" s="1"/>
  <c r="CX298" i="59"/>
  <c r="CU302" i="59"/>
  <c r="CT302" i="59"/>
  <c r="CS302" i="59"/>
  <c r="CR302" i="59"/>
  <c r="CQ302" i="59"/>
  <c r="CP302" i="59"/>
  <c r="DM302" i="59"/>
  <c r="CO302" i="59"/>
  <c r="CZ302" i="59"/>
  <c r="CN302" i="59"/>
  <c r="CY302" i="59"/>
  <c r="CM302" i="59"/>
  <c r="CX302" i="59"/>
  <c r="CV302" i="59"/>
  <c r="DH301" i="59" s="1"/>
  <c r="ED311" i="59"/>
  <c r="EC311" i="59"/>
  <c r="EB311" i="59"/>
  <c r="EA311" i="59"/>
  <c r="DZ311" i="59"/>
  <c r="DY311" i="59"/>
  <c r="DX311" i="59"/>
  <c r="DW311" i="59"/>
  <c r="DY233" i="59"/>
  <c r="EC235" i="59"/>
  <c r="DX238" i="59"/>
  <c r="DX240" i="59"/>
  <c r="DX242" i="59"/>
  <c r="DX244" i="59"/>
  <c r="DX246" i="59"/>
  <c r="DX248" i="59"/>
  <c r="DX250" i="59"/>
  <c r="DX252" i="59"/>
  <c r="DX259" i="59"/>
  <c r="DZ260" i="59"/>
  <c r="EB261" i="59"/>
  <c r="DX265" i="59"/>
  <c r="DZ266" i="59"/>
  <c r="DZ273" i="59"/>
  <c r="DB277" i="59"/>
  <c r="CX284" i="59"/>
  <c r="CX292" i="59"/>
  <c r="CY298" i="59"/>
  <c r="CU300" i="59"/>
  <c r="CT300" i="59"/>
  <c r="CS300" i="59"/>
  <c r="CR300" i="59"/>
  <c r="CQ300" i="59"/>
  <c r="CP300" i="59"/>
  <c r="DM300" i="59"/>
  <c r="CO300" i="59"/>
  <c r="CZ300" i="59"/>
  <c r="CN300" i="59"/>
  <c r="CY300" i="59"/>
  <c r="CM300" i="59"/>
  <c r="CX300" i="59"/>
  <c r="CV300" i="59"/>
  <c r="DH300" i="59" s="1"/>
  <c r="CW302" i="59"/>
  <c r="DZ233" i="59"/>
  <c r="DY238" i="59"/>
  <c r="DY240" i="59"/>
  <c r="DY242" i="59"/>
  <c r="DY244" i="59"/>
  <c r="DY246" i="59"/>
  <c r="DY248" i="59"/>
  <c r="DY250" i="59"/>
  <c r="DY252" i="59"/>
  <c r="DW258" i="59"/>
  <c r="DY259" i="59"/>
  <c r="EA260" i="59"/>
  <c r="EC261" i="59"/>
  <c r="DW264" i="59"/>
  <c r="DY265" i="59"/>
  <c r="EA266" i="59"/>
  <c r="DW267" i="59"/>
  <c r="EC283" i="59"/>
  <c r="EB283" i="59"/>
  <c r="EA283" i="59"/>
  <c r="DZ283" i="59"/>
  <c r="DY283" i="59"/>
  <c r="DX283" i="59"/>
  <c r="CY284" i="59"/>
  <c r="DW285" i="59"/>
  <c r="CM288" i="59"/>
  <c r="EC289" i="59"/>
  <c r="EB289" i="59"/>
  <c r="EA289" i="59"/>
  <c r="DZ289" i="59"/>
  <c r="DY289" i="59"/>
  <c r="DX289" i="59"/>
  <c r="DW289" i="59"/>
  <c r="CY292" i="59"/>
  <c r="CM296" i="59"/>
  <c r="CW300" i="59"/>
  <c r="EA233" i="59"/>
  <c r="DZ238" i="59"/>
  <c r="DZ240" i="59"/>
  <c r="DZ242" i="59"/>
  <c r="DZ244" i="59"/>
  <c r="DZ246" i="59"/>
  <c r="DZ248" i="59"/>
  <c r="DZ250" i="59"/>
  <c r="DZ252" i="59"/>
  <c r="DX258" i="59"/>
  <c r="DZ259" i="59"/>
  <c r="EB260" i="59"/>
  <c r="DX264" i="59"/>
  <c r="DZ265" i="59"/>
  <c r="EB266" i="59"/>
  <c r="DX267" i="59"/>
  <c r="CZ284" i="59"/>
  <c r="ED285" i="59"/>
  <c r="CN288" i="59"/>
  <c r="CW296" i="59"/>
  <c r="EA242" i="59"/>
  <c r="EA244" i="59"/>
  <c r="EA246" i="59"/>
  <c r="EA248" i="59"/>
  <c r="EA250" i="59"/>
  <c r="EA252" i="59"/>
  <c r="EA259" i="59"/>
  <c r="EC260" i="59"/>
  <c r="EA265" i="59"/>
  <c r="ED266" i="59"/>
  <c r="CU286" i="59"/>
  <c r="CT286" i="59"/>
  <c r="CS286" i="59"/>
  <c r="CR286" i="59"/>
  <c r="CQ286" i="59"/>
  <c r="DC286" i="59" s="1"/>
  <c r="CP286" i="59"/>
  <c r="EC293" i="59"/>
  <c r="EB293" i="59"/>
  <c r="EA293" i="59"/>
  <c r="DZ293" i="59"/>
  <c r="DY293" i="59"/>
  <c r="DX293" i="59"/>
  <c r="DW293" i="59"/>
  <c r="ED293" i="59"/>
  <c r="DZ267" i="59"/>
  <c r="ED283" i="59"/>
  <c r="CW288" i="59"/>
  <c r="CU290" i="59"/>
  <c r="CT290" i="59"/>
  <c r="CS290" i="59"/>
  <c r="CR290" i="59"/>
  <c r="CQ290" i="59"/>
  <c r="CP290" i="59"/>
  <c r="DM290" i="59"/>
  <c r="CO290" i="59"/>
  <c r="CU294" i="59"/>
  <c r="DG294" i="59" s="1"/>
  <c r="CT294" i="59"/>
  <c r="CS294" i="59"/>
  <c r="CR294" i="59"/>
  <c r="CQ294" i="59"/>
  <c r="CP294" i="59"/>
  <c r="DM294" i="59"/>
  <c r="CO294" i="59"/>
  <c r="CZ294" i="59"/>
  <c r="CN294" i="59"/>
  <c r="CV294" i="59"/>
  <c r="CY296" i="59"/>
  <c r="ED299" i="59"/>
  <c r="ED301" i="59"/>
  <c r="ED310" i="59"/>
  <c r="ED316" i="59"/>
  <c r="CV329" i="59"/>
  <c r="CU332" i="59"/>
  <c r="CW329" i="59"/>
  <c r="ED365" i="59"/>
  <c r="EC365" i="59"/>
  <c r="EB365" i="59"/>
  <c r="EA365" i="59"/>
  <c r="DZ365" i="59"/>
  <c r="DY365" i="59"/>
  <c r="DX365" i="59"/>
  <c r="DW365" i="59"/>
  <c r="CX329" i="59"/>
  <c r="CW332" i="59"/>
  <c r="EB335" i="59"/>
  <c r="DZ335" i="59"/>
  <c r="DY335" i="59"/>
  <c r="DX335" i="59"/>
  <c r="EB343" i="59"/>
  <c r="EA343" i="59"/>
  <c r="DZ343" i="59"/>
  <c r="DY343" i="59"/>
  <c r="DX343" i="59"/>
  <c r="DW343" i="59"/>
  <c r="EB345" i="59"/>
  <c r="EA345" i="59"/>
  <c r="DZ345" i="59"/>
  <c r="DY345" i="59"/>
  <c r="DX345" i="59"/>
  <c r="DW345" i="59"/>
  <c r="ED371" i="59"/>
  <c r="EC371" i="59"/>
  <c r="EB371" i="59"/>
  <c r="EA371" i="59"/>
  <c r="DZ371" i="59"/>
  <c r="DY371" i="59"/>
  <c r="DX371" i="59"/>
  <c r="DW371" i="59"/>
  <c r="DW317" i="59"/>
  <c r="DX323" i="59"/>
  <c r="CM329" i="59"/>
  <c r="CY329" i="59"/>
  <c r="CX332" i="59"/>
  <c r="DW334" i="59"/>
  <c r="CT342" i="59"/>
  <c r="CS342" i="59"/>
  <c r="CR342" i="59"/>
  <c r="CQ342" i="59"/>
  <c r="CP342" i="59"/>
  <c r="DX317" i="59"/>
  <c r="DW322" i="59"/>
  <c r="DY323" i="59"/>
  <c r="CN329" i="59"/>
  <c r="CZ329" i="59"/>
  <c r="DL329" i="59" s="1"/>
  <c r="CM332" i="59"/>
  <c r="CY332" i="59"/>
  <c r="DX334" i="59"/>
  <c r="DW335" i="59"/>
  <c r="EC343" i="59"/>
  <c r="EC345" i="59"/>
  <c r="ED347" i="59"/>
  <c r="EC347" i="59"/>
  <c r="EB347" i="59"/>
  <c r="EA347" i="59"/>
  <c r="DZ347" i="59"/>
  <c r="DY347" i="59"/>
  <c r="EB352" i="59"/>
  <c r="EA352" i="59"/>
  <c r="DZ352" i="59"/>
  <c r="DY352" i="59"/>
  <c r="DX352" i="59"/>
  <c r="DW352" i="59"/>
  <c r="DW299" i="59"/>
  <c r="DW301" i="59"/>
  <c r="DW310" i="59"/>
  <c r="DW316" i="59"/>
  <c r="DY317" i="59"/>
  <c r="DX322" i="59"/>
  <c r="DZ323" i="59"/>
  <c r="CW328" i="59"/>
  <c r="CO329" i="59"/>
  <c r="DM329" i="59"/>
  <c r="CW331" i="59"/>
  <c r="CN332" i="59"/>
  <c r="CZ332" i="59"/>
  <c r="DL332" i="59" s="1"/>
  <c r="CW334" i="59"/>
  <c r="DY334" i="59"/>
  <c r="EA335" i="59"/>
  <c r="CT338" i="59"/>
  <c r="CS338" i="59"/>
  <c r="CR338" i="59"/>
  <c r="CQ338" i="59"/>
  <c r="CP338" i="59"/>
  <c r="EB339" i="59"/>
  <c r="EA339" i="59"/>
  <c r="DZ339" i="59"/>
  <c r="DY339" i="59"/>
  <c r="DX339" i="59"/>
  <c r="CM342" i="59"/>
  <c r="ED343" i="59"/>
  <c r="ED345" i="59"/>
  <c r="ED372" i="59"/>
  <c r="EC372" i="59"/>
  <c r="EB372" i="59"/>
  <c r="EA372" i="59"/>
  <c r="DZ372" i="59"/>
  <c r="DY372" i="59"/>
  <c r="DX372" i="59"/>
  <c r="DW372" i="59"/>
  <c r="DX299" i="59"/>
  <c r="DX301" i="59"/>
  <c r="DX310" i="59"/>
  <c r="DX316" i="59"/>
  <c r="DZ317" i="59"/>
  <c r="DY322" i="59"/>
  <c r="EA323" i="59"/>
  <c r="CX328" i="59"/>
  <c r="CP329" i="59"/>
  <c r="CX331" i="59"/>
  <c r="CO332" i="59"/>
  <c r="DM332" i="59"/>
  <c r="CX334" i="59"/>
  <c r="DZ334" i="59"/>
  <c r="EC335" i="59"/>
  <c r="DW336" i="59"/>
  <c r="CN342" i="59"/>
  <c r="CT344" i="59"/>
  <c r="CS344" i="59"/>
  <c r="CR344" i="59"/>
  <c r="CQ344" i="59"/>
  <c r="CP344" i="59"/>
  <c r="DM344" i="59"/>
  <c r="CO344" i="59"/>
  <c r="CT346" i="59"/>
  <c r="DF346" i="59" s="1"/>
  <c r="CS346" i="59"/>
  <c r="CR346" i="59"/>
  <c r="CQ346" i="59"/>
  <c r="CP346" i="59"/>
  <c r="DM346" i="59"/>
  <c r="CO346" i="59"/>
  <c r="DW347" i="59"/>
  <c r="EC352" i="59"/>
  <c r="ED360" i="59"/>
  <c r="EC360" i="59"/>
  <c r="EB360" i="59"/>
  <c r="EA360" i="59"/>
  <c r="ED374" i="59"/>
  <c r="EC374" i="59"/>
  <c r="EB374" i="59"/>
  <c r="EA374" i="59"/>
  <c r="DZ374" i="59"/>
  <c r="DY374" i="59"/>
  <c r="DX374" i="59"/>
  <c r="DW374" i="59"/>
  <c r="CT379" i="59"/>
  <c r="CS379" i="59"/>
  <c r="CR379" i="59"/>
  <c r="CQ379" i="59"/>
  <c r="CP379" i="59"/>
  <c r="DM379" i="59"/>
  <c r="CO379" i="59"/>
  <c r="CZ379" i="59"/>
  <c r="CN379" i="59"/>
  <c r="CY379" i="59"/>
  <c r="CM379" i="59"/>
  <c r="CX379" i="59"/>
  <c r="CV379" i="59"/>
  <c r="CU379" i="59"/>
  <c r="EC268" i="59"/>
  <c r="CW283" i="59"/>
  <c r="CW285" i="59"/>
  <c r="CW287" i="59"/>
  <c r="CW289" i="59"/>
  <c r="DI289" i="59" s="1"/>
  <c r="CW291" i="59"/>
  <c r="DI290" i="59" s="1"/>
  <c r="CW293" i="59"/>
  <c r="CW295" i="59"/>
  <c r="CW297" i="59"/>
  <c r="CW299" i="59"/>
  <c r="DY299" i="59"/>
  <c r="CW301" i="59"/>
  <c r="DY301" i="59"/>
  <c r="DW309" i="59"/>
  <c r="DY310" i="59"/>
  <c r="EC312" i="59"/>
  <c r="DW315" i="59"/>
  <c r="DY316" i="59"/>
  <c r="EA317" i="59"/>
  <c r="DW321" i="59"/>
  <c r="DZ322" i="59"/>
  <c r="EB323" i="59"/>
  <c r="CM328" i="59"/>
  <c r="CY328" i="59"/>
  <c r="CQ329" i="59"/>
  <c r="CM331" i="59"/>
  <c r="CY331" i="59"/>
  <c r="CP332" i="59"/>
  <c r="CM334" i="59"/>
  <c r="CY334" i="59"/>
  <c r="EA334" i="59"/>
  <c r="ED335" i="59"/>
  <c r="DX336" i="59"/>
  <c r="CM338" i="59"/>
  <c r="DW339" i="59"/>
  <c r="CO342" i="59"/>
  <c r="DX347" i="59"/>
  <c r="ED352" i="59"/>
  <c r="ED376" i="59"/>
  <c r="EC376" i="59"/>
  <c r="EB376" i="59"/>
  <c r="EA376" i="59"/>
  <c r="DZ376" i="59"/>
  <c r="DY376" i="59"/>
  <c r="DX376" i="59"/>
  <c r="DW376" i="59"/>
  <c r="CW379" i="59"/>
  <c r="CX283" i="59"/>
  <c r="CX285" i="59"/>
  <c r="CX287" i="59"/>
  <c r="DJ287" i="59" s="1"/>
  <c r="CX289" i="59"/>
  <c r="CX291" i="59"/>
  <c r="CX293" i="59"/>
  <c r="CX295" i="59"/>
  <c r="CX297" i="59"/>
  <c r="CX299" i="59"/>
  <c r="DZ299" i="59"/>
  <c r="CX301" i="59"/>
  <c r="DZ301" i="59"/>
  <c r="DX309" i="59"/>
  <c r="DZ310" i="59"/>
  <c r="DX315" i="59"/>
  <c r="DZ316" i="59"/>
  <c r="EB317" i="59"/>
  <c r="DX321" i="59"/>
  <c r="EA322" i="59"/>
  <c r="EC323" i="59"/>
  <c r="CN328" i="59"/>
  <c r="CZ328" i="59"/>
  <c r="CR329" i="59"/>
  <c r="CN331" i="59"/>
  <c r="CZ331" i="59"/>
  <c r="CQ332" i="59"/>
  <c r="CN334" i="59"/>
  <c r="CZ334" i="59"/>
  <c r="EB334" i="59"/>
  <c r="CT336" i="59"/>
  <c r="DF336" i="59" s="1"/>
  <c r="CR336" i="59"/>
  <c r="CQ336" i="59"/>
  <c r="CP336" i="59"/>
  <c r="DY336" i="59"/>
  <c r="CN338" i="59"/>
  <c r="EC339" i="59"/>
  <c r="CU342" i="59"/>
  <c r="CM344" i="59"/>
  <c r="CM346" i="59"/>
  <c r="ED348" i="59"/>
  <c r="EC348" i="59"/>
  <c r="EB348" i="59"/>
  <c r="EA348" i="59"/>
  <c r="ED359" i="59"/>
  <c r="EC359" i="59"/>
  <c r="EB359" i="59"/>
  <c r="EA359" i="59"/>
  <c r="DZ359" i="59"/>
  <c r="DY359" i="59"/>
  <c r="DW360" i="59"/>
  <c r="DW270" i="59"/>
  <c r="DW276" i="59"/>
  <c r="CM283" i="59"/>
  <c r="CY283" i="59"/>
  <c r="CM285" i="59"/>
  <c r="CY285" i="59"/>
  <c r="CM287" i="59"/>
  <c r="CY287" i="59"/>
  <c r="CM289" i="59"/>
  <c r="CY289" i="59"/>
  <c r="CM291" i="59"/>
  <c r="CY291" i="59"/>
  <c r="CM293" i="59"/>
  <c r="CY293" i="59"/>
  <c r="CM295" i="59"/>
  <c r="CY295" i="59"/>
  <c r="CM297" i="59"/>
  <c r="CY297" i="59"/>
  <c r="CM299" i="59"/>
  <c r="CY299" i="59"/>
  <c r="EA299" i="59"/>
  <c r="CM301" i="59"/>
  <c r="CY301" i="59"/>
  <c r="EA301" i="59"/>
  <c r="DW302" i="59"/>
  <c r="DW308" i="59"/>
  <c r="DY309" i="59"/>
  <c r="EA310" i="59"/>
  <c r="DW314" i="59"/>
  <c r="DY315" i="59"/>
  <c r="EA316" i="59"/>
  <c r="EC317" i="59"/>
  <c r="DW320" i="59"/>
  <c r="DY321" i="59"/>
  <c r="EB322" i="59"/>
  <c r="DW326" i="59"/>
  <c r="DW327" i="59"/>
  <c r="CO328" i="59"/>
  <c r="DM328" i="59"/>
  <c r="CS329" i="59"/>
  <c r="CW330" i="59"/>
  <c r="CO331" i="59"/>
  <c r="DM331" i="59"/>
  <c r="CR332" i="59"/>
  <c r="CU333" i="59"/>
  <c r="DW333" i="59"/>
  <c r="CO334" i="59"/>
  <c r="DM334" i="59"/>
  <c r="EC334" i="59"/>
  <c r="DZ336" i="59"/>
  <c r="CO338" i="59"/>
  <c r="ED339" i="59"/>
  <c r="CV342" i="59"/>
  <c r="DM342" i="59"/>
  <c r="DP341" i="59" s="1"/>
  <c r="CN344" i="59"/>
  <c r="CN346" i="59"/>
  <c r="DX360" i="59"/>
  <c r="DX270" i="59"/>
  <c r="DX276" i="59"/>
  <c r="CN283" i="59"/>
  <c r="CZ283" i="59"/>
  <c r="CN285" i="59"/>
  <c r="CZ285" i="59"/>
  <c r="CN287" i="59"/>
  <c r="CZ287" i="59"/>
  <c r="CN289" i="59"/>
  <c r="CZ289" i="59"/>
  <c r="CN291" i="59"/>
  <c r="CZ291" i="59"/>
  <c r="CN293" i="59"/>
  <c r="CZ293" i="59"/>
  <c r="CN295" i="59"/>
  <c r="CZ295" i="59"/>
  <c r="CN297" i="59"/>
  <c r="CZ297" i="59"/>
  <c r="CN299" i="59"/>
  <c r="CZ299" i="59"/>
  <c r="EB299" i="59"/>
  <c r="CN301" i="59"/>
  <c r="CZ301" i="59"/>
  <c r="EB301" i="59"/>
  <c r="DX302" i="59"/>
  <c r="DX308" i="59"/>
  <c r="DZ309" i="59"/>
  <c r="EB310" i="59"/>
  <c r="DX314" i="59"/>
  <c r="DZ315" i="59"/>
  <c r="EB316" i="59"/>
  <c r="DX320" i="59"/>
  <c r="DZ321" i="59"/>
  <c r="EC322" i="59"/>
  <c r="DW325" i="59"/>
  <c r="DX326" i="59"/>
  <c r="DX327" i="59"/>
  <c r="CP328" i="59"/>
  <c r="CT329" i="59"/>
  <c r="CX330" i="59"/>
  <c r="CP331" i="59"/>
  <c r="CS332" i="59"/>
  <c r="CV333" i="59"/>
  <c r="DH333" i="59" s="1"/>
  <c r="DX333" i="59"/>
  <c r="CP334" i="59"/>
  <c r="CM336" i="59"/>
  <c r="EA336" i="59"/>
  <c r="CU338" i="59"/>
  <c r="CT340" i="59"/>
  <c r="DF340" i="59" s="1"/>
  <c r="CS340" i="59"/>
  <c r="CR340" i="59"/>
  <c r="CQ340" i="59"/>
  <c r="CP340" i="59"/>
  <c r="EB341" i="59"/>
  <c r="EA341" i="59"/>
  <c r="DZ341" i="59"/>
  <c r="DY341" i="59"/>
  <c r="DX341" i="59"/>
  <c r="CW342" i="59"/>
  <c r="CU344" i="59"/>
  <c r="CU346" i="59"/>
  <c r="DW348" i="59"/>
  <c r="EB358" i="59"/>
  <c r="EA358" i="59"/>
  <c r="DZ358" i="59"/>
  <c r="DY358" i="59"/>
  <c r="DX358" i="59"/>
  <c r="DW358" i="59"/>
  <c r="DW359" i="59"/>
  <c r="DY360" i="59"/>
  <c r="CO283" i="59"/>
  <c r="CO285" i="59"/>
  <c r="CO287" i="59"/>
  <c r="CO289" i="59"/>
  <c r="CO291" i="59"/>
  <c r="CO293" i="59"/>
  <c r="CO295" i="59"/>
  <c r="CO297" i="59"/>
  <c r="CO299" i="59"/>
  <c r="CO301" i="59"/>
  <c r="CM330" i="59"/>
  <c r="CW335" i="59"/>
  <c r="DI335" i="59" s="1"/>
  <c r="CN336" i="59"/>
  <c r="EB336" i="59"/>
  <c r="EB337" i="59"/>
  <c r="DZ337" i="59"/>
  <c r="DY337" i="59"/>
  <c r="DX337" i="59"/>
  <c r="CV338" i="59"/>
  <c r="DM338" i="59"/>
  <c r="CX342" i="59"/>
  <c r="CV344" i="59"/>
  <c r="CV346" i="59"/>
  <c r="DX348" i="59"/>
  <c r="DX359" i="59"/>
  <c r="DZ360" i="59"/>
  <c r="CW373" i="59"/>
  <c r="CW375" i="59"/>
  <c r="CW377" i="59"/>
  <c r="CW383" i="59"/>
  <c r="CW385" i="59"/>
  <c r="CW387" i="59"/>
  <c r="CW389" i="59"/>
  <c r="CW391" i="59"/>
  <c r="ED419" i="59"/>
  <c r="EC419" i="59"/>
  <c r="EB419" i="59"/>
  <c r="EA419" i="59"/>
  <c r="DZ419" i="59"/>
  <c r="ED427" i="59"/>
  <c r="EC427" i="59"/>
  <c r="EB427" i="59"/>
  <c r="EA427" i="59"/>
  <c r="DZ427" i="59"/>
  <c r="CR419" i="59"/>
  <c r="CQ419" i="59"/>
  <c r="CP419" i="59"/>
  <c r="DM419" i="59"/>
  <c r="CO419" i="59"/>
  <c r="CZ419" i="59"/>
  <c r="CN419" i="59"/>
  <c r="CY419" i="59"/>
  <c r="CM419" i="59"/>
  <c r="CX419" i="59"/>
  <c r="CR427" i="59"/>
  <c r="CQ427" i="59"/>
  <c r="CP427" i="59"/>
  <c r="DM427" i="59"/>
  <c r="DP426" i="59" s="1"/>
  <c r="CO427" i="59"/>
  <c r="CZ427" i="59"/>
  <c r="CN427" i="59"/>
  <c r="CY427" i="59"/>
  <c r="CM427" i="59"/>
  <c r="CX427" i="59"/>
  <c r="ED409" i="59"/>
  <c r="EC409" i="59"/>
  <c r="EB409" i="59"/>
  <c r="EA409" i="59"/>
  <c r="DZ409" i="59"/>
  <c r="ED416" i="59"/>
  <c r="EC416" i="59"/>
  <c r="EB416" i="59"/>
  <c r="EA416" i="59"/>
  <c r="DZ416" i="59"/>
  <c r="CS419" i="59"/>
  <c r="CS427" i="59"/>
  <c r="ED441" i="59"/>
  <c r="EC441" i="59"/>
  <c r="EB441" i="59"/>
  <c r="EA441" i="59"/>
  <c r="DZ441" i="59"/>
  <c r="DY441" i="59"/>
  <c r="DX441" i="59"/>
  <c r="DW441" i="59"/>
  <c r="DX366" i="59"/>
  <c r="CN373" i="59"/>
  <c r="CZ373" i="59"/>
  <c r="CN375" i="59"/>
  <c r="CZ375" i="59"/>
  <c r="CN377" i="59"/>
  <c r="CZ377" i="59"/>
  <c r="CW382" i="59"/>
  <c r="CN383" i="59"/>
  <c r="CZ383" i="59"/>
  <c r="CN385" i="59"/>
  <c r="CZ385" i="59"/>
  <c r="CN387" i="59"/>
  <c r="CZ387" i="59"/>
  <c r="CN389" i="59"/>
  <c r="CZ389" i="59"/>
  <c r="CN391" i="59"/>
  <c r="CZ391" i="59"/>
  <c r="ED397" i="59"/>
  <c r="EC397" i="59"/>
  <c r="EB397" i="59"/>
  <c r="EA397" i="59"/>
  <c r="DZ397" i="59"/>
  <c r="CT419" i="59"/>
  <c r="DX419" i="59"/>
  <c r="ED421" i="59"/>
  <c r="EC421" i="59"/>
  <c r="EB421" i="59"/>
  <c r="EA421" i="59"/>
  <c r="DZ421" i="59"/>
  <c r="CT427" i="59"/>
  <c r="DX427" i="59"/>
  <c r="DY366" i="59"/>
  <c r="CO373" i="59"/>
  <c r="DM373" i="59"/>
  <c r="CO375" i="59"/>
  <c r="DM375" i="59"/>
  <c r="CO377" i="59"/>
  <c r="DM377" i="59"/>
  <c r="CX382" i="59"/>
  <c r="DJ382" i="59" s="1"/>
  <c r="CO383" i="59"/>
  <c r="DM383" i="59"/>
  <c r="DW384" i="59"/>
  <c r="CO385" i="59"/>
  <c r="DM385" i="59"/>
  <c r="DW386" i="59"/>
  <c r="CO387" i="59"/>
  <c r="DM387" i="59"/>
  <c r="DW388" i="59"/>
  <c r="CO389" i="59"/>
  <c r="DM389" i="59"/>
  <c r="DW390" i="59"/>
  <c r="CO391" i="59"/>
  <c r="DM391" i="59"/>
  <c r="DW409" i="59"/>
  <c r="DW416" i="59"/>
  <c r="CU419" i="59"/>
  <c r="DY419" i="59"/>
  <c r="CR421" i="59"/>
  <c r="CQ421" i="59"/>
  <c r="CP421" i="59"/>
  <c r="DM421" i="59"/>
  <c r="DP420" i="59" s="1"/>
  <c r="CO421" i="59"/>
  <c r="CZ421" i="59"/>
  <c r="CN421" i="59"/>
  <c r="CY421" i="59"/>
  <c r="CM421" i="59"/>
  <c r="CX421" i="59"/>
  <c r="CU427" i="59"/>
  <c r="DY427" i="59"/>
  <c r="DZ366" i="59"/>
  <c r="CP373" i="59"/>
  <c r="CP375" i="59"/>
  <c r="CP377" i="59"/>
  <c r="CM382" i="59"/>
  <c r="CY382" i="59"/>
  <c r="CP383" i="59"/>
  <c r="DX384" i="59"/>
  <c r="CP385" i="59"/>
  <c r="DX386" i="59"/>
  <c r="CP387" i="59"/>
  <c r="DX388" i="59"/>
  <c r="CP389" i="59"/>
  <c r="DX390" i="59"/>
  <c r="CP391" i="59"/>
  <c r="DZ395" i="59"/>
  <c r="DY395" i="59"/>
  <c r="DX395" i="59"/>
  <c r="DW395" i="59"/>
  <c r="DW397" i="59"/>
  <c r="DX409" i="59"/>
  <c r="DX416" i="59"/>
  <c r="CV419" i="59"/>
  <c r="CS421" i="59"/>
  <c r="DW421" i="59"/>
  <c r="CV427" i="59"/>
  <c r="DW364" i="59"/>
  <c r="EA366" i="59"/>
  <c r="DX370" i="59"/>
  <c r="CQ373" i="59"/>
  <c r="CW374" i="59"/>
  <c r="CQ375" i="59"/>
  <c r="CW376" i="59"/>
  <c r="CQ377" i="59"/>
  <c r="CW378" i="59"/>
  <c r="CW381" i="59"/>
  <c r="CN382" i="59"/>
  <c r="CZ382" i="59"/>
  <c r="CQ383" i="59"/>
  <c r="CW384" i="59"/>
  <c r="DY384" i="59"/>
  <c r="CQ385" i="59"/>
  <c r="DC385" i="59" s="1"/>
  <c r="CW386" i="59"/>
  <c r="DY386" i="59"/>
  <c r="CQ387" i="59"/>
  <c r="CW388" i="59"/>
  <c r="DY388" i="59"/>
  <c r="CQ389" i="59"/>
  <c r="CW390" i="59"/>
  <c r="DY390" i="59"/>
  <c r="CQ391" i="59"/>
  <c r="DC391" i="59" s="1"/>
  <c r="CW392" i="59"/>
  <c r="EA395" i="59"/>
  <c r="DX397" i="59"/>
  <c r="DY409" i="59"/>
  <c r="EC414" i="59"/>
  <c r="EB414" i="59"/>
  <c r="EA414" i="59"/>
  <c r="DZ414" i="59"/>
  <c r="DY414" i="59"/>
  <c r="DW414" i="59"/>
  <c r="DY416" i="59"/>
  <c r="CW419" i="59"/>
  <c r="CT421" i="59"/>
  <c r="DX421" i="59"/>
  <c r="ED423" i="59"/>
  <c r="EC423" i="59"/>
  <c r="EB423" i="59"/>
  <c r="EA423" i="59"/>
  <c r="DZ423" i="59"/>
  <c r="CW427" i="59"/>
  <c r="ED433" i="59"/>
  <c r="EC433" i="59"/>
  <c r="EB433" i="59"/>
  <c r="EA433" i="59"/>
  <c r="DZ433" i="59"/>
  <c r="DY433" i="59"/>
  <c r="DX433" i="59"/>
  <c r="CV337" i="59"/>
  <c r="CV339" i="59"/>
  <c r="CV341" i="59"/>
  <c r="CV343" i="59"/>
  <c r="CV345" i="59"/>
  <c r="CV347" i="59"/>
  <c r="DX364" i="59"/>
  <c r="EB366" i="59"/>
  <c r="DW369" i="59"/>
  <c r="DY370" i="59"/>
  <c r="CR373" i="59"/>
  <c r="DD373" i="59" s="1"/>
  <c r="CX374" i="59"/>
  <c r="CR375" i="59"/>
  <c r="CX376" i="59"/>
  <c r="CR377" i="59"/>
  <c r="CX378" i="59"/>
  <c r="CT380" i="59"/>
  <c r="CX381" i="59"/>
  <c r="CO382" i="59"/>
  <c r="DM382" i="59"/>
  <c r="CR383" i="59"/>
  <c r="CX384" i="59"/>
  <c r="DZ384" i="59"/>
  <c r="CR385" i="59"/>
  <c r="CX386" i="59"/>
  <c r="DZ386" i="59"/>
  <c r="CR387" i="59"/>
  <c r="CX388" i="59"/>
  <c r="DZ388" i="59"/>
  <c r="CR389" i="59"/>
  <c r="CX390" i="59"/>
  <c r="DZ390" i="59"/>
  <c r="CR391" i="59"/>
  <c r="CX392" i="59"/>
  <c r="EB395" i="59"/>
  <c r="DY397" i="59"/>
  <c r="ED410" i="59"/>
  <c r="EC410" i="59"/>
  <c r="EB410" i="59"/>
  <c r="CU421" i="59"/>
  <c r="DY421" i="59"/>
  <c r="CR423" i="59"/>
  <c r="CQ423" i="59"/>
  <c r="CP423" i="59"/>
  <c r="DM423" i="59"/>
  <c r="CO423" i="59"/>
  <c r="CZ423" i="59"/>
  <c r="CN423" i="59"/>
  <c r="CY423" i="59"/>
  <c r="CM423" i="59"/>
  <c r="CX423" i="59"/>
  <c r="CW337" i="59"/>
  <c r="CW339" i="59"/>
  <c r="CW341" i="59"/>
  <c r="CW343" i="59"/>
  <c r="CW345" i="59"/>
  <c r="CW347" i="59"/>
  <c r="DW351" i="59"/>
  <c r="DW363" i="59"/>
  <c r="DY364" i="59"/>
  <c r="EC366" i="59"/>
  <c r="CP368" i="59"/>
  <c r="DB368" i="59" s="1"/>
  <c r="DX369" i="59"/>
  <c r="DZ370" i="59"/>
  <c r="CS373" i="59"/>
  <c r="CM374" i="59"/>
  <c r="CY374" i="59"/>
  <c r="CS375" i="59"/>
  <c r="CM376" i="59"/>
  <c r="CY376" i="59"/>
  <c r="CS377" i="59"/>
  <c r="CM378" i="59"/>
  <c r="CY378" i="59"/>
  <c r="CU380" i="59"/>
  <c r="DG380" i="59" s="1"/>
  <c r="CM381" i="59"/>
  <c r="CY381" i="59"/>
  <c r="CP382" i="59"/>
  <c r="CS383" i="59"/>
  <c r="CM384" i="59"/>
  <c r="CY384" i="59"/>
  <c r="EA384" i="59"/>
  <c r="CS385" i="59"/>
  <c r="CM386" i="59"/>
  <c r="CY386" i="59"/>
  <c r="EA386" i="59"/>
  <c r="CS387" i="59"/>
  <c r="CM388" i="59"/>
  <c r="CY388" i="59"/>
  <c r="EA388" i="59"/>
  <c r="CS389" i="59"/>
  <c r="CM390" i="59"/>
  <c r="CY390" i="59"/>
  <c r="EA390" i="59"/>
  <c r="CS391" i="59"/>
  <c r="DE391" i="59" s="1"/>
  <c r="CM392" i="59"/>
  <c r="CY392" i="59"/>
  <c r="EC395" i="59"/>
  <c r="ED398" i="59"/>
  <c r="EC398" i="59"/>
  <c r="EB398" i="59"/>
  <c r="DZ401" i="59"/>
  <c r="DY401" i="59"/>
  <c r="DX401" i="59"/>
  <c r="DW401" i="59"/>
  <c r="EB402" i="59"/>
  <c r="EA402" i="59"/>
  <c r="DZ402" i="59"/>
  <c r="DY402" i="59"/>
  <c r="DX402" i="59"/>
  <c r="DX414" i="59"/>
  <c r="CV421" i="59"/>
  <c r="CS423" i="59"/>
  <c r="DW423" i="59"/>
  <c r="DW433" i="59"/>
  <c r="CX337" i="59"/>
  <c r="CX339" i="59"/>
  <c r="CX341" i="59"/>
  <c r="CX343" i="59"/>
  <c r="CX345" i="59"/>
  <c r="CX347" i="59"/>
  <c r="DX351" i="59"/>
  <c r="DX363" i="59"/>
  <c r="DZ364" i="59"/>
  <c r="DW368" i="59"/>
  <c r="DY369" i="59"/>
  <c r="EA370" i="59"/>
  <c r="CT373" i="59"/>
  <c r="CN374" i="59"/>
  <c r="CZ374" i="59"/>
  <c r="CT375" i="59"/>
  <c r="CN376" i="59"/>
  <c r="CZ376" i="59"/>
  <c r="CT377" i="59"/>
  <c r="CN378" i="59"/>
  <c r="CZ378" i="59"/>
  <c r="CV380" i="59"/>
  <c r="DH380" i="59" s="1"/>
  <c r="CN381" i="59"/>
  <c r="CZ381" i="59"/>
  <c r="CQ382" i="59"/>
  <c r="CT383" i="59"/>
  <c r="CN384" i="59"/>
  <c r="CZ384" i="59"/>
  <c r="EB384" i="59"/>
  <c r="CT385" i="59"/>
  <c r="CN386" i="59"/>
  <c r="CZ386" i="59"/>
  <c r="EB386" i="59"/>
  <c r="CT387" i="59"/>
  <c r="CN388" i="59"/>
  <c r="CZ388" i="59"/>
  <c r="EB388" i="59"/>
  <c r="CT389" i="59"/>
  <c r="CN390" i="59"/>
  <c r="CZ390" i="59"/>
  <c r="EB390" i="59"/>
  <c r="CT391" i="59"/>
  <c r="CN392" i="59"/>
  <c r="DM392" i="59"/>
  <c r="ED395" i="59"/>
  <c r="EA401" i="59"/>
  <c r="EB408" i="59"/>
  <c r="EA408" i="59"/>
  <c r="DZ408" i="59"/>
  <c r="DY408" i="59"/>
  <c r="DX408" i="59"/>
  <c r="DW410" i="59"/>
  <c r="ED414" i="59"/>
  <c r="ED417" i="59"/>
  <c r="EC417" i="59"/>
  <c r="EB417" i="59"/>
  <c r="EA417" i="59"/>
  <c r="DZ417" i="59"/>
  <c r="CW421" i="59"/>
  <c r="CT423" i="59"/>
  <c r="DX423" i="59"/>
  <c r="ED425" i="59"/>
  <c r="EC425" i="59"/>
  <c r="EB425" i="59"/>
  <c r="EA425" i="59"/>
  <c r="DZ425" i="59"/>
  <c r="CM347" i="59"/>
  <c r="CY347" i="59"/>
  <c r="DW350" i="59"/>
  <c r="DY351" i="59"/>
  <c r="DW362" i="59"/>
  <c r="DY363" i="59"/>
  <c r="EA364" i="59"/>
  <c r="DX368" i="59"/>
  <c r="DZ369" i="59"/>
  <c r="EB370" i="59"/>
  <c r="CU373" i="59"/>
  <c r="DW373" i="59"/>
  <c r="CO374" i="59"/>
  <c r="DM374" i="59"/>
  <c r="CU375" i="59"/>
  <c r="DW375" i="59"/>
  <c r="CO376" i="59"/>
  <c r="DM376" i="59"/>
  <c r="CU377" i="59"/>
  <c r="DW377" i="59"/>
  <c r="CO378" i="59"/>
  <c r="DM378" i="59"/>
  <c r="CW380" i="59"/>
  <c r="CO381" i="59"/>
  <c r="DM381" i="59"/>
  <c r="CR382" i="59"/>
  <c r="CU383" i="59"/>
  <c r="DW383" i="59"/>
  <c r="CO384" i="59"/>
  <c r="DM384" i="59"/>
  <c r="EC384" i="59"/>
  <c r="CU385" i="59"/>
  <c r="DW385" i="59"/>
  <c r="CO386" i="59"/>
  <c r="DM386" i="59"/>
  <c r="EC386" i="59"/>
  <c r="CU387" i="59"/>
  <c r="DG387" i="59" s="1"/>
  <c r="DW387" i="59"/>
  <c r="CO388" i="59"/>
  <c r="DM388" i="59"/>
  <c r="EC388" i="59"/>
  <c r="CU389" i="59"/>
  <c r="DW389" i="59"/>
  <c r="CO390" i="59"/>
  <c r="DM390" i="59"/>
  <c r="EC390" i="59"/>
  <c r="CU391" i="59"/>
  <c r="DW391" i="59"/>
  <c r="CO392" i="59"/>
  <c r="EB396" i="59"/>
  <c r="EA396" i="59"/>
  <c r="DZ396" i="59"/>
  <c r="DY396" i="59"/>
  <c r="DX396" i="59"/>
  <c r="DW398" i="59"/>
  <c r="EB401" i="59"/>
  <c r="DW402" i="59"/>
  <c r="DX410" i="59"/>
  <c r="ED415" i="59"/>
  <c r="EC415" i="59"/>
  <c r="EB415" i="59"/>
  <c r="EA415" i="59"/>
  <c r="DY415" i="59"/>
  <c r="CU423" i="59"/>
  <c r="DY423" i="59"/>
  <c r="CR425" i="59"/>
  <c r="CQ425" i="59"/>
  <c r="CP425" i="59"/>
  <c r="DM425" i="59"/>
  <c r="DO424" i="59" s="1"/>
  <c r="CO425" i="59"/>
  <c r="CZ425" i="59"/>
  <c r="CN425" i="59"/>
  <c r="CY425" i="59"/>
  <c r="CM425" i="59"/>
  <c r="CX425" i="59"/>
  <c r="CT430" i="59"/>
  <c r="CS430" i="59"/>
  <c r="CR430" i="59"/>
  <c r="CQ430" i="59"/>
  <c r="CP430" i="59"/>
  <c r="DM430" i="59"/>
  <c r="CO430" i="59"/>
  <c r="CZ430" i="59"/>
  <c r="CN430" i="59"/>
  <c r="CY430" i="59"/>
  <c r="CM430" i="59"/>
  <c r="CX430" i="59"/>
  <c r="CN337" i="59"/>
  <c r="CN339" i="59"/>
  <c r="CN341" i="59"/>
  <c r="CN343" i="59"/>
  <c r="CN345" i="59"/>
  <c r="CN347" i="59"/>
  <c r="CP392" i="59"/>
  <c r="ED392" i="59"/>
  <c r="EB392" i="59"/>
  <c r="DX398" i="59"/>
  <c r="EC401" i="59"/>
  <c r="EC402" i="59"/>
  <c r="DW408" i="59"/>
  <c r="DY410" i="59"/>
  <c r="DW417" i="59"/>
  <c r="CV423" i="59"/>
  <c r="CS425" i="59"/>
  <c r="DW425" i="59"/>
  <c r="CU430" i="59"/>
  <c r="ED435" i="59"/>
  <c r="EC435" i="59"/>
  <c r="EB435" i="59"/>
  <c r="EA435" i="59"/>
  <c r="DZ435" i="59"/>
  <c r="DY435" i="59"/>
  <c r="DX435" i="59"/>
  <c r="ED447" i="59"/>
  <c r="EC447" i="59"/>
  <c r="EB447" i="59"/>
  <c r="EA447" i="59"/>
  <c r="DZ447" i="59"/>
  <c r="DY447" i="59"/>
  <c r="DX447" i="59"/>
  <c r="DW447" i="59"/>
  <c r="CU464" i="59"/>
  <c r="CR465" i="59"/>
  <c r="CP465" i="59"/>
  <c r="DM465" i="59"/>
  <c r="CO465" i="59"/>
  <c r="CZ465" i="59"/>
  <c r="CN465" i="59"/>
  <c r="DZ466" i="59"/>
  <c r="DY466" i="59"/>
  <c r="DX466" i="59"/>
  <c r="DW466" i="59"/>
  <c r="ED469" i="59"/>
  <c r="EC469" i="59"/>
  <c r="EB469" i="59"/>
  <c r="CR477" i="59"/>
  <c r="CQ477" i="59"/>
  <c r="CP477" i="59"/>
  <c r="DM477" i="59"/>
  <c r="DP476" i="59" s="1"/>
  <c r="CO477" i="59"/>
  <c r="CZ477" i="59"/>
  <c r="CN477" i="59"/>
  <c r="CY477" i="59"/>
  <c r="CM477" i="59"/>
  <c r="CX477" i="59"/>
  <c r="CT480" i="59"/>
  <c r="CS480" i="59"/>
  <c r="CR480" i="59"/>
  <c r="CQ480" i="59"/>
  <c r="CP480" i="59"/>
  <c r="DM480" i="59"/>
  <c r="CO480" i="59"/>
  <c r="CZ480" i="59"/>
  <c r="CN480" i="59"/>
  <c r="ED495" i="59"/>
  <c r="EC495" i="59"/>
  <c r="EB495" i="59"/>
  <c r="EA495" i="59"/>
  <c r="DZ495" i="59"/>
  <c r="DY495" i="59"/>
  <c r="DX495" i="59"/>
  <c r="ED483" i="59"/>
  <c r="EC483" i="59"/>
  <c r="EB483" i="59"/>
  <c r="EA483" i="59"/>
  <c r="DZ483" i="59"/>
  <c r="DY483" i="59"/>
  <c r="DX483" i="59"/>
  <c r="CT508" i="59"/>
  <c r="CS508" i="59"/>
  <c r="CR508" i="59"/>
  <c r="CQ508" i="59"/>
  <c r="CP508" i="59"/>
  <c r="DM508" i="59"/>
  <c r="CO508" i="59"/>
  <c r="CZ508" i="59"/>
  <c r="CN508" i="59"/>
  <c r="CY508" i="59"/>
  <c r="CM508" i="59"/>
  <c r="CX508" i="59"/>
  <c r="CW464" i="59"/>
  <c r="DM464" i="59"/>
  <c r="DZ468" i="59"/>
  <c r="DY468" i="59"/>
  <c r="DX468" i="59"/>
  <c r="DW468" i="59"/>
  <c r="ED471" i="59"/>
  <c r="EC471" i="59"/>
  <c r="EB471" i="59"/>
  <c r="ED473" i="59"/>
  <c r="EC473" i="59"/>
  <c r="EB473" i="59"/>
  <c r="EA473" i="59"/>
  <c r="CT477" i="59"/>
  <c r="CM480" i="59"/>
  <c r="ED489" i="59"/>
  <c r="EC489" i="59"/>
  <c r="EB489" i="59"/>
  <c r="EA489" i="59"/>
  <c r="DZ489" i="59"/>
  <c r="DY489" i="59"/>
  <c r="DX489" i="59"/>
  <c r="CU508" i="59"/>
  <c r="DG508" i="59" s="1"/>
  <c r="CV433" i="59"/>
  <c r="CV435" i="59"/>
  <c r="CV437" i="59"/>
  <c r="DX442" i="59"/>
  <c r="DX448" i="59"/>
  <c r="DB457" i="59"/>
  <c r="DW459" i="59"/>
  <c r="CX464" i="59"/>
  <c r="CQ465" i="59"/>
  <c r="EC466" i="59"/>
  <c r="EA468" i="59"/>
  <c r="DX469" i="59"/>
  <c r="CU477" i="59"/>
  <c r="CU480" i="59"/>
  <c r="DW483" i="59"/>
  <c r="CV508" i="59"/>
  <c r="CW433" i="59"/>
  <c r="CW435" i="59"/>
  <c r="CW437" i="59"/>
  <c r="DY442" i="59"/>
  <c r="DY448" i="59"/>
  <c r="DX459" i="59"/>
  <c r="CM464" i="59"/>
  <c r="CY464" i="59"/>
  <c r="CS465" i="59"/>
  <c r="ED466" i="59"/>
  <c r="EB468" i="59"/>
  <c r="DY469" i="59"/>
  <c r="DZ470" i="59"/>
  <c r="DY470" i="59"/>
  <c r="DX470" i="59"/>
  <c r="DW470" i="59"/>
  <c r="DW471" i="59"/>
  <c r="DW473" i="59"/>
  <c r="CV477" i="59"/>
  <c r="CV480" i="59"/>
  <c r="DW489" i="59"/>
  <c r="CW508" i="59"/>
  <c r="CX433" i="59"/>
  <c r="DJ433" i="59" s="1"/>
  <c r="CX435" i="59"/>
  <c r="CX437" i="59"/>
  <c r="DZ442" i="59"/>
  <c r="DZ448" i="59"/>
  <c r="DW458" i="59"/>
  <c r="DY459" i="59"/>
  <c r="CN464" i="59"/>
  <c r="CZ464" i="59"/>
  <c r="CT465" i="59"/>
  <c r="CR467" i="59"/>
  <c r="CQ467" i="59"/>
  <c r="CP467" i="59"/>
  <c r="DM467" i="59"/>
  <c r="CO467" i="59"/>
  <c r="CZ467" i="59"/>
  <c r="CN467" i="59"/>
  <c r="EC468" i="59"/>
  <c r="DZ469" i="59"/>
  <c r="EA470" i="59"/>
  <c r="DX471" i="59"/>
  <c r="DX473" i="59"/>
  <c r="CW477" i="59"/>
  <c r="CW480" i="59"/>
  <c r="EB494" i="59"/>
  <c r="EA494" i="59"/>
  <c r="DZ494" i="59"/>
  <c r="DY494" i="59"/>
  <c r="DX494" i="59"/>
  <c r="DW494" i="59"/>
  <c r="ED501" i="59"/>
  <c r="EC501" i="59"/>
  <c r="EB501" i="59"/>
  <c r="EA501" i="59"/>
  <c r="DZ501" i="59"/>
  <c r="DY501" i="59"/>
  <c r="DX501" i="59"/>
  <c r="DW501" i="59"/>
  <c r="CW429" i="59"/>
  <c r="CM433" i="59"/>
  <c r="CY433" i="59"/>
  <c r="CM435" i="59"/>
  <c r="CY435" i="59"/>
  <c r="CM437" i="59"/>
  <c r="CY437" i="59"/>
  <c r="DW440" i="59"/>
  <c r="EA442" i="59"/>
  <c r="DW446" i="59"/>
  <c r="EA448" i="59"/>
  <c r="DW452" i="59"/>
  <c r="DX458" i="59"/>
  <c r="DZ459" i="59"/>
  <c r="DW463" i="59"/>
  <c r="CO464" i="59"/>
  <c r="DA463" i="59" s="1"/>
  <c r="DZ464" i="59"/>
  <c r="DX464" i="59"/>
  <c r="DW464" i="59"/>
  <c r="CU465" i="59"/>
  <c r="ED468" i="59"/>
  <c r="EA469" i="59"/>
  <c r="EB470" i="59"/>
  <c r="DY471" i="59"/>
  <c r="DZ472" i="59"/>
  <c r="DY472" i="59"/>
  <c r="DX472" i="59"/>
  <c r="DW472" i="59"/>
  <c r="DY473" i="59"/>
  <c r="CX480" i="59"/>
  <c r="EC494" i="59"/>
  <c r="ED496" i="59"/>
  <c r="EC496" i="59"/>
  <c r="EB496" i="59"/>
  <c r="EA496" i="59"/>
  <c r="DZ496" i="59"/>
  <c r="DX496" i="59"/>
  <c r="DB502" i="59"/>
  <c r="DW413" i="59"/>
  <c r="CT418" i="59"/>
  <c r="CT420" i="59"/>
  <c r="CT422" i="59"/>
  <c r="CT424" i="59"/>
  <c r="CT426" i="59"/>
  <c r="CT428" i="59"/>
  <c r="CX429" i="59"/>
  <c r="CT431" i="59"/>
  <c r="CW432" i="59"/>
  <c r="CN433" i="59"/>
  <c r="CZ433" i="59"/>
  <c r="CT434" i="59"/>
  <c r="CN435" i="59"/>
  <c r="CZ435" i="59"/>
  <c r="CT436" i="59"/>
  <c r="CN437" i="59"/>
  <c r="CZ437" i="59"/>
  <c r="DX440" i="59"/>
  <c r="EB442" i="59"/>
  <c r="DX446" i="59"/>
  <c r="EB448" i="59"/>
  <c r="DX452" i="59"/>
  <c r="DY458" i="59"/>
  <c r="EA459" i="59"/>
  <c r="CV463" i="59"/>
  <c r="DH463" i="59" s="1"/>
  <c r="DX463" i="59"/>
  <c r="CP464" i="59"/>
  <c r="DY464" i="59"/>
  <c r="CV465" i="59"/>
  <c r="DH464" i="59" s="1"/>
  <c r="CM467" i="59"/>
  <c r="CR469" i="59"/>
  <c r="CQ469" i="59"/>
  <c r="CP469" i="59"/>
  <c r="DM469" i="59"/>
  <c r="CO469" i="59"/>
  <c r="CZ469" i="59"/>
  <c r="CN469" i="59"/>
  <c r="EC470" i="59"/>
  <c r="DZ471" i="59"/>
  <c r="EA472" i="59"/>
  <c r="DZ473" i="59"/>
  <c r="CY480" i="59"/>
  <c r="ED494" i="59"/>
  <c r="DX413" i="59"/>
  <c r="CU418" i="59"/>
  <c r="DW418" i="59"/>
  <c r="CU420" i="59"/>
  <c r="DW420" i="59"/>
  <c r="CU422" i="59"/>
  <c r="DW422" i="59"/>
  <c r="CU424" i="59"/>
  <c r="DW424" i="59"/>
  <c r="CU426" i="59"/>
  <c r="DW426" i="59"/>
  <c r="CU428" i="59"/>
  <c r="CM429" i="59"/>
  <c r="CY429" i="59"/>
  <c r="CU431" i="59"/>
  <c r="CX432" i="59"/>
  <c r="CO433" i="59"/>
  <c r="DM433" i="59"/>
  <c r="CU434" i="59"/>
  <c r="DG434" i="59" s="1"/>
  <c r="DW434" i="59"/>
  <c r="CO435" i="59"/>
  <c r="DM435" i="59"/>
  <c r="DO434" i="59" s="1"/>
  <c r="CU436" i="59"/>
  <c r="DG436" i="59" s="1"/>
  <c r="DW436" i="59"/>
  <c r="CO437" i="59"/>
  <c r="DM437" i="59"/>
  <c r="DW439" i="59"/>
  <c r="DY440" i="59"/>
  <c r="EC442" i="59"/>
  <c r="DW445" i="59"/>
  <c r="DY446" i="59"/>
  <c r="EC448" i="59"/>
  <c r="DW451" i="59"/>
  <c r="DY452" i="59"/>
  <c r="DZ458" i="59"/>
  <c r="EB459" i="59"/>
  <c r="CW463" i="59"/>
  <c r="DY463" i="59"/>
  <c r="CQ464" i="59"/>
  <c r="EA464" i="59"/>
  <c r="CW465" i="59"/>
  <c r="ED465" i="59"/>
  <c r="EC465" i="59"/>
  <c r="EB465" i="59"/>
  <c r="CS467" i="59"/>
  <c r="ED470" i="59"/>
  <c r="EA471" i="59"/>
  <c r="EB472" i="59"/>
  <c r="ED475" i="59"/>
  <c r="EC475" i="59"/>
  <c r="EB475" i="59"/>
  <c r="EA475" i="59"/>
  <c r="DZ475" i="59"/>
  <c r="DW496" i="59"/>
  <c r="DW412" i="59"/>
  <c r="DY413" i="59"/>
  <c r="CV418" i="59"/>
  <c r="DX418" i="59"/>
  <c r="CV420" i="59"/>
  <c r="DX420" i="59"/>
  <c r="CV422" i="59"/>
  <c r="DX422" i="59"/>
  <c r="CV424" i="59"/>
  <c r="DX424" i="59"/>
  <c r="CV426" i="59"/>
  <c r="DX426" i="59"/>
  <c r="CV428" i="59"/>
  <c r="CN429" i="59"/>
  <c r="CZ429" i="59"/>
  <c r="CV431" i="59"/>
  <c r="CM432" i="59"/>
  <c r="CY432" i="59"/>
  <c r="CP433" i="59"/>
  <c r="CV434" i="59"/>
  <c r="DX434" i="59"/>
  <c r="CP435" i="59"/>
  <c r="CV436" i="59"/>
  <c r="DX436" i="59"/>
  <c r="CP437" i="59"/>
  <c r="DX439" i="59"/>
  <c r="DZ440" i="59"/>
  <c r="DX445" i="59"/>
  <c r="DZ446" i="59"/>
  <c r="DX451" i="59"/>
  <c r="DZ452" i="59"/>
  <c r="EA458" i="59"/>
  <c r="EC459" i="59"/>
  <c r="CX463" i="59"/>
  <c r="DZ463" i="59"/>
  <c r="CR464" i="59"/>
  <c r="EB464" i="59"/>
  <c r="CX465" i="59"/>
  <c r="CT467" i="59"/>
  <c r="CM469" i="59"/>
  <c r="CR471" i="59"/>
  <c r="CQ471" i="59"/>
  <c r="CP471" i="59"/>
  <c r="DM471" i="59"/>
  <c r="CO471" i="59"/>
  <c r="CZ471" i="59"/>
  <c r="CN471" i="59"/>
  <c r="EC472" i="59"/>
  <c r="CR475" i="59"/>
  <c r="CQ475" i="59"/>
  <c r="CP475" i="59"/>
  <c r="DM475" i="59"/>
  <c r="DO474" i="59" s="1"/>
  <c r="CO475" i="59"/>
  <c r="CZ475" i="59"/>
  <c r="CN475" i="59"/>
  <c r="CY475" i="59"/>
  <c r="CM475" i="59"/>
  <c r="CX475" i="59"/>
  <c r="ED484" i="59"/>
  <c r="EC484" i="59"/>
  <c r="EB484" i="59"/>
  <c r="EA484" i="59"/>
  <c r="DZ484" i="59"/>
  <c r="DY496" i="59"/>
  <c r="DW394" i="59"/>
  <c r="DW400" i="59"/>
  <c r="DX412" i="59"/>
  <c r="DZ413" i="59"/>
  <c r="CW418" i="59"/>
  <c r="DY418" i="59"/>
  <c r="CW420" i="59"/>
  <c r="DY420" i="59"/>
  <c r="CW422" i="59"/>
  <c r="DY422" i="59"/>
  <c r="CW424" i="59"/>
  <c r="DY424" i="59"/>
  <c r="CW426" i="59"/>
  <c r="DY426" i="59"/>
  <c r="CW428" i="59"/>
  <c r="CO429" i="59"/>
  <c r="DM429" i="59"/>
  <c r="CW431" i="59"/>
  <c r="CN432" i="59"/>
  <c r="CZ432" i="59"/>
  <c r="CQ433" i="59"/>
  <c r="CW434" i="59"/>
  <c r="DY434" i="59"/>
  <c r="CQ435" i="59"/>
  <c r="CW436" i="59"/>
  <c r="DY436" i="59"/>
  <c r="CQ437" i="59"/>
  <c r="DW438" i="59"/>
  <c r="DY439" i="59"/>
  <c r="EA440" i="59"/>
  <c r="DW444" i="59"/>
  <c r="DY445" i="59"/>
  <c r="EA446" i="59"/>
  <c r="DW450" i="59"/>
  <c r="DY451" i="59"/>
  <c r="EA452" i="59"/>
  <c r="EB458" i="59"/>
  <c r="CM463" i="59"/>
  <c r="CY463" i="59"/>
  <c r="EA463" i="59"/>
  <c r="CS464" i="59"/>
  <c r="EC464" i="59"/>
  <c r="CY465" i="59"/>
  <c r="DW465" i="59"/>
  <c r="CU467" i="59"/>
  <c r="ED467" i="59"/>
  <c r="EC467" i="59"/>
  <c r="EB467" i="59"/>
  <c r="CS469" i="59"/>
  <c r="ED472" i="59"/>
  <c r="CS475" i="59"/>
  <c r="DW475" i="59"/>
  <c r="ED490" i="59"/>
  <c r="EC490" i="59"/>
  <c r="EB490" i="59"/>
  <c r="EA490" i="59"/>
  <c r="DZ490" i="59"/>
  <c r="CO432" i="59"/>
  <c r="CN463" i="59"/>
  <c r="ED464" i="59"/>
  <c r="DX465" i="59"/>
  <c r="CV467" i="59"/>
  <c r="CT469" i="59"/>
  <c r="CM471" i="59"/>
  <c r="CR473" i="59"/>
  <c r="CQ473" i="59"/>
  <c r="CP473" i="59"/>
  <c r="DM473" i="59"/>
  <c r="CO473" i="59"/>
  <c r="CZ473" i="59"/>
  <c r="CN473" i="59"/>
  <c r="CY473" i="59"/>
  <c r="CT475" i="59"/>
  <c r="DX475" i="59"/>
  <c r="ED477" i="59"/>
  <c r="EC477" i="59"/>
  <c r="EB477" i="59"/>
  <c r="EA477" i="59"/>
  <c r="DZ477" i="59"/>
  <c r="DW484" i="59"/>
  <c r="EB488" i="59"/>
  <c r="EA488" i="59"/>
  <c r="DZ488" i="59"/>
  <c r="DY488" i="59"/>
  <c r="DX488" i="59"/>
  <c r="DW488" i="59"/>
  <c r="CU510" i="59"/>
  <c r="CU512" i="59"/>
  <c r="CU514" i="59"/>
  <c r="CU516" i="59"/>
  <c r="CU518" i="59"/>
  <c r="CU520" i="59"/>
  <c r="DM522" i="59"/>
  <c r="CO522" i="59"/>
  <c r="CZ522" i="59"/>
  <c r="CN522" i="59"/>
  <c r="CY522" i="59"/>
  <c r="CM522" i="59"/>
  <c r="ED526" i="59"/>
  <c r="EC526" i="59"/>
  <c r="EB526" i="59"/>
  <c r="EA526" i="59"/>
  <c r="DZ526" i="59"/>
  <c r="EA552" i="59"/>
  <c r="DZ552" i="59"/>
  <c r="DY552" i="59"/>
  <c r="DX552" i="59"/>
  <c r="DW552" i="59"/>
  <c r="CS563" i="59"/>
  <c r="CR563" i="59"/>
  <c r="CQ563" i="59"/>
  <c r="CP563" i="59"/>
  <c r="DM563" i="59"/>
  <c r="DO562" i="59" s="1"/>
  <c r="CO563" i="59"/>
  <c r="CZ563" i="59"/>
  <c r="CN563" i="59"/>
  <c r="CY563" i="59"/>
  <c r="CM563" i="59"/>
  <c r="CX563" i="59"/>
  <c r="EA539" i="59"/>
  <c r="DZ539" i="59"/>
  <c r="DY539" i="59"/>
  <c r="DX539" i="59"/>
  <c r="DW539" i="59"/>
  <c r="EA545" i="59"/>
  <c r="DZ545" i="59"/>
  <c r="DY545" i="59"/>
  <c r="DX545" i="59"/>
  <c r="DW545" i="59"/>
  <c r="CW510" i="59"/>
  <c r="CW512" i="59"/>
  <c r="CW514" i="59"/>
  <c r="CW516" i="59"/>
  <c r="CW518" i="59"/>
  <c r="CW520" i="59"/>
  <c r="EB539" i="59"/>
  <c r="EB545" i="59"/>
  <c r="ED547" i="59"/>
  <c r="EC547" i="59"/>
  <c r="EB547" i="59"/>
  <c r="EA547" i="59"/>
  <c r="CX510" i="59"/>
  <c r="CX512" i="59"/>
  <c r="CX514" i="59"/>
  <c r="CX516" i="59"/>
  <c r="DJ516" i="59" s="1"/>
  <c r="CX518" i="59"/>
  <c r="CX520" i="59"/>
  <c r="DJ520" i="59" s="1"/>
  <c r="CQ522" i="59"/>
  <c r="DC522" i="59" s="1"/>
  <c r="DX526" i="59"/>
  <c r="EC539" i="59"/>
  <c r="EC545" i="59"/>
  <c r="ED552" i="59"/>
  <c r="CV563" i="59"/>
  <c r="CM510" i="59"/>
  <c r="CY510" i="59"/>
  <c r="CM512" i="59"/>
  <c r="CY512" i="59"/>
  <c r="CM514" i="59"/>
  <c r="CY514" i="59"/>
  <c r="CM516" i="59"/>
  <c r="CY516" i="59"/>
  <c r="CM518" i="59"/>
  <c r="CY518" i="59"/>
  <c r="CM520" i="59"/>
  <c r="CY520" i="59"/>
  <c r="CR522" i="59"/>
  <c r="CQ524" i="59"/>
  <c r="CP524" i="59"/>
  <c r="DM524" i="59"/>
  <c r="CO524" i="59"/>
  <c r="CZ524" i="59"/>
  <c r="DL524" i="59" s="1"/>
  <c r="CN524" i="59"/>
  <c r="CY524" i="59"/>
  <c r="CM524" i="59"/>
  <c r="DY526" i="59"/>
  <c r="ED539" i="59"/>
  <c r="ED545" i="59"/>
  <c r="DW547" i="59"/>
  <c r="CS553" i="59"/>
  <c r="CR553" i="59"/>
  <c r="CQ553" i="59"/>
  <c r="CP553" i="59"/>
  <c r="DM553" i="59"/>
  <c r="CO553" i="59"/>
  <c r="CZ553" i="59"/>
  <c r="CN553" i="59"/>
  <c r="CW563" i="59"/>
  <c r="DE568" i="59"/>
  <c r="CN510" i="59"/>
  <c r="CZ510" i="59"/>
  <c r="CN512" i="59"/>
  <c r="CZ512" i="59"/>
  <c r="CN514" i="59"/>
  <c r="CZ514" i="59"/>
  <c r="CN516" i="59"/>
  <c r="CZ516" i="59"/>
  <c r="CN518" i="59"/>
  <c r="CZ518" i="59"/>
  <c r="CN520" i="59"/>
  <c r="CZ520" i="59"/>
  <c r="DX521" i="59"/>
  <c r="CS522" i="59"/>
  <c r="EC546" i="59"/>
  <c r="EB546" i="59"/>
  <c r="EA546" i="59"/>
  <c r="DZ546" i="59"/>
  <c r="DY546" i="59"/>
  <c r="DX546" i="59"/>
  <c r="DX547" i="59"/>
  <c r="CW479" i="59"/>
  <c r="DW500" i="59"/>
  <c r="DW509" i="59"/>
  <c r="CO510" i="59"/>
  <c r="DM510" i="59"/>
  <c r="DW511" i="59"/>
  <c r="CO512" i="59"/>
  <c r="DM512" i="59"/>
  <c r="DO511" i="59" s="1"/>
  <c r="DW513" i="59"/>
  <c r="CO514" i="59"/>
  <c r="DM514" i="59"/>
  <c r="DW515" i="59"/>
  <c r="CO516" i="59"/>
  <c r="DM516" i="59"/>
  <c r="DW517" i="59"/>
  <c r="CO518" i="59"/>
  <c r="DM518" i="59"/>
  <c r="DW519" i="59"/>
  <c r="CO520" i="59"/>
  <c r="DM520" i="59"/>
  <c r="DY521" i="59"/>
  <c r="CT522" i="59"/>
  <c r="CU523" i="59"/>
  <c r="CT523" i="59"/>
  <c r="CS523" i="59"/>
  <c r="CZ523" i="59"/>
  <c r="CR524" i="59"/>
  <c r="EA527" i="59"/>
  <c r="DZ527" i="59"/>
  <c r="DY527" i="59"/>
  <c r="DX527" i="59"/>
  <c r="DW527" i="59"/>
  <c r="EA533" i="59"/>
  <c r="DZ533" i="59"/>
  <c r="DY533" i="59"/>
  <c r="DX533" i="59"/>
  <c r="DW533" i="59"/>
  <c r="DY547" i="59"/>
  <c r="EA551" i="59"/>
  <c r="DZ551" i="59"/>
  <c r="DY551" i="59"/>
  <c r="DX551" i="59"/>
  <c r="DW551" i="59"/>
  <c r="CM553" i="59"/>
  <c r="CS559" i="59"/>
  <c r="CR559" i="59"/>
  <c r="DD559" i="59" s="1"/>
  <c r="CQ559" i="59"/>
  <c r="CP559" i="59"/>
  <c r="DM559" i="59"/>
  <c r="CO559" i="59"/>
  <c r="CZ559" i="59"/>
  <c r="CN559" i="59"/>
  <c r="CY559" i="59"/>
  <c r="CM559" i="59"/>
  <c r="CX559" i="59"/>
  <c r="DG568" i="59"/>
  <c r="CT466" i="59"/>
  <c r="CT468" i="59"/>
  <c r="CT470" i="59"/>
  <c r="CT472" i="59"/>
  <c r="CT474" i="59"/>
  <c r="CT476" i="59"/>
  <c r="CT478" i="59"/>
  <c r="CX479" i="59"/>
  <c r="CT481" i="59"/>
  <c r="DF481" i="59" s="1"/>
  <c r="DX500" i="59"/>
  <c r="EC502" i="59"/>
  <c r="CV509" i="59"/>
  <c r="DX509" i="59"/>
  <c r="CP510" i="59"/>
  <c r="DX511" i="59"/>
  <c r="CP512" i="59"/>
  <c r="DX513" i="59"/>
  <c r="CP514" i="59"/>
  <c r="DX515" i="59"/>
  <c r="CP516" i="59"/>
  <c r="DX517" i="59"/>
  <c r="CP518" i="59"/>
  <c r="DX519" i="59"/>
  <c r="CP520" i="59"/>
  <c r="DZ521" i="59"/>
  <c r="CU522" i="59"/>
  <c r="CS524" i="59"/>
  <c r="EB527" i="59"/>
  <c r="EB533" i="59"/>
  <c r="DW546" i="59"/>
  <c r="DZ547" i="59"/>
  <c r="EB551" i="59"/>
  <c r="CT553" i="59"/>
  <c r="CT559" i="59"/>
  <c r="CU466" i="59"/>
  <c r="CU468" i="59"/>
  <c r="DG468" i="59" s="1"/>
  <c r="CU470" i="59"/>
  <c r="CU472" i="59"/>
  <c r="CU474" i="59"/>
  <c r="DW474" i="59"/>
  <c r="CU476" i="59"/>
  <c r="DW476" i="59"/>
  <c r="CU478" i="59"/>
  <c r="CM479" i="59"/>
  <c r="CY479" i="59"/>
  <c r="CU481" i="59"/>
  <c r="DG481" i="59" s="1"/>
  <c r="DW487" i="59"/>
  <c r="DW493" i="59"/>
  <c r="DW499" i="59"/>
  <c r="DY500" i="59"/>
  <c r="CW509" i="59"/>
  <c r="DY509" i="59"/>
  <c r="CQ510" i="59"/>
  <c r="CW511" i="59"/>
  <c r="DY511" i="59"/>
  <c r="CQ512" i="59"/>
  <c r="CW513" i="59"/>
  <c r="DY513" i="59"/>
  <c r="CQ514" i="59"/>
  <c r="CW515" i="59"/>
  <c r="DY515" i="59"/>
  <c r="CQ516" i="59"/>
  <c r="CW517" i="59"/>
  <c r="DY517" i="59"/>
  <c r="CQ518" i="59"/>
  <c r="CW519" i="59"/>
  <c r="DY519" i="59"/>
  <c r="CQ520" i="59"/>
  <c r="CW521" i="59"/>
  <c r="EA521" i="59"/>
  <c r="CV522" i="59"/>
  <c r="CM523" i="59"/>
  <c r="CT524" i="59"/>
  <c r="EC527" i="59"/>
  <c r="EC533" i="59"/>
  <c r="ED535" i="59"/>
  <c r="EC535" i="59"/>
  <c r="EB535" i="59"/>
  <c r="EA535" i="59"/>
  <c r="DZ535" i="59"/>
  <c r="ED546" i="59"/>
  <c r="EC551" i="59"/>
  <c r="CU553" i="59"/>
  <c r="CV557" i="59"/>
  <c r="CU557" i="59"/>
  <c r="CT557" i="59"/>
  <c r="CS557" i="59"/>
  <c r="CR557" i="59"/>
  <c r="CQ557" i="59"/>
  <c r="CP557" i="59"/>
  <c r="DM557" i="59"/>
  <c r="CO557" i="59"/>
  <c r="CU559" i="59"/>
  <c r="CV466" i="59"/>
  <c r="CV468" i="59"/>
  <c r="CV470" i="59"/>
  <c r="CV472" i="59"/>
  <c r="CV474" i="59"/>
  <c r="DX474" i="59"/>
  <c r="CV476" i="59"/>
  <c r="DX476" i="59"/>
  <c r="CV478" i="59"/>
  <c r="DH478" i="59" s="1"/>
  <c r="CN479" i="59"/>
  <c r="CZ479" i="59"/>
  <c r="CV481" i="59"/>
  <c r="DX487" i="59"/>
  <c r="DX493" i="59"/>
  <c r="DX499" i="59"/>
  <c r="DZ500" i="59"/>
  <c r="CX509" i="59"/>
  <c r="DZ509" i="59"/>
  <c r="CR510" i="59"/>
  <c r="CX511" i="59"/>
  <c r="DZ511" i="59"/>
  <c r="CR512" i="59"/>
  <c r="CX513" i="59"/>
  <c r="DZ513" i="59"/>
  <c r="CR514" i="59"/>
  <c r="DZ515" i="59"/>
  <c r="CR516" i="59"/>
  <c r="DZ517" i="59"/>
  <c r="CR518" i="59"/>
  <c r="DZ519" i="59"/>
  <c r="CR520" i="59"/>
  <c r="EB521" i="59"/>
  <c r="CW522" i="59"/>
  <c r="DI522" i="59" s="1"/>
  <c r="CN523" i="59"/>
  <c r="CU524" i="59"/>
  <c r="ED524" i="59"/>
  <c r="EC524" i="59"/>
  <c r="EB524" i="59"/>
  <c r="EA524" i="59"/>
  <c r="CQ526" i="59"/>
  <c r="CP526" i="59"/>
  <c r="DM526" i="59"/>
  <c r="CO526" i="59"/>
  <c r="CZ526" i="59"/>
  <c r="CN526" i="59"/>
  <c r="CY526" i="59"/>
  <c r="CM526" i="59"/>
  <c r="CX526" i="59"/>
  <c r="ED527" i="59"/>
  <c r="ED533" i="59"/>
  <c r="ED541" i="59"/>
  <c r="EC541" i="59"/>
  <c r="EB541" i="59"/>
  <c r="EA541" i="59"/>
  <c r="DZ541" i="59"/>
  <c r="DB547" i="59"/>
  <c r="ED551" i="59"/>
  <c r="CV553" i="59"/>
  <c r="CS556" i="59"/>
  <c r="CR556" i="59"/>
  <c r="CQ556" i="59"/>
  <c r="CP556" i="59"/>
  <c r="DM556" i="59"/>
  <c r="CO556" i="59"/>
  <c r="CZ556" i="59"/>
  <c r="CN556" i="59"/>
  <c r="CY556" i="59"/>
  <c r="CX556" i="59"/>
  <c r="CV559" i="59"/>
  <c r="CS561" i="59"/>
  <c r="CR561" i="59"/>
  <c r="CQ561" i="59"/>
  <c r="CP561" i="59"/>
  <c r="DM561" i="59"/>
  <c r="CO561" i="59"/>
  <c r="CZ561" i="59"/>
  <c r="CN561" i="59"/>
  <c r="CY561" i="59"/>
  <c r="CM561" i="59"/>
  <c r="CX561" i="59"/>
  <c r="CW466" i="59"/>
  <c r="CW468" i="59"/>
  <c r="CW470" i="59"/>
  <c r="CW472" i="59"/>
  <c r="CW474" i="59"/>
  <c r="DY474" i="59"/>
  <c r="CW476" i="59"/>
  <c r="DY476" i="59"/>
  <c r="CW478" i="59"/>
  <c r="CO479" i="59"/>
  <c r="DM479" i="59"/>
  <c r="CW481" i="59"/>
  <c r="DY487" i="59"/>
  <c r="DW492" i="59"/>
  <c r="DY493" i="59"/>
  <c r="DW498" i="59"/>
  <c r="DY499" i="59"/>
  <c r="EA500" i="59"/>
  <c r="CM509" i="59"/>
  <c r="CY509" i="59"/>
  <c r="EA509" i="59"/>
  <c r="CS510" i="59"/>
  <c r="CM511" i="59"/>
  <c r="CY511" i="59"/>
  <c r="EA511" i="59"/>
  <c r="CS512" i="59"/>
  <c r="CM513" i="59"/>
  <c r="CY513" i="59"/>
  <c r="EA513" i="59"/>
  <c r="CS514" i="59"/>
  <c r="CM515" i="59"/>
  <c r="CY515" i="59"/>
  <c r="EA515" i="59"/>
  <c r="CS516" i="59"/>
  <c r="CM517" i="59"/>
  <c r="CY517" i="59"/>
  <c r="EA517" i="59"/>
  <c r="CS518" i="59"/>
  <c r="CM519" i="59"/>
  <c r="CY519" i="59"/>
  <c r="EA519" i="59"/>
  <c r="CS520" i="59"/>
  <c r="CM521" i="59"/>
  <c r="CY521" i="59"/>
  <c r="EC521" i="59"/>
  <c r="CX522" i="59"/>
  <c r="CO523" i="59"/>
  <c r="CV524" i="59"/>
  <c r="EC534" i="59"/>
  <c r="EB534" i="59"/>
  <c r="EA534" i="59"/>
  <c r="DZ534" i="59"/>
  <c r="DY534" i="59"/>
  <c r="DX534" i="59"/>
  <c r="DW535" i="59"/>
  <c r="CW553" i="59"/>
  <c r="CM556" i="59"/>
  <c r="CM557" i="59"/>
  <c r="CW559" i="59"/>
  <c r="CT561" i="59"/>
  <c r="CN509" i="59"/>
  <c r="CN511" i="59"/>
  <c r="CN513" i="59"/>
  <c r="CN515" i="59"/>
  <c r="CN517" i="59"/>
  <c r="CN519" i="59"/>
  <c r="CN521" i="59"/>
  <c r="ED521" i="59"/>
  <c r="EC522" i="59"/>
  <c r="EB522" i="59"/>
  <c r="EA522" i="59"/>
  <c r="CP523" i="59"/>
  <c r="CW524" i="59"/>
  <c r="DW524" i="59"/>
  <c r="CR526" i="59"/>
  <c r="DX535" i="59"/>
  <c r="EC540" i="59"/>
  <c r="EB540" i="59"/>
  <c r="EA540" i="59"/>
  <c r="DZ540" i="59"/>
  <c r="DY540" i="59"/>
  <c r="DX540" i="59"/>
  <c r="DW541" i="59"/>
  <c r="CX553" i="59"/>
  <c r="CT556" i="59"/>
  <c r="CN557" i="59"/>
  <c r="CU561" i="59"/>
  <c r="CT571" i="59"/>
  <c r="CU602" i="59"/>
  <c r="CT602" i="59"/>
  <c r="CS602" i="59"/>
  <c r="CR602" i="59"/>
  <c r="CQ602" i="59"/>
  <c r="CU645" i="59"/>
  <c r="CT645" i="59"/>
  <c r="CS645" i="59"/>
  <c r="CR645" i="59"/>
  <c r="CQ645" i="59"/>
  <c r="CP645" i="59"/>
  <c r="DM645" i="59"/>
  <c r="CO645" i="59"/>
  <c r="CZ645" i="59"/>
  <c r="CN645" i="59"/>
  <c r="CY645" i="59"/>
  <c r="CM645" i="59"/>
  <c r="CX645" i="59"/>
  <c r="CV645" i="59"/>
  <c r="CQ604" i="59"/>
  <c r="CP604" i="59"/>
  <c r="DM604" i="59"/>
  <c r="CO604" i="59"/>
  <c r="CZ604" i="59"/>
  <c r="CN604" i="59"/>
  <c r="CY604" i="59"/>
  <c r="CM604" i="59"/>
  <c r="CX604" i="59"/>
  <c r="CR604" i="59"/>
  <c r="CU617" i="59"/>
  <c r="CT617" i="59"/>
  <c r="CS617" i="59"/>
  <c r="CR617" i="59"/>
  <c r="DD616" i="59" s="1"/>
  <c r="CQ617" i="59"/>
  <c r="DC616" i="59" s="1"/>
  <c r="CP617" i="59"/>
  <c r="DM617" i="59"/>
  <c r="CO617" i="59"/>
  <c r="CZ617" i="59"/>
  <c r="CN617" i="59"/>
  <c r="CW565" i="59"/>
  <c r="CW567" i="59"/>
  <c r="CW569" i="59"/>
  <c r="CW571" i="59"/>
  <c r="DW573" i="59"/>
  <c r="CU599" i="59"/>
  <c r="CT599" i="59"/>
  <c r="CS599" i="59"/>
  <c r="DE599" i="59" s="1"/>
  <c r="CR599" i="59"/>
  <c r="CQ599" i="59"/>
  <c r="CN602" i="59"/>
  <c r="CS604" i="59"/>
  <c r="CU605" i="59"/>
  <c r="CT605" i="59"/>
  <c r="CS605" i="59"/>
  <c r="CR605" i="59"/>
  <c r="CQ605" i="59"/>
  <c r="CP605" i="59"/>
  <c r="CQ607" i="59"/>
  <c r="CP607" i="59"/>
  <c r="DM607" i="59"/>
  <c r="CO607" i="59"/>
  <c r="CZ607" i="59"/>
  <c r="CN607" i="59"/>
  <c r="CY607" i="59"/>
  <c r="CM607" i="59"/>
  <c r="CX607" i="59"/>
  <c r="CX565" i="59"/>
  <c r="CX567" i="59"/>
  <c r="CX569" i="59"/>
  <c r="CX571" i="59"/>
  <c r="DX573" i="59"/>
  <c r="CO602" i="59"/>
  <c r="CT604" i="59"/>
  <c r="CR607" i="59"/>
  <c r="CM617" i="59"/>
  <c r="CM565" i="59"/>
  <c r="CY565" i="59"/>
  <c r="CM567" i="59"/>
  <c r="CY567" i="59"/>
  <c r="CM569" i="59"/>
  <c r="CY569" i="59"/>
  <c r="CM571" i="59"/>
  <c r="CY571" i="59"/>
  <c r="DW572" i="59"/>
  <c r="DY573" i="59"/>
  <c r="CM599" i="59"/>
  <c r="CP602" i="59"/>
  <c r="DM602" i="59"/>
  <c r="CU604" i="59"/>
  <c r="CM605" i="59"/>
  <c r="CS607" i="59"/>
  <c r="CU608" i="59"/>
  <c r="CT608" i="59"/>
  <c r="CS608" i="59"/>
  <c r="CR608" i="59"/>
  <c r="CQ608" i="59"/>
  <c r="CP608" i="59"/>
  <c r="CQ610" i="59"/>
  <c r="CP610" i="59"/>
  <c r="DM610" i="59"/>
  <c r="CO610" i="59"/>
  <c r="CZ610" i="59"/>
  <c r="CN610" i="59"/>
  <c r="CY610" i="59"/>
  <c r="CM610" i="59"/>
  <c r="CX610" i="59"/>
  <c r="CV617" i="59"/>
  <c r="CN565" i="59"/>
  <c r="CZ565" i="59"/>
  <c r="CN567" i="59"/>
  <c r="CZ567" i="59"/>
  <c r="CN569" i="59"/>
  <c r="CZ569" i="59"/>
  <c r="DL569" i="59" s="1"/>
  <c r="CN571" i="59"/>
  <c r="CZ571" i="59"/>
  <c r="DX572" i="59"/>
  <c r="DZ573" i="59"/>
  <c r="CN599" i="59"/>
  <c r="CV602" i="59"/>
  <c r="CV604" i="59"/>
  <c r="CN605" i="59"/>
  <c r="CT607" i="59"/>
  <c r="CR610" i="59"/>
  <c r="CW617" i="59"/>
  <c r="CS525" i="59"/>
  <c r="CS527" i="59"/>
  <c r="EC536" i="59"/>
  <c r="EC542" i="59"/>
  <c r="CS554" i="59"/>
  <c r="CW555" i="59"/>
  <c r="DW558" i="59"/>
  <c r="DW560" i="59"/>
  <c r="DW562" i="59"/>
  <c r="DW564" i="59"/>
  <c r="CO565" i="59"/>
  <c r="DM565" i="59"/>
  <c r="DW566" i="59"/>
  <c r="CO567" i="59"/>
  <c r="DM567" i="59"/>
  <c r="DW568" i="59"/>
  <c r="CO569" i="59"/>
  <c r="DM569" i="59"/>
  <c r="DW570" i="59"/>
  <c r="CO571" i="59"/>
  <c r="DM571" i="59"/>
  <c r="DY572" i="59"/>
  <c r="EA573" i="59"/>
  <c r="DW577" i="59"/>
  <c r="CO599" i="59"/>
  <c r="CQ601" i="59"/>
  <c r="CP601" i="59"/>
  <c r="DM601" i="59"/>
  <c r="DP600" i="59" s="1"/>
  <c r="CO601" i="59"/>
  <c r="CZ601" i="59"/>
  <c r="CN601" i="59"/>
  <c r="CY601" i="59"/>
  <c r="CM601" i="59"/>
  <c r="CW602" i="59"/>
  <c r="CW604" i="59"/>
  <c r="CO605" i="59"/>
  <c r="DM605" i="59"/>
  <c r="CU607" i="59"/>
  <c r="CM608" i="59"/>
  <c r="CS610" i="59"/>
  <c r="CU611" i="59"/>
  <c r="CT611" i="59"/>
  <c r="CS611" i="59"/>
  <c r="CR611" i="59"/>
  <c r="CQ611" i="59"/>
  <c r="CP611" i="59"/>
  <c r="CQ613" i="59"/>
  <c r="CP613" i="59"/>
  <c r="DM613" i="59"/>
  <c r="CO613" i="59"/>
  <c r="CZ613" i="59"/>
  <c r="CN613" i="59"/>
  <c r="CY613" i="59"/>
  <c r="CM613" i="59"/>
  <c r="CX613" i="59"/>
  <c r="CW613" i="59"/>
  <c r="CU614" i="59"/>
  <c r="CT614" i="59"/>
  <c r="CS614" i="59"/>
  <c r="CR614" i="59"/>
  <c r="CQ614" i="59"/>
  <c r="CP614" i="59"/>
  <c r="DB614" i="59" s="1"/>
  <c r="DM614" i="59"/>
  <c r="CO614" i="59"/>
  <c r="DA614" i="59" s="1"/>
  <c r="CX617" i="59"/>
  <c r="CT525" i="59"/>
  <c r="CT527" i="59"/>
  <c r="DW550" i="59"/>
  <c r="CT554" i="59"/>
  <c r="CX555" i="59"/>
  <c r="CV558" i="59"/>
  <c r="DX558" i="59"/>
  <c r="CV560" i="59"/>
  <c r="DX560" i="59"/>
  <c r="CV562" i="59"/>
  <c r="DX562" i="59"/>
  <c r="CV564" i="59"/>
  <c r="DX564" i="59"/>
  <c r="CP565" i="59"/>
  <c r="CV566" i="59"/>
  <c r="DX566" i="59"/>
  <c r="CP567" i="59"/>
  <c r="CV568" i="59"/>
  <c r="DX568" i="59"/>
  <c r="CP569" i="59"/>
  <c r="DX570" i="59"/>
  <c r="CP571" i="59"/>
  <c r="DZ572" i="59"/>
  <c r="EB573" i="59"/>
  <c r="DX577" i="59"/>
  <c r="CP599" i="59"/>
  <c r="CX602" i="59"/>
  <c r="CV605" i="59"/>
  <c r="CV607" i="59"/>
  <c r="CN608" i="59"/>
  <c r="CT610" i="59"/>
  <c r="CR613" i="59"/>
  <c r="CY617" i="59"/>
  <c r="CU525" i="59"/>
  <c r="CU527" i="59"/>
  <c r="DW544" i="59"/>
  <c r="DX550" i="59"/>
  <c r="CU554" i="59"/>
  <c r="CM555" i="59"/>
  <c r="CY555" i="59"/>
  <c r="CW558" i="59"/>
  <c r="DY558" i="59"/>
  <c r="CW560" i="59"/>
  <c r="DY560" i="59"/>
  <c r="CW562" i="59"/>
  <c r="DY562" i="59"/>
  <c r="CW564" i="59"/>
  <c r="DY564" i="59"/>
  <c r="CQ565" i="59"/>
  <c r="CW566" i="59"/>
  <c r="DY566" i="59"/>
  <c r="CQ567" i="59"/>
  <c r="CW568" i="59"/>
  <c r="DY568" i="59"/>
  <c r="CQ569" i="59"/>
  <c r="CW570" i="59"/>
  <c r="DY570" i="59"/>
  <c r="CQ571" i="59"/>
  <c r="CW572" i="59"/>
  <c r="EA572" i="59"/>
  <c r="EC573" i="59"/>
  <c r="DW576" i="59"/>
  <c r="DY577" i="59"/>
  <c r="CV599" i="59"/>
  <c r="DM599" i="59"/>
  <c r="CR601" i="59"/>
  <c r="CY602" i="59"/>
  <c r="CW605" i="59"/>
  <c r="CW607" i="59"/>
  <c r="CO608" i="59"/>
  <c r="DM608" i="59"/>
  <c r="CU610" i="59"/>
  <c r="CM611" i="59"/>
  <c r="CS613" i="59"/>
  <c r="CM614" i="59"/>
  <c r="CV525" i="59"/>
  <c r="CV527" i="59"/>
  <c r="DH526" i="59" s="1"/>
  <c r="DW549" i="59"/>
  <c r="DY550" i="59"/>
  <c r="CV554" i="59"/>
  <c r="CN555" i="59"/>
  <c r="CZ555" i="59"/>
  <c r="CX558" i="59"/>
  <c r="DZ558" i="59"/>
  <c r="CX560" i="59"/>
  <c r="DZ560" i="59"/>
  <c r="CX562" i="59"/>
  <c r="DZ562" i="59"/>
  <c r="CX564" i="59"/>
  <c r="DZ564" i="59"/>
  <c r="CR565" i="59"/>
  <c r="CX566" i="59"/>
  <c r="DZ566" i="59"/>
  <c r="CR567" i="59"/>
  <c r="CX568" i="59"/>
  <c r="DZ568" i="59"/>
  <c r="CR569" i="59"/>
  <c r="CX570" i="59"/>
  <c r="DZ570" i="59"/>
  <c r="CR571" i="59"/>
  <c r="CX572" i="59"/>
  <c r="EB572" i="59"/>
  <c r="DX576" i="59"/>
  <c r="DZ577" i="59"/>
  <c r="CQ598" i="59"/>
  <c r="CP598" i="59"/>
  <c r="DM598" i="59"/>
  <c r="CO598" i="59"/>
  <c r="CZ598" i="59"/>
  <c r="CN598" i="59"/>
  <c r="CY598" i="59"/>
  <c r="DK598" i="59" s="1"/>
  <c r="CM598" i="59"/>
  <c r="CW599" i="59"/>
  <c r="CS601" i="59"/>
  <c r="CZ602" i="59"/>
  <c r="CX605" i="59"/>
  <c r="CV608" i="59"/>
  <c r="CV610" i="59"/>
  <c r="CN611" i="59"/>
  <c r="CT613" i="59"/>
  <c r="CN614" i="59"/>
  <c r="CU651" i="59"/>
  <c r="CT651" i="59"/>
  <c r="CS651" i="59"/>
  <c r="CR651" i="59"/>
  <c r="CQ651" i="59"/>
  <c r="CP651" i="59"/>
  <c r="DM651" i="59"/>
  <c r="CO651" i="59"/>
  <c r="CZ651" i="59"/>
  <c r="CN651" i="59"/>
  <c r="CY651" i="59"/>
  <c r="CM651" i="59"/>
  <c r="CX651" i="59"/>
  <c r="CV651" i="59"/>
  <c r="CM558" i="59"/>
  <c r="CM560" i="59"/>
  <c r="CM562" i="59"/>
  <c r="CM564" i="59"/>
  <c r="CM566" i="59"/>
  <c r="CM568" i="59"/>
  <c r="CM572" i="59"/>
  <c r="CX599" i="59"/>
  <c r="CT601" i="59"/>
  <c r="CY605" i="59"/>
  <c r="CW608" i="59"/>
  <c r="CW610" i="59"/>
  <c r="CO611" i="59"/>
  <c r="DM611" i="59"/>
  <c r="CU613" i="59"/>
  <c r="CV614" i="59"/>
  <c r="CU648" i="59"/>
  <c r="CT648" i="59"/>
  <c r="CS648" i="59"/>
  <c r="CR648" i="59"/>
  <c r="CQ648" i="59"/>
  <c r="CP648" i="59"/>
  <c r="DM648" i="59"/>
  <c r="CO648" i="59"/>
  <c r="CZ648" i="59"/>
  <c r="CN648" i="59"/>
  <c r="CY648" i="59"/>
  <c r="CM648" i="59"/>
  <c r="CX648" i="59"/>
  <c r="CV648" i="59"/>
  <c r="CW651" i="59"/>
  <c r="CS738" i="59"/>
  <c r="CQ738" i="59"/>
  <c r="CP738" i="59"/>
  <c r="DM738" i="59"/>
  <c r="CO738" i="59"/>
  <c r="CZ738" i="59"/>
  <c r="CN738" i="59"/>
  <c r="CY738" i="59"/>
  <c r="DK738" i="59" s="1"/>
  <c r="CX738" i="59"/>
  <c r="CW738" i="59"/>
  <c r="CV738" i="59"/>
  <c r="CU738" i="59"/>
  <c r="CT738" i="59"/>
  <c r="CR738" i="59"/>
  <c r="CM738" i="59"/>
  <c r="CU657" i="59"/>
  <c r="CT657" i="59"/>
  <c r="CS657" i="59"/>
  <c r="CR657" i="59"/>
  <c r="CQ657" i="59"/>
  <c r="CQ693" i="59"/>
  <c r="CP693" i="59"/>
  <c r="DM693" i="59"/>
  <c r="DO692" i="59" s="1"/>
  <c r="CO693" i="59"/>
  <c r="CZ693" i="59"/>
  <c r="CN693" i="59"/>
  <c r="CY693" i="59"/>
  <c r="CM693" i="59"/>
  <c r="CX693" i="59"/>
  <c r="DM703" i="59"/>
  <c r="CO703" i="59"/>
  <c r="CY703" i="59"/>
  <c r="CM703" i="59"/>
  <c r="CX703" i="59"/>
  <c r="CZ703" i="59"/>
  <c r="CW703" i="59"/>
  <c r="CV703" i="59"/>
  <c r="CU703" i="59"/>
  <c r="CT703" i="59"/>
  <c r="CS703" i="59"/>
  <c r="CR703" i="59"/>
  <c r="CQ662" i="59"/>
  <c r="CP662" i="59"/>
  <c r="DM662" i="59"/>
  <c r="CO662" i="59"/>
  <c r="CZ662" i="59"/>
  <c r="CN662" i="59"/>
  <c r="CY662" i="59"/>
  <c r="CM662" i="59"/>
  <c r="CR693" i="59"/>
  <c r="CN703" i="59"/>
  <c r="CM657" i="59"/>
  <c r="CS693" i="59"/>
  <c r="CU694" i="59"/>
  <c r="CT694" i="59"/>
  <c r="CS694" i="59"/>
  <c r="CR694" i="59"/>
  <c r="CQ694" i="59"/>
  <c r="CP694" i="59"/>
  <c r="CP703" i="59"/>
  <c r="DM706" i="59"/>
  <c r="CO706" i="59"/>
  <c r="CY706" i="59"/>
  <c r="CM706" i="59"/>
  <c r="CX706" i="59"/>
  <c r="CW706" i="59"/>
  <c r="CV706" i="59"/>
  <c r="CU706" i="59"/>
  <c r="CT706" i="59"/>
  <c r="CS706" i="59"/>
  <c r="CR706" i="59"/>
  <c r="CQ706" i="59"/>
  <c r="CP706" i="59"/>
  <c r="CU654" i="59"/>
  <c r="CT654" i="59"/>
  <c r="CS654" i="59"/>
  <c r="CR654" i="59"/>
  <c r="CQ654" i="59"/>
  <c r="CN657" i="59"/>
  <c r="DO660" i="59"/>
  <c r="CR662" i="59"/>
  <c r="CT693" i="59"/>
  <c r="CQ703" i="59"/>
  <c r="CN706" i="59"/>
  <c r="CW616" i="59"/>
  <c r="CW644" i="59"/>
  <c r="CW647" i="59"/>
  <c r="CW650" i="59"/>
  <c r="DM653" i="59"/>
  <c r="CZ653" i="59"/>
  <c r="CN653" i="59"/>
  <c r="CX653" i="59"/>
  <c r="CO657" i="59"/>
  <c r="CQ659" i="59"/>
  <c r="CP659" i="59"/>
  <c r="DM659" i="59"/>
  <c r="DO658" i="59" s="1"/>
  <c r="CO659" i="59"/>
  <c r="CZ659" i="59"/>
  <c r="CN659" i="59"/>
  <c r="CY659" i="59"/>
  <c r="CM659" i="59"/>
  <c r="CS662" i="59"/>
  <c r="CU693" i="59"/>
  <c r="CM694" i="59"/>
  <c r="CQ696" i="59"/>
  <c r="CP696" i="59"/>
  <c r="DM696" i="59"/>
  <c r="DO695" i="59" s="1"/>
  <c r="CO696" i="59"/>
  <c r="CZ696" i="59"/>
  <c r="CN696" i="59"/>
  <c r="CY696" i="59"/>
  <c r="CM696" i="59"/>
  <c r="CX696" i="59"/>
  <c r="CZ706" i="59"/>
  <c r="CX616" i="59"/>
  <c r="CX644" i="59"/>
  <c r="CX647" i="59"/>
  <c r="CX650" i="59"/>
  <c r="CY653" i="59"/>
  <c r="CM654" i="59"/>
  <c r="CP657" i="59"/>
  <c r="CT662" i="59"/>
  <c r="DF661" i="59" s="1"/>
  <c r="CV693" i="59"/>
  <c r="CN694" i="59"/>
  <c r="CR696" i="59"/>
  <c r="CU600" i="59"/>
  <c r="CU603" i="59"/>
  <c r="CU606" i="59"/>
  <c r="CU609" i="59"/>
  <c r="CU612" i="59"/>
  <c r="CU615" i="59"/>
  <c r="CM616" i="59"/>
  <c r="CY616" i="59"/>
  <c r="DB637" i="59"/>
  <c r="CM644" i="59"/>
  <c r="CY644" i="59"/>
  <c r="CM647" i="59"/>
  <c r="CY647" i="59"/>
  <c r="CM650" i="59"/>
  <c r="CY650" i="59"/>
  <c r="CM653" i="59"/>
  <c r="CN654" i="59"/>
  <c r="CV657" i="59"/>
  <c r="DM657" i="59"/>
  <c r="CR659" i="59"/>
  <c r="CU662" i="59"/>
  <c r="CU688" i="59"/>
  <c r="CT688" i="59"/>
  <c r="CS688" i="59"/>
  <c r="CR688" i="59"/>
  <c r="CQ688" i="59"/>
  <c r="CP688" i="59"/>
  <c r="CW693" i="59"/>
  <c r="CO694" i="59"/>
  <c r="DM694" i="59"/>
  <c r="CS696" i="59"/>
  <c r="CU697" i="59"/>
  <c r="CT697" i="59"/>
  <c r="CS697" i="59"/>
  <c r="CR697" i="59"/>
  <c r="CQ697" i="59"/>
  <c r="CP697" i="59"/>
  <c r="CV600" i="59"/>
  <c r="CV603" i="59"/>
  <c r="CV606" i="59"/>
  <c r="CV609" i="59"/>
  <c r="CV612" i="59"/>
  <c r="CV615" i="59"/>
  <c r="CN616" i="59"/>
  <c r="CZ616" i="59"/>
  <c r="CN644" i="59"/>
  <c r="CZ644" i="59"/>
  <c r="CN647" i="59"/>
  <c r="CZ647" i="59"/>
  <c r="CN650" i="59"/>
  <c r="CZ650" i="59"/>
  <c r="CO653" i="59"/>
  <c r="CO654" i="59"/>
  <c r="CQ656" i="59"/>
  <c r="CP656" i="59"/>
  <c r="DM656" i="59"/>
  <c r="DP655" i="59" s="1"/>
  <c r="CO656" i="59"/>
  <c r="CZ656" i="59"/>
  <c r="CN656" i="59"/>
  <c r="CY656" i="59"/>
  <c r="CM656" i="59"/>
  <c r="CW657" i="59"/>
  <c r="CS659" i="59"/>
  <c r="CV662" i="59"/>
  <c r="CV694" i="59"/>
  <c r="CT696" i="59"/>
  <c r="DO733" i="59"/>
  <c r="CW600" i="59"/>
  <c r="CW603" i="59"/>
  <c r="CW606" i="59"/>
  <c r="CW609" i="59"/>
  <c r="CW612" i="59"/>
  <c r="CW615" i="59"/>
  <c r="CO616" i="59"/>
  <c r="DM616" i="59"/>
  <c r="CW643" i="59"/>
  <c r="CO644" i="59"/>
  <c r="DM644" i="59"/>
  <c r="DO643" i="59" s="1"/>
  <c r="CW646" i="59"/>
  <c r="CO647" i="59"/>
  <c r="DM647" i="59"/>
  <c r="CW649" i="59"/>
  <c r="CO650" i="59"/>
  <c r="DM650" i="59"/>
  <c r="CW652" i="59"/>
  <c r="CP653" i="59"/>
  <c r="CP654" i="59"/>
  <c r="CX657" i="59"/>
  <c r="CT659" i="59"/>
  <c r="CW662" i="59"/>
  <c r="CM688" i="59"/>
  <c r="CQ690" i="59"/>
  <c r="CP690" i="59"/>
  <c r="DM690" i="59"/>
  <c r="DO689" i="59" s="1"/>
  <c r="CO690" i="59"/>
  <c r="CZ690" i="59"/>
  <c r="CN690" i="59"/>
  <c r="CY690" i="59"/>
  <c r="CM690" i="59"/>
  <c r="CX690" i="59"/>
  <c r="CW694" i="59"/>
  <c r="CU696" i="59"/>
  <c r="CM697" i="59"/>
  <c r="CQ699" i="59"/>
  <c r="CP699" i="59"/>
  <c r="DM699" i="59"/>
  <c r="DO698" i="59" s="1"/>
  <c r="CO699" i="59"/>
  <c r="CZ699" i="59"/>
  <c r="CN699" i="59"/>
  <c r="CY699" i="59"/>
  <c r="CM699" i="59"/>
  <c r="CX699" i="59"/>
  <c r="CX600" i="59"/>
  <c r="CX603" i="59"/>
  <c r="CX606" i="59"/>
  <c r="CX609" i="59"/>
  <c r="CX612" i="59"/>
  <c r="CX615" i="59"/>
  <c r="CP616" i="59"/>
  <c r="CX643" i="59"/>
  <c r="CP644" i="59"/>
  <c r="CX646" i="59"/>
  <c r="CP647" i="59"/>
  <c r="CX649" i="59"/>
  <c r="CP650" i="59"/>
  <c r="CX652" i="59"/>
  <c r="CQ653" i="59"/>
  <c r="CV654" i="59"/>
  <c r="DM654" i="59"/>
  <c r="CR656" i="59"/>
  <c r="CY657" i="59"/>
  <c r="CU659" i="59"/>
  <c r="CU660" i="59"/>
  <c r="CT660" i="59"/>
  <c r="DF660" i="59" s="1"/>
  <c r="CS660" i="59"/>
  <c r="CR660" i="59"/>
  <c r="DD660" i="59" s="1"/>
  <c r="CQ660" i="59"/>
  <c r="CX662" i="59"/>
  <c r="CN688" i="59"/>
  <c r="CR690" i="59"/>
  <c r="CX694" i="59"/>
  <c r="CV696" i="59"/>
  <c r="CN697" i="59"/>
  <c r="CR699" i="59"/>
  <c r="CS704" i="59"/>
  <c r="CQ704" i="59"/>
  <c r="CP704" i="59"/>
  <c r="CY704" i="59"/>
  <c r="DM704" i="59"/>
  <c r="CX704" i="59"/>
  <c r="CW704" i="59"/>
  <c r="DI704" i="59" s="1"/>
  <c r="CV704" i="59"/>
  <c r="CU704" i="59"/>
  <c r="CT704" i="59"/>
  <c r="CR704" i="59"/>
  <c r="CS707" i="59"/>
  <c r="CQ707" i="59"/>
  <c r="CP707" i="59"/>
  <c r="CX707" i="59"/>
  <c r="CW707" i="59"/>
  <c r="CV707" i="59"/>
  <c r="CU707" i="59"/>
  <c r="CT707" i="59"/>
  <c r="CR707" i="59"/>
  <c r="CO707" i="59"/>
  <c r="CN707" i="59"/>
  <c r="CM600" i="59"/>
  <c r="CM603" i="59"/>
  <c r="CM606" i="59"/>
  <c r="CM609" i="59"/>
  <c r="CM612" i="59"/>
  <c r="CM615" i="59"/>
  <c r="CM643" i="59"/>
  <c r="CM646" i="59"/>
  <c r="CM649" i="59"/>
  <c r="CM652" i="59"/>
  <c r="CR653" i="59"/>
  <c r="CW654" i="59"/>
  <c r="CS656" i="59"/>
  <c r="CZ657" i="59"/>
  <c r="CV659" i="59"/>
  <c r="CO688" i="59"/>
  <c r="DM688" i="59"/>
  <c r="CS690" i="59"/>
  <c r="CU691" i="59"/>
  <c r="CT691" i="59"/>
  <c r="CS691" i="59"/>
  <c r="CR691" i="59"/>
  <c r="CQ691" i="59"/>
  <c r="CP691" i="59"/>
  <c r="CY694" i="59"/>
  <c r="CW696" i="59"/>
  <c r="CO697" i="59"/>
  <c r="DM697" i="59"/>
  <c r="CS699" i="59"/>
  <c r="CU700" i="59"/>
  <c r="CT700" i="59"/>
  <c r="CS700" i="59"/>
  <c r="CR700" i="59"/>
  <c r="CQ700" i="59"/>
  <c r="CP700" i="59"/>
  <c r="CP784" i="59"/>
  <c r="DM784" i="59"/>
  <c r="CQ784" i="59"/>
  <c r="CO784" i="59"/>
  <c r="CN784" i="59"/>
  <c r="CZ784" i="59"/>
  <c r="CM784" i="59"/>
  <c r="CY784" i="59"/>
  <c r="CX784" i="59"/>
  <c r="CW784" i="59"/>
  <c r="DI784" i="59" s="1"/>
  <c r="CV784" i="59"/>
  <c r="CU784" i="59"/>
  <c r="CT784" i="59"/>
  <c r="CS784" i="59"/>
  <c r="CP750" i="59"/>
  <c r="CZ750" i="59"/>
  <c r="CY750" i="59"/>
  <c r="CT750" i="59"/>
  <c r="CR750" i="59"/>
  <c r="CQ750" i="59"/>
  <c r="CO750" i="59"/>
  <c r="CN750" i="59"/>
  <c r="CM750" i="59"/>
  <c r="CT751" i="59"/>
  <c r="DF751" i="59" s="1"/>
  <c r="CS751" i="59"/>
  <c r="CR751" i="59"/>
  <c r="DD751" i="59" s="1"/>
  <c r="CQ751" i="59"/>
  <c r="DC751" i="59" s="1"/>
  <c r="CV751" i="59"/>
  <c r="CP751" i="59"/>
  <c r="CO751" i="59"/>
  <c r="CN751" i="59"/>
  <c r="CM751" i="59"/>
  <c r="CS750" i="59"/>
  <c r="CU751" i="59"/>
  <c r="CW702" i="59"/>
  <c r="CS747" i="59"/>
  <c r="CQ747" i="59"/>
  <c r="CP747" i="59"/>
  <c r="DM747" i="59"/>
  <c r="CO747" i="59"/>
  <c r="CZ747" i="59"/>
  <c r="CN747" i="59"/>
  <c r="CY747" i="59"/>
  <c r="CM747" i="59"/>
  <c r="CU750" i="59"/>
  <c r="CW751" i="59"/>
  <c r="CP778" i="59"/>
  <c r="DM778" i="59"/>
  <c r="CO778" i="59"/>
  <c r="CZ778" i="59"/>
  <c r="CN778" i="59"/>
  <c r="CY778" i="59"/>
  <c r="CM778" i="59"/>
  <c r="CX778" i="59"/>
  <c r="CW778" i="59"/>
  <c r="CV778" i="59"/>
  <c r="DH778" i="59" s="1"/>
  <c r="CU778" i="59"/>
  <c r="CT778" i="59"/>
  <c r="CS778" i="59"/>
  <c r="CR778" i="59"/>
  <c r="CX702" i="59"/>
  <c r="CV750" i="59"/>
  <c r="CX751" i="59"/>
  <c r="CQ778" i="59"/>
  <c r="CU655" i="59"/>
  <c r="CU658" i="59"/>
  <c r="CU661" i="59"/>
  <c r="CM702" i="59"/>
  <c r="CY702" i="59"/>
  <c r="CR747" i="59"/>
  <c r="CW750" i="59"/>
  <c r="CY751" i="59"/>
  <c r="CV655" i="59"/>
  <c r="CV658" i="59"/>
  <c r="CV661" i="59"/>
  <c r="CN702" i="59"/>
  <c r="CZ702" i="59"/>
  <c r="CS744" i="59"/>
  <c r="CQ744" i="59"/>
  <c r="CP744" i="59"/>
  <c r="DM744" i="59"/>
  <c r="CO744" i="59"/>
  <c r="CZ744" i="59"/>
  <c r="CN744" i="59"/>
  <c r="CY744" i="59"/>
  <c r="DK744" i="59" s="1"/>
  <c r="CM744" i="59"/>
  <c r="CT747" i="59"/>
  <c r="CX750" i="59"/>
  <c r="CZ751" i="59"/>
  <c r="DL751" i="59" s="1"/>
  <c r="CW655" i="59"/>
  <c r="CW658" i="59"/>
  <c r="CW661" i="59"/>
  <c r="CW689" i="59"/>
  <c r="CW692" i="59"/>
  <c r="CW695" i="59"/>
  <c r="CW698" i="59"/>
  <c r="CW701" i="59"/>
  <c r="CO702" i="59"/>
  <c r="DM702" i="59"/>
  <c r="CU747" i="59"/>
  <c r="CP781" i="59"/>
  <c r="DM781" i="59"/>
  <c r="CO781" i="59"/>
  <c r="CZ781" i="59"/>
  <c r="CN781" i="59"/>
  <c r="CY781" i="59"/>
  <c r="CM781" i="59"/>
  <c r="CX781" i="59"/>
  <c r="CW781" i="59"/>
  <c r="CV781" i="59"/>
  <c r="CU781" i="59"/>
  <c r="CT781" i="59"/>
  <c r="CS781" i="59"/>
  <c r="CX655" i="59"/>
  <c r="CX658" i="59"/>
  <c r="CX661" i="59"/>
  <c r="CX689" i="59"/>
  <c r="CX692" i="59"/>
  <c r="CX695" i="59"/>
  <c r="CX698" i="59"/>
  <c r="CX701" i="59"/>
  <c r="CP702" i="59"/>
  <c r="CR744" i="59"/>
  <c r="CV747" i="59"/>
  <c r="CQ781" i="59"/>
  <c r="CM655" i="59"/>
  <c r="CM658" i="59"/>
  <c r="CM661" i="59"/>
  <c r="DB682" i="59"/>
  <c r="CM689" i="59"/>
  <c r="CM692" i="59"/>
  <c r="CM695" i="59"/>
  <c r="CM698" i="59"/>
  <c r="CM701" i="59"/>
  <c r="CS735" i="59"/>
  <c r="CQ735" i="59"/>
  <c r="CP735" i="59"/>
  <c r="DM735" i="59"/>
  <c r="DO734" i="59" s="1"/>
  <c r="CO735" i="59"/>
  <c r="CZ735" i="59"/>
  <c r="CN735" i="59"/>
  <c r="CS741" i="59"/>
  <c r="CQ741" i="59"/>
  <c r="CP741" i="59"/>
  <c r="DM741" i="59"/>
  <c r="DO740" i="59" s="1"/>
  <c r="CO741" i="59"/>
  <c r="CZ741" i="59"/>
  <c r="DL741" i="59" s="1"/>
  <c r="CN741" i="59"/>
  <c r="CY741" i="59"/>
  <c r="DK741" i="59" s="1"/>
  <c r="CM741" i="59"/>
  <c r="CT744" i="59"/>
  <c r="CW747" i="59"/>
  <c r="DM751" i="59"/>
  <c r="CR781" i="59"/>
  <c r="CP796" i="59"/>
  <c r="DM796" i="59"/>
  <c r="CO796" i="59"/>
  <c r="CZ796" i="59"/>
  <c r="CN796" i="59"/>
  <c r="CY796" i="59"/>
  <c r="DK796" i="59" s="1"/>
  <c r="CM796" i="59"/>
  <c r="CW796" i="59"/>
  <c r="CV796" i="59"/>
  <c r="DH796" i="59" s="1"/>
  <c r="CU796" i="59"/>
  <c r="CT796" i="59"/>
  <c r="CS796" i="59"/>
  <c r="CR796" i="59"/>
  <c r="CQ796" i="59"/>
  <c r="CX796" i="59"/>
  <c r="CT782" i="59"/>
  <c r="CS782" i="59"/>
  <c r="CR782" i="59"/>
  <c r="CQ782" i="59"/>
  <c r="CP782" i="59"/>
  <c r="CT779" i="59"/>
  <c r="CS779" i="59"/>
  <c r="CR779" i="59"/>
  <c r="CQ779" i="59"/>
  <c r="CP779" i="59"/>
  <c r="CP787" i="59"/>
  <c r="DM787" i="59"/>
  <c r="CO787" i="59"/>
  <c r="CT787" i="59"/>
  <c r="CS787" i="59"/>
  <c r="CR787" i="59"/>
  <c r="CQ787" i="59"/>
  <c r="CN787" i="59"/>
  <c r="CR823" i="59"/>
  <c r="CQ823" i="59"/>
  <c r="CP823" i="59"/>
  <c r="DM823" i="59"/>
  <c r="CO823" i="59"/>
  <c r="CT823" i="59"/>
  <c r="CS823" i="59"/>
  <c r="CN823" i="59"/>
  <c r="CM823" i="59"/>
  <c r="CZ823" i="59"/>
  <c r="CY823" i="59"/>
  <c r="CX823" i="59"/>
  <c r="CW734" i="59"/>
  <c r="CW737" i="59"/>
  <c r="CW740" i="59"/>
  <c r="CW743" i="59"/>
  <c r="CW746" i="59"/>
  <c r="CW749" i="59"/>
  <c r="CM782" i="59"/>
  <c r="CU823" i="59"/>
  <c r="CT705" i="59"/>
  <c r="CX734" i="59"/>
  <c r="CX737" i="59"/>
  <c r="CX740" i="59"/>
  <c r="CX743" i="59"/>
  <c r="CX746" i="59"/>
  <c r="CX749" i="59"/>
  <c r="CM779" i="59"/>
  <c r="CN782" i="59"/>
  <c r="CM787" i="59"/>
  <c r="CT794" i="59"/>
  <c r="CS794" i="59"/>
  <c r="CR794" i="59"/>
  <c r="CQ794" i="59"/>
  <c r="CV794" i="59"/>
  <c r="CU794" i="59"/>
  <c r="CP794" i="59"/>
  <c r="DB794" i="59" s="1"/>
  <c r="CO794" i="59"/>
  <c r="CN794" i="59"/>
  <c r="CM794" i="59"/>
  <c r="CV823" i="59"/>
  <c r="CU705" i="59"/>
  <c r="DB727" i="59"/>
  <c r="CU733" i="59"/>
  <c r="CM734" i="59"/>
  <c r="CY734" i="59"/>
  <c r="CU736" i="59"/>
  <c r="CM737" i="59"/>
  <c r="CY737" i="59"/>
  <c r="CU739" i="59"/>
  <c r="CM740" i="59"/>
  <c r="CY740" i="59"/>
  <c r="CM743" i="59"/>
  <c r="CY743" i="59"/>
  <c r="CM746" i="59"/>
  <c r="CY746" i="59"/>
  <c r="CM749" i="59"/>
  <c r="CY749" i="59"/>
  <c r="CN779" i="59"/>
  <c r="CO782" i="59"/>
  <c r="CU787" i="59"/>
  <c r="CW823" i="59"/>
  <c r="CV830" i="59"/>
  <c r="CU830" i="59"/>
  <c r="CT830" i="59"/>
  <c r="CS830" i="59"/>
  <c r="CZ830" i="59"/>
  <c r="CY830" i="59"/>
  <c r="CX830" i="59"/>
  <c r="DM830" i="59"/>
  <c r="CW830" i="59"/>
  <c r="CR830" i="59"/>
  <c r="CQ830" i="59"/>
  <c r="CP830" i="59"/>
  <c r="CO830" i="59"/>
  <c r="CN830" i="59"/>
  <c r="CM830" i="59"/>
  <c r="CT788" i="59"/>
  <c r="CS788" i="59"/>
  <c r="CR788" i="59"/>
  <c r="CP788" i="59"/>
  <c r="CO788" i="59"/>
  <c r="CN788" i="59"/>
  <c r="CM788" i="59"/>
  <c r="DM788" i="59"/>
  <c r="CO734" i="59"/>
  <c r="CO737" i="59"/>
  <c r="CO740" i="59"/>
  <c r="CO743" i="59"/>
  <c r="CO746" i="59"/>
  <c r="CO749" i="59"/>
  <c r="CU779" i="59"/>
  <c r="CV782" i="59"/>
  <c r="DM782" i="59"/>
  <c r="CW787" i="59"/>
  <c r="CQ788" i="59"/>
  <c r="CX794" i="59"/>
  <c r="CR835" i="59"/>
  <c r="DD834" i="59" s="1"/>
  <c r="CQ835" i="59"/>
  <c r="CP835" i="59"/>
  <c r="DM835" i="59"/>
  <c r="CO835" i="59"/>
  <c r="CZ835" i="59"/>
  <c r="CN835" i="59"/>
  <c r="CV835" i="59"/>
  <c r="CU835" i="59"/>
  <c r="CT835" i="59"/>
  <c r="CS835" i="59"/>
  <c r="CM835" i="59"/>
  <c r="CX835" i="59"/>
  <c r="CR838" i="59"/>
  <c r="CQ838" i="59"/>
  <c r="CP838" i="59"/>
  <c r="DM838" i="59"/>
  <c r="CO838" i="59"/>
  <c r="CZ838" i="59"/>
  <c r="CN838" i="59"/>
  <c r="CX838" i="59"/>
  <c r="CW838" i="59"/>
  <c r="CV838" i="59"/>
  <c r="CU838" i="59"/>
  <c r="CT838" i="59"/>
  <c r="CS838" i="59"/>
  <c r="CY835" i="59"/>
  <c r="DK835" i="59" s="1"/>
  <c r="CR829" i="59"/>
  <c r="CQ829" i="59"/>
  <c r="CP829" i="59"/>
  <c r="DM829" i="59"/>
  <c r="CO829" i="59"/>
  <c r="CV829" i="59"/>
  <c r="CU829" i="59"/>
  <c r="CT829" i="59"/>
  <c r="CS829" i="59"/>
  <c r="CN829" i="59"/>
  <c r="CM829" i="59"/>
  <c r="CM838" i="59"/>
  <c r="CY838" i="59"/>
  <c r="CW829" i="59"/>
  <c r="CP872" i="59"/>
  <c r="DM872" i="59"/>
  <c r="CO872" i="59"/>
  <c r="CZ872" i="59"/>
  <c r="CN872" i="59"/>
  <c r="CY872" i="59"/>
  <c r="CM872" i="59"/>
  <c r="CX872" i="59"/>
  <c r="CW872" i="59"/>
  <c r="CV872" i="59"/>
  <c r="CU872" i="59"/>
  <c r="CT872" i="59"/>
  <c r="CS872" i="59"/>
  <c r="CR872" i="59"/>
  <c r="CQ872" i="59"/>
  <c r="CU752" i="59"/>
  <c r="CU780" i="59"/>
  <c r="CT791" i="59"/>
  <c r="CS791" i="59"/>
  <c r="CR791" i="59"/>
  <c r="CZ791" i="59"/>
  <c r="CP793" i="59"/>
  <c r="DM793" i="59"/>
  <c r="DO792" i="59" s="1"/>
  <c r="CO793" i="59"/>
  <c r="CZ793" i="59"/>
  <c r="CN793" i="59"/>
  <c r="CY793" i="59"/>
  <c r="CM793" i="59"/>
  <c r="CX829" i="59"/>
  <c r="CV752" i="59"/>
  <c r="CT785" i="59"/>
  <c r="CS785" i="59"/>
  <c r="CY785" i="59"/>
  <c r="DM785" i="59"/>
  <c r="CP790" i="59"/>
  <c r="DM790" i="59"/>
  <c r="DO789" i="59" s="1"/>
  <c r="CO790" i="59"/>
  <c r="CZ790" i="59"/>
  <c r="CN790" i="59"/>
  <c r="CY829" i="59"/>
  <c r="CW752" i="59"/>
  <c r="CW780" i="59"/>
  <c r="CW783" i="59"/>
  <c r="CZ785" i="59"/>
  <c r="CM791" i="59"/>
  <c r="CQ793" i="59"/>
  <c r="CV824" i="59"/>
  <c r="CU824" i="59"/>
  <c r="DG824" i="59" s="1"/>
  <c r="CT824" i="59"/>
  <c r="CS824" i="59"/>
  <c r="CX824" i="59"/>
  <c r="DM824" i="59"/>
  <c r="CW824" i="59"/>
  <c r="CR824" i="59"/>
  <c r="CQ824" i="59"/>
  <c r="CP824" i="59"/>
  <c r="CZ829" i="59"/>
  <c r="CM785" i="59"/>
  <c r="CM790" i="59"/>
  <c r="CN791" i="59"/>
  <c r="CR793" i="59"/>
  <c r="CT797" i="59"/>
  <c r="CS797" i="59"/>
  <c r="CR797" i="59"/>
  <c r="CQ797" i="59"/>
  <c r="DM797" i="59"/>
  <c r="CV833" i="59"/>
  <c r="CU833" i="59"/>
  <c r="CT833" i="59"/>
  <c r="CS833" i="59"/>
  <c r="CR833" i="59"/>
  <c r="DD833" i="59" s="1"/>
  <c r="CZ833" i="59"/>
  <c r="CY833" i="59"/>
  <c r="DK832" i="59" s="1"/>
  <c r="CX833" i="59"/>
  <c r="CW833" i="59"/>
  <c r="DM833" i="59"/>
  <c r="CQ833" i="59"/>
  <c r="DO839" i="59"/>
  <c r="DP876" i="59"/>
  <c r="DO876" i="59"/>
  <c r="CT885" i="59"/>
  <c r="CS885" i="59"/>
  <c r="CR885" i="59"/>
  <c r="DD885" i="59" s="1"/>
  <c r="CQ885" i="59"/>
  <c r="CP885" i="59"/>
  <c r="DM885" i="59"/>
  <c r="CO885" i="59"/>
  <c r="CZ885" i="59"/>
  <c r="CN885" i="59"/>
  <c r="CY885" i="59"/>
  <c r="CM885" i="59"/>
  <c r="CX885" i="59"/>
  <c r="CW885" i="59"/>
  <c r="CV885" i="59"/>
  <c r="CU885" i="59"/>
  <c r="CP869" i="59"/>
  <c r="DM869" i="59"/>
  <c r="CO869" i="59"/>
  <c r="CZ869" i="59"/>
  <c r="CN869" i="59"/>
  <c r="CY869" i="59"/>
  <c r="CM869" i="59"/>
  <c r="CX869" i="59"/>
  <c r="CW869" i="59"/>
  <c r="CV869" i="59"/>
  <c r="CU869" i="59"/>
  <c r="CT869" i="59"/>
  <c r="CS869" i="59"/>
  <c r="CR869" i="59"/>
  <c r="CP878" i="59"/>
  <c r="DM878" i="59"/>
  <c r="DP877" i="59" s="1"/>
  <c r="CO878" i="59"/>
  <c r="CZ878" i="59"/>
  <c r="CN878" i="59"/>
  <c r="CY878" i="59"/>
  <c r="CM878" i="59"/>
  <c r="CX878" i="59"/>
  <c r="CV878" i="59"/>
  <c r="CW878" i="59"/>
  <c r="CU878" i="59"/>
  <c r="CT878" i="59"/>
  <c r="CS878" i="59"/>
  <c r="CR878" i="59"/>
  <c r="CQ869" i="59"/>
  <c r="DP873" i="59"/>
  <c r="DO873" i="59"/>
  <c r="CQ878" i="59"/>
  <c r="CV827" i="59"/>
  <c r="CU827" i="59"/>
  <c r="CT827" i="59"/>
  <c r="CS827" i="59"/>
  <c r="CR832" i="59"/>
  <c r="CQ832" i="59"/>
  <c r="CP832" i="59"/>
  <c r="DM832" i="59"/>
  <c r="CO832" i="59"/>
  <c r="CZ832" i="59"/>
  <c r="CN832" i="59"/>
  <c r="CT876" i="59"/>
  <c r="CS876" i="59"/>
  <c r="CR876" i="59"/>
  <c r="CQ876" i="59"/>
  <c r="CP876" i="59"/>
  <c r="CZ876" i="59"/>
  <c r="CN876" i="59"/>
  <c r="CY876" i="59"/>
  <c r="CX876" i="59"/>
  <c r="CW876" i="59"/>
  <c r="CV876" i="59"/>
  <c r="CU876" i="59"/>
  <c r="CT882" i="59"/>
  <c r="CS882" i="59"/>
  <c r="DE882" i="59" s="1"/>
  <c r="CR882" i="59"/>
  <c r="DD882" i="59" s="1"/>
  <c r="CQ882" i="59"/>
  <c r="DC882" i="59" s="1"/>
  <c r="CP882" i="59"/>
  <c r="DM882" i="59"/>
  <c r="CO882" i="59"/>
  <c r="CZ882" i="59"/>
  <c r="CN882" i="59"/>
  <c r="CY882" i="59"/>
  <c r="CM882" i="59"/>
  <c r="CX882" i="59"/>
  <c r="CW882" i="59"/>
  <c r="CV882" i="59"/>
  <c r="CV839" i="59"/>
  <c r="CU839" i="59"/>
  <c r="CT839" i="59"/>
  <c r="CS839" i="59"/>
  <c r="CR839" i="59"/>
  <c r="CT842" i="59"/>
  <c r="CS842" i="59"/>
  <c r="CR842" i="59"/>
  <c r="CQ842" i="59"/>
  <c r="CY842" i="59"/>
  <c r="CX842" i="59"/>
  <c r="CW842" i="59"/>
  <c r="CV842" i="59"/>
  <c r="CU842" i="59"/>
  <c r="CM827" i="59"/>
  <c r="CM832" i="59"/>
  <c r="CM876" i="59"/>
  <c r="CU882" i="59"/>
  <c r="CW786" i="59"/>
  <c r="CW789" i="59"/>
  <c r="CW792" i="59"/>
  <c r="CW795" i="59"/>
  <c r="CN827" i="59"/>
  <c r="CS832" i="59"/>
  <c r="CV836" i="59"/>
  <c r="CU836" i="59"/>
  <c r="CT836" i="59"/>
  <c r="CS836" i="59"/>
  <c r="CR836" i="59"/>
  <c r="CM839" i="59"/>
  <c r="CP841" i="59"/>
  <c r="DM841" i="59"/>
  <c r="DP840" i="59" s="1"/>
  <c r="CO841" i="59"/>
  <c r="CZ841" i="59"/>
  <c r="CN841" i="59"/>
  <c r="CY841" i="59"/>
  <c r="CM841" i="59"/>
  <c r="CU841" i="59"/>
  <c r="CT841" i="59"/>
  <c r="CS841" i="59"/>
  <c r="CR841" i="59"/>
  <c r="CQ841" i="59"/>
  <c r="CM842" i="59"/>
  <c r="DO870" i="59"/>
  <c r="CO876" i="59"/>
  <c r="CR826" i="59"/>
  <c r="CQ826" i="59"/>
  <c r="CP826" i="59"/>
  <c r="DM826" i="59"/>
  <c r="CO826" i="59"/>
  <c r="CO827" i="59"/>
  <c r="CT832" i="59"/>
  <c r="CN839" i="59"/>
  <c r="CN842" i="59"/>
  <c r="CT879" i="59"/>
  <c r="CS879" i="59"/>
  <c r="CR879" i="59"/>
  <c r="CQ879" i="59"/>
  <c r="CP879" i="59"/>
  <c r="DM879" i="59"/>
  <c r="CZ879" i="59"/>
  <c r="CN879" i="59"/>
  <c r="CT873" i="59"/>
  <c r="CS873" i="59"/>
  <c r="CR873" i="59"/>
  <c r="CQ873" i="59"/>
  <c r="CP873" i="59"/>
  <c r="CM879" i="59"/>
  <c r="CO879" i="59"/>
  <c r="CW825" i="59"/>
  <c r="CW828" i="59"/>
  <c r="CW831" i="59"/>
  <c r="CW834" i="59"/>
  <c r="CW837" i="59"/>
  <c r="CT870" i="59"/>
  <c r="CS870" i="59"/>
  <c r="CR870" i="59"/>
  <c r="CQ870" i="59"/>
  <c r="CP870" i="59"/>
  <c r="CM873" i="59"/>
  <c r="CU879" i="59"/>
  <c r="CX825" i="59"/>
  <c r="CX828" i="59"/>
  <c r="CX831" i="59"/>
  <c r="CX834" i="59"/>
  <c r="CX837" i="59"/>
  <c r="CN873" i="59"/>
  <c r="CV879" i="59"/>
  <c r="CM825" i="59"/>
  <c r="CY825" i="59"/>
  <c r="DK825" i="59" s="1"/>
  <c r="CM828" i="59"/>
  <c r="CY828" i="59"/>
  <c r="CM831" i="59"/>
  <c r="CY831" i="59"/>
  <c r="CM834" i="59"/>
  <c r="CY834" i="59"/>
  <c r="CM837" i="59"/>
  <c r="CY837" i="59"/>
  <c r="CM870" i="59"/>
  <c r="CO873" i="59"/>
  <c r="CP875" i="59"/>
  <c r="DM875" i="59"/>
  <c r="DO874" i="59" s="1"/>
  <c r="CO875" i="59"/>
  <c r="CZ875" i="59"/>
  <c r="CN875" i="59"/>
  <c r="CY875" i="59"/>
  <c r="CM875" i="59"/>
  <c r="CX875" i="59"/>
  <c r="CV875" i="59"/>
  <c r="CW879" i="59"/>
  <c r="CN825" i="59"/>
  <c r="CN828" i="59"/>
  <c r="CN831" i="59"/>
  <c r="CN834" i="59"/>
  <c r="CN837" i="59"/>
  <c r="CN870" i="59"/>
  <c r="CU873" i="59"/>
  <c r="CQ875" i="59"/>
  <c r="CX879" i="59"/>
  <c r="CV881" i="59"/>
  <c r="CV884" i="59"/>
  <c r="CV887" i="59"/>
  <c r="CW881" i="59"/>
  <c r="CW884" i="59"/>
  <c r="CW887" i="59"/>
  <c r="CT880" i="59"/>
  <c r="CX881" i="59"/>
  <c r="CT883" i="59"/>
  <c r="CX884" i="59"/>
  <c r="CT886" i="59"/>
  <c r="CX887" i="59"/>
  <c r="CU840" i="59"/>
  <c r="DB862" i="59"/>
  <c r="CU868" i="59"/>
  <c r="CU871" i="59"/>
  <c r="CU874" i="59"/>
  <c r="CU877" i="59"/>
  <c r="CU880" i="59"/>
  <c r="CM881" i="59"/>
  <c r="CY881" i="59"/>
  <c r="CU883" i="59"/>
  <c r="CM884" i="59"/>
  <c r="CY884" i="59"/>
  <c r="CU886" i="59"/>
  <c r="DG886" i="59" s="1"/>
  <c r="CM887" i="59"/>
  <c r="CY887" i="59"/>
  <c r="CV840" i="59"/>
  <c r="CV868" i="59"/>
  <c r="CV871" i="59"/>
  <c r="CV874" i="59"/>
  <c r="CV877" i="59"/>
  <c r="CV880" i="59"/>
  <c r="CN881" i="59"/>
  <c r="CZ881" i="59"/>
  <c r="CV883" i="59"/>
  <c r="CN884" i="59"/>
  <c r="CZ884" i="59"/>
  <c r="CV886" i="59"/>
  <c r="CN887" i="59"/>
  <c r="CZ887" i="59"/>
  <c r="CW840" i="59"/>
  <c r="CW868" i="59"/>
  <c r="CW871" i="59"/>
  <c r="CW874" i="59"/>
  <c r="CW877" i="59"/>
  <c r="CW880" i="59"/>
  <c r="CO881" i="59"/>
  <c r="DM881" i="59"/>
  <c r="DO880" i="59" s="1"/>
  <c r="CW883" i="59"/>
  <c r="CO884" i="59"/>
  <c r="DM884" i="59"/>
  <c r="DP883" i="59" s="1"/>
  <c r="CW886" i="59"/>
  <c r="CO887" i="59"/>
  <c r="DM887" i="59"/>
  <c r="DO886" i="59" s="1"/>
  <c r="DE870" i="59" l="1"/>
  <c r="DE836" i="59"/>
  <c r="DJ796" i="59"/>
  <c r="EP7" i="59"/>
  <c r="EJ8" i="59"/>
  <c r="DG747" i="59"/>
  <c r="DL706" i="59"/>
  <c r="DB559" i="59"/>
  <c r="DG615" i="59"/>
  <c r="DG616" i="59"/>
  <c r="DA661" i="59"/>
  <c r="DB704" i="59"/>
  <c r="DK391" i="59"/>
  <c r="DB751" i="59"/>
  <c r="DC435" i="59"/>
  <c r="DD654" i="59"/>
  <c r="DD569" i="59"/>
  <c r="DI874" i="59"/>
  <c r="DC747" i="59"/>
  <c r="DF870" i="59"/>
  <c r="DE292" i="59"/>
  <c r="DC835" i="59"/>
  <c r="DG739" i="59"/>
  <c r="DE475" i="59"/>
  <c r="DG794" i="59"/>
  <c r="DA605" i="59"/>
  <c r="DK648" i="59"/>
  <c r="DE520" i="59"/>
  <c r="DD741" i="59"/>
  <c r="DE559" i="59"/>
  <c r="DB561" i="59"/>
  <c r="DD481" i="59"/>
  <c r="DI840" i="59"/>
  <c r="DL571" i="59"/>
  <c r="DI841" i="59"/>
  <c r="DI525" i="59"/>
  <c r="DK613" i="59"/>
  <c r="DH869" i="59"/>
  <c r="DJ425" i="59"/>
  <c r="EV36" i="59"/>
  <c r="DL697" i="59"/>
  <c r="EM36" i="59"/>
  <c r="FE36" i="59"/>
  <c r="FD36" i="59"/>
  <c r="FB36" i="59"/>
  <c r="DH698" i="59"/>
  <c r="EL36" i="59"/>
  <c r="EW36" i="59"/>
  <c r="EU36" i="59"/>
  <c r="FC36" i="59"/>
  <c r="DP748" i="59"/>
  <c r="DK481" i="59"/>
  <c r="EX36" i="59"/>
  <c r="EN36" i="59"/>
  <c r="FF36" i="59"/>
  <c r="ER36" i="59"/>
  <c r="DK751" i="59"/>
  <c r="EY36" i="59"/>
  <c r="EP36" i="59"/>
  <c r="ET36" i="59"/>
  <c r="FA36" i="59"/>
  <c r="EQ36" i="59"/>
  <c r="EZ36" i="59"/>
  <c r="DP660" i="59"/>
  <c r="DF873" i="59"/>
  <c r="EO36" i="59"/>
  <c r="ES36" i="59"/>
  <c r="EO21" i="59"/>
  <c r="EN21" i="59"/>
  <c r="DO285" i="59"/>
  <c r="DG740" i="59"/>
  <c r="DC886" i="59"/>
  <c r="DO523" i="59"/>
  <c r="DO418" i="59"/>
  <c r="DP293" i="59"/>
  <c r="EM21" i="59"/>
  <c r="DK778" i="59"/>
  <c r="DI834" i="59"/>
  <c r="DC691" i="59"/>
  <c r="DG834" i="59"/>
  <c r="DA788" i="59"/>
  <c r="DE830" i="59"/>
  <c r="DI560" i="59"/>
  <c r="DA516" i="59"/>
  <c r="DH289" i="59"/>
  <c r="DC742" i="59"/>
  <c r="DG695" i="59"/>
  <c r="DL791" i="59"/>
  <c r="DE876" i="59"/>
  <c r="DG833" i="59"/>
  <c r="DB870" i="59"/>
  <c r="DE791" i="59"/>
  <c r="DG655" i="59"/>
  <c r="DC651" i="59"/>
  <c r="DE602" i="59"/>
  <c r="DP428" i="59"/>
  <c r="DP336" i="59"/>
  <c r="DE877" i="59"/>
  <c r="DB648" i="59"/>
  <c r="DD651" i="59"/>
  <c r="DI561" i="59"/>
  <c r="DO335" i="59"/>
  <c r="DD870" i="59"/>
  <c r="DG694" i="59"/>
  <c r="DF554" i="59"/>
  <c r="DP463" i="59"/>
  <c r="DL287" i="59"/>
  <c r="DO748" i="59"/>
  <c r="DL661" i="59"/>
  <c r="DK336" i="59"/>
  <c r="DF839" i="59"/>
  <c r="DA481" i="59"/>
  <c r="DE301" i="59"/>
  <c r="DF886" i="59"/>
  <c r="DF605" i="59"/>
  <c r="DK526" i="59"/>
  <c r="DC695" i="59"/>
  <c r="DB736" i="59"/>
  <c r="DH794" i="59"/>
  <c r="DF526" i="59"/>
  <c r="DI481" i="59"/>
  <c r="DH481" i="59"/>
  <c r="DK886" i="59"/>
  <c r="DF648" i="59"/>
  <c r="DE701" i="59"/>
  <c r="DG335" i="59"/>
  <c r="DL660" i="59"/>
  <c r="DL657" i="59"/>
  <c r="DD602" i="59"/>
  <c r="DD704" i="59"/>
  <c r="DK657" i="59"/>
  <c r="DE332" i="59"/>
  <c r="DK876" i="59"/>
  <c r="DB331" i="59"/>
  <c r="DE824" i="59"/>
  <c r="DE700" i="59"/>
  <c r="DC569" i="59"/>
  <c r="DI613" i="59"/>
  <c r="DL471" i="59"/>
  <c r="DD340" i="59"/>
  <c r="DF329" i="59"/>
  <c r="DH329" i="59"/>
  <c r="DB298" i="59"/>
  <c r="DL836" i="59"/>
  <c r="DH510" i="59"/>
  <c r="DC380" i="59"/>
  <c r="DF652" i="59"/>
  <c r="DL835" i="59"/>
  <c r="DA735" i="59"/>
  <c r="DJ613" i="59"/>
  <c r="DF616" i="59"/>
  <c r="DI470" i="59"/>
  <c r="DD557" i="59"/>
  <c r="DF383" i="59"/>
  <c r="DE423" i="59"/>
  <c r="DE300" i="59"/>
  <c r="DH697" i="59"/>
  <c r="DI835" i="59"/>
  <c r="DK553" i="59"/>
  <c r="DL839" i="59"/>
  <c r="DK335" i="59"/>
  <c r="DJ831" i="59"/>
  <c r="DH784" i="59"/>
  <c r="DG700" i="59"/>
  <c r="DC694" i="59"/>
  <c r="DA703" i="59"/>
  <c r="DG375" i="59"/>
  <c r="DK332" i="59"/>
  <c r="DF874" i="59"/>
  <c r="DF655" i="59"/>
  <c r="DK688" i="59"/>
  <c r="DI346" i="59"/>
  <c r="DC301" i="59"/>
  <c r="DH615" i="59"/>
  <c r="DK885" i="59"/>
  <c r="DH616" i="59"/>
  <c r="DA660" i="59"/>
  <c r="DF525" i="59"/>
  <c r="DE526" i="59"/>
  <c r="DE480" i="59"/>
  <c r="DD661" i="59"/>
  <c r="DC436" i="59"/>
  <c r="DK390" i="59"/>
  <c r="DH525" i="59"/>
  <c r="DK436" i="59"/>
  <c r="DE525" i="59"/>
  <c r="DH841" i="59"/>
  <c r="DO840" i="59"/>
  <c r="DE885" i="59"/>
  <c r="DL480" i="59"/>
  <c r="DL481" i="59"/>
  <c r="DE481" i="59"/>
  <c r="DH840" i="59"/>
  <c r="DO481" i="59"/>
  <c r="DG570" i="59"/>
  <c r="DJ788" i="59"/>
  <c r="DB873" i="59"/>
  <c r="DK789" i="59"/>
  <c r="DF739" i="59"/>
  <c r="DJ781" i="59"/>
  <c r="DA738" i="59"/>
  <c r="DE745" i="59"/>
  <c r="DJ787" i="59"/>
  <c r="DG688" i="59"/>
  <c r="DE611" i="59"/>
  <c r="DD520" i="59"/>
  <c r="DE563" i="59"/>
  <c r="DF380" i="59"/>
  <c r="DC383" i="59"/>
  <c r="DF736" i="59"/>
  <c r="DE340" i="59"/>
  <c r="DG880" i="59"/>
  <c r="DG874" i="59"/>
  <c r="DC826" i="59"/>
  <c r="DB697" i="59"/>
  <c r="DD657" i="59"/>
  <c r="DF599" i="59"/>
  <c r="DC373" i="59"/>
  <c r="DA836" i="59"/>
  <c r="DI825" i="59"/>
  <c r="DI747" i="59"/>
  <c r="DC387" i="59"/>
  <c r="DD298" i="59"/>
  <c r="DL614" i="59"/>
  <c r="DD742" i="59"/>
  <c r="DG748" i="59"/>
  <c r="DB832" i="59"/>
  <c r="DE833" i="59"/>
  <c r="DI838" i="59"/>
  <c r="DF700" i="59"/>
  <c r="DI792" i="59"/>
  <c r="DG869" i="59"/>
  <c r="DE834" i="59"/>
  <c r="DE514" i="59"/>
  <c r="DE510" i="59"/>
  <c r="DC508" i="59"/>
  <c r="DB465" i="59"/>
  <c r="DI826" i="59"/>
  <c r="DO827" i="59"/>
  <c r="DH740" i="59"/>
  <c r="DE381" i="59"/>
  <c r="DD330" i="59"/>
  <c r="DC704" i="59"/>
  <c r="DA648" i="59"/>
  <c r="DC518" i="59"/>
  <c r="DC475" i="59"/>
  <c r="DB463" i="59"/>
  <c r="DD425" i="59"/>
  <c r="DH292" i="59"/>
  <c r="DB292" i="59"/>
  <c r="DE564" i="59"/>
  <c r="DE380" i="59"/>
  <c r="DF740" i="59"/>
  <c r="DD735" i="59"/>
  <c r="DF881" i="59"/>
  <c r="DC700" i="59"/>
  <c r="DD329" i="59"/>
  <c r="DK334" i="59"/>
  <c r="DF701" i="59"/>
  <c r="DD830" i="59"/>
  <c r="DB611" i="59"/>
  <c r="DL512" i="59"/>
  <c r="DF387" i="59"/>
  <c r="DD292" i="59"/>
  <c r="DP779" i="59"/>
  <c r="DH741" i="59"/>
  <c r="DE643" i="59"/>
  <c r="DO739" i="59"/>
  <c r="DJ659" i="59"/>
  <c r="DB385" i="59"/>
  <c r="DZ49" i="59"/>
  <c r="DZ76" i="59" s="1"/>
  <c r="BC89" i="59" s="1"/>
  <c r="DO466" i="59"/>
  <c r="DF646" i="59"/>
  <c r="DL886" i="59"/>
  <c r="DA751" i="59"/>
  <c r="DF391" i="59"/>
  <c r="DC615" i="59"/>
  <c r="DL796" i="59"/>
  <c r="DG346" i="59"/>
  <c r="DD794" i="59"/>
  <c r="DI689" i="59"/>
  <c r="DI778" i="59"/>
  <c r="DG691" i="59"/>
  <c r="DH694" i="59"/>
  <c r="DG645" i="59"/>
  <c r="DF389" i="59"/>
  <c r="DK382" i="59"/>
  <c r="DH779" i="59"/>
  <c r="DG646" i="59"/>
  <c r="DH512" i="59"/>
  <c r="DE472" i="59"/>
  <c r="DI556" i="59"/>
  <c r="DD286" i="59"/>
  <c r="DH513" i="59"/>
  <c r="DK882" i="59"/>
  <c r="DH780" i="59"/>
  <c r="DK423" i="59"/>
  <c r="DH514" i="59"/>
  <c r="DG562" i="59"/>
  <c r="DD643" i="59"/>
  <c r="DH646" i="59"/>
  <c r="DL882" i="59"/>
  <c r="DK872" i="59"/>
  <c r="DH747" i="59"/>
  <c r="DD688" i="59"/>
  <c r="DF608" i="59"/>
  <c r="DA645" i="59"/>
  <c r="DB557" i="59"/>
  <c r="DB514" i="59"/>
  <c r="DC425" i="59"/>
  <c r="DG373" i="59"/>
  <c r="DK826" i="59"/>
  <c r="DJ792" i="59"/>
  <c r="DG381" i="59"/>
  <c r="DH786" i="59"/>
  <c r="DL339" i="59"/>
  <c r="DC478" i="59"/>
  <c r="DF837" i="59"/>
  <c r="DH748" i="59"/>
  <c r="DI787" i="59"/>
  <c r="DI740" i="59"/>
  <c r="DK615" i="59"/>
  <c r="DF609" i="59"/>
  <c r="DL433" i="59"/>
  <c r="DG389" i="59"/>
  <c r="DE383" i="59"/>
  <c r="DI422" i="59"/>
  <c r="DG431" i="59"/>
  <c r="DD332" i="59"/>
  <c r="DC643" i="59"/>
  <c r="DF836" i="59"/>
  <c r="DE614" i="59"/>
  <c r="DH601" i="59"/>
  <c r="DK831" i="59"/>
  <c r="DF871" i="59"/>
  <c r="DJ838" i="59"/>
  <c r="DB645" i="59"/>
  <c r="DA561" i="59"/>
  <c r="DK522" i="59"/>
  <c r="DG883" i="59"/>
  <c r="DK878" i="59"/>
  <c r="DL869" i="59"/>
  <c r="DI652" i="59"/>
  <c r="DC702" i="59"/>
  <c r="DA611" i="59"/>
  <c r="DF602" i="59"/>
  <c r="DE557" i="59"/>
  <c r="DI429" i="59"/>
  <c r="DG385" i="59"/>
  <c r="DK386" i="59"/>
  <c r="DE427" i="59"/>
  <c r="DD294" i="59"/>
  <c r="DD646" i="59"/>
  <c r="DL435" i="59"/>
  <c r="DE615" i="59"/>
  <c r="DB481" i="59"/>
  <c r="DL526" i="59"/>
  <c r="DA436" i="59"/>
  <c r="DD480" i="59"/>
  <c r="DC885" i="59"/>
  <c r="DB660" i="59"/>
  <c r="DE346" i="59"/>
  <c r="DB661" i="59"/>
  <c r="DE616" i="59"/>
  <c r="DA435" i="59"/>
  <c r="DL436" i="59"/>
  <c r="DA480" i="59"/>
  <c r="DL885" i="59"/>
  <c r="DD435" i="59"/>
  <c r="DD436" i="59"/>
  <c r="DH570" i="59"/>
  <c r="DK571" i="59"/>
  <c r="DL346" i="59"/>
  <c r="DH571" i="59"/>
  <c r="DC571" i="59"/>
  <c r="DJ751" i="59"/>
  <c r="DE751" i="59"/>
  <c r="DG391" i="59"/>
  <c r="DE571" i="59"/>
  <c r="DP301" i="59"/>
  <c r="DB886" i="59"/>
  <c r="DL602" i="59"/>
  <c r="DO525" i="59"/>
  <c r="DF834" i="59"/>
  <c r="DP743" i="59"/>
  <c r="DP739" i="59"/>
  <c r="DD561" i="59"/>
  <c r="DF833" i="59"/>
  <c r="DL830" i="59"/>
  <c r="DK823" i="59"/>
  <c r="DB882" i="59"/>
  <c r="DJ743" i="59"/>
  <c r="DJ653" i="59"/>
  <c r="DO609" i="59"/>
  <c r="DJ518" i="59"/>
  <c r="DC473" i="59"/>
  <c r="DI424" i="59"/>
  <c r="DH825" i="59"/>
  <c r="DL870" i="59"/>
  <c r="DE477" i="59"/>
  <c r="DP794" i="59"/>
  <c r="DC779" i="59"/>
  <c r="DL430" i="59"/>
  <c r="DP836" i="59"/>
  <c r="DK734" i="59"/>
  <c r="DL554" i="59"/>
  <c r="DK569" i="59"/>
  <c r="DD514" i="59"/>
  <c r="DF557" i="59"/>
  <c r="DH431" i="59"/>
  <c r="DG463" i="59"/>
  <c r="DD336" i="59"/>
  <c r="DG701" i="59"/>
  <c r="EK21" i="59"/>
  <c r="DF742" i="59"/>
  <c r="DD874" i="59"/>
  <c r="DG652" i="59"/>
  <c r="DE333" i="59"/>
  <c r="DJ835" i="59"/>
  <c r="DC428" i="59"/>
  <c r="DI831" i="59"/>
  <c r="DE873" i="59"/>
  <c r="DD879" i="59"/>
  <c r="DG881" i="59"/>
  <c r="DF824" i="59"/>
  <c r="DK605" i="59"/>
  <c r="DH568" i="59"/>
  <c r="DD614" i="59"/>
  <c r="DB387" i="59"/>
  <c r="DD419" i="59"/>
  <c r="DJ295" i="59"/>
  <c r="DO283" i="59"/>
  <c r="DZ43" i="59"/>
  <c r="DZ70" i="59" s="1"/>
  <c r="BC83" i="59" s="1"/>
  <c r="DH387" i="59"/>
  <c r="DF564" i="59"/>
  <c r="DA340" i="59"/>
  <c r="DK343" i="59"/>
  <c r="DF298" i="59"/>
  <c r="EC39" i="59"/>
  <c r="EC66" i="59" s="1"/>
  <c r="BF79" i="59" s="1"/>
  <c r="DJ826" i="59"/>
  <c r="DC334" i="59"/>
  <c r="DH376" i="59"/>
  <c r="DE476" i="59"/>
  <c r="DJ699" i="59"/>
  <c r="DH824" i="59"/>
  <c r="DF825" i="59"/>
  <c r="DO742" i="59"/>
  <c r="DE432" i="59"/>
  <c r="DF794" i="59"/>
  <c r="DJ658" i="59"/>
  <c r="DL469" i="59"/>
  <c r="DF779" i="59"/>
  <c r="DB782" i="59"/>
  <c r="DG781" i="59"/>
  <c r="DE419" i="59"/>
  <c r="DC288" i="59"/>
  <c r="DB788" i="59"/>
  <c r="DA778" i="59"/>
  <c r="DK747" i="59"/>
  <c r="DK699" i="59"/>
  <c r="DF559" i="59"/>
  <c r="DA514" i="59"/>
  <c r="DB473" i="59"/>
  <c r="DD423" i="59"/>
  <c r="DJ289" i="59"/>
  <c r="DZ39" i="59"/>
  <c r="DZ66" i="59" s="1"/>
  <c r="BC79" i="59" s="1"/>
  <c r="DE874" i="59"/>
  <c r="DD880" i="59"/>
  <c r="DL700" i="59"/>
  <c r="DO700" i="59"/>
  <c r="EC46" i="59"/>
  <c r="EC73" i="59" s="1"/>
  <c r="BF86" i="59" s="1"/>
  <c r="DJ293" i="59"/>
  <c r="DD784" i="59"/>
  <c r="DH831" i="59"/>
  <c r="DG563" i="59"/>
  <c r="DB739" i="59"/>
  <c r="DH735" i="59"/>
  <c r="DG328" i="59"/>
  <c r="DZ46" i="59"/>
  <c r="DZ73" i="59" s="1"/>
  <c r="BC86" i="59" s="1"/>
  <c r="DL877" i="59"/>
  <c r="DE782" i="59"/>
  <c r="DP742" i="59"/>
  <c r="DI655" i="59"/>
  <c r="DA744" i="59"/>
  <c r="DC660" i="59"/>
  <c r="DK690" i="59"/>
  <c r="DF695" i="59"/>
  <c r="DB694" i="59"/>
  <c r="DD648" i="59"/>
  <c r="DG526" i="59"/>
  <c r="DI555" i="59"/>
  <c r="DE512" i="59"/>
  <c r="DE469" i="59"/>
  <c r="DC471" i="59"/>
  <c r="DP436" i="59"/>
  <c r="DE373" i="59"/>
  <c r="DF378" i="59"/>
  <c r="DH390" i="59"/>
  <c r="DO554" i="59"/>
  <c r="DC330" i="59"/>
  <c r="DL345" i="59"/>
  <c r="DK839" i="59"/>
  <c r="DL781" i="59"/>
  <c r="DH704" i="59"/>
  <c r="DG512" i="59"/>
  <c r="DE565" i="59"/>
  <c r="DH520" i="59"/>
  <c r="DL611" i="59"/>
  <c r="DH736" i="59"/>
  <c r="EL21" i="59"/>
  <c r="DG741" i="59"/>
  <c r="DK779" i="59"/>
  <c r="DF615" i="59"/>
  <c r="DZ38" i="59"/>
  <c r="DZ65" i="59" s="1"/>
  <c r="BC78" i="59" s="1"/>
  <c r="DB332" i="59"/>
  <c r="DD873" i="59"/>
  <c r="DL876" i="59"/>
  <c r="DL703" i="59"/>
  <c r="DE648" i="59"/>
  <c r="DG651" i="59"/>
  <c r="DG525" i="59"/>
  <c r="DC614" i="59"/>
  <c r="DB436" i="59"/>
  <c r="DK435" i="59"/>
  <c r="DD385" i="59"/>
  <c r="DG836" i="59"/>
  <c r="DJ869" i="59"/>
  <c r="DA885" i="59"/>
  <c r="DO794" i="59"/>
  <c r="DF697" i="59"/>
  <c r="DD694" i="59"/>
  <c r="DC661" i="59"/>
  <c r="DC608" i="59"/>
  <c r="DG510" i="59"/>
  <c r="DD465" i="59"/>
  <c r="DL423" i="59"/>
  <c r="DL608" i="59"/>
  <c r="DJ473" i="59"/>
  <c r="DI700" i="59"/>
  <c r="DB659" i="59"/>
  <c r="DB425" i="59"/>
  <c r="DK294" i="59"/>
  <c r="DE779" i="59"/>
  <c r="DA688" i="59"/>
  <c r="DD695" i="59"/>
  <c r="DA657" i="59"/>
  <c r="DH554" i="59"/>
  <c r="DB602" i="59"/>
  <c r="DD605" i="59"/>
  <c r="DK433" i="59"/>
  <c r="DK346" i="59"/>
  <c r="DG344" i="59"/>
  <c r="DK293" i="59"/>
  <c r="DH785" i="59"/>
  <c r="DK660" i="59"/>
  <c r="DP745" i="59"/>
  <c r="DE886" i="59"/>
  <c r="DI647" i="59"/>
  <c r="DA886" i="59"/>
  <c r="DC870" i="59"/>
  <c r="DA882" i="59"/>
  <c r="DD876" i="59"/>
  <c r="DK659" i="59"/>
  <c r="DF694" i="59"/>
  <c r="DH560" i="59"/>
  <c r="DF614" i="59"/>
  <c r="DP568" i="59"/>
  <c r="DL645" i="59"/>
  <c r="DE518" i="59"/>
  <c r="DE561" i="59"/>
  <c r="DP521" i="59"/>
  <c r="DB435" i="59"/>
  <c r="DK480" i="59"/>
  <c r="DF377" i="59"/>
  <c r="DP422" i="59"/>
  <c r="DB836" i="59"/>
  <c r="DC701" i="59"/>
  <c r="DE792" i="59"/>
  <c r="DF643" i="59"/>
  <c r="DE742" i="59"/>
  <c r="DD478" i="59"/>
  <c r="DC481" i="59"/>
  <c r="DK344" i="59"/>
  <c r="DC790" i="59"/>
  <c r="DH743" i="59"/>
  <c r="DA873" i="59"/>
  <c r="DC876" i="59"/>
  <c r="DL838" i="59"/>
  <c r="DK655" i="59"/>
  <c r="DF612" i="59"/>
  <c r="DD611" i="59"/>
  <c r="DC605" i="59"/>
  <c r="DG559" i="59"/>
  <c r="DG557" i="59"/>
  <c r="DI345" i="59"/>
  <c r="DO336" i="59"/>
  <c r="EC44" i="59"/>
  <c r="EC71" i="59" s="1"/>
  <c r="BF84" i="59" s="1"/>
  <c r="DG788" i="59"/>
  <c r="DF565" i="59"/>
  <c r="DK873" i="59"/>
  <c r="DH836" i="59"/>
  <c r="DB885" i="59"/>
  <c r="DI796" i="59"/>
  <c r="DK661" i="59"/>
  <c r="DB651" i="59"/>
  <c r="DF645" i="59"/>
  <c r="DF434" i="59"/>
  <c r="DI343" i="59"/>
  <c r="DJ390" i="59"/>
  <c r="DG300" i="59"/>
  <c r="EC37" i="59"/>
  <c r="EC64" i="59" s="1"/>
  <c r="BF77" i="59" s="1"/>
  <c r="DF745" i="59"/>
  <c r="DH689" i="59"/>
  <c r="DL599" i="59"/>
  <c r="DH429" i="59"/>
  <c r="DE433" i="59"/>
  <c r="DE570" i="59"/>
  <c r="DE334" i="59"/>
  <c r="DF698" i="59"/>
  <c r="DI790" i="59"/>
  <c r="DA697" i="59"/>
  <c r="DD697" i="59"/>
  <c r="DO691" i="59"/>
  <c r="DD567" i="59"/>
  <c r="DF611" i="59"/>
  <c r="DE605" i="59"/>
  <c r="DL559" i="59"/>
  <c r="DH691" i="59"/>
  <c r="DH286" i="59"/>
  <c r="DD826" i="59"/>
  <c r="DJ825" i="59"/>
  <c r="DH833" i="59"/>
  <c r="DG837" i="59"/>
  <c r="DH834" i="59"/>
  <c r="DI781" i="59"/>
  <c r="DI696" i="59"/>
  <c r="DK696" i="59"/>
  <c r="DF508" i="59"/>
  <c r="DK345" i="59"/>
  <c r="DG301" i="59"/>
  <c r="DB288" i="59"/>
  <c r="DW42" i="59"/>
  <c r="DW69" i="59" s="1"/>
  <c r="AZ82" i="59" s="1"/>
  <c r="DD740" i="59"/>
  <c r="DO339" i="59"/>
  <c r="DF883" i="59"/>
  <c r="DO745" i="59"/>
  <c r="DH472" i="59"/>
  <c r="DD477" i="59"/>
  <c r="DE425" i="59"/>
  <c r="DJ374" i="59"/>
  <c r="DP337" i="59"/>
  <c r="DB300" i="59"/>
  <c r="DK697" i="59"/>
  <c r="DK341" i="59"/>
  <c r="DE470" i="59"/>
  <c r="DF509" i="59"/>
  <c r="DK340" i="59"/>
  <c r="DF884" i="59"/>
  <c r="DE788" i="59"/>
  <c r="DB654" i="59"/>
  <c r="DK602" i="59"/>
  <c r="DJ430" i="59"/>
  <c r="DD387" i="59"/>
  <c r="DO330" i="59"/>
  <c r="DO301" i="59"/>
  <c r="DZ44" i="59"/>
  <c r="DZ71" i="59" s="1"/>
  <c r="BC84" i="59" s="1"/>
  <c r="DA335" i="59"/>
  <c r="DJ841" i="59"/>
  <c r="DE839" i="59"/>
  <c r="DJ740" i="59"/>
  <c r="DG784" i="59"/>
  <c r="DH659" i="59"/>
  <c r="DH564" i="59"/>
  <c r="DC606" i="59"/>
  <c r="DD473" i="59"/>
  <c r="DF436" i="59"/>
  <c r="DB480" i="59"/>
  <c r="DJ391" i="59"/>
  <c r="DA285" i="59"/>
  <c r="DB301" i="59"/>
  <c r="EC42" i="59"/>
  <c r="EC69" i="59" s="1"/>
  <c r="BF82" i="59" s="1"/>
  <c r="DE868" i="59"/>
  <c r="DJ885" i="59"/>
  <c r="DK838" i="59"/>
  <c r="DA830" i="59"/>
  <c r="DJ778" i="59"/>
  <c r="DJ553" i="59"/>
  <c r="DC557" i="59"/>
  <c r="DL563" i="59"/>
  <c r="DD383" i="59"/>
  <c r="DF518" i="59"/>
  <c r="DC873" i="59"/>
  <c r="DD836" i="59"/>
  <c r="DL872" i="59"/>
  <c r="DC788" i="59"/>
  <c r="DL735" i="59"/>
  <c r="DF691" i="59"/>
  <c r="DI738" i="59"/>
  <c r="DC559" i="59"/>
  <c r="DL520" i="59"/>
  <c r="DC423" i="59"/>
  <c r="DC827" i="59"/>
  <c r="DF512" i="59"/>
  <c r="DI659" i="59"/>
  <c r="DI789" i="59"/>
  <c r="DI430" i="59"/>
  <c r="DF375" i="59"/>
  <c r="DH339" i="59"/>
  <c r="DG329" i="59"/>
  <c r="DG432" i="59"/>
  <c r="DL691" i="59"/>
  <c r="DG336" i="59"/>
  <c r="DG742" i="59"/>
  <c r="DE794" i="59"/>
  <c r="DD658" i="59"/>
  <c r="DJ696" i="59"/>
  <c r="DD608" i="59"/>
  <c r="DL521" i="59"/>
  <c r="DJ480" i="59"/>
  <c r="DJ386" i="59"/>
  <c r="DD300" i="59"/>
  <c r="DG340" i="59"/>
  <c r="DE660" i="59"/>
  <c r="DB688" i="59"/>
  <c r="DH610" i="59"/>
  <c r="DH556" i="59"/>
  <c r="DK475" i="59"/>
  <c r="DJ436" i="59"/>
  <c r="DE465" i="59"/>
  <c r="DJ346" i="59"/>
  <c r="DE879" i="59"/>
  <c r="DA794" i="59"/>
  <c r="DI658" i="59"/>
  <c r="DL598" i="59"/>
  <c r="DA569" i="59"/>
  <c r="DC602" i="59"/>
  <c r="DF470" i="59"/>
  <c r="DJ435" i="59"/>
  <c r="DD508" i="59"/>
  <c r="DG383" i="59"/>
  <c r="DG377" i="59"/>
  <c r="DF373" i="59"/>
  <c r="DJ345" i="59"/>
  <c r="DC332" i="59"/>
  <c r="DD301" i="59"/>
  <c r="DJ886" i="59"/>
  <c r="DD779" i="59"/>
  <c r="DG600" i="59"/>
  <c r="DE661" i="59"/>
  <c r="DJ343" i="59"/>
  <c r="DC340" i="59"/>
  <c r="DG378" i="59"/>
  <c r="DE294" i="59"/>
  <c r="DB284" i="59"/>
  <c r="DF735" i="59"/>
  <c r="DD391" i="59"/>
  <c r="DG796" i="59"/>
  <c r="DL391" i="59"/>
  <c r="DL516" i="59"/>
  <c r="DG743" i="59"/>
  <c r="DE428" i="59"/>
  <c r="DA839" i="59"/>
  <c r="DG697" i="59"/>
  <c r="DJ419" i="59"/>
  <c r="DK879" i="59"/>
  <c r="DF792" i="59"/>
  <c r="DD736" i="59"/>
  <c r="DD380" i="59"/>
  <c r="DA704" i="59"/>
  <c r="DJ334" i="59"/>
  <c r="DL826" i="59"/>
  <c r="DD785" i="59"/>
  <c r="DG831" i="59"/>
  <c r="DF748" i="59"/>
  <c r="DB373" i="59"/>
  <c r="DA334" i="59"/>
  <c r="DF300" i="59"/>
  <c r="DL825" i="59"/>
  <c r="DF334" i="59"/>
  <c r="DG334" i="59"/>
  <c r="DC599" i="59"/>
  <c r="DB475" i="59"/>
  <c r="DA332" i="59"/>
  <c r="DJ332" i="59"/>
  <c r="DC739" i="59"/>
  <c r="DB518" i="59"/>
  <c r="DA465" i="59"/>
  <c r="DE421" i="59"/>
  <c r="DF301" i="59"/>
  <c r="DI741" i="59"/>
  <c r="DF333" i="59"/>
  <c r="DJ470" i="59"/>
  <c r="DJ471" i="59"/>
  <c r="DL335" i="59"/>
  <c r="DJ839" i="59"/>
  <c r="DP562" i="59"/>
  <c r="DJ384" i="59"/>
  <c r="EC40" i="59"/>
  <c r="EC67" i="59" s="1"/>
  <c r="BF80" i="59" s="1"/>
  <c r="ED49" i="59"/>
  <c r="ED76" i="59" s="1"/>
  <c r="BG89" i="59" s="1"/>
  <c r="DP335" i="59"/>
  <c r="DL285" i="59"/>
  <c r="DZ47" i="59"/>
  <c r="DZ74" i="59" s="1"/>
  <c r="BC87" i="59" s="1"/>
  <c r="DB523" i="59"/>
  <c r="DA425" i="59"/>
  <c r="DZ40" i="59"/>
  <c r="DZ67" i="59" s="1"/>
  <c r="BC80" i="59" s="1"/>
  <c r="DZ50" i="59"/>
  <c r="DZ77" i="59" s="1"/>
  <c r="BC90" i="59" s="1"/>
  <c r="ED37" i="59"/>
  <c r="ED64" i="59" s="1"/>
  <c r="BG77" i="59" s="1"/>
  <c r="DW40" i="59"/>
  <c r="DW67" i="59" s="1"/>
  <c r="AZ80" i="59" s="1"/>
  <c r="DP299" i="59"/>
  <c r="DC883" i="59"/>
  <c r="DG420" i="59"/>
  <c r="DE697" i="59"/>
  <c r="DA520" i="59"/>
  <c r="DA521" i="59"/>
  <c r="DE430" i="59"/>
  <c r="DK291" i="59"/>
  <c r="DE880" i="59"/>
  <c r="DE567" i="59"/>
  <c r="DI301" i="59"/>
  <c r="DC736" i="59"/>
  <c r="DC645" i="59"/>
  <c r="DK556" i="59"/>
  <c r="DG518" i="59"/>
  <c r="DE387" i="59"/>
  <c r="DD389" i="59"/>
  <c r="DG474" i="59"/>
  <c r="DG516" i="59"/>
  <c r="DK287" i="59"/>
  <c r="DD288" i="59"/>
  <c r="DL782" i="59"/>
  <c r="DF741" i="59"/>
  <c r="DJ479" i="59"/>
  <c r="DC789" i="59"/>
  <c r="DH742" i="59"/>
  <c r="DI793" i="59"/>
  <c r="DD883" i="59"/>
  <c r="DB748" i="59"/>
  <c r="DD333" i="59"/>
  <c r="DK283" i="59"/>
  <c r="DL328" i="59"/>
  <c r="DE825" i="59"/>
  <c r="DE521" i="59"/>
  <c r="DA430" i="59"/>
  <c r="DF330" i="59"/>
  <c r="DD783" i="59"/>
  <c r="DJ468" i="59"/>
  <c r="DH886" i="59"/>
  <c r="DJ564" i="59"/>
  <c r="DL736" i="59"/>
  <c r="DK691" i="59"/>
  <c r="DJ789" i="59"/>
  <c r="DI699" i="59"/>
  <c r="DK700" i="59"/>
  <c r="DL873" i="59"/>
  <c r="DI690" i="59"/>
  <c r="DG296" i="59"/>
  <c r="DE733" i="59"/>
  <c r="DF510" i="59"/>
  <c r="DB521" i="59"/>
  <c r="DL557" i="59"/>
  <c r="DA700" i="59"/>
  <c r="DA336" i="59"/>
  <c r="DE883" i="59"/>
  <c r="DB833" i="59"/>
  <c r="DH569" i="59"/>
  <c r="DC646" i="59"/>
  <c r="DL338" i="59"/>
  <c r="DL343" i="59"/>
  <c r="DE566" i="59"/>
  <c r="DI783" i="59"/>
  <c r="DI478" i="59"/>
  <c r="DB733" i="59"/>
  <c r="DD748" i="59"/>
  <c r="DB478" i="59"/>
  <c r="DD734" i="59"/>
  <c r="DH555" i="59"/>
  <c r="DE736" i="59"/>
  <c r="DJ779" i="59"/>
  <c r="DD827" i="59"/>
  <c r="DK557" i="59"/>
  <c r="DH377" i="59"/>
  <c r="DC748" i="59"/>
  <c r="DK614" i="59"/>
  <c r="DA779" i="59"/>
  <c r="DK470" i="59"/>
  <c r="DJ558" i="59"/>
  <c r="DI472" i="59"/>
  <c r="DE377" i="59"/>
  <c r="DH699" i="59"/>
  <c r="DD428" i="59"/>
  <c r="DG330" i="59"/>
  <c r="DH700" i="59"/>
  <c r="DC836" i="59"/>
  <c r="DH783" i="59"/>
  <c r="DA339" i="59"/>
  <c r="DE748" i="59"/>
  <c r="DK610" i="59"/>
  <c r="DA602" i="59"/>
  <c r="DK645" i="59"/>
  <c r="DF521" i="59"/>
  <c r="DH343" i="59"/>
  <c r="DL421" i="59"/>
  <c r="DC329" i="59"/>
  <c r="DG566" i="59"/>
  <c r="DC733" i="59"/>
  <c r="DK611" i="59"/>
  <c r="DG698" i="59"/>
  <c r="DE471" i="59"/>
  <c r="DK511" i="59"/>
  <c r="DF292" i="59"/>
  <c r="DA870" i="59"/>
  <c r="DE608" i="59"/>
  <c r="DG561" i="59"/>
  <c r="DH475" i="59"/>
  <c r="DA557" i="59"/>
  <c r="DD475" i="59"/>
  <c r="DL390" i="59"/>
  <c r="DE385" i="59"/>
  <c r="DC375" i="59"/>
  <c r="DK782" i="59"/>
  <c r="DE789" i="59"/>
  <c r="DJ785" i="59"/>
  <c r="DE652" i="59"/>
  <c r="DJ750" i="59"/>
  <c r="DJ644" i="59"/>
  <c r="DC648" i="59"/>
  <c r="DK600" i="59"/>
  <c r="DD518" i="59"/>
  <c r="DG424" i="59"/>
  <c r="DA283" i="59"/>
  <c r="DJ782" i="59"/>
  <c r="DG567" i="59"/>
  <c r="DK654" i="59"/>
  <c r="DF563" i="59"/>
  <c r="DJ870" i="59"/>
  <c r="DL688" i="59"/>
  <c r="DD432" i="59"/>
  <c r="DG733" i="59"/>
  <c r="DB423" i="59"/>
  <c r="ED50" i="59"/>
  <c r="ED77" i="59" s="1"/>
  <c r="BG90" i="59" s="1"/>
  <c r="DH517" i="59"/>
  <c r="DC688" i="59"/>
  <c r="DK471" i="59"/>
  <c r="DP431" i="59"/>
  <c r="DP286" i="59"/>
  <c r="DD700" i="59"/>
  <c r="DC697" i="59"/>
  <c r="DL556" i="59"/>
  <c r="DP783" i="59"/>
  <c r="DJ603" i="59"/>
  <c r="DO426" i="59"/>
  <c r="DJ421" i="59"/>
  <c r="DG288" i="59"/>
  <c r="DP283" i="59"/>
  <c r="DW44" i="59"/>
  <c r="DW71" i="59" s="1"/>
  <c r="AZ84" i="59" s="1"/>
  <c r="DV44" i="59"/>
  <c r="DV71" i="59" s="1"/>
  <c r="AY84" i="59" s="1"/>
  <c r="DH701" i="59"/>
  <c r="DH519" i="59"/>
  <c r="DG333" i="59"/>
  <c r="DK379" i="59"/>
  <c r="DI744" i="59"/>
  <c r="DA785" i="59"/>
  <c r="DL778" i="59"/>
  <c r="DE694" i="59"/>
  <c r="DB608" i="59"/>
  <c r="DI293" i="59"/>
  <c r="DD789" i="59"/>
  <c r="DF519" i="59"/>
  <c r="DB779" i="59"/>
  <c r="DJ690" i="59"/>
  <c r="DD599" i="59"/>
  <c r="DO476" i="59"/>
  <c r="DF566" i="59"/>
  <c r="DC880" i="59"/>
  <c r="DA824" i="59"/>
  <c r="DB431" i="59"/>
  <c r="DP339" i="59"/>
  <c r="DH287" i="59"/>
  <c r="DJ741" i="59"/>
  <c r="DL879" i="59"/>
  <c r="DE695" i="59"/>
  <c r="DA338" i="59"/>
  <c r="DA379" i="59"/>
  <c r="DE473" i="59"/>
  <c r="DF789" i="59"/>
  <c r="DL788" i="59"/>
  <c r="DE336" i="59"/>
  <c r="DL336" i="59"/>
  <c r="DK828" i="59"/>
  <c r="DG648" i="59"/>
  <c r="DC465" i="59"/>
  <c r="DA289" i="59"/>
  <c r="BY34" i="59"/>
  <c r="DH734" i="59"/>
  <c r="DH652" i="59"/>
  <c r="DB745" i="59"/>
  <c r="DD733" i="59"/>
  <c r="DB380" i="59"/>
  <c r="DL824" i="59"/>
  <c r="DC833" i="59"/>
  <c r="DB879" i="59"/>
  <c r="DB605" i="59"/>
  <c r="DB379" i="59"/>
  <c r="DB428" i="59"/>
  <c r="DF788" i="59"/>
  <c r="DG790" i="59"/>
  <c r="DL340" i="59"/>
  <c r="DA876" i="59"/>
  <c r="DF876" i="59"/>
  <c r="DG785" i="59"/>
  <c r="DE431" i="59"/>
  <c r="DF562" i="59"/>
  <c r="DK563" i="59"/>
  <c r="DH649" i="59"/>
  <c r="DA473" i="59"/>
  <c r="DK384" i="59"/>
  <c r="DE335" i="59"/>
  <c r="DF472" i="59"/>
  <c r="DL518" i="59"/>
  <c r="DE478" i="59"/>
  <c r="DJ522" i="59"/>
  <c r="DE516" i="59"/>
  <c r="DK561" i="59"/>
  <c r="DK342" i="59"/>
  <c r="DF877" i="59"/>
  <c r="DC830" i="59"/>
  <c r="DH294" i="59"/>
  <c r="DB791" i="59"/>
  <c r="DC745" i="59"/>
  <c r="DG339" i="59"/>
  <c r="DB883" i="59"/>
  <c r="DH522" i="59"/>
  <c r="DB742" i="59"/>
  <c r="DA833" i="59"/>
  <c r="DD745" i="59"/>
  <c r="DH518" i="59"/>
  <c r="DL786" i="59"/>
  <c r="DK608" i="59"/>
  <c r="DK339" i="59"/>
  <c r="DI735" i="59"/>
  <c r="DA691" i="59"/>
  <c r="DJ466" i="59"/>
  <c r="DK704" i="59"/>
  <c r="DC654" i="59"/>
  <c r="DH738" i="59"/>
  <c r="DC611" i="59"/>
  <c r="DH474" i="59"/>
  <c r="DC516" i="59"/>
  <c r="DG472" i="59"/>
  <c r="DB430" i="59"/>
  <c r="DJ339" i="59"/>
  <c r="DH382" i="59"/>
  <c r="DH388" i="59"/>
  <c r="DB880" i="59"/>
  <c r="DH655" i="59"/>
  <c r="DI553" i="59"/>
  <c r="DH511" i="59"/>
  <c r="DJ882" i="59"/>
  <c r="DG875" i="59"/>
  <c r="DL785" i="59"/>
  <c r="DE785" i="59"/>
  <c r="DD791" i="59"/>
  <c r="DI872" i="59"/>
  <c r="DJ655" i="59"/>
  <c r="DB657" i="59"/>
  <c r="DH509" i="59"/>
  <c r="DA524" i="59"/>
  <c r="DB479" i="59"/>
  <c r="DJ472" i="59"/>
  <c r="DF428" i="59"/>
  <c r="DB389" i="59"/>
  <c r="DL508" i="59"/>
  <c r="DF785" i="59"/>
  <c r="DE749" i="59"/>
  <c r="DE704" i="59"/>
  <c r="DH656" i="59"/>
  <c r="DC657" i="59"/>
  <c r="DH426" i="59"/>
  <c r="DA376" i="59"/>
  <c r="DI339" i="59"/>
  <c r="DH744" i="59"/>
  <c r="DG649" i="59"/>
  <c r="DH868" i="59"/>
  <c r="DK338" i="59"/>
  <c r="DH787" i="59"/>
  <c r="DC782" i="59"/>
  <c r="DD747" i="59"/>
  <c r="DL649" i="59"/>
  <c r="DA705" i="59"/>
  <c r="DE554" i="59"/>
  <c r="DJ610" i="59"/>
  <c r="DJ514" i="59"/>
  <c r="DJ463" i="59"/>
  <c r="DK388" i="59"/>
  <c r="DJ379" i="59"/>
  <c r="DB286" i="59"/>
  <c r="DG791" i="59"/>
  <c r="DE330" i="59"/>
  <c r="DK790" i="59"/>
  <c r="DG737" i="59"/>
  <c r="DD877" i="59"/>
  <c r="DD782" i="59"/>
  <c r="DF783" i="59"/>
  <c r="DE657" i="59"/>
  <c r="DL738" i="59"/>
  <c r="DD645" i="59"/>
  <c r="DK559" i="59"/>
  <c r="DC524" i="59"/>
  <c r="DF294" i="59"/>
  <c r="DE569" i="59"/>
  <c r="DH791" i="59"/>
  <c r="DJ879" i="59"/>
  <c r="DG789" i="59"/>
  <c r="DA690" i="59"/>
  <c r="DC658" i="59"/>
  <c r="DD522" i="59"/>
  <c r="DD427" i="59"/>
  <c r="DB334" i="59"/>
  <c r="DH790" i="59"/>
  <c r="DI884" i="59"/>
  <c r="DA827" i="59"/>
  <c r="DJ794" i="59"/>
  <c r="DF782" i="59"/>
  <c r="DA747" i="59"/>
  <c r="DL648" i="59"/>
  <c r="DI468" i="59"/>
  <c r="DD512" i="59"/>
  <c r="DG478" i="59"/>
  <c r="DF478" i="59"/>
  <c r="DD524" i="59"/>
  <c r="DL475" i="59"/>
  <c r="DK421" i="59"/>
  <c r="DI331" i="59"/>
  <c r="DG744" i="59"/>
  <c r="DA554" i="59"/>
  <c r="DJ873" i="59"/>
  <c r="DB785" i="59"/>
  <c r="DF515" i="59"/>
  <c r="DK466" i="59"/>
  <c r="DB378" i="59"/>
  <c r="DK467" i="59"/>
  <c r="DL293" i="59"/>
  <c r="DD431" i="59"/>
  <c r="DF385" i="59"/>
  <c r="DB383" i="59"/>
  <c r="DL379" i="59"/>
  <c r="DG745" i="59"/>
  <c r="DB827" i="59"/>
  <c r="DG734" i="59"/>
  <c r="DD649" i="59"/>
  <c r="DF689" i="59"/>
  <c r="DC839" i="59"/>
  <c r="DB839" i="59"/>
  <c r="DD433" i="59"/>
  <c r="DE827" i="59"/>
  <c r="DB830" i="59"/>
  <c r="DA823" i="59"/>
  <c r="DB747" i="59"/>
  <c r="DJ556" i="59"/>
  <c r="DG520" i="59"/>
  <c r="DG689" i="59"/>
  <c r="CL31" i="59"/>
  <c r="CN31" i="59" s="1"/>
  <c r="CL30" i="59"/>
  <c r="CN30" i="59" s="1"/>
  <c r="DH468" i="59"/>
  <c r="DK465" i="59"/>
  <c r="DB377" i="59"/>
  <c r="DA328" i="59"/>
  <c r="DI332" i="59"/>
  <c r="DF288" i="59"/>
  <c r="DL739" i="59"/>
  <c r="DE649" i="59"/>
  <c r="DD839" i="59"/>
  <c r="DB524" i="59"/>
  <c r="DL465" i="59"/>
  <c r="DL334" i="59"/>
  <c r="DF649" i="59"/>
  <c r="DH688" i="59"/>
  <c r="DI283" i="59"/>
  <c r="DB569" i="59"/>
  <c r="DL510" i="59"/>
  <c r="DF511" i="59"/>
  <c r="DB508" i="59"/>
  <c r="DE389" i="59"/>
  <c r="DD379" i="59"/>
  <c r="DC785" i="59"/>
  <c r="DK468" i="59"/>
  <c r="DJ840" i="59"/>
  <c r="DC389" i="59"/>
  <c r="DK289" i="59"/>
  <c r="DG290" i="59"/>
  <c r="DF516" i="59"/>
  <c r="DA433" i="59"/>
  <c r="DG782" i="59"/>
  <c r="DF514" i="59"/>
  <c r="DJ786" i="59"/>
  <c r="DJ784" i="59"/>
  <c r="DE691" i="59"/>
  <c r="DE688" i="59"/>
  <c r="DE508" i="59"/>
  <c r="DJ388" i="59"/>
  <c r="DG555" i="59"/>
  <c r="DF733" i="59"/>
  <c r="DC554" i="59"/>
  <c r="DJ467" i="59"/>
  <c r="DA782" i="59"/>
  <c r="DJ704" i="59"/>
  <c r="DI600" i="59"/>
  <c r="DL289" i="59"/>
  <c r="DH733" i="59"/>
  <c r="DF463" i="59"/>
  <c r="DH374" i="59"/>
  <c r="DD554" i="59"/>
  <c r="DJ600" i="59"/>
  <c r="DL553" i="59"/>
  <c r="DJ299" i="59"/>
  <c r="DH690" i="59"/>
  <c r="DK871" i="59"/>
  <c r="DL831" i="59"/>
  <c r="DC794" i="59"/>
  <c r="DF734" i="59"/>
  <c r="DA553" i="59"/>
  <c r="DG514" i="59"/>
  <c r="DE344" i="59"/>
  <c r="DE298" i="59"/>
  <c r="DK786" i="59"/>
  <c r="DH373" i="59"/>
  <c r="DO568" i="59"/>
  <c r="DA342" i="59"/>
  <c r="EO22" i="59"/>
  <c r="EP22" i="59"/>
  <c r="DJ432" i="59"/>
  <c r="DJ477" i="59"/>
  <c r="DL299" i="59"/>
  <c r="DD434" i="59"/>
  <c r="DF344" i="59"/>
  <c r="CL27" i="59"/>
  <c r="CN27" i="59" s="1"/>
  <c r="DF569" i="59"/>
  <c r="CL28" i="59"/>
  <c r="CN28" i="59" s="1"/>
  <c r="CM28" i="59"/>
  <c r="DE434" i="59"/>
  <c r="DL344" i="59"/>
  <c r="DA477" i="59"/>
  <c r="DJ524" i="59"/>
  <c r="DJ523" i="59"/>
  <c r="DP749" i="59"/>
  <c r="DO749" i="59"/>
  <c r="DC333" i="59"/>
  <c r="DA330" i="59"/>
  <c r="DF296" i="59"/>
  <c r="CL18" i="59"/>
  <c r="CN18" i="59" s="1"/>
  <c r="DW41" i="59"/>
  <c r="DW68" i="59" s="1"/>
  <c r="AZ81" i="59" s="1"/>
  <c r="DK791" i="59"/>
  <c r="DF517" i="59"/>
  <c r="DH385" i="59"/>
  <c r="DK870" i="59"/>
  <c r="CL17" i="59"/>
  <c r="CN17" i="59" s="1"/>
  <c r="EC47" i="59"/>
  <c r="EC74" i="59" s="1"/>
  <c r="BF87" i="59" s="1"/>
  <c r="DJ791" i="59"/>
  <c r="DJ469" i="59"/>
  <c r="DL787" i="59"/>
  <c r="DH375" i="59"/>
  <c r="DJ877" i="59"/>
  <c r="DE329" i="59"/>
  <c r="DP827" i="59"/>
  <c r="DK785" i="59"/>
  <c r="DG792" i="59"/>
  <c r="DF830" i="59"/>
  <c r="DK742" i="59"/>
  <c r="DK692" i="59"/>
  <c r="DI610" i="59"/>
  <c r="DG428" i="59"/>
  <c r="DO420" i="59"/>
  <c r="DB375" i="59"/>
  <c r="DB329" i="59"/>
  <c r="DO340" i="59"/>
  <c r="DO297" i="59"/>
  <c r="CL26" i="59"/>
  <c r="CN26" i="59" s="1"/>
  <c r="EC48" i="59"/>
  <c r="EC75" i="59" s="1"/>
  <c r="BF88" i="59" s="1"/>
  <c r="DH739" i="59"/>
  <c r="DH745" i="59"/>
  <c r="DE739" i="59"/>
  <c r="DH827" i="59"/>
  <c r="DF688" i="59"/>
  <c r="DD471" i="59"/>
  <c r="CL25" i="59"/>
  <c r="CN25" i="59" s="1"/>
  <c r="DO737" i="59"/>
  <c r="CL20" i="59"/>
  <c r="CN20" i="59" s="1"/>
  <c r="DL605" i="59"/>
  <c r="DL871" i="59"/>
  <c r="DK869" i="59"/>
  <c r="DB824" i="59"/>
  <c r="DH872" i="59"/>
  <c r="DP828" i="59"/>
  <c r="DG830" i="59"/>
  <c r="DL823" i="59"/>
  <c r="DH792" i="59"/>
  <c r="DA654" i="59"/>
  <c r="DA599" i="59"/>
  <c r="DC514" i="59"/>
  <c r="DB520" i="59"/>
  <c r="DL514" i="59"/>
  <c r="DB553" i="59"/>
  <c r="DJ465" i="59"/>
  <c r="DF431" i="59"/>
  <c r="DB382" i="59"/>
  <c r="DA329" i="59"/>
  <c r="DK329" i="59"/>
  <c r="CL22" i="59"/>
  <c r="CN22" i="59" s="1"/>
  <c r="DZ41" i="59"/>
  <c r="DZ68" i="59" s="1"/>
  <c r="BC81" i="59" s="1"/>
  <c r="CM12" i="59"/>
  <c r="CL12" i="59"/>
  <c r="CN12" i="59" s="1"/>
  <c r="EC49" i="59"/>
  <c r="EC76" i="59" s="1"/>
  <c r="BF89" i="59" s="1"/>
  <c r="DL337" i="59"/>
  <c r="DF520" i="59"/>
  <c r="DD739" i="59"/>
  <c r="DA791" i="59"/>
  <c r="DP554" i="59"/>
  <c r="DB294" i="59"/>
  <c r="DJ834" i="59"/>
  <c r="DJ427" i="59"/>
  <c r="CL15" i="59"/>
  <c r="CN15" i="59" s="1"/>
  <c r="DP736" i="59"/>
  <c r="DI877" i="59"/>
  <c r="DJ876" i="59"/>
  <c r="DC824" i="59"/>
  <c r="DH830" i="59"/>
  <c r="DA741" i="59"/>
  <c r="DO791" i="59"/>
  <c r="DO779" i="59"/>
  <c r="DI644" i="59"/>
  <c r="DJ560" i="59"/>
  <c r="DG554" i="59"/>
  <c r="DJ555" i="59"/>
  <c r="DP695" i="59"/>
  <c r="DA512" i="59"/>
  <c r="DC553" i="59"/>
  <c r="DD563" i="59"/>
  <c r="DH428" i="59"/>
  <c r="DK430" i="59"/>
  <c r="DO431" i="59"/>
  <c r="DD421" i="59"/>
  <c r="DI285" i="59"/>
  <c r="DZ48" i="59"/>
  <c r="DZ75" i="59" s="1"/>
  <c r="BC88" i="59" s="1"/>
  <c r="DG565" i="59"/>
  <c r="DD510" i="59"/>
  <c r="DF513" i="59"/>
  <c r="DF331" i="59"/>
  <c r="DD824" i="59"/>
  <c r="DJ872" i="59"/>
  <c r="DK694" i="59"/>
  <c r="DA694" i="59"/>
  <c r="DK651" i="59"/>
  <c r="DJ607" i="59"/>
  <c r="DD553" i="59"/>
  <c r="DC379" i="59"/>
  <c r="DK337" i="59"/>
  <c r="DP289" i="59"/>
  <c r="CL24" i="59"/>
  <c r="CN24" i="59" s="1"/>
  <c r="DZ84" i="59"/>
  <c r="DX84" i="59"/>
  <c r="DY84" i="59" s="1"/>
  <c r="DW47" i="59"/>
  <c r="DW74" i="59" s="1"/>
  <c r="AZ87" i="59" s="1"/>
  <c r="DK469" i="59"/>
  <c r="DC791" i="59"/>
  <c r="CL23" i="59"/>
  <c r="CN23" i="59" s="1"/>
  <c r="DI869" i="59"/>
  <c r="DG470" i="59"/>
  <c r="DI384" i="59"/>
  <c r="DA879" i="59"/>
  <c r="DJ829" i="59"/>
  <c r="DF791" i="59"/>
  <c r="DB691" i="59"/>
  <c r="DH696" i="59"/>
  <c r="DH600" i="59"/>
  <c r="DM633" i="59"/>
  <c r="DI466" i="59"/>
  <c r="DC520" i="59"/>
  <c r="DC512" i="59"/>
  <c r="DJ475" i="59"/>
  <c r="DF426" i="59"/>
  <c r="DL467" i="59"/>
  <c r="DL376" i="59"/>
  <c r="DJ423" i="59"/>
  <c r="CL19" i="59"/>
  <c r="CN19" i="59" s="1"/>
  <c r="EC50" i="59"/>
  <c r="EC77" i="59" s="1"/>
  <c r="BF90" i="59" s="1"/>
  <c r="EC45" i="59"/>
  <c r="EC72" i="59" s="1"/>
  <c r="BF85" i="59" s="1"/>
  <c r="CL58" i="59"/>
  <c r="CM58" i="59"/>
  <c r="BY37" i="59"/>
  <c r="DF332" i="59"/>
  <c r="DH782" i="59"/>
  <c r="DP780" i="59"/>
  <c r="DB700" i="59"/>
  <c r="DL651" i="59"/>
  <c r="DB599" i="59"/>
  <c r="DK517" i="59"/>
  <c r="DA518" i="59"/>
  <c r="DF424" i="59"/>
  <c r="DC377" i="59"/>
  <c r="DE379" i="59"/>
  <c r="DE288" i="59"/>
  <c r="DO286" i="59"/>
  <c r="DZ45" i="59"/>
  <c r="DZ72" i="59" s="1"/>
  <c r="BC85" i="59" s="1"/>
  <c r="DW49" i="59"/>
  <c r="DW76" i="59" s="1"/>
  <c r="AZ89" i="59" s="1"/>
  <c r="CL14" i="59"/>
  <c r="CN14" i="59" s="1"/>
  <c r="DJ744" i="59"/>
  <c r="DJ735" i="59"/>
  <c r="DP285" i="59"/>
  <c r="CL13" i="59"/>
  <c r="CN13" i="59" s="1"/>
  <c r="DD426" i="59"/>
  <c r="DF880" i="59"/>
  <c r="DC879" i="59"/>
  <c r="DB876" i="59"/>
  <c r="DL833" i="59"/>
  <c r="DD788" i="59"/>
  <c r="DD691" i="59"/>
  <c r="DJ738" i="59"/>
  <c r="DH648" i="59"/>
  <c r="DA651" i="59"/>
  <c r="DA608" i="59"/>
  <c r="DH424" i="59"/>
  <c r="DA508" i="59"/>
  <c r="CL21" i="59"/>
  <c r="CN21" i="59" s="1"/>
  <c r="CL16" i="59"/>
  <c r="CN16" i="59" s="1"/>
  <c r="ED48" i="59"/>
  <c r="ED75" i="59" s="1"/>
  <c r="BG88" i="59" s="1"/>
  <c r="EE47" i="59"/>
  <c r="EE74" i="59" s="1"/>
  <c r="BH87" i="59" s="1"/>
  <c r="DL827" i="59"/>
  <c r="DD334" i="59"/>
  <c r="DF705" i="59"/>
  <c r="DJ695" i="59"/>
  <c r="DL834" i="59"/>
  <c r="DL432" i="59"/>
  <c r="DI287" i="59"/>
  <c r="DD382" i="59"/>
  <c r="DD464" i="59"/>
  <c r="DJ698" i="59"/>
  <c r="DF476" i="59"/>
  <c r="DG693" i="59"/>
  <c r="CW29" i="59"/>
  <c r="DA287" i="59"/>
  <c r="DL737" i="59"/>
  <c r="DJ429" i="59"/>
  <c r="DG612" i="59"/>
  <c r="DB328" i="59"/>
  <c r="DJ871" i="59"/>
  <c r="DJ566" i="59"/>
  <c r="DH829" i="59"/>
  <c r="DD644" i="59"/>
  <c r="DE793" i="59"/>
  <c r="DB650" i="59"/>
  <c r="DG644" i="59"/>
  <c r="DL464" i="59"/>
  <c r="DH558" i="59"/>
  <c r="DG783" i="59"/>
  <c r="DK331" i="59"/>
  <c r="DF297" i="59"/>
  <c r="DJ513" i="59"/>
  <c r="DI750" i="59"/>
  <c r="DC653" i="59"/>
  <c r="DI380" i="59"/>
  <c r="DI511" i="59"/>
  <c r="DH283" i="59"/>
  <c r="DA301" i="59"/>
  <c r="DI436" i="59"/>
  <c r="DL301" i="59"/>
  <c r="DJ562" i="59"/>
  <c r="DA295" i="59"/>
  <c r="DI295" i="59"/>
  <c r="DI434" i="59"/>
  <c r="DA384" i="59"/>
  <c r="DC378" i="59"/>
  <c r="DG426" i="59"/>
  <c r="DH345" i="59"/>
  <c r="DL295" i="59"/>
  <c r="DK834" i="59"/>
  <c r="DA388" i="59"/>
  <c r="DI420" i="59"/>
  <c r="DH341" i="59"/>
  <c r="DG877" i="59"/>
  <c r="DI374" i="59"/>
  <c r="DA299" i="59"/>
  <c r="DC464" i="59"/>
  <c r="DD884" i="59"/>
  <c r="DC884" i="59"/>
  <c r="DD832" i="59"/>
  <c r="DI737" i="59"/>
  <c r="DJ568" i="59"/>
  <c r="DG522" i="59"/>
  <c r="DJ652" i="59"/>
  <c r="DG603" i="59"/>
  <c r="DJ648" i="59"/>
  <c r="DK609" i="59"/>
  <c r="DL288" i="59"/>
  <c r="DG868" i="59"/>
  <c r="DI780" i="59"/>
  <c r="DJ702" i="59"/>
  <c r="DI883" i="59"/>
  <c r="DH884" i="59"/>
  <c r="DH875" i="59"/>
  <c r="DC644" i="59"/>
  <c r="DI514" i="59"/>
  <c r="DD476" i="59"/>
  <c r="DK658" i="59"/>
  <c r="DG524" i="59"/>
  <c r="DI328" i="59"/>
  <c r="DK884" i="59"/>
  <c r="DJ868" i="59"/>
  <c r="DA523" i="59"/>
  <c r="DI828" i="59"/>
  <c r="DJ283" i="59"/>
  <c r="DH606" i="59"/>
  <c r="DK881" i="59"/>
  <c r="DJ783" i="59"/>
  <c r="DH658" i="59"/>
  <c r="DA613" i="59"/>
  <c r="DK515" i="59"/>
  <c r="DL374" i="59"/>
  <c r="DI871" i="59"/>
  <c r="DJ881" i="59"/>
  <c r="DD841" i="59"/>
  <c r="DI837" i="59"/>
  <c r="DF781" i="59"/>
  <c r="DH746" i="59"/>
  <c r="DH609" i="59"/>
  <c r="DG607" i="59"/>
  <c r="DL297" i="59"/>
  <c r="DC598" i="59"/>
  <c r="DG476" i="59"/>
  <c r="DD558" i="59"/>
  <c r="DH436" i="59"/>
  <c r="DP434" i="59"/>
  <c r="DH295" i="59"/>
  <c r="DL868" i="59"/>
  <c r="DI795" i="59"/>
  <c r="DK829" i="59"/>
  <c r="DK702" i="59"/>
  <c r="DI739" i="59"/>
  <c r="DJ606" i="59"/>
  <c r="DK521" i="59"/>
  <c r="DK509" i="59"/>
  <c r="DO428" i="59"/>
  <c r="DK301" i="59"/>
  <c r="DI886" i="59"/>
  <c r="DE826" i="59"/>
  <c r="DG780" i="59"/>
  <c r="DJ650" i="59"/>
  <c r="DG614" i="59"/>
  <c r="DG604" i="59"/>
  <c r="DI517" i="59"/>
  <c r="DI509" i="59"/>
  <c r="DL331" i="59"/>
  <c r="DK328" i="59"/>
  <c r="CU29" i="59"/>
  <c r="DG871" i="59"/>
  <c r="DG661" i="59"/>
  <c r="DF790" i="59"/>
  <c r="DL644" i="59"/>
  <c r="DI706" i="59"/>
  <c r="DG647" i="59"/>
  <c r="DJ509" i="59"/>
  <c r="DA884" i="59"/>
  <c r="DP874" i="59"/>
  <c r="DG779" i="59"/>
  <c r="DG658" i="59"/>
  <c r="DI426" i="59"/>
  <c r="DA374" i="59"/>
  <c r="DJ301" i="59"/>
  <c r="DI299" i="59"/>
  <c r="DL884" i="59"/>
  <c r="DP880" i="59"/>
  <c r="DJ616" i="59"/>
  <c r="DO743" i="59"/>
  <c r="DH604" i="59"/>
  <c r="DO600" i="59"/>
  <c r="DC647" i="59"/>
  <c r="DI571" i="59"/>
  <c r="DF418" i="59"/>
  <c r="DA381" i="59"/>
  <c r="DE426" i="59"/>
  <c r="DJ422" i="59"/>
  <c r="DA297" i="59"/>
  <c r="DI377" i="59"/>
  <c r="DE841" i="59"/>
  <c r="DC793" i="59"/>
  <c r="DG829" i="59"/>
  <c r="DI746" i="59"/>
  <c r="DI643" i="59"/>
  <c r="DK695" i="59"/>
  <c r="DH466" i="59"/>
  <c r="DI463" i="59"/>
  <c r="DD420" i="59"/>
  <c r="DA386" i="59"/>
  <c r="DJ381" i="59"/>
  <c r="DL881" i="59"/>
  <c r="DF841" i="59"/>
  <c r="DL829" i="59"/>
  <c r="DA750" i="59"/>
  <c r="DK479" i="59"/>
  <c r="DK512" i="59"/>
  <c r="DH418" i="59"/>
  <c r="DA378" i="59"/>
  <c r="DL384" i="59"/>
  <c r="DA291" i="59"/>
  <c r="DD291" i="59"/>
  <c r="DG873" i="59"/>
  <c r="DG659" i="59"/>
  <c r="DD601" i="59"/>
  <c r="DF647" i="59"/>
  <c r="DK601" i="59"/>
  <c r="DL479" i="59"/>
  <c r="DK560" i="59"/>
  <c r="DL378" i="59"/>
  <c r="DJ330" i="59"/>
  <c r="DL283" i="59"/>
  <c r="DJ373" i="59"/>
  <c r="DB287" i="59"/>
  <c r="DI868" i="59"/>
  <c r="DG841" i="59"/>
  <c r="DL832" i="59"/>
  <c r="DH737" i="59"/>
  <c r="DI568" i="59"/>
  <c r="DI559" i="59"/>
  <c r="DB568" i="59"/>
  <c r="DF465" i="59"/>
  <c r="DI288" i="59"/>
  <c r="DB285" i="59"/>
  <c r="DJ795" i="59"/>
  <c r="DH871" i="59"/>
  <c r="DK795" i="59"/>
  <c r="DI650" i="59"/>
  <c r="DJ570" i="59"/>
  <c r="DH559" i="59"/>
  <c r="DL377" i="59"/>
  <c r="DI389" i="59"/>
  <c r="DD390" i="59"/>
  <c r="DK841" i="59"/>
  <c r="DH828" i="59"/>
  <c r="DK750" i="59"/>
  <c r="DG704" i="59"/>
  <c r="DB703" i="59"/>
  <c r="DD647" i="59"/>
  <c r="DD650" i="59"/>
  <c r="DH421" i="59"/>
  <c r="DF421" i="59"/>
  <c r="DC376" i="59"/>
  <c r="DE345" i="59"/>
  <c r="DI881" i="59"/>
  <c r="DF829" i="59"/>
  <c r="DA749" i="59"/>
  <c r="DE823" i="59"/>
  <c r="DE553" i="59"/>
  <c r="DE474" i="59"/>
  <c r="DH435" i="59"/>
  <c r="DB376" i="59"/>
  <c r="DF343" i="59"/>
  <c r="DI569" i="59"/>
  <c r="DI476" i="59"/>
  <c r="DB558" i="59"/>
  <c r="DH433" i="59"/>
  <c r="DL382" i="59"/>
  <c r="DI329" i="59"/>
  <c r="DF598" i="59"/>
  <c r="DB519" i="59"/>
  <c r="DA513" i="59"/>
  <c r="DF480" i="59"/>
  <c r="DK299" i="59"/>
  <c r="DK333" i="59"/>
  <c r="DF832" i="59"/>
  <c r="DK868" i="59"/>
  <c r="DG795" i="59"/>
  <c r="DI695" i="59"/>
  <c r="DE703" i="59"/>
  <c r="DJ693" i="59"/>
  <c r="DG613" i="59"/>
  <c r="DA556" i="59"/>
  <c r="DF468" i="59"/>
  <c r="DD560" i="59"/>
  <c r="DK570" i="59"/>
  <c r="DD424" i="59"/>
  <c r="DJ418" i="59"/>
  <c r="DI375" i="59"/>
  <c r="DH332" i="59"/>
  <c r="DJ286" i="59"/>
  <c r="DH883" i="59"/>
  <c r="DG839" i="59"/>
  <c r="DF869" i="59"/>
  <c r="DG885" i="59"/>
  <c r="DD793" i="59"/>
  <c r="DF875" i="59"/>
  <c r="DF793" i="59"/>
  <c r="DJ793" i="59"/>
  <c r="DI692" i="59"/>
  <c r="DJ780" i="59"/>
  <c r="DK650" i="59"/>
  <c r="DG606" i="59"/>
  <c r="DJ647" i="59"/>
  <c r="DH605" i="59"/>
  <c r="DJ604" i="59"/>
  <c r="DG558" i="59"/>
  <c r="DG556" i="59"/>
  <c r="DD568" i="59"/>
  <c r="DG467" i="59"/>
  <c r="DK429" i="59"/>
  <c r="DG418" i="59"/>
  <c r="DC382" i="59"/>
  <c r="CS29" i="59"/>
  <c r="DI880" i="59"/>
  <c r="DB884" i="59"/>
  <c r="DG828" i="59"/>
  <c r="DC778" i="59"/>
  <c r="DF659" i="59"/>
  <c r="DL705" i="59"/>
  <c r="DC703" i="59"/>
  <c r="DG703" i="59"/>
  <c r="DK693" i="59"/>
  <c r="DJ739" i="59"/>
  <c r="DI604" i="59"/>
  <c r="DE598" i="59"/>
  <c r="DC558" i="59"/>
  <c r="DG465" i="59"/>
  <c r="DG423" i="59"/>
  <c r="DF423" i="59"/>
  <c r="CT29" i="59"/>
  <c r="DJ884" i="59"/>
  <c r="DA826" i="59"/>
  <c r="DD746" i="59"/>
  <c r="DI605" i="59"/>
  <c r="DK604" i="59"/>
  <c r="DC568" i="59"/>
  <c r="DI512" i="59"/>
  <c r="DA568" i="59"/>
  <c r="DB283" i="59"/>
  <c r="DB291" i="59"/>
  <c r="DE832" i="59"/>
  <c r="DC607" i="59"/>
  <c r="DB517" i="59"/>
  <c r="DD472" i="59"/>
  <c r="DB787" i="59"/>
  <c r="DA382" i="59"/>
  <c r="DH832" i="59"/>
  <c r="DB472" i="59"/>
  <c r="DI292" i="59"/>
  <c r="DH877" i="59"/>
  <c r="DE607" i="59"/>
  <c r="DK562" i="59"/>
  <c r="DA337" i="59"/>
  <c r="DK519" i="59"/>
  <c r="DB474" i="59"/>
  <c r="DG879" i="59"/>
  <c r="DJ654" i="59"/>
  <c r="DL429" i="59"/>
  <c r="DI519" i="59"/>
  <c r="DD384" i="59"/>
  <c r="DG609" i="59"/>
  <c r="DI788" i="59"/>
  <c r="DI563" i="59"/>
  <c r="DA293" i="59"/>
  <c r="DE610" i="59"/>
  <c r="DB295" i="59"/>
  <c r="DJ385" i="59"/>
  <c r="DD790" i="59"/>
  <c r="DA385" i="59"/>
  <c r="DG610" i="59"/>
  <c r="DJ880" i="59"/>
  <c r="DK385" i="59"/>
  <c r="DH880" i="59"/>
  <c r="DK296" i="59"/>
  <c r="DJ476" i="59"/>
  <c r="DI521" i="59"/>
  <c r="DB386" i="59"/>
  <c r="DI296" i="59"/>
  <c r="DI566" i="59"/>
  <c r="DH521" i="59"/>
  <c r="DA656" i="59"/>
  <c r="DK701" i="59"/>
  <c r="DH567" i="59"/>
  <c r="DI387" i="59"/>
  <c r="DL387" i="59"/>
  <c r="DC297" i="59"/>
  <c r="DF522" i="59"/>
  <c r="DH477" i="59"/>
  <c r="DK432" i="59"/>
  <c r="DG297" i="59"/>
  <c r="DB297" i="59"/>
  <c r="DP881" i="59"/>
  <c r="DO881" i="59"/>
  <c r="DG840" i="59"/>
  <c r="DH881" i="59"/>
  <c r="DB875" i="59"/>
  <c r="DB874" i="59"/>
  <c r="DG884" i="59"/>
  <c r="DP886" i="59"/>
  <c r="DB841" i="59"/>
  <c r="DB840" i="59"/>
  <c r="DO883" i="59"/>
  <c r="DH876" i="59"/>
  <c r="DL837" i="59"/>
  <c r="DG827" i="59"/>
  <c r="DG826" i="59"/>
  <c r="DG878" i="59"/>
  <c r="DD868" i="59"/>
  <c r="DD869" i="59"/>
  <c r="DP869" i="59"/>
  <c r="DO869" i="59"/>
  <c r="DP868" i="59"/>
  <c r="DO868" i="59"/>
  <c r="DK877" i="59"/>
  <c r="DC881" i="59"/>
  <c r="DD831" i="59"/>
  <c r="DE884" i="59"/>
  <c r="DC838" i="59"/>
  <c r="DC837" i="59"/>
  <c r="DI794" i="59"/>
  <c r="DJ830" i="59"/>
  <c r="DF780" i="59"/>
  <c r="DC825" i="59"/>
  <c r="DA787" i="59"/>
  <c r="DA786" i="59"/>
  <c r="DP751" i="59"/>
  <c r="DO751" i="59"/>
  <c r="DO750" i="59"/>
  <c r="DP750" i="59"/>
  <c r="DO741" i="59"/>
  <c r="DP741" i="59"/>
  <c r="DP740" i="59"/>
  <c r="DJ689" i="59"/>
  <c r="DJ688" i="59"/>
  <c r="DO744" i="59"/>
  <c r="DP744" i="59"/>
  <c r="DH750" i="59"/>
  <c r="DH749" i="59"/>
  <c r="DI782" i="59"/>
  <c r="DI702" i="59"/>
  <c r="DJ694" i="59"/>
  <c r="DP654" i="59"/>
  <c r="DO654" i="59"/>
  <c r="DJ612" i="59"/>
  <c r="DJ611" i="59"/>
  <c r="DB699" i="59"/>
  <c r="DB698" i="59"/>
  <c r="DO690" i="59"/>
  <c r="DP690" i="59"/>
  <c r="DP689" i="59"/>
  <c r="DO650" i="59"/>
  <c r="DP650" i="59"/>
  <c r="DO649" i="59"/>
  <c r="DP649" i="59"/>
  <c r="DI612" i="59"/>
  <c r="DH695" i="59"/>
  <c r="DE654" i="59"/>
  <c r="DE653" i="59"/>
  <c r="DG706" i="59"/>
  <c r="DP661" i="59"/>
  <c r="DO661" i="59"/>
  <c r="DH614" i="59"/>
  <c r="DH613" i="59"/>
  <c r="DI688" i="59"/>
  <c r="DA565" i="59"/>
  <c r="DA564" i="59"/>
  <c r="DB649" i="59"/>
  <c r="DB610" i="59"/>
  <c r="DB609" i="59"/>
  <c r="DP602" i="59"/>
  <c r="DO602" i="59"/>
  <c r="DK565" i="59"/>
  <c r="DK564" i="59"/>
  <c r="DI567" i="59"/>
  <c r="DP561" i="59"/>
  <c r="DO561" i="59"/>
  <c r="DO560" i="59"/>
  <c r="DP560" i="59"/>
  <c r="DA881" i="59"/>
  <c r="DA880" i="59"/>
  <c r="DJ883" i="59"/>
  <c r="DC840" i="59"/>
  <c r="DC841" i="59"/>
  <c r="DD840" i="59"/>
  <c r="DI786" i="59"/>
  <c r="DI785" i="59"/>
  <c r="DI876" i="59"/>
  <c r="DI878" i="59"/>
  <c r="DE869" i="59"/>
  <c r="DB869" i="59"/>
  <c r="DB868" i="59"/>
  <c r="DI873" i="59"/>
  <c r="DL793" i="59"/>
  <c r="DL792" i="59"/>
  <c r="DC872" i="59"/>
  <c r="DC871" i="59"/>
  <c r="DA872" i="59"/>
  <c r="DA871" i="59"/>
  <c r="DA883" i="59"/>
  <c r="DE838" i="59"/>
  <c r="DD838" i="59"/>
  <c r="DD837" i="59"/>
  <c r="DA835" i="59"/>
  <c r="DA834" i="59"/>
  <c r="DP782" i="59"/>
  <c r="DO782" i="59"/>
  <c r="DK830" i="59"/>
  <c r="DG736" i="59"/>
  <c r="DG735" i="59"/>
  <c r="DG823" i="59"/>
  <c r="DP823" i="59"/>
  <c r="DO823" i="59"/>
  <c r="DP787" i="59"/>
  <c r="DO787" i="59"/>
  <c r="DB741" i="59"/>
  <c r="DB740" i="59"/>
  <c r="DB786" i="59"/>
  <c r="DJ661" i="59"/>
  <c r="DJ660" i="59"/>
  <c r="DO702" i="59"/>
  <c r="DP702" i="59"/>
  <c r="DP701" i="59"/>
  <c r="DB744" i="59"/>
  <c r="DB743" i="59"/>
  <c r="DL780" i="59"/>
  <c r="DD690" i="59"/>
  <c r="DD689" i="59"/>
  <c r="DH654" i="59"/>
  <c r="DH653" i="59"/>
  <c r="DJ609" i="59"/>
  <c r="DJ608" i="59"/>
  <c r="DF654" i="59"/>
  <c r="DF653" i="59"/>
  <c r="DH706" i="59"/>
  <c r="DH705" i="59"/>
  <c r="DA748" i="59"/>
  <c r="DP599" i="59"/>
  <c r="DO599" i="59"/>
  <c r="DI558" i="59"/>
  <c r="DI557" i="59"/>
  <c r="DG650" i="59"/>
  <c r="DI602" i="59"/>
  <c r="DI601" i="59"/>
  <c r="DC610" i="59"/>
  <c r="DC609" i="59"/>
  <c r="DK607" i="59"/>
  <c r="DK606" i="59"/>
  <c r="DG605" i="59"/>
  <c r="DI565" i="59"/>
  <c r="DL568" i="59"/>
  <c r="DI879" i="59"/>
  <c r="DH879" i="59"/>
  <c r="DL880" i="59"/>
  <c r="DP826" i="59"/>
  <c r="DO826" i="59"/>
  <c r="DK883" i="59"/>
  <c r="DH878" i="59"/>
  <c r="DA793" i="59"/>
  <c r="DA792" i="59"/>
  <c r="DD872" i="59"/>
  <c r="DD871" i="59"/>
  <c r="DP872" i="59"/>
  <c r="DO872" i="59"/>
  <c r="DP871" i="59"/>
  <c r="DF838" i="59"/>
  <c r="DP835" i="59"/>
  <c r="DO835" i="59"/>
  <c r="DP834" i="59"/>
  <c r="DK749" i="59"/>
  <c r="DK748" i="59"/>
  <c r="DI734" i="59"/>
  <c r="DI733" i="59"/>
  <c r="DB823" i="59"/>
  <c r="DI745" i="59"/>
  <c r="DC741" i="59"/>
  <c r="DC740" i="59"/>
  <c r="DC781" i="59"/>
  <c r="DC780" i="59"/>
  <c r="DK781" i="59"/>
  <c r="DK780" i="59"/>
  <c r="DA702" i="59"/>
  <c r="DA701" i="59"/>
  <c r="DL784" i="59"/>
  <c r="DG654" i="59"/>
  <c r="DC746" i="59"/>
  <c r="DK698" i="59"/>
  <c r="DP611" i="59"/>
  <c r="DO611" i="59"/>
  <c r="DH599" i="59"/>
  <c r="DH598" i="59"/>
  <c r="DC567" i="59"/>
  <c r="DC566" i="59"/>
  <c r="DK555" i="59"/>
  <c r="DK554" i="59"/>
  <c r="DB571" i="59"/>
  <c r="DB570" i="59"/>
  <c r="DH562" i="59"/>
  <c r="DH561" i="59"/>
  <c r="DP571" i="59"/>
  <c r="DO571" i="59"/>
  <c r="DP570" i="59"/>
  <c r="DO570" i="59"/>
  <c r="DG699" i="59"/>
  <c r="DE604" i="59"/>
  <c r="DE603" i="59"/>
  <c r="DK649" i="59"/>
  <c r="DD604" i="59"/>
  <c r="DD603" i="59"/>
  <c r="DF561" i="59"/>
  <c r="DF560" i="59"/>
  <c r="DH524" i="59"/>
  <c r="DI611" i="59"/>
  <c r="DK837" i="59"/>
  <c r="DK836" i="59"/>
  <c r="DB826" i="59"/>
  <c r="DB825" i="59"/>
  <c r="DG882" i="59"/>
  <c r="DA832" i="59"/>
  <c r="DA831" i="59"/>
  <c r="DC878" i="59"/>
  <c r="DC877" i="59"/>
  <c r="DJ878" i="59"/>
  <c r="DH885" i="59"/>
  <c r="DP833" i="59"/>
  <c r="DO833" i="59"/>
  <c r="DK827" i="59"/>
  <c r="DG870" i="59"/>
  <c r="DP793" i="59"/>
  <c r="DO793" i="59"/>
  <c r="DE872" i="59"/>
  <c r="DE871" i="59"/>
  <c r="DB872" i="59"/>
  <c r="DB871" i="59"/>
  <c r="DE829" i="59"/>
  <c r="DE828" i="59"/>
  <c r="DD875" i="59"/>
  <c r="DG838" i="59"/>
  <c r="DB835" i="59"/>
  <c r="DB834" i="59"/>
  <c r="DP788" i="59"/>
  <c r="DO788" i="59"/>
  <c r="DO834" i="59"/>
  <c r="DJ749" i="59"/>
  <c r="DJ748" i="59"/>
  <c r="DP792" i="59"/>
  <c r="DF831" i="59"/>
  <c r="DC823" i="59"/>
  <c r="DK824" i="59"/>
  <c r="DF747" i="59"/>
  <c r="DF746" i="59"/>
  <c r="DE744" i="59"/>
  <c r="DE743" i="59"/>
  <c r="DL653" i="59"/>
  <c r="DL652" i="59"/>
  <c r="DJ706" i="59"/>
  <c r="DJ705" i="59"/>
  <c r="DL740" i="59"/>
  <c r="DD703" i="59"/>
  <c r="DD702" i="59"/>
  <c r="DG692" i="59"/>
  <c r="DF699" i="59"/>
  <c r="DL607" i="59"/>
  <c r="DL606" i="59"/>
  <c r="DG602" i="59"/>
  <c r="DG601" i="59"/>
  <c r="DP479" i="59"/>
  <c r="DO479" i="59"/>
  <c r="DP478" i="59"/>
  <c r="DO478" i="59"/>
  <c r="DC875" i="59"/>
  <c r="DC874" i="59"/>
  <c r="DP832" i="59"/>
  <c r="DO832" i="59"/>
  <c r="DI885" i="59"/>
  <c r="DF885" i="59"/>
  <c r="DI833" i="59"/>
  <c r="DF840" i="59"/>
  <c r="DB793" i="59"/>
  <c r="DB792" i="59"/>
  <c r="DF872" i="59"/>
  <c r="DH838" i="59"/>
  <c r="DB831" i="59"/>
  <c r="DK746" i="59"/>
  <c r="DK745" i="59"/>
  <c r="DJ746" i="59"/>
  <c r="DJ745" i="59"/>
  <c r="DC792" i="59"/>
  <c r="DO828" i="59"/>
  <c r="DC795" i="59"/>
  <c r="DC796" i="59"/>
  <c r="DP796" i="59"/>
  <c r="DO796" i="59"/>
  <c r="DO795" i="59"/>
  <c r="DP795" i="59"/>
  <c r="DD744" i="59"/>
  <c r="DD743" i="59"/>
  <c r="DI698" i="59"/>
  <c r="DI697" i="59"/>
  <c r="DA784" i="59"/>
  <c r="DA783" i="59"/>
  <c r="DE690" i="59"/>
  <c r="DE689" i="59"/>
  <c r="DO704" i="59"/>
  <c r="DP704" i="59"/>
  <c r="DO653" i="59"/>
  <c r="DP653" i="59"/>
  <c r="DP652" i="59"/>
  <c r="DO652" i="59"/>
  <c r="DF693" i="59"/>
  <c r="DF692" i="59"/>
  <c r="DF657" i="59"/>
  <c r="DF656" i="59"/>
  <c r="DK689" i="59"/>
  <c r="DP648" i="59"/>
  <c r="DO648" i="59"/>
  <c r="DE613" i="59"/>
  <c r="DE612" i="59"/>
  <c r="DG690" i="59"/>
  <c r="DP645" i="59"/>
  <c r="DO645" i="59"/>
  <c r="DF571" i="59"/>
  <c r="DF570" i="59"/>
  <c r="DP557" i="59"/>
  <c r="DO557" i="59"/>
  <c r="DJ875" i="59"/>
  <c r="DP879" i="59"/>
  <c r="DO879" i="59"/>
  <c r="DP882" i="59"/>
  <c r="DO882" i="59"/>
  <c r="DE881" i="59"/>
  <c r="DJ833" i="59"/>
  <c r="DH837" i="59"/>
  <c r="DG872" i="59"/>
  <c r="DE875" i="59"/>
  <c r="DI839" i="59"/>
  <c r="DD835" i="59"/>
  <c r="DA746" i="59"/>
  <c r="DA745" i="59"/>
  <c r="DJ823" i="59"/>
  <c r="DL795" i="59"/>
  <c r="DD795" i="59"/>
  <c r="DD796" i="59"/>
  <c r="DB796" i="59"/>
  <c r="DB795" i="59"/>
  <c r="DL783" i="59"/>
  <c r="DA781" i="59"/>
  <c r="DA780" i="59"/>
  <c r="DE778" i="59"/>
  <c r="DB778" i="59"/>
  <c r="DI779" i="59"/>
  <c r="DC784" i="59"/>
  <c r="DC783" i="59"/>
  <c r="DE699" i="59"/>
  <c r="DE698" i="59"/>
  <c r="DP688" i="59"/>
  <c r="DO688" i="59"/>
  <c r="DO655" i="59"/>
  <c r="DF703" i="59"/>
  <c r="DF702" i="59"/>
  <c r="DG657" i="59"/>
  <c r="DC565" i="59"/>
  <c r="DC564" i="59"/>
  <c r="DA689" i="59"/>
  <c r="DF690" i="59"/>
  <c r="DE606" i="59"/>
  <c r="DH874" i="59"/>
  <c r="DH873" i="59"/>
  <c r="DJ837" i="59"/>
  <c r="DJ836" i="59"/>
  <c r="DF868" i="59"/>
  <c r="DC832" i="59"/>
  <c r="DC869" i="59"/>
  <c r="DC868" i="59"/>
  <c r="DK833" i="59"/>
  <c r="DL790" i="59"/>
  <c r="DL789" i="59"/>
  <c r="DJ832" i="59"/>
  <c r="DI832" i="59"/>
  <c r="DO871" i="59"/>
  <c r="DE795" i="59"/>
  <c r="DE796" i="59"/>
  <c r="DH826" i="59"/>
  <c r="DO780" i="59"/>
  <c r="DP781" i="59"/>
  <c r="DO781" i="59"/>
  <c r="DL702" i="59"/>
  <c r="DL701" i="59"/>
  <c r="DF778" i="59"/>
  <c r="DI751" i="59"/>
  <c r="DE784" i="59"/>
  <c r="DE783" i="59"/>
  <c r="DP784" i="59"/>
  <c r="DO784" i="59"/>
  <c r="DO783" i="59"/>
  <c r="DP697" i="59"/>
  <c r="DO697" i="59"/>
  <c r="DO644" i="59"/>
  <c r="DP644" i="59"/>
  <c r="DP643" i="59"/>
  <c r="DG702" i="59"/>
  <c r="DE651" i="59"/>
  <c r="DE650" i="59"/>
  <c r="DD565" i="59"/>
  <c r="DD564" i="59"/>
  <c r="DD610" i="59"/>
  <c r="DD609" i="59"/>
  <c r="DL567" i="59"/>
  <c r="DL566" i="59"/>
  <c r="DF658" i="59"/>
  <c r="DK875" i="59"/>
  <c r="DK874" i="59"/>
  <c r="DK880" i="59"/>
  <c r="DH839" i="59"/>
  <c r="DL878" i="59"/>
  <c r="DI870" i="59"/>
  <c r="DA790" i="59"/>
  <c r="DA789" i="59"/>
  <c r="DI829" i="59"/>
  <c r="DA829" i="59"/>
  <c r="DA828" i="59"/>
  <c r="DE835" i="59"/>
  <c r="DA740" i="59"/>
  <c r="DA739" i="59"/>
  <c r="DI823" i="59"/>
  <c r="DD825" i="59"/>
  <c r="DD792" i="59"/>
  <c r="DJ737" i="59"/>
  <c r="DJ736" i="59"/>
  <c r="DH795" i="59"/>
  <c r="DF795" i="59"/>
  <c r="DF796" i="59"/>
  <c r="DG793" i="59"/>
  <c r="DB702" i="59"/>
  <c r="DB701" i="59"/>
  <c r="DE781" i="59"/>
  <c r="DE780" i="59"/>
  <c r="DB781" i="59"/>
  <c r="DB780" i="59"/>
  <c r="DG778" i="59"/>
  <c r="DG750" i="59"/>
  <c r="DG749" i="59"/>
  <c r="DE747" i="59"/>
  <c r="DE746" i="59"/>
  <c r="DC750" i="59"/>
  <c r="DC749" i="59"/>
  <c r="DF784" i="59"/>
  <c r="DB784" i="59"/>
  <c r="DB783" i="59"/>
  <c r="DA644" i="59"/>
  <c r="DA643" i="59"/>
  <c r="DI705" i="59"/>
  <c r="DL656" i="59"/>
  <c r="DL655" i="59"/>
  <c r="DK653" i="59"/>
  <c r="DK652" i="59"/>
  <c r="DH703" i="59"/>
  <c r="DH702" i="59"/>
  <c r="DO738" i="59"/>
  <c r="DP738" i="59"/>
  <c r="DP737" i="59"/>
  <c r="DJ697" i="59"/>
  <c r="DH651" i="59"/>
  <c r="DH650" i="59"/>
  <c r="DF651" i="59"/>
  <c r="DF650" i="59"/>
  <c r="DE601" i="59"/>
  <c r="DE600" i="59"/>
  <c r="DF607" i="59"/>
  <c r="DF606" i="59"/>
  <c r="DD607" i="59"/>
  <c r="DD606" i="59"/>
  <c r="DG656" i="59"/>
  <c r="DE840" i="59"/>
  <c r="DL883" i="59"/>
  <c r="DA878" i="59"/>
  <c r="DA877" i="59"/>
  <c r="DD881" i="59"/>
  <c r="DP790" i="59"/>
  <c r="DO790" i="59"/>
  <c r="DP789" i="59"/>
  <c r="DF828" i="59"/>
  <c r="DP829" i="59"/>
  <c r="DO829" i="59"/>
  <c r="DC831" i="59"/>
  <c r="DF835" i="59"/>
  <c r="DA737" i="59"/>
  <c r="DA736" i="59"/>
  <c r="DK740" i="59"/>
  <c r="DK739" i="59"/>
  <c r="DH823" i="59"/>
  <c r="DJ734" i="59"/>
  <c r="DJ733" i="59"/>
  <c r="DC787" i="59"/>
  <c r="DE831" i="59"/>
  <c r="DO735" i="59"/>
  <c r="DP735" i="59"/>
  <c r="DP734" i="59"/>
  <c r="DJ701" i="59"/>
  <c r="DJ700" i="59"/>
  <c r="DI661" i="59"/>
  <c r="DI660" i="59"/>
  <c r="DH661" i="59"/>
  <c r="DH660" i="59"/>
  <c r="DI791" i="59"/>
  <c r="DG746" i="59"/>
  <c r="DD750" i="59"/>
  <c r="DD749" i="59"/>
  <c r="DJ742" i="59"/>
  <c r="DJ657" i="59"/>
  <c r="DJ656" i="59"/>
  <c r="DL616" i="59"/>
  <c r="DL615" i="59"/>
  <c r="DI703" i="59"/>
  <c r="DL693" i="59"/>
  <c r="DL692" i="59"/>
  <c r="DB738" i="59"/>
  <c r="DB737" i="59"/>
  <c r="DJ651" i="59"/>
  <c r="DI599" i="59"/>
  <c r="DI598" i="59"/>
  <c r="DL565" i="59"/>
  <c r="DL564" i="59"/>
  <c r="DF604" i="59"/>
  <c r="DF603" i="59"/>
  <c r="DA655" i="59"/>
  <c r="DE645" i="59"/>
  <c r="DE644" i="59"/>
  <c r="DP884" i="59"/>
  <c r="DO884" i="59"/>
  <c r="DL875" i="59"/>
  <c r="DL874" i="59"/>
  <c r="DJ828" i="59"/>
  <c r="DJ827" i="59"/>
  <c r="DL841" i="59"/>
  <c r="DL840" i="59"/>
  <c r="DH882" i="59"/>
  <c r="DL828" i="59"/>
  <c r="DD878" i="59"/>
  <c r="DP878" i="59"/>
  <c r="DO878" i="59"/>
  <c r="DO877" i="59"/>
  <c r="DI824" i="59"/>
  <c r="DE837" i="59"/>
  <c r="DB829" i="59"/>
  <c r="DB828" i="59"/>
  <c r="DI827" i="59"/>
  <c r="DA838" i="59"/>
  <c r="DA837" i="59"/>
  <c r="DG835" i="59"/>
  <c r="DE790" i="59"/>
  <c r="DA734" i="59"/>
  <c r="DA733" i="59"/>
  <c r="DG787" i="59"/>
  <c r="DG786" i="59"/>
  <c r="DI749" i="59"/>
  <c r="DI748" i="59"/>
  <c r="DD787" i="59"/>
  <c r="DD786" i="59"/>
  <c r="DC786" i="59"/>
  <c r="DB735" i="59"/>
  <c r="DB734" i="59"/>
  <c r="DF750" i="59"/>
  <c r="DF749" i="59"/>
  <c r="DL699" i="59"/>
  <c r="DL698" i="59"/>
  <c r="DO616" i="59"/>
  <c r="DP615" i="59"/>
  <c r="DP616" i="59"/>
  <c r="DO615" i="59"/>
  <c r="DF696" i="59"/>
  <c r="DO656" i="59"/>
  <c r="DP656" i="59"/>
  <c r="DK647" i="59"/>
  <c r="DK646" i="59"/>
  <c r="DA693" i="59"/>
  <c r="DA692" i="59"/>
  <c r="DD571" i="59"/>
  <c r="DD570" i="59"/>
  <c r="DJ602" i="59"/>
  <c r="DJ601" i="59"/>
  <c r="DH566" i="59"/>
  <c r="DH565" i="59"/>
  <c r="DO613" i="59"/>
  <c r="DP613" i="59"/>
  <c r="DO612" i="59"/>
  <c r="DP612" i="59"/>
  <c r="DC601" i="59"/>
  <c r="DC600" i="59"/>
  <c r="DA567" i="59"/>
  <c r="DA566" i="59"/>
  <c r="DL610" i="59"/>
  <c r="DL609" i="59"/>
  <c r="DH645" i="59"/>
  <c r="DH644" i="59"/>
  <c r="DA875" i="59"/>
  <c r="DA874" i="59"/>
  <c r="DF879" i="59"/>
  <c r="DA841" i="59"/>
  <c r="DA840" i="59"/>
  <c r="DO825" i="59"/>
  <c r="DI882" i="59"/>
  <c r="DH870" i="59"/>
  <c r="DO785" i="59"/>
  <c r="DP785" i="59"/>
  <c r="DB881" i="59"/>
  <c r="DC829" i="59"/>
  <c r="DC828" i="59"/>
  <c r="DP825" i="59"/>
  <c r="DP838" i="59"/>
  <c r="DO838" i="59"/>
  <c r="DO837" i="59"/>
  <c r="DP837" i="59"/>
  <c r="DH835" i="59"/>
  <c r="DO831" i="59"/>
  <c r="DI830" i="59"/>
  <c r="DI836" i="59"/>
  <c r="DE787" i="59"/>
  <c r="DE786" i="59"/>
  <c r="DA825" i="59"/>
  <c r="DO786" i="59"/>
  <c r="DC735" i="59"/>
  <c r="DC734" i="59"/>
  <c r="DH781" i="59"/>
  <c r="DL744" i="59"/>
  <c r="DL743" i="59"/>
  <c r="DI736" i="59"/>
  <c r="DH751" i="59"/>
  <c r="DB616" i="59"/>
  <c r="DB615" i="59"/>
  <c r="DA699" i="59"/>
  <c r="DA698" i="59"/>
  <c r="DL690" i="59"/>
  <c r="DL689" i="59"/>
  <c r="DB653" i="59"/>
  <c r="DB652" i="59"/>
  <c r="DA616" i="59"/>
  <c r="DA615" i="59"/>
  <c r="DB656" i="59"/>
  <c r="DB655" i="59"/>
  <c r="DL734" i="59"/>
  <c r="DE705" i="59"/>
  <c r="DE706" i="59"/>
  <c r="DE702" i="59"/>
  <c r="DB565" i="59"/>
  <c r="DB564" i="59"/>
  <c r="DB613" i="59"/>
  <c r="DB612" i="59"/>
  <c r="DP605" i="59"/>
  <c r="DO605" i="59"/>
  <c r="DG653" i="59"/>
  <c r="DA610" i="59"/>
  <c r="DA609" i="59"/>
  <c r="DK567" i="59"/>
  <c r="DK566" i="59"/>
  <c r="DL604" i="59"/>
  <c r="DL603" i="59"/>
  <c r="DF555" i="59"/>
  <c r="DF556" i="59"/>
  <c r="DO875" i="59"/>
  <c r="DP875" i="59"/>
  <c r="DO841" i="59"/>
  <c r="DP841" i="59"/>
  <c r="DG876" i="59"/>
  <c r="DJ874" i="59"/>
  <c r="DF827" i="59"/>
  <c r="DF826" i="59"/>
  <c r="DF878" i="59"/>
  <c r="DI875" i="59"/>
  <c r="DA869" i="59"/>
  <c r="DA868" i="59"/>
  <c r="DP885" i="59"/>
  <c r="DO885" i="59"/>
  <c r="DJ824" i="59"/>
  <c r="DK840" i="59"/>
  <c r="DK793" i="59"/>
  <c r="DK792" i="59"/>
  <c r="DG832" i="59"/>
  <c r="DD829" i="59"/>
  <c r="DD828" i="59"/>
  <c r="DB838" i="59"/>
  <c r="DB837" i="59"/>
  <c r="DP831" i="59"/>
  <c r="DP830" i="59"/>
  <c r="DO830" i="59"/>
  <c r="DK737" i="59"/>
  <c r="DK736" i="59"/>
  <c r="DI743" i="59"/>
  <c r="DI742" i="59"/>
  <c r="DF823" i="59"/>
  <c r="DF787" i="59"/>
  <c r="DF786" i="59"/>
  <c r="DC834" i="59"/>
  <c r="DD781" i="59"/>
  <c r="DD780" i="59"/>
  <c r="DE735" i="59"/>
  <c r="DE734" i="59"/>
  <c r="DJ692" i="59"/>
  <c r="DJ691" i="59"/>
  <c r="DP786" i="59"/>
  <c r="DH793" i="59"/>
  <c r="DL750" i="59"/>
  <c r="DL749" i="59"/>
  <c r="DD653" i="59"/>
  <c r="DD652" i="59"/>
  <c r="DF704" i="59"/>
  <c r="DD656" i="59"/>
  <c r="DD655" i="59"/>
  <c r="DJ615" i="59"/>
  <c r="DJ614" i="59"/>
  <c r="DO699" i="59"/>
  <c r="DP699" i="59"/>
  <c r="DP698" i="59"/>
  <c r="DI615" i="59"/>
  <c r="DI614" i="59"/>
  <c r="DC656" i="59"/>
  <c r="DC655" i="59"/>
  <c r="DH612" i="59"/>
  <c r="DH611" i="59"/>
  <c r="DK644" i="59"/>
  <c r="DK643" i="59"/>
  <c r="DK733" i="59"/>
  <c r="DF706" i="59"/>
  <c r="DL643" i="59"/>
  <c r="DI691" i="59"/>
  <c r="DC613" i="59"/>
  <c r="DC612" i="59"/>
  <c r="DP565" i="59"/>
  <c r="DO565" i="59"/>
  <c r="DP564" i="59"/>
  <c r="DO564" i="59"/>
  <c r="DO701" i="59"/>
  <c r="DC652" i="59"/>
  <c r="DO610" i="59"/>
  <c r="DP610" i="59"/>
  <c r="DP609" i="59"/>
  <c r="DA604" i="59"/>
  <c r="DA603" i="59"/>
  <c r="DI524" i="59"/>
  <c r="DI523" i="59"/>
  <c r="DP556" i="59"/>
  <c r="DO556" i="59"/>
  <c r="DO555" i="59"/>
  <c r="DP555" i="59"/>
  <c r="DD516" i="59"/>
  <c r="DD515" i="59"/>
  <c r="DH470" i="59"/>
  <c r="DH469" i="59"/>
  <c r="DJ605" i="59"/>
  <c r="DB601" i="59"/>
  <c r="DP567" i="59"/>
  <c r="DO567" i="59"/>
  <c r="DG608" i="59"/>
  <c r="DJ565" i="59"/>
  <c r="DG599" i="59"/>
  <c r="DD526" i="59"/>
  <c r="DD525" i="59"/>
  <c r="DL561" i="59"/>
  <c r="DL560" i="59"/>
  <c r="DB526" i="59"/>
  <c r="DB525" i="59"/>
  <c r="DI513" i="59"/>
  <c r="DB516" i="59"/>
  <c r="DB515" i="59"/>
  <c r="DJ559" i="59"/>
  <c r="DP520" i="59"/>
  <c r="DO520" i="59"/>
  <c r="DO519" i="59"/>
  <c r="DP512" i="59"/>
  <c r="DO512" i="59"/>
  <c r="DK524" i="59"/>
  <c r="DK523" i="59"/>
  <c r="DK516" i="59"/>
  <c r="DI518" i="59"/>
  <c r="DA563" i="59"/>
  <c r="DA562" i="59"/>
  <c r="DF469" i="59"/>
  <c r="DF467" i="59"/>
  <c r="DP433" i="59"/>
  <c r="DO433" i="59"/>
  <c r="DG422" i="59"/>
  <c r="DP511" i="59"/>
  <c r="DP467" i="59"/>
  <c r="DO467" i="59"/>
  <c r="DI508" i="59"/>
  <c r="DI435" i="59"/>
  <c r="DG480" i="59"/>
  <c r="DP508" i="59"/>
  <c r="DO508" i="59"/>
  <c r="DC511" i="59"/>
  <c r="DB477" i="59"/>
  <c r="DB476" i="59"/>
  <c r="DP384" i="59"/>
  <c r="DO384" i="59"/>
  <c r="DO376" i="59"/>
  <c r="DP376" i="59"/>
  <c r="DO432" i="59"/>
  <c r="DP382" i="59"/>
  <c r="DO382" i="59"/>
  <c r="DJ428" i="59"/>
  <c r="DG419" i="59"/>
  <c r="DP385" i="59"/>
  <c r="DO385" i="59"/>
  <c r="DE422" i="59"/>
  <c r="DD422" i="59"/>
  <c r="DA419" i="59"/>
  <c r="DA418" i="59"/>
  <c r="DI391" i="59"/>
  <c r="DG390" i="59"/>
  <c r="DH338" i="59"/>
  <c r="DK389" i="59"/>
  <c r="DB340" i="59"/>
  <c r="DB339" i="59"/>
  <c r="DB381" i="59"/>
  <c r="DG379" i="59"/>
  <c r="DF388" i="59"/>
  <c r="DF384" i="59"/>
  <c r="DL330" i="59"/>
  <c r="DC294" i="59"/>
  <c r="DC293" i="59"/>
  <c r="DK292" i="59"/>
  <c r="DD335" i="59"/>
  <c r="DC296" i="59"/>
  <c r="DC295" i="59"/>
  <c r="DC331" i="59"/>
  <c r="DG284" i="59"/>
  <c r="DG283" i="59"/>
  <c r="DE291" i="59"/>
  <c r="BT49" i="59"/>
  <c r="BS49" i="59"/>
  <c r="CC62" i="59"/>
  <c r="CD62" i="59"/>
  <c r="DZ136" i="59"/>
  <c r="DX136" i="59"/>
  <c r="ED136" i="59" s="1"/>
  <c r="DW136" i="59"/>
  <c r="BT37" i="59"/>
  <c r="BS37" i="59"/>
  <c r="CC40" i="59"/>
  <c r="CD40" i="59"/>
  <c r="CM27" i="59"/>
  <c r="DM27" i="59"/>
  <c r="BY41" i="59"/>
  <c r="BX41" i="59"/>
  <c r="BT43" i="59"/>
  <c r="BS43" i="59"/>
  <c r="BT115" i="59"/>
  <c r="BS115" i="59"/>
  <c r="DZ187" i="59"/>
  <c r="DX187" i="59"/>
  <c r="DY187" i="59" s="1"/>
  <c r="DW187" i="59"/>
  <c r="BO60" i="59"/>
  <c r="BN60" i="59"/>
  <c r="CD112" i="59"/>
  <c r="CC112" i="59"/>
  <c r="DX184" i="59"/>
  <c r="DY184" i="59" s="1"/>
  <c r="DW184" i="59"/>
  <c r="DZ184" i="59"/>
  <c r="DM31" i="59"/>
  <c r="CM31" i="59"/>
  <c r="BS52" i="59"/>
  <c r="BT52" i="59"/>
  <c r="DZ127" i="59"/>
  <c r="DX127" i="59"/>
  <c r="ED127" i="59" s="1"/>
  <c r="DW127" i="59"/>
  <c r="DZ227" i="59"/>
  <c r="DX227" i="59"/>
  <c r="DY227" i="59" s="1"/>
  <c r="DW227" i="59"/>
  <c r="BO103" i="59"/>
  <c r="BN103" i="59"/>
  <c r="BO155" i="59"/>
  <c r="BN155" i="59"/>
  <c r="BT102" i="59"/>
  <c r="BS102" i="59"/>
  <c r="BO154" i="59"/>
  <c r="BN154" i="59"/>
  <c r="DW100" i="59"/>
  <c r="DZ100" i="59"/>
  <c r="DX100" i="59"/>
  <c r="DY100" i="59" s="1"/>
  <c r="DZ124" i="59"/>
  <c r="DX124" i="59"/>
  <c r="ED124" i="59" s="1"/>
  <c r="DW124" i="59"/>
  <c r="BT74" i="59"/>
  <c r="BS74" i="59"/>
  <c r="BT126" i="59"/>
  <c r="BS126" i="59"/>
  <c r="DM253" i="59"/>
  <c r="CN253" i="59"/>
  <c r="CM253" i="59"/>
  <c r="DZ98" i="59"/>
  <c r="DX98" i="59"/>
  <c r="ED98" i="59" s="1"/>
  <c r="DW98" i="59"/>
  <c r="DW147" i="59"/>
  <c r="DZ147" i="59"/>
  <c r="DX147" i="59"/>
  <c r="ED147" i="59" s="1"/>
  <c r="BO72" i="59"/>
  <c r="BN72" i="59"/>
  <c r="BY150" i="59"/>
  <c r="BX150" i="59"/>
  <c r="DM206" i="59"/>
  <c r="CN206" i="59"/>
  <c r="CM206" i="59"/>
  <c r="BT97" i="59"/>
  <c r="BS97" i="59"/>
  <c r="CD123" i="59"/>
  <c r="CC123" i="59"/>
  <c r="BT96" i="59"/>
  <c r="BS96" i="59"/>
  <c r="DM159" i="59"/>
  <c r="CN159" i="59"/>
  <c r="CM159" i="59"/>
  <c r="CD69" i="59"/>
  <c r="CC69" i="59"/>
  <c r="CD147" i="59"/>
  <c r="CC147" i="59"/>
  <c r="DZ117" i="59"/>
  <c r="DX117" i="59"/>
  <c r="DY117" i="59" s="1"/>
  <c r="DW117" i="59"/>
  <c r="BT120" i="59"/>
  <c r="BS120" i="59"/>
  <c r="DM66" i="59"/>
  <c r="CN66" i="59"/>
  <c r="CM66" i="59"/>
  <c r="BT93" i="59"/>
  <c r="BS93" i="59"/>
  <c r="DZ191" i="59"/>
  <c r="DX191" i="59"/>
  <c r="DY191" i="59" s="1"/>
  <c r="DW191" i="59"/>
  <c r="BO118" i="59"/>
  <c r="BN118" i="59"/>
  <c r="DX115" i="59"/>
  <c r="ED115" i="59" s="1"/>
  <c r="DW115" i="59"/>
  <c r="DZ115" i="59"/>
  <c r="BN117" i="59"/>
  <c r="BO117" i="59"/>
  <c r="DW189" i="59"/>
  <c r="DZ189" i="59"/>
  <c r="DX189" i="59"/>
  <c r="ED189" i="59" s="1"/>
  <c r="BY85" i="59"/>
  <c r="BX85" i="59"/>
  <c r="DM193" i="59"/>
  <c r="CN193" i="59"/>
  <c r="CM193" i="59"/>
  <c r="CC44" i="59"/>
  <c r="DV39" i="59"/>
  <c r="DV66" i="59" s="1"/>
  <c r="AY79" i="59" s="1"/>
  <c r="DM17" i="59"/>
  <c r="CM17" i="59"/>
  <c r="DW89" i="59"/>
  <c r="DZ89" i="59"/>
  <c r="DX89" i="59"/>
  <c r="DY89" i="59" s="1"/>
  <c r="BY142" i="59"/>
  <c r="BX142" i="59"/>
  <c r="EE45" i="59"/>
  <c r="EE72" i="59" s="1"/>
  <c r="BH85" i="59" s="1"/>
  <c r="EA45" i="59"/>
  <c r="EA72" i="59" s="1"/>
  <c r="BD85" i="59" s="1"/>
  <c r="BX48" i="59"/>
  <c r="DM14" i="59"/>
  <c r="CM14" i="59"/>
  <c r="BY113" i="59"/>
  <c r="BX113" i="59"/>
  <c r="DM195" i="59"/>
  <c r="CN195" i="59"/>
  <c r="CM195" i="59"/>
  <c r="EB43" i="59"/>
  <c r="EB70" i="59" s="1"/>
  <c r="BE83" i="59" s="1"/>
  <c r="CR29" i="59"/>
  <c r="BX37" i="59"/>
  <c r="DX50" i="59"/>
  <c r="DX77" i="59" s="1"/>
  <c r="BA90" i="59" s="1"/>
  <c r="DX43" i="59"/>
  <c r="DX70" i="59" s="1"/>
  <c r="BA83" i="59" s="1"/>
  <c r="DY42" i="59"/>
  <c r="DY69" i="59" s="1"/>
  <c r="BB82" i="59" s="1"/>
  <c r="DC526" i="59"/>
  <c r="DC525" i="59"/>
  <c r="DL570" i="59"/>
  <c r="DI516" i="59"/>
  <c r="DP563" i="59"/>
  <c r="DO563" i="59"/>
  <c r="DH467" i="59"/>
  <c r="DI465" i="59"/>
  <c r="DA469" i="59"/>
  <c r="DA468" i="59"/>
  <c r="DI480" i="59"/>
  <c r="DB467" i="59"/>
  <c r="DB466" i="59"/>
  <c r="DI433" i="59"/>
  <c r="DG477" i="59"/>
  <c r="DC480" i="59"/>
  <c r="DC479" i="59"/>
  <c r="DC477" i="59"/>
  <c r="DC476" i="59"/>
  <c r="DP465" i="59"/>
  <c r="DO465" i="59"/>
  <c r="DG430" i="59"/>
  <c r="DF430" i="59"/>
  <c r="DK376" i="59"/>
  <c r="DK375" i="59"/>
  <c r="DI386" i="59"/>
  <c r="DH427" i="59"/>
  <c r="DK474" i="59"/>
  <c r="DL427" i="59"/>
  <c r="DL426" i="59"/>
  <c r="DP419" i="59"/>
  <c r="DO419" i="59"/>
  <c r="DB388" i="59"/>
  <c r="DJ380" i="59"/>
  <c r="DA434" i="59"/>
  <c r="DH379" i="59"/>
  <c r="DF379" i="59"/>
  <c r="DI425" i="59"/>
  <c r="DK387" i="59"/>
  <c r="DG376" i="59"/>
  <c r="DK383" i="59"/>
  <c r="DG332" i="59"/>
  <c r="DH328" i="59"/>
  <c r="DE286" i="59"/>
  <c r="DE285" i="59"/>
  <c r="DL284" i="59"/>
  <c r="DD328" i="59"/>
  <c r="DC300" i="59"/>
  <c r="DC299" i="59"/>
  <c r="DD296" i="59"/>
  <c r="DD295" i="59"/>
  <c r="DG331" i="59"/>
  <c r="DK330" i="59"/>
  <c r="DD293" i="59"/>
  <c r="DF287" i="59"/>
  <c r="BY46" i="59"/>
  <c r="BX46" i="59"/>
  <c r="DM22" i="59"/>
  <c r="CM22" i="59"/>
  <c r="DM12" i="59"/>
  <c r="BO114" i="59"/>
  <c r="BN114" i="59"/>
  <c r="BY140" i="59"/>
  <c r="BX140" i="59"/>
  <c r="BN40" i="59"/>
  <c r="BO40" i="59"/>
  <c r="BY43" i="59"/>
  <c r="BX43" i="59"/>
  <c r="CD49" i="59"/>
  <c r="CC49" i="59"/>
  <c r="BO51" i="59"/>
  <c r="BN51" i="59"/>
  <c r="CD115" i="59"/>
  <c r="CC115" i="59"/>
  <c r="BY115" i="59"/>
  <c r="BX115" i="59"/>
  <c r="CD60" i="59"/>
  <c r="CC60" i="59"/>
  <c r="BO86" i="59"/>
  <c r="BN86" i="59"/>
  <c r="DM194" i="59"/>
  <c r="CN194" i="59"/>
  <c r="CM194" i="59"/>
  <c r="BY104" i="59"/>
  <c r="BX104" i="59"/>
  <c r="BO130" i="59"/>
  <c r="BN130" i="59"/>
  <c r="DM257" i="59"/>
  <c r="CN257" i="59"/>
  <c r="CM257" i="59"/>
  <c r="CD103" i="59"/>
  <c r="CC103" i="59"/>
  <c r="CD155" i="59"/>
  <c r="CC155" i="59"/>
  <c r="BO76" i="59"/>
  <c r="BN76" i="59"/>
  <c r="CD154" i="59"/>
  <c r="CC154" i="59"/>
  <c r="BO153" i="59"/>
  <c r="BN153" i="59"/>
  <c r="DZ199" i="59"/>
  <c r="DX199" i="59"/>
  <c r="DY199" i="59" s="1"/>
  <c r="DW199" i="59"/>
  <c r="BY74" i="59"/>
  <c r="BX74" i="59"/>
  <c r="DM118" i="59"/>
  <c r="CN118" i="59"/>
  <c r="CM118" i="59"/>
  <c r="BT125" i="59"/>
  <c r="BS125" i="59"/>
  <c r="BS151" i="59"/>
  <c r="BT151" i="59"/>
  <c r="CD72" i="59"/>
  <c r="CC72" i="59"/>
  <c r="BY124" i="59"/>
  <c r="BX124" i="59"/>
  <c r="DZ221" i="59"/>
  <c r="DX221" i="59"/>
  <c r="ED221" i="59" s="1"/>
  <c r="DW221" i="59"/>
  <c r="BY97" i="59"/>
  <c r="BX97" i="59"/>
  <c r="DM160" i="59"/>
  <c r="CN160" i="59"/>
  <c r="CM160" i="59"/>
  <c r="DZ119" i="59"/>
  <c r="DX119" i="59"/>
  <c r="DY119" i="59" s="1"/>
  <c r="DW119" i="59"/>
  <c r="DZ194" i="59"/>
  <c r="DX194" i="59"/>
  <c r="DY194" i="59" s="1"/>
  <c r="DW194" i="59"/>
  <c r="BT69" i="59"/>
  <c r="BS69" i="59"/>
  <c r="BO121" i="59"/>
  <c r="BN121" i="59"/>
  <c r="BO94" i="59"/>
  <c r="BN94" i="59"/>
  <c r="BN146" i="59"/>
  <c r="BO146" i="59"/>
  <c r="BO67" i="59"/>
  <c r="BN67" i="59"/>
  <c r="BY145" i="59"/>
  <c r="BX145" i="59"/>
  <c r="CN246" i="59"/>
  <c r="CM246" i="59"/>
  <c r="DM246" i="59"/>
  <c r="BO92" i="59"/>
  <c r="BN92" i="59"/>
  <c r="BO144" i="59"/>
  <c r="BN144" i="59"/>
  <c r="BO65" i="59"/>
  <c r="BN65" i="59"/>
  <c r="DZ90" i="59"/>
  <c r="DX90" i="59"/>
  <c r="DY90" i="59" s="1"/>
  <c r="DW90" i="59"/>
  <c r="DZ164" i="59"/>
  <c r="DX164" i="59"/>
  <c r="ED164" i="59" s="1"/>
  <c r="DW164" i="59"/>
  <c r="BO59" i="59"/>
  <c r="BN59" i="59"/>
  <c r="BY111" i="59"/>
  <c r="BX111" i="59"/>
  <c r="DZ208" i="59"/>
  <c r="DW208" i="59"/>
  <c r="DX208" i="59"/>
  <c r="ED208" i="59" s="1"/>
  <c r="DV40" i="59"/>
  <c r="DV67" i="59" s="1"/>
  <c r="AY80" i="59" s="1"/>
  <c r="BT38" i="59"/>
  <c r="BS38" i="59"/>
  <c r="BT116" i="59"/>
  <c r="BS116" i="59"/>
  <c r="DM198" i="59"/>
  <c r="CN198" i="59"/>
  <c r="CM198" i="59"/>
  <c r="EE46" i="59"/>
  <c r="EE73" i="59" s="1"/>
  <c r="BH86" i="59" s="1"/>
  <c r="EA46" i="59"/>
  <c r="EA73" i="59" s="1"/>
  <c r="BD86" i="59" s="1"/>
  <c r="BT61" i="59"/>
  <c r="BS61" i="59"/>
  <c r="DX110" i="59"/>
  <c r="DY110" i="59" s="1"/>
  <c r="DW110" i="59"/>
  <c r="DZ110" i="59"/>
  <c r="DZ185" i="59"/>
  <c r="DX185" i="59"/>
  <c r="ED185" i="59" s="1"/>
  <c r="DW185" i="59"/>
  <c r="EB44" i="59"/>
  <c r="EB71" i="59" s="1"/>
  <c r="BE84" i="59" s="1"/>
  <c r="DX44" i="59"/>
  <c r="DX71" i="59" s="1"/>
  <c r="BA84" i="59" s="1"/>
  <c r="DY43" i="59"/>
  <c r="DY70" i="59" s="1"/>
  <c r="BB83" i="59" s="1"/>
  <c r="DD600" i="59"/>
  <c r="DP553" i="59"/>
  <c r="DO553" i="59"/>
  <c r="DK514" i="59"/>
  <c r="DB563" i="59"/>
  <c r="DB562" i="59"/>
  <c r="DF475" i="59"/>
  <c r="DB522" i="59"/>
  <c r="DP469" i="59"/>
  <c r="DO469" i="59"/>
  <c r="DP468" i="59"/>
  <c r="DO468" i="59"/>
  <c r="DB560" i="59"/>
  <c r="DI477" i="59"/>
  <c r="DC467" i="59"/>
  <c r="DC466" i="59"/>
  <c r="DA560" i="59"/>
  <c r="DH480" i="59"/>
  <c r="DP388" i="59"/>
  <c r="DO388" i="59"/>
  <c r="DL375" i="59"/>
  <c r="DD474" i="59"/>
  <c r="DA427" i="59"/>
  <c r="DA426" i="59"/>
  <c r="DB419" i="59"/>
  <c r="DB418" i="59"/>
  <c r="DC384" i="59"/>
  <c r="DO334" i="59"/>
  <c r="DP334" i="59"/>
  <c r="DG429" i="59"/>
  <c r="DC390" i="59"/>
  <c r="DA344" i="59"/>
  <c r="DA343" i="59"/>
  <c r="DL420" i="59"/>
  <c r="DF376" i="59"/>
  <c r="DK434" i="59"/>
  <c r="DF286" i="59"/>
  <c r="DF285" i="59"/>
  <c r="DE296" i="59"/>
  <c r="DE295" i="59"/>
  <c r="DA333" i="59"/>
  <c r="CD114" i="59"/>
  <c r="CC114" i="59"/>
  <c r="BO140" i="59"/>
  <c r="BN140" i="59"/>
  <c r="BY33" i="59"/>
  <c r="BX33" i="59"/>
  <c r="BO49" i="59"/>
  <c r="BN49" i="59"/>
  <c r="CD37" i="59"/>
  <c r="CC37" i="59"/>
  <c r="BY39" i="59"/>
  <c r="BX39" i="59"/>
  <c r="BY49" i="59"/>
  <c r="BX49" i="59"/>
  <c r="BO89" i="59"/>
  <c r="BN89" i="59"/>
  <c r="DM152" i="59"/>
  <c r="CN152" i="59"/>
  <c r="CM152" i="59"/>
  <c r="BT60" i="59"/>
  <c r="BS60" i="59"/>
  <c r="CD86" i="59"/>
  <c r="CC86" i="59"/>
  <c r="DZ209" i="59"/>
  <c r="DX209" i="59"/>
  <c r="DY209" i="59" s="1"/>
  <c r="DW209" i="59"/>
  <c r="DM26" i="59"/>
  <c r="CM26" i="59"/>
  <c r="DZ103" i="59"/>
  <c r="DX103" i="59"/>
  <c r="ED103" i="59" s="1"/>
  <c r="DW103" i="59"/>
  <c r="CD130" i="59"/>
  <c r="CC130" i="59"/>
  <c r="DZ102" i="59"/>
  <c r="DX102" i="59"/>
  <c r="ED102" i="59" s="1"/>
  <c r="DW102" i="59"/>
  <c r="CM121" i="59"/>
  <c r="CN121" i="59"/>
  <c r="DM121" i="59"/>
  <c r="CD76" i="59"/>
  <c r="CC76" i="59"/>
  <c r="DZ150" i="59"/>
  <c r="DX150" i="59"/>
  <c r="DY150" i="59" s="1"/>
  <c r="DW150" i="59"/>
  <c r="CD153" i="59"/>
  <c r="CC153" i="59"/>
  <c r="DM209" i="59"/>
  <c r="CN209" i="59"/>
  <c r="CM209" i="59"/>
  <c r="DM73" i="59"/>
  <c r="CN73" i="59"/>
  <c r="CM73" i="59"/>
  <c r="BT152" i="59"/>
  <c r="BS152" i="59"/>
  <c r="BT99" i="59"/>
  <c r="BS99" i="59"/>
  <c r="DZ197" i="59"/>
  <c r="DX197" i="59"/>
  <c r="DY197" i="59" s="1"/>
  <c r="DW197" i="59"/>
  <c r="BT72" i="59"/>
  <c r="BS72" i="59"/>
  <c r="DM161" i="59"/>
  <c r="CN161" i="59"/>
  <c r="CM161" i="59"/>
  <c r="DM251" i="59"/>
  <c r="CN251" i="59"/>
  <c r="CM251" i="59"/>
  <c r="DM115" i="59"/>
  <c r="CN115" i="59"/>
  <c r="CM115" i="59"/>
  <c r="DX145" i="59"/>
  <c r="ED145" i="59" s="1"/>
  <c r="DW145" i="59"/>
  <c r="DZ145" i="59"/>
  <c r="BT70" i="59"/>
  <c r="BS70" i="59"/>
  <c r="BY122" i="59"/>
  <c r="BX122" i="59"/>
  <c r="CN204" i="59"/>
  <c r="CM204" i="59"/>
  <c r="DM204" i="59"/>
  <c r="BY121" i="59"/>
  <c r="BX121" i="59"/>
  <c r="CD121" i="59"/>
  <c r="CC121" i="59"/>
  <c r="CD94" i="59"/>
  <c r="CC94" i="59"/>
  <c r="CC146" i="59"/>
  <c r="CD146" i="59"/>
  <c r="CD67" i="59"/>
  <c r="CC67" i="59"/>
  <c r="DZ141" i="59"/>
  <c r="DX141" i="59"/>
  <c r="ED141" i="59" s="1"/>
  <c r="DW141" i="59"/>
  <c r="CD92" i="59"/>
  <c r="CC92" i="59"/>
  <c r="CD144" i="59"/>
  <c r="CC144" i="59"/>
  <c r="CD65" i="59"/>
  <c r="CC65" i="59"/>
  <c r="DZ114" i="59"/>
  <c r="DX114" i="59"/>
  <c r="ED114" i="59" s="1"/>
  <c r="DW114" i="59"/>
  <c r="DZ214" i="59"/>
  <c r="DX214" i="59"/>
  <c r="DY214" i="59" s="1"/>
  <c r="DW214" i="59"/>
  <c r="BO44" i="59"/>
  <c r="BN44" i="59"/>
  <c r="CD59" i="59"/>
  <c r="CC59" i="59"/>
  <c r="DM103" i="59"/>
  <c r="CN103" i="59"/>
  <c r="CM103" i="59"/>
  <c r="DZ183" i="59"/>
  <c r="DW183" i="59"/>
  <c r="DX183" i="59"/>
  <c r="ED183" i="59" s="1"/>
  <c r="DV41" i="59"/>
  <c r="DV68" i="59" s="1"/>
  <c r="AY81" i="59" s="1"/>
  <c r="BY64" i="59"/>
  <c r="BX64" i="59"/>
  <c r="CD116" i="59"/>
  <c r="CC116" i="59"/>
  <c r="DZ188" i="59"/>
  <c r="DX188" i="59"/>
  <c r="ED188" i="59" s="1"/>
  <c r="DW188" i="59"/>
  <c r="ED38" i="59"/>
  <c r="ED65" i="59" s="1"/>
  <c r="BG78" i="59" s="1"/>
  <c r="EA47" i="59"/>
  <c r="EA74" i="59" s="1"/>
  <c r="BD87" i="59" s="1"/>
  <c r="BO87" i="59"/>
  <c r="BN87" i="59"/>
  <c r="BX87" i="59"/>
  <c r="BY87" i="59"/>
  <c r="DX160" i="59"/>
  <c r="ED160" i="59" s="1"/>
  <c r="DW160" i="59"/>
  <c r="DZ160" i="59"/>
  <c r="EB45" i="59"/>
  <c r="EB72" i="59" s="1"/>
  <c r="BE85" i="59" s="1"/>
  <c r="DX45" i="59"/>
  <c r="DX72" i="59" s="1"/>
  <c r="BA85" i="59" s="1"/>
  <c r="DY50" i="59"/>
  <c r="DY77" i="59" s="1"/>
  <c r="BB90" i="59" s="1"/>
  <c r="DY44" i="59"/>
  <c r="DY71" i="59" s="1"/>
  <c r="BB84" i="59" s="1"/>
  <c r="DA479" i="59"/>
  <c r="DA478" i="59"/>
  <c r="DB556" i="59"/>
  <c r="DB555" i="59"/>
  <c r="DF474" i="59"/>
  <c r="DP518" i="59"/>
  <c r="DO518" i="59"/>
  <c r="DO517" i="59"/>
  <c r="DP510" i="59"/>
  <c r="DO510" i="59"/>
  <c r="DG598" i="59"/>
  <c r="DO566" i="59"/>
  <c r="DC563" i="59"/>
  <c r="DC562" i="59"/>
  <c r="DK473" i="59"/>
  <c r="DK472" i="59"/>
  <c r="DB469" i="59"/>
  <c r="DB468" i="59"/>
  <c r="DI432" i="59"/>
  <c r="DD467" i="59"/>
  <c r="DD466" i="59"/>
  <c r="DH479" i="59"/>
  <c r="DG517" i="59"/>
  <c r="DE375" i="59"/>
  <c r="DE374" i="59"/>
  <c r="DG421" i="59"/>
  <c r="DP391" i="59"/>
  <c r="DO391" i="59"/>
  <c r="DP383" i="59"/>
  <c r="DO383" i="59"/>
  <c r="DI471" i="59"/>
  <c r="DL389" i="59"/>
  <c r="DG473" i="59"/>
  <c r="DP427" i="59"/>
  <c r="DO427" i="59"/>
  <c r="DC419" i="59"/>
  <c r="DC418" i="59"/>
  <c r="DI385" i="59"/>
  <c r="DD381" i="59"/>
  <c r="DC381" i="59"/>
  <c r="DC374" i="59"/>
  <c r="DB336" i="59"/>
  <c r="DB335" i="59"/>
  <c r="DE386" i="59"/>
  <c r="DP344" i="59"/>
  <c r="DO344" i="59"/>
  <c r="DP343" i="59"/>
  <c r="DO343" i="59"/>
  <c r="DB338" i="59"/>
  <c r="DB337" i="59"/>
  <c r="DP329" i="59"/>
  <c r="DO329" i="59"/>
  <c r="DG374" i="59"/>
  <c r="DD299" i="59"/>
  <c r="DG286" i="59"/>
  <c r="DG285" i="59"/>
  <c r="DI298" i="59"/>
  <c r="DC339" i="59"/>
  <c r="DE343" i="59"/>
  <c r="DD331" i="59"/>
  <c r="DF299" i="59"/>
  <c r="DJ288" i="59"/>
  <c r="CD42" i="59"/>
  <c r="CC42" i="59"/>
  <c r="DM24" i="59"/>
  <c r="CM24" i="59"/>
  <c r="BO88" i="59"/>
  <c r="BN88" i="59"/>
  <c r="CD140" i="59"/>
  <c r="CC140" i="59"/>
  <c r="CD39" i="59"/>
  <c r="CC39" i="59"/>
  <c r="BT46" i="59"/>
  <c r="BS46" i="59"/>
  <c r="BO37" i="59"/>
  <c r="BN37" i="59"/>
  <c r="CD48" i="59"/>
  <c r="CC48" i="59"/>
  <c r="CD34" i="59"/>
  <c r="CC34" i="59"/>
  <c r="CD46" i="59"/>
  <c r="CC46" i="59"/>
  <c r="CD89" i="59"/>
  <c r="CC89" i="59"/>
  <c r="BN141" i="59"/>
  <c r="BO141" i="59"/>
  <c r="DZ85" i="59"/>
  <c r="DX85" i="59"/>
  <c r="ED85" i="59" s="1"/>
  <c r="DW85" i="59"/>
  <c r="DZ109" i="59"/>
  <c r="DX109" i="59"/>
  <c r="ED109" i="59" s="1"/>
  <c r="DW109" i="59"/>
  <c r="CD45" i="59"/>
  <c r="CC45" i="59"/>
  <c r="BO104" i="59"/>
  <c r="BN104" i="59"/>
  <c r="BY156" i="59"/>
  <c r="BX156" i="59"/>
  <c r="BT77" i="59"/>
  <c r="BS77" i="59"/>
  <c r="BO129" i="59"/>
  <c r="BN129" i="59"/>
  <c r="BY102" i="59"/>
  <c r="BX102" i="59"/>
  <c r="DZ175" i="59"/>
  <c r="DX175" i="59"/>
  <c r="ED175" i="59" s="1"/>
  <c r="DW175" i="59"/>
  <c r="BY75" i="59"/>
  <c r="BX75" i="59"/>
  <c r="BO127" i="59"/>
  <c r="BN127" i="59"/>
  <c r="DZ174" i="59"/>
  <c r="DX174" i="59"/>
  <c r="ED174" i="59" s="1"/>
  <c r="DW174" i="59"/>
  <c r="BY100" i="59"/>
  <c r="BX100" i="59"/>
  <c r="BY126" i="59"/>
  <c r="BX126" i="59"/>
  <c r="BY99" i="59"/>
  <c r="BX99" i="59"/>
  <c r="DZ222" i="59"/>
  <c r="DX222" i="59"/>
  <c r="ED222" i="59" s="1"/>
  <c r="DW222" i="59"/>
  <c r="BY72" i="59"/>
  <c r="BX72" i="59"/>
  <c r="DZ121" i="59"/>
  <c r="DX121" i="59"/>
  <c r="DY121" i="59" s="1"/>
  <c r="DW121" i="59"/>
  <c r="DX96" i="59"/>
  <c r="ED96" i="59" s="1"/>
  <c r="DW96" i="59"/>
  <c r="DZ96" i="59"/>
  <c r="BO149" i="59"/>
  <c r="BN149" i="59"/>
  <c r="BY70" i="59"/>
  <c r="BX70" i="59"/>
  <c r="BT148" i="59"/>
  <c r="BS148" i="59"/>
  <c r="DM249" i="59"/>
  <c r="CN249" i="59"/>
  <c r="CM249" i="59"/>
  <c r="BT95" i="59"/>
  <c r="BS95" i="59"/>
  <c r="BT147" i="59"/>
  <c r="BS147" i="59"/>
  <c r="DX93" i="59"/>
  <c r="ED93" i="59" s="1"/>
  <c r="DW93" i="59"/>
  <c r="DZ93" i="59"/>
  <c r="DZ192" i="59"/>
  <c r="DX192" i="59"/>
  <c r="DY192" i="59" s="1"/>
  <c r="DW192" i="59"/>
  <c r="BT67" i="59"/>
  <c r="BS67" i="59"/>
  <c r="DM156" i="59"/>
  <c r="CN156" i="59"/>
  <c r="CM156" i="59"/>
  <c r="DZ91" i="59"/>
  <c r="DX91" i="59"/>
  <c r="ED91" i="59" s="1"/>
  <c r="DW91" i="59"/>
  <c r="DM155" i="59"/>
  <c r="CN155" i="59"/>
  <c r="CM155" i="59"/>
  <c r="BT65" i="59"/>
  <c r="BS65" i="59"/>
  <c r="BY143" i="59"/>
  <c r="BX143" i="59"/>
  <c r="CN244" i="59"/>
  <c r="CM244" i="59"/>
  <c r="DM244" i="59"/>
  <c r="BT85" i="59"/>
  <c r="BS85" i="59"/>
  <c r="BN85" i="59"/>
  <c r="BO85" i="59"/>
  <c r="CN238" i="59"/>
  <c r="CM238" i="59"/>
  <c r="DM238" i="59"/>
  <c r="DW43" i="59"/>
  <c r="DW70" i="59" s="1"/>
  <c r="AZ83" i="59" s="1"/>
  <c r="DV42" i="59"/>
  <c r="DV69" i="59" s="1"/>
  <c r="AY82" i="59" s="1"/>
  <c r="BO64" i="59"/>
  <c r="BN64" i="59"/>
  <c r="BT90" i="59"/>
  <c r="BS90" i="59"/>
  <c r="DM243" i="59"/>
  <c r="CN243" i="59"/>
  <c r="CM243" i="59"/>
  <c r="ED39" i="59"/>
  <c r="ED66" i="59" s="1"/>
  <c r="BG79" i="59" s="1"/>
  <c r="EE48" i="59"/>
  <c r="EE75" i="59" s="1"/>
  <c r="BH88" i="59" s="1"/>
  <c r="EA48" i="59"/>
  <c r="EA75" i="59" s="1"/>
  <c r="BD88" i="59" s="1"/>
  <c r="DM60" i="59"/>
  <c r="CN60" i="59"/>
  <c r="CM60" i="59"/>
  <c r="BO113" i="59"/>
  <c r="BN113" i="59"/>
  <c r="CN240" i="59"/>
  <c r="CM240" i="59"/>
  <c r="DM240" i="59"/>
  <c r="EB46" i="59"/>
  <c r="EB73" i="59" s="1"/>
  <c r="BE86" i="59" s="1"/>
  <c r="DX46" i="59"/>
  <c r="DX73" i="59" s="1"/>
  <c r="BA86" i="59" s="1"/>
  <c r="DY45" i="59"/>
  <c r="DY72" i="59" s="1"/>
  <c r="BB85" i="59" s="1"/>
  <c r="DC561" i="59"/>
  <c r="DC560" i="59"/>
  <c r="DC556" i="59"/>
  <c r="DC555" i="59"/>
  <c r="DC510" i="59"/>
  <c r="DC509" i="59"/>
  <c r="DB512" i="59"/>
  <c r="DB511" i="59"/>
  <c r="DA510" i="59"/>
  <c r="DA509" i="59"/>
  <c r="DO524" i="59"/>
  <c r="DP524" i="59"/>
  <c r="DP566" i="59"/>
  <c r="DC433" i="59"/>
  <c r="DC432" i="59"/>
  <c r="DA519" i="59"/>
  <c r="DC469" i="59"/>
  <c r="DC468" i="59"/>
  <c r="DD523" i="59"/>
  <c r="DJ478" i="59"/>
  <c r="DG521" i="59"/>
  <c r="DJ554" i="59"/>
  <c r="DG464" i="59"/>
  <c r="DJ424" i="59"/>
  <c r="DK425" i="59"/>
  <c r="DK424" i="59"/>
  <c r="DO374" i="59"/>
  <c r="DP374" i="59"/>
  <c r="DJ341" i="59"/>
  <c r="DJ340" i="59"/>
  <c r="DK374" i="59"/>
  <c r="DK373" i="59"/>
  <c r="DJ378" i="59"/>
  <c r="DJ377" i="59"/>
  <c r="DB391" i="59"/>
  <c r="DA391" i="59"/>
  <c r="DA383" i="59"/>
  <c r="DC470" i="59"/>
  <c r="DL373" i="59"/>
  <c r="DB427" i="59"/>
  <c r="DB426" i="59"/>
  <c r="DI383" i="59"/>
  <c r="DF386" i="59"/>
  <c r="DC336" i="59"/>
  <c r="DC335" i="59"/>
  <c r="DB344" i="59"/>
  <c r="DB343" i="59"/>
  <c r="DC338" i="59"/>
  <c r="DC337" i="59"/>
  <c r="DG388" i="59"/>
  <c r="DG345" i="59"/>
  <c r="DL428" i="59"/>
  <c r="DF335" i="59"/>
  <c r="DE339" i="59"/>
  <c r="DJ298" i="59"/>
  <c r="DK286" i="59"/>
  <c r="DG287" i="59"/>
  <c r="DB330" i="59"/>
  <c r="DB333" i="59"/>
  <c r="DF291" i="59"/>
  <c r="DE293" i="59"/>
  <c r="BO42" i="59"/>
  <c r="BN42" i="59"/>
  <c r="DM19" i="59"/>
  <c r="CM19" i="59"/>
  <c r="CD88" i="59"/>
  <c r="CC88" i="59"/>
  <c r="BT140" i="59"/>
  <c r="BS140" i="59"/>
  <c r="BO39" i="59"/>
  <c r="BN39" i="59"/>
  <c r="BO48" i="59"/>
  <c r="BN48" i="59"/>
  <c r="BO34" i="59"/>
  <c r="BN34" i="59"/>
  <c r="BO46" i="59"/>
  <c r="BN46" i="59"/>
  <c r="DM107" i="59"/>
  <c r="CN107" i="59"/>
  <c r="CM107" i="59"/>
  <c r="CC141" i="59"/>
  <c r="CD141" i="59"/>
  <c r="DM59" i="59"/>
  <c r="CN59" i="59"/>
  <c r="CM59" i="59"/>
  <c r="DM149" i="59"/>
  <c r="CN149" i="59"/>
  <c r="CM149" i="59"/>
  <c r="BO45" i="59"/>
  <c r="BN45" i="59"/>
  <c r="CD104" i="59"/>
  <c r="CC104" i="59"/>
  <c r="DM122" i="59"/>
  <c r="CN122" i="59"/>
  <c r="CM122" i="59"/>
  <c r="BT103" i="59"/>
  <c r="BS103" i="59"/>
  <c r="CD129" i="59"/>
  <c r="CC129" i="59"/>
  <c r="BY76" i="59"/>
  <c r="BX76" i="59"/>
  <c r="DZ125" i="59"/>
  <c r="DX125" i="59"/>
  <c r="ED125" i="59" s="1"/>
  <c r="DW125" i="59"/>
  <c r="CN120" i="59"/>
  <c r="CM120" i="59"/>
  <c r="DM120" i="59"/>
  <c r="DM74" i="59"/>
  <c r="CN74" i="59"/>
  <c r="CM74" i="59"/>
  <c r="CD127" i="59"/>
  <c r="CC127" i="59"/>
  <c r="DZ224" i="59"/>
  <c r="DX224" i="59"/>
  <c r="DY224" i="59" s="1"/>
  <c r="DW224" i="59"/>
  <c r="BO100" i="59"/>
  <c r="BN100" i="59"/>
  <c r="DW123" i="59"/>
  <c r="DX123" i="59"/>
  <c r="DY123" i="59" s="1"/>
  <c r="DZ123" i="59"/>
  <c r="BY151" i="59"/>
  <c r="BX151" i="59"/>
  <c r="DZ172" i="59"/>
  <c r="DX172" i="59"/>
  <c r="DY172" i="59" s="1"/>
  <c r="DW172" i="59"/>
  <c r="DM71" i="59"/>
  <c r="CN71" i="59"/>
  <c r="CM71" i="59"/>
  <c r="BO150" i="59"/>
  <c r="BN150" i="59"/>
  <c r="BN97" i="59"/>
  <c r="BO97" i="59"/>
  <c r="CD149" i="59"/>
  <c r="CC149" i="59"/>
  <c r="DM69" i="59"/>
  <c r="CN69" i="59"/>
  <c r="CM69" i="59"/>
  <c r="DZ144" i="59"/>
  <c r="DX144" i="59"/>
  <c r="DY144" i="59" s="1"/>
  <c r="DW144" i="59"/>
  <c r="DX219" i="59"/>
  <c r="DY219" i="59" s="1"/>
  <c r="DZ219" i="59"/>
  <c r="DW219" i="59"/>
  <c r="DM113" i="59"/>
  <c r="CN113" i="59"/>
  <c r="CM113" i="59"/>
  <c r="BS121" i="59"/>
  <c r="BT121" i="59"/>
  <c r="BO68" i="59"/>
  <c r="BN68" i="59"/>
  <c r="BT94" i="59"/>
  <c r="BS94" i="59"/>
  <c r="DZ217" i="59"/>
  <c r="DW217" i="59"/>
  <c r="DX217" i="59"/>
  <c r="ED217" i="59" s="1"/>
  <c r="BY93" i="59"/>
  <c r="BX93" i="59"/>
  <c r="BO145" i="59"/>
  <c r="BN145" i="59"/>
  <c r="CD118" i="59"/>
  <c r="CC118" i="59"/>
  <c r="DZ215" i="59"/>
  <c r="DX215" i="59"/>
  <c r="DY215" i="59" s="1"/>
  <c r="DW215" i="59"/>
  <c r="CM64" i="59"/>
  <c r="DM64" i="59"/>
  <c r="CN64" i="59"/>
  <c r="DZ139" i="59"/>
  <c r="DX139" i="59"/>
  <c r="DY139" i="59" s="1"/>
  <c r="DW139" i="59"/>
  <c r="BY36" i="59"/>
  <c r="BX36" i="59"/>
  <c r="BT59" i="59"/>
  <c r="BS59" i="59"/>
  <c r="CC85" i="59"/>
  <c r="CD85" i="59"/>
  <c r="DV43" i="59"/>
  <c r="DV70" i="59" s="1"/>
  <c r="AY83" i="59" s="1"/>
  <c r="CD64" i="59"/>
  <c r="CC64" i="59"/>
  <c r="DZ113" i="59"/>
  <c r="DX113" i="59"/>
  <c r="DY113" i="59" s="1"/>
  <c r="DW113" i="59"/>
  <c r="DX213" i="59"/>
  <c r="ED213" i="59" s="1"/>
  <c r="DZ213" i="59"/>
  <c r="DW213" i="59"/>
  <c r="ED40" i="59"/>
  <c r="ED67" i="59" s="1"/>
  <c r="BG80" i="59" s="1"/>
  <c r="EE37" i="59"/>
  <c r="EE64" i="59" s="1"/>
  <c r="BH77" i="59" s="1"/>
  <c r="EE49" i="59"/>
  <c r="EE76" i="59" s="1"/>
  <c r="BH89" i="59" s="1"/>
  <c r="BT36" i="59"/>
  <c r="EA37" i="59"/>
  <c r="EA64" i="59" s="1"/>
  <c r="BD77" i="59" s="1"/>
  <c r="EA49" i="59"/>
  <c r="EA76" i="59" s="1"/>
  <c r="BD89" i="59" s="1"/>
  <c r="CD87" i="59"/>
  <c r="CC87" i="59"/>
  <c r="CD113" i="59"/>
  <c r="CC113" i="59"/>
  <c r="EB47" i="59"/>
  <c r="EB74" i="59" s="1"/>
  <c r="BE87" i="59" s="1"/>
  <c r="CV29" i="59"/>
  <c r="DX47" i="59"/>
  <c r="DX74" i="59" s="1"/>
  <c r="BA87" i="59" s="1"/>
  <c r="DY46" i="59"/>
  <c r="DY73" i="59" s="1"/>
  <c r="BB86" i="59" s="1"/>
  <c r="DD556" i="59"/>
  <c r="DD555" i="59"/>
  <c r="DJ526" i="59"/>
  <c r="DJ525" i="59"/>
  <c r="DF644" i="59"/>
  <c r="DE524" i="59"/>
  <c r="DA559" i="59"/>
  <c r="DA558" i="59"/>
  <c r="DI510" i="59"/>
  <c r="DL558" i="59"/>
  <c r="DL473" i="59"/>
  <c r="DL472" i="59"/>
  <c r="DA432" i="59"/>
  <c r="DA431" i="59"/>
  <c r="DC517" i="59"/>
  <c r="DJ474" i="59"/>
  <c r="DD469" i="59"/>
  <c r="DD468" i="59"/>
  <c r="DC523" i="59"/>
  <c r="DJ517" i="59"/>
  <c r="DD511" i="59"/>
  <c r="DK478" i="59"/>
  <c r="DH423" i="59"/>
  <c r="DP381" i="59"/>
  <c r="DO381" i="59"/>
  <c r="DI341" i="59"/>
  <c r="DI340" i="59"/>
  <c r="DD377" i="59"/>
  <c r="DD376" i="59"/>
  <c r="DI419" i="59"/>
  <c r="DG469" i="59"/>
  <c r="DG471" i="59"/>
  <c r="DC427" i="59"/>
  <c r="DC426" i="59"/>
  <c r="DL478" i="59"/>
  <c r="DI342" i="59"/>
  <c r="DG338" i="59"/>
  <c r="DG337" i="59"/>
  <c r="DJ297" i="59"/>
  <c r="DJ296" i="59"/>
  <c r="DG382" i="59"/>
  <c r="DE429" i="59"/>
  <c r="DC344" i="59"/>
  <c r="DC343" i="59"/>
  <c r="DD338" i="59"/>
  <c r="DD337" i="59"/>
  <c r="DB342" i="59"/>
  <c r="DB341" i="59"/>
  <c r="DJ329" i="59"/>
  <c r="DB424" i="59"/>
  <c r="DA290" i="59"/>
  <c r="DE376" i="59"/>
  <c r="DJ300" i="59"/>
  <c r="DC328" i="59"/>
  <c r="DE331" i="59"/>
  <c r="DG299" i="59"/>
  <c r="DF293" i="59"/>
  <c r="DL286" i="59"/>
  <c r="DE287" i="59"/>
  <c r="DK288" i="59"/>
  <c r="BT114" i="59"/>
  <c r="BS114" i="59"/>
  <c r="CM151" i="59"/>
  <c r="DM151" i="59"/>
  <c r="CN151" i="59"/>
  <c r="BY42" i="59"/>
  <c r="DY33" i="59" s="1"/>
  <c r="DY60" i="59" s="1"/>
  <c r="BB73" i="59" s="1"/>
  <c r="BX42" i="59"/>
  <c r="DM28" i="59"/>
  <c r="DX88" i="59"/>
  <c r="DY88" i="59" s="1"/>
  <c r="DW88" i="59"/>
  <c r="DZ88" i="59"/>
  <c r="DZ162" i="59"/>
  <c r="DX162" i="59"/>
  <c r="DY162" i="59" s="1"/>
  <c r="DW162" i="59"/>
  <c r="BX60" i="59"/>
  <c r="BY60" i="59"/>
  <c r="BY138" i="59"/>
  <c r="BX138" i="59"/>
  <c r="DM77" i="59"/>
  <c r="CN77" i="59"/>
  <c r="CM77" i="59"/>
  <c r="BS130" i="59"/>
  <c r="BT130" i="59"/>
  <c r="BX77" i="59"/>
  <c r="BY77" i="59"/>
  <c r="BT155" i="59"/>
  <c r="BS155" i="59"/>
  <c r="BT50" i="59"/>
  <c r="BS50" i="59"/>
  <c r="BO102" i="59"/>
  <c r="BN102" i="59"/>
  <c r="BT128" i="59"/>
  <c r="BS128" i="59"/>
  <c r="BO75" i="59"/>
  <c r="BN75" i="59"/>
  <c r="DM164" i="59"/>
  <c r="CN164" i="59"/>
  <c r="CM164" i="59"/>
  <c r="DM254" i="59"/>
  <c r="CN254" i="59"/>
  <c r="CM254" i="59"/>
  <c r="CD100" i="59"/>
  <c r="CC100" i="59"/>
  <c r="DZ148" i="59"/>
  <c r="DX148" i="59"/>
  <c r="ED148" i="59" s="1"/>
  <c r="DW148" i="59"/>
  <c r="BY73" i="59"/>
  <c r="BX73" i="59"/>
  <c r="DZ122" i="59"/>
  <c r="DX122" i="59"/>
  <c r="DY122" i="59" s="1"/>
  <c r="DW122" i="59"/>
  <c r="CM162" i="59"/>
  <c r="DM162" i="59"/>
  <c r="CN162" i="59"/>
  <c r="DZ97" i="59"/>
  <c r="DX97" i="59"/>
  <c r="ED97" i="59" s="1"/>
  <c r="DW97" i="59"/>
  <c r="CD150" i="59"/>
  <c r="CC150" i="59"/>
  <c r="CC97" i="59"/>
  <c r="CD97" i="59"/>
  <c r="BS123" i="59"/>
  <c r="BT123" i="59"/>
  <c r="BO70" i="59"/>
  <c r="BN70" i="59"/>
  <c r="BO122" i="59"/>
  <c r="BN122" i="59"/>
  <c r="BY95" i="59"/>
  <c r="BX95" i="59"/>
  <c r="DZ143" i="59"/>
  <c r="DX143" i="59"/>
  <c r="DY143" i="59" s="1"/>
  <c r="DW143" i="59"/>
  <c r="CD68" i="59"/>
  <c r="CC68" i="59"/>
  <c r="BT146" i="59"/>
  <c r="BS146" i="59"/>
  <c r="DM202" i="59"/>
  <c r="CN202" i="59"/>
  <c r="CM202" i="59"/>
  <c r="DM111" i="59"/>
  <c r="CN111" i="59"/>
  <c r="CM111" i="59"/>
  <c r="CD145" i="59"/>
  <c r="CC145" i="59"/>
  <c r="BT92" i="59"/>
  <c r="BS92" i="59"/>
  <c r="DX190" i="59"/>
  <c r="DY190" i="59" s="1"/>
  <c r="DW190" i="59"/>
  <c r="DZ190" i="59"/>
  <c r="BY65" i="59"/>
  <c r="BX65" i="59"/>
  <c r="BT117" i="59"/>
  <c r="BS117" i="59"/>
  <c r="DW84" i="59"/>
  <c r="BN111" i="59"/>
  <c r="BO111" i="59"/>
  <c r="DW45" i="59"/>
  <c r="DW72" i="59" s="1"/>
  <c r="AZ85" i="59" s="1"/>
  <c r="BS64" i="59"/>
  <c r="BT64" i="59"/>
  <c r="BO142" i="59"/>
  <c r="BN142" i="59"/>
  <c r="ED41" i="59"/>
  <c r="ED68" i="59" s="1"/>
  <c r="BG81" i="59" s="1"/>
  <c r="EE38" i="59"/>
  <c r="EE65" i="59" s="1"/>
  <c r="BH78" i="59" s="1"/>
  <c r="EE50" i="59"/>
  <c r="EE77" i="59" s="1"/>
  <c r="BH90" i="59" s="1"/>
  <c r="BS36" i="59"/>
  <c r="EA38" i="59"/>
  <c r="EA65" i="59" s="1"/>
  <c r="BD78" i="59" s="1"/>
  <c r="EA33" i="59"/>
  <c r="EA60" i="59" s="1"/>
  <c r="BD73" i="59" s="1"/>
  <c r="BY61" i="59"/>
  <c r="BX61" i="59"/>
  <c r="BT139" i="59"/>
  <c r="BS139" i="59"/>
  <c r="EB48" i="59"/>
  <c r="EB75" i="59" s="1"/>
  <c r="BE88" i="59" s="1"/>
  <c r="CX29" i="59"/>
  <c r="DX48" i="59"/>
  <c r="DX75" i="59" s="1"/>
  <c r="BA88" i="59" s="1"/>
  <c r="DY47" i="59"/>
  <c r="DY74" i="59" s="1"/>
  <c r="BB87" i="59" s="1"/>
  <c r="DE556" i="59"/>
  <c r="DE555" i="59"/>
  <c r="DB510" i="59"/>
  <c r="DB509" i="59"/>
  <c r="DP559" i="59"/>
  <c r="DO559" i="59"/>
  <c r="DO558" i="59"/>
  <c r="DL523" i="59"/>
  <c r="DP516" i="59"/>
  <c r="DO516" i="59"/>
  <c r="DO515" i="59"/>
  <c r="DK510" i="59"/>
  <c r="DH563" i="59"/>
  <c r="DJ512" i="59"/>
  <c r="DJ557" i="59"/>
  <c r="DA471" i="59"/>
  <c r="DA470" i="59"/>
  <c r="DE515" i="59"/>
  <c r="DL517" i="59"/>
  <c r="DJ521" i="59"/>
  <c r="DJ519" i="59"/>
  <c r="DK464" i="59"/>
  <c r="DL515" i="59"/>
  <c r="DJ508" i="59"/>
  <c r="DL525" i="59"/>
  <c r="DL425" i="59"/>
  <c r="DL424" i="59"/>
  <c r="DG479" i="59"/>
  <c r="DJ337" i="59"/>
  <c r="DJ336" i="59"/>
  <c r="DJ376" i="59"/>
  <c r="DJ375" i="59"/>
  <c r="DP474" i="59"/>
  <c r="DJ420" i="59"/>
  <c r="DA421" i="59"/>
  <c r="DA420" i="59"/>
  <c r="DP389" i="59"/>
  <c r="DO389" i="59"/>
  <c r="DP377" i="59"/>
  <c r="DO377" i="59"/>
  <c r="DO436" i="59"/>
  <c r="DG475" i="59"/>
  <c r="DE420" i="59"/>
  <c r="DL291" i="59"/>
  <c r="DL290" i="59"/>
  <c r="DK431" i="59"/>
  <c r="DO380" i="59"/>
  <c r="DI379" i="59"/>
  <c r="DI423" i="59"/>
  <c r="DA346" i="59"/>
  <c r="DA345" i="59"/>
  <c r="DD344" i="59"/>
  <c r="DD343" i="59"/>
  <c r="DP332" i="59"/>
  <c r="DO332" i="59"/>
  <c r="DB422" i="59"/>
  <c r="DE338" i="59"/>
  <c r="DE337" i="59"/>
  <c r="DH378" i="59"/>
  <c r="DC342" i="59"/>
  <c r="DC341" i="59"/>
  <c r="DL434" i="59"/>
  <c r="DP290" i="59"/>
  <c r="DO290" i="59"/>
  <c r="DI344" i="59"/>
  <c r="DJ333" i="59"/>
  <c r="DK298" i="59"/>
  <c r="DO289" i="59"/>
  <c r="DH293" i="59"/>
  <c r="DJ294" i="59"/>
  <c r="DA286" i="59"/>
  <c r="DM21" i="59"/>
  <c r="DO21" i="59" s="1"/>
  <c r="CM21" i="59"/>
  <c r="DM16" i="59"/>
  <c r="CM16" i="59"/>
  <c r="DZ87" i="59"/>
  <c r="DX87" i="59"/>
  <c r="DY87" i="59" s="1"/>
  <c r="DW87" i="59"/>
  <c r="DZ186" i="59"/>
  <c r="DX186" i="59"/>
  <c r="DY186" i="59" s="1"/>
  <c r="DW186" i="59"/>
  <c r="BY45" i="59"/>
  <c r="BX45" i="59"/>
  <c r="BT44" i="59"/>
  <c r="BS44" i="59"/>
  <c r="BT42" i="59"/>
  <c r="BS42" i="59"/>
  <c r="DM62" i="59"/>
  <c r="CN62" i="59"/>
  <c r="CM62" i="59"/>
  <c r="BS89" i="59"/>
  <c r="BT89" i="59"/>
  <c r="DZ212" i="59"/>
  <c r="DX212" i="59"/>
  <c r="ED212" i="59" s="1"/>
  <c r="DW212" i="59"/>
  <c r="BT112" i="59"/>
  <c r="BS112" i="59"/>
  <c r="BO138" i="59"/>
  <c r="BN138" i="59"/>
  <c r="BT41" i="59"/>
  <c r="BS41" i="59"/>
  <c r="BO78" i="59"/>
  <c r="BN78" i="59"/>
  <c r="BO156" i="59"/>
  <c r="BN156" i="59"/>
  <c r="CD51" i="59"/>
  <c r="CC51" i="59"/>
  <c r="BY103" i="59"/>
  <c r="BX103" i="59"/>
  <c r="DZ176" i="59"/>
  <c r="DX176" i="59"/>
  <c r="DY176" i="59" s="1"/>
  <c r="DW176" i="59"/>
  <c r="BY50" i="59"/>
  <c r="BX50" i="59"/>
  <c r="ED33" i="59" s="1"/>
  <c r="ED60" i="59" s="1"/>
  <c r="BG73" i="59" s="1"/>
  <c r="CD102" i="59"/>
  <c r="CC102" i="59"/>
  <c r="BT154" i="59"/>
  <c r="BS154" i="59"/>
  <c r="CD75" i="59"/>
  <c r="CC75" i="59"/>
  <c r="BT153" i="59"/>
  <c r="BS153" i="59"/>
  <c r="DX99" i="59"/>
  <c r="DY99" i="59" s="1"/>
  <c r="DW99" i="59"/>
  <c r="DZ99" i="59"/>
  <c r="BY152" i="59"/>
  <c r="BX152" i="59"/>
  <c r="DM72" i="59"/>
  <c r="CN72" i="59"/>
  <c r="CM72" i="59"/>
  <c r="DM117" i="59"/>
  <c r="CN117" i="59"/>
  <c r="CM117" i="59"/>
  <c r="DM207" i="59"/>
  <c r="CM207" i="59"/>
  <c r="CN207" i="59"/>
  <c r="BO98" i="59"/>
  <c r="BN98" i="59"/>
  <c r="BO124" i="59"/>
  <c r="BN124" i="59"/>
  <c r="BY123" i="59"/>
  <c r="BX123" i="59"/>
  <c r="DZ195" i="59"/>
  <c r="DX195" i="59"/>
  <c r="ED195" i="59" s="1"/>
  <c r="DW195" i="59"/>
  <c r="CD70" i="59"/>
  <c r="CC70" i="59"/>
  <c r="CD122" i="59"/>
  <c r="CC122" i="59"/>
  <c r="DZ118" i="59"/>
  <c r="DX118" i="59"/>
  <c r="ED118" i="59" s="1"/>
  <c r="DW118" i="59"/>
  <c r="BY147" i="59"/>
  <c r="BX147" i="59"/>
  <c r="BT68" i="59"/>
  <c r="BS68" i="59"/>
  <c r="CN157" i="59"/>
  <c r="CM157" i="59"/>
  <c r="DM157" i="59"/>
  <c r="DM247" i="59"/>
  <c r="CN247" i="59"/>
  <c r="CM247" i="59"/>
  <c r="DZ116" i="59"/>
  <c r="DX116" i="59"/>
  <c r="ED116" i="59" s="1"/>
  <c r="DW116" i="59"/>
  <c r="BT119" i="59"/>
  <c r="BS119" i="59"/>
  <c r="BO66" i="59"/>
  <c r="BN66" i="59"/>
  <c r="BY92" i="59"/>
  <c r="BX92" i="59"/>
  <c r="DX165" i="59"/>
  <c r="ED165" i="59" s="1"/>
  <c r="DW165" i="59"/>
  <c r="DZ165" i="59"/>
  <c r="BO91" i="59"/>
  <c r="BN91" i="59"/>
  <c r="BO143" i="59"/>
  <c r="BN143" i="59"/>
  <c r="DM58" i="59"/>
  <c r="CN58" i="59"/>
  <c r="CC111" i="59"/>
  <c r="CD111" i="59"/>
  <c r="DW46" i="59"/>
  <c r="DW73" i="59" s="1"/>
  <c r="AZ86" i="59" s="1"/>
  <c r="DV45" i="59"/>
  <c r="DV72" i="59" s="1"/>
  <c r="AY85" i="59" s="1"/>
  <c r="DM63" i="59"/>
  <c r="CN63" i="59"/>
  <c r="CM63" i="59"/>
  <c r="CD142" i="59"/>
  <c r="CC142" i="59"/>
  <c r="ED42" i="59"/>
  <c r="ED69" i="59" s="1"/>
  <c r="BG82" i="59" s="1"/>
  <c r="EE39" i="59"/>
  <c r="EE66" i="59" s="1"/>
  <c r="BH79" i="59" s="1"/>
  <c r="BX34" i="59"/>
  <c r="EA39" i="59"/>
  <c r="EA66" i="59" s="1"/>
  <c r="BD79" i="59" s="1"/>
  <c r="EA50" i="59"/>
  <c r="EA77" i="59" s="1"/>
  <c r="BD90" i="59" s="1"/>
  <c r="BO61" i="59"/>
  <c r="BN61" i="59"/>
  <c r="BY139" i="59"/>
  <c r="BX139" i="59"/>
  <c r="EB37" i="59"/>
  <c r="EB64" i="59" s="1"/>
  <c r="BE77" i="59" s="1"/>
  <c r="EB49" i="59"/>
  <c r="EB76" i="59" s="1"/>
  <c r="BE89" i="59" s="1"/>
  <c r="CP29" i="59"/>
  <c r="CO29" i="59"/>
  <c r="DX37" i="59"/>
  <c r="DX64" i="59" s="1"/>
  <c r="BA77" i="59" s="1"/>
  <c r="DX49" i="59"/>
  <c r="DX76" i="59" s="1"/>
  <c r="BA89" i="59" s="1"/>
  <c r="DY48" i="59"/>
  <c r="DY75" i="59" s="1"/>
  <c r="BB88" i="59" s="1"/>
  <c r="DJ649" i="59"/>
  <c r="DC699" i="59"/>
  <c r="DC698" i="59"/>
  <c r="DB690" i="59"/>
  <c r="DB689" i="59"/>
  <c r="DA650" i="59"/>
  <c r="DA649" i="59"/>
  <c r="DI609" i="59"/>
  <c r="DA653" i="59"/>
  <c r="DA652" i="59"/>
  <c r="DD696" i="59"/>
  <c r="DL696" i="59"/>
  <c r="DL695" i="59"/>
  <c r="DL659" i="59"/>
  <c r="DL658" i="59"/>
  <c r="DK706" i="59"/>
  <c r="DK705" i="59"/>
  <c r="DJ703" i="59"/>
  <c r="DO693" i="59"/>
  <c r="DP693" i="59"/>
  <c r="DP692" i="59"/>
  <c r="DD738" i="59"/>
  <c r="DD737" i="59"/>
  <c r="DC738" i="59"/>
  <c r="DC737" i="59"/>
  <c r="DI608" i="59"/>
  <c r="DF613" i="59"/>
  <c r="DP608" i="59"/>
  <c r="DO608" i="59"/>
  <c r="DI564" i="59"/>
  <c r="DD613" i="59"/>
  <c r="DD612" i="59"/>
  <c r="DA571" i="59"/>
  <c r="DA570" i="59"/>
  <c r="DK603" i="59"/>
  <c r="DA607" i="59"/>
  <c r="DA606" i="59"/>
  <c r="DO604" i="59"/>
  <c r="DP604" i="59"/>
  <c r="DP603" i="59"/>
  <c r="DJ645" i="59"/>
  <c r="DE562" i="59"/>
  <c r="DH553" i="59"/>
  <c r="DF466" i="59"/>
  <c r="DE523" i="59"/>
  <c r="DI479" i="59"/>
  <c r="DJ510" i="59"/>
  <c r="DJ563" i="59"/>
  <c r="DK525" i="59"/>
  <c r="DP473" i="59"/>
  <c r="DO473" i="59"/>
  <c r="DC519" i="59"/>
  <c r="DI431" i="59"/>
  <c r="DL511" i="59"/>
  <c r="DP471" i="59"/>
  <c r="DO471" i="59"/>
  <c r="DO470" i="59"/>
  <c r="DH434" i="59"/>
  <c r="DH523" i="59"/>
  <c r="DH465" i="59"/>
  <c r="DC515" i="59"/>
  <c r="DP519" i="59"/>
  <c r="DP517" i="59"/>
  <c r="DC513" i="59"/>
  <c r="DG519" i="59"/>
  <c r="DF477" i="59"/>
  <c r="DP523" i="59"/>
  <c r="DK477" i="59"/>
  <c r="DK476" i="59"/>
  <c r="DL468" i="59"/>
  <c r="DP386" i="59"/>
  <c r="DO386" i="59"/>
  <c r="DE468" i="59"/>
  <c r="DI421" i="59"/>
  <c r="DL388" i="59"/>
  <c r="DL381" i="59"/>
  <c r="DF479" i="59"/>
  <c r="DK381" i="59"/>
  <c r="DI337" i="59"/>
  <c r="DI336" i="59"/>
  <c r="DD375" i="59"/>
  <c r="DD374" i="59"/>
  <c r="DH337" i="59"/>
  <c r="DI390" i="59"/>
  <c r="DI469" i="59"/>
  <c r="DH419" i="59"/>
  <c r="DL474" i="59"/>
  <c r="DP421" i="59"/>
  <c r="DO421" i="59"/>
  <c r="DA389" i="59"/>
  <c r="DA377" i="59"/>
  <c r="DF419" i="59"/>
  <c r="DL385" i="59"/>
  <c r="DI475" i="59"/>
  <c r="DB434" i="59"/>
  <c r="DC474" i="59"/>
  <c r="DI373" i="59"/>
  <c r="DK422" i="59"/>
  <c r="DP342" i="59"/>
  <c r="DO342" i="59"/>
  <c r="DO331" i="59"/>
  <c r="DP331" i="59"/>
  <c r="DP380" i="59"/>
  <c r="DC422" i="59"/>
  <c r="DP346" i="59"/>
  <c r="DO346" i="59"/>
  <c r="DP345" i="59"/>
  <c r="DO345" i="59"/>
  <c r="DF338" i="59"/>
  <c r="DF337" i="59"/>
  <c r="DD342" i="59"/>
  <c r="DD341" i="59"/>
  <c r="DG433" i="59"/>
  <c r="DF433" i="59"/>
  <c r="DC388" i="59"/>
  <c r="DB290" i="59"/>
  <c r="DB289" i="59"/>
  <c r="DA341" i="59"/>
  <c r="DF328" i="59"/>
  <c r="DE328" i="59"/>
  <c r="DK300" i="59"/>
  <c r="DH297" i="59"/>
  <c r="DA288" i="59"/>
  <c r="DH299" i="59"/>
  <c r="DL292" i="59"/>
  <c r="DI338" i="59"/>
  <c r="DK290" i="59"/>
  <c r="DM106" i="59"/>
  <c r="CN106" i="59"/>
  <c r="CM106" i="59"/>
  <c r="DX161" i="59"/>
  <c r="ED161" i="59" s="1"/>
  <c r="DW161" i="59"/>
  <c r="DZ161" i="59"/>
  <c r="EJ37" i="59"/>
  <c r="BT33" i="59"/>
  <c r="BS33" i="59"/>
  <c r="BY63" i="59"/>
  <c r="BX63" i="59"/>
  <c r="BN115" i="59"/>
  <c r="BO115" i="59"/>
  <c r="DM197" i="59"/>
  <c r="CN197" i="59"/>
  <c r="CM197" i="59"/>
  <c r="BT86" i="59"/>
  <c r="BS86" i="59"/>
  <c r="CD138" i="59"/>
  <c r="CC138" i="59"/>
  <c r="BY52" i="59"/>
  <c r="BX52" i="59"/>
  <c r="CD78" i="59"/>
  <c r="CC78" i="59"/>
  <c r="CD156" i="59"/>
  <c r="CC156" i="59"/>
  <c r="CN76" i="59"/>
  <c r="DM76" i="59"/>
  <c r="CM76" i="59"/>
  <c r="BT129" i="59"/>
  <c r="BS129" i="59"/>
  <c r="DZ201" i="59"/>
  <c r="DX201" i="59"/>
  <c r="DY201" i="59" s="1"/>
  <c r="DW201" i="59"/>
  <c r="BS76" i="59"/>
  <c r="BT76" i="59"/>
  <c r="BY128" i="59"/>
  <c r="BX128" i="59"/>
  <c r="DM210" i="59"/>
  <c r="CN210" i="59"/>
  <c r="CM210" i="59"/>
  <c r="BT75" i="59"/>
  <c r="BS75" i="59"/>
  <c r="BT127" i="59"/>
  <c r="BS127" i="59"/>
  <c r="BS100" i="59"/>
  <c r="BT100" i="59"/>
  <c r="DZ223" i="59"/>
  <c r="DX223" i="59"/>
  <c r="ED223" i="59" s="1"/>
  <c r="DW223" i="59"/>
  <c r="BO73" i="59"/>
  <c r="BN73" i="59"/>
  <c r="BY125" i="59"/>
  <c r="BX125" i="59"/>
  <c r="CN252" i="59"/>
  <c r="CM252" i="59"/>
  <c r="DM252" i="59"/>
  <c r="CD98" i="59"/>
  <c r="CC98" i="59"/>
  <c r="CD124" i="59"/>
  <c r="CC124" i="59"/>
  <c r="BY71" i="59"/>
  <c r="BX71" i="59"/>
  <c r="BT149" i="59"/>
  <c r="BS149" i="59"/>
  <c r="DM205" i="59"/>
  <c r="CN205" i="59"/>
  <c r="CM205" i="59"/>
  <c r="BY96" i="59"/>
  <c r="BX96" i="59"/>
  <c r="BY148" i="59"/>
  <c r="BX148" i="59"/>
  <c r="DZ94" i="59"/>
  <c r="DX94" i="59"/>
  <c r="ED94" i="59" s="1"/>
  <c r="DW94" i="59"/>
  <c r="DZ193" i="59"/>
  <c r="DX193" i="59"/>
  <c r="ED193" i="59" s="1"/>
  <c r="DW193" i="59"/>
  <c r="BX68" i="59"/>
  <c r="BY68" i="59"/>
  <c r="BO120" i="59"/>
  <c r="BN120" i="59"/>
  <c r="EC38" i="59"/>
  <c r="EC65" i="59" s="1"/>
  <c r="BF78" i="59" s="1"/>
  <c r="BO119" i="59"/>
  <c r="BN119" i="59"/>
  <c r="BT145" i="59"/>
  <c r="BS145" i="59"/>
  <c r="CD66" i="59"/>
  <c r="CC66" i="59"/>
  <c r="BT144" i="59"/>
  <c r="BS144" i="59"/>
  <c r="DM200" i="59"/>
  <c r="CN200" i="59"/>
  <c r="CM200" i="59"/>
  <c r="CD91" i="59"/>
  <c r="CC91" i="59"/>
  <c r="CD143" i="59"/>
  <c r="CC143" i="59"/>
  <c r="BY59" i="59"/>
  <c r="BX59" i="59"/>
  <c r="DZ158" i="59"/>
  <c r="DX158" i="59"/>
  <c r="ED158" i="59" s="1"/>
  <c r="DW158" i="59"/>
  <c r="DV46" i="59"/>
  <c r="DV73" i="59" s="1"/>
  <c r="AY86" i="59" s="1"/>
  <c r="BY90" i="59"/>
  <c r="BX90" i="59"/>
  <c r="DM153" i="59"/>
  <c r="CN153" i="59"/>
  <c r="CM153" i="59"/>
  <c r="ED43" i="59"/>
  <c r="ED70" i="59" s="1"/>
  <c r="BG83" i="59" s="1"/>
  <c r="EE40" i="59"/>
  <c r="EE67" i="59" s="1"/>
  <c r="BH80" i="59" s="1"/>
  <c r="EA40" i="59"/>
  <c r="EA67" i="59" s="1"/>
  <c r="BD80" i="59" s="1"/>
  <c r="CD61" i="59"/>
  <c r="CC61" i="59"/>
  <c r="DM150" i="59"/>
  <c r="CN150" i="59"/>
  <c r="CM150" i="59"/>
  <c r="EB38" i="59"/>
  <c r="EB65" i="59" s="1"/>
  <c r="BE78" i="59" s="1"/>
  <c r="EB33" i="59"/>
  <c r="EB60" i="59" s="1"/>
  <c r="BE73" i="59" s="1"/>
  <c r="CY29" i="59"/>
  <c r="DX38" i="59"/>
  <c r="DX65" i="59" s="1"/>
  <c r="BA78" i="59" s="1"/>
  <c r="DY37" i="59"/>
  <c r="DY64" i="59" s="1"/>
  <c r="BB77" i="59" s="1"/>
  <c r="DY49" i="59"/>
  <c r="DY76" i="59" s="1"/>
  <c r="BB89" i="59" s="1"/>
  <c r="DF882" i="59"/>
  <c r="DE878" i="59"/>
  <c r="DB878" i="59"/>
  <c r="DB877" i="59"/>
  <c r="DP824" i="59"/>
  <c r="DO824" i="59"/>
  <c r="DB790" i="59"/>
  <c r="DB789" i="59"/>
  <c r="DA743" i="59"/>
  <c r="DA742" i="59"/>
  <c r="DK743" i="59"/>
  <c r="DG705" i="59"/>
  <c r="DD823" i="59"/>
  <c r="DA796" i="59"/>
  <c r="DA795" i="59"/>
  <c r="DF744" i="59"/>
  <c r="DF743" i="59"/>
  <c r="DE741" i="59"/>
  <c r="DE740" i="59"/>
  <c r="DI701" i="59"/>
  <c r="DC744" i="59"/>
  <c r="DC743" i="59"/>
  <c r="DL747" i="59"/>
  <c r="DL746" i="59"/>
  <c r="DG751" i="59"/>
  <c r="DB750" i="59"/>
  <c r="DB749" i="59"/>
  <c r="DB647" i="59"/>
  <c r="DC690" i="59"/>
  <c r="DC689" i="59"/>
  <c r="DI649" i="59"/>
  <c r="DI648" i="59"/>
  <c r="DI606" i="59"/>
  <c r="DE659" i="59"/>
  <c r="DL650" i="59"/>
  <c r="DH603" i="59"/>
  <c r="DE696" i="59"/>
  <c r="DA696" i="59"/>
  <c r="DA695" i="59"/>
  <c r="DA659" i="59"/>
  <c r="DA658" i="59"/>
  <c r="DI616" i="59"/>
  <c r="DA706" i="59"/>
  <c r="DB693" i="59"/>
  <c r="DB692" i="59"/>
  <c r="DF737" i="59"/>
  <c r="DF738" i="59"/>
  <c r="DE738" i="59"/>
  <c r="DE737" i="59"/>
  <c r="DB658" i="59"/>
  <c r="DA598" i="59"/>
  <c r="DF610" i="59"/>
  <c r="DH602" i="59"/>
  <c r="DC650" i="59"/>
  <c r="DO607" i="59"/>
  <c r="DP607" i="59"/>
  <c r="DP606" i="59"/>
  <c r="DO606" i="59"/>
  <c r="DB604" i="59"/>
  <c r="DB603" i="59"/>
  <c r="DK612" i="59"/>
  <c r="DI474" i="59"/>
  <c r="DI473" i="59"/>
  <c r="DJ561" i="59"/>
  <c r="DK558" i="59"/>
  <c r="DC570" i="59"/>
  <c r="DF524" i="59"/>
  <c r="DF523" i="59"/>
  <c r="DF558" i="59"/>
  <c r="DK520" i="59"/>
  <c r="DE647" i="59"/>
  <c r="DE558" i="59"/>
  <c r="DO603" i="59"/>
  <c r="DL522" i="59"/>
  <c r="DC521" i="59"/>
  <c r="DD517" i="59"/>
  <c r="DE464" i="59"/>
  <c r="DP429" i="59"/>
  <c r="DO429" i="59"/>
  <c r="DI418" i="59"/>
  <c r="DE509" i="59"/>
  <c r="DB471" i="59"/>
  <c r="DB470" i="59"/>
  <c r="DB433" i="59"/>
  <c r="DB432" i="59"/>
  <c r="DH422" i="59"/>
  <c r="DD509" i="59"/>
  <c r="DP435" i="59"/>
  <c r="DO435" i="59"/>
  <c r="DL519" i="59"/>
  <c r="DE513" i="59"/>
  <c r="DA515" i="59"/>
  <c r="DO472" i="59"/>
  <c r="DJ464" i="59"/>
  <c r="DP515" i="59"/>
  <c r="DP464" i="59"/>
  <c r="DO464" i="59"/>
  <c r="DO463" i="59"/>
  <c r="DK508" i="59"/>
  <c r="DD521" i="59"/>
  <c r="DL466" i="59"/>
  <c r="DP430" i="59"/>
  <c r="DO430" i="59"/>
  <c r="DP425" i="59"/>
  <c r="DO425" i="59"/>
  <c r="DP378" i="59"/>
  <c r="DO378" i="59"/>
  <c r="DD463" i="59"/>
  <c r="DE418" i="59"/>
  <c r="DA476" i="59"/>
  <c r="DD418" i="59"/>
  <c r="DB513" i="59"/>
  <c r="DD479" i="59"/>
  <c r="DI427" i="59"/>
  <c r="DI381" i="59"/>
  <c r="DI467" i="59"/>
  <c r="DP418" i="59"/>
  <c r="DD470" i="59"/>
  <c r="DB421" i="59"/>
  <c r="DB420" i="59"/>
  <c r="DP375" i="59"/>
  <c r="DO375" i="59"/>
  <c r="DH432" i="59"/>
  <c r="DH473" i="59"/>
  <c r="DC434" i="59"/>
  <c r="DF429" i="59"/>
  <c r="DF473" i="59"/>
  <c r="DG435" i="59"/>
  <c r="DH346" i="59"/>
  <c r="DF435" i="59"/>
  <c r="DE390" i="59"/>
  <c r="DH342" i="59"/>
  <c r="DA331" i="59"/>
  <c r="DK297" i="59"/>
  <c r="DK285" i="59"/>
  <c r="DB374" i="59"/>
  <c r="DJ291" i="59"/>
  <c r="DJ290" i="59"/>
  <c r="DI297" i="59"/>
  <c r="DB390" i="59"/>
  <c r="DP379" i="59"/>
  <c r="DO379" i="59"/>
  <c r="DB346" i="59"/>
  <c r="DB345" i="59"/>
  <c r="DJ331" i="59"/>
  <c r="DC386" i="59"/>
  <c r="DE342" i="59"/>
  <c r="DE341" i="59"/>
  <c r="DG425" i="59"/>
  <c r="DP432" i="59"/>
  <c r="DE384" i="59"/>
  <c r="DJ344" i="59"/>
  <c r="DL294" i="59"/>
  <c r="DC290" i="59"/>
  <c r="DC289" i="59"/>
  <c r="DL333" i="59"/>
  <c r="DB293" i="59"/>
  <c r="DB299" i="59"/>
  <c r="DJ292" i="59"/>
  <c r="DL296" i="59"/>
  <c r="DP288" i="59"/>
  <c r="DO288" i="59"/>
  <c r="DP287" i="59"/>
  <c r="DO287" i="59"/>
  <c r="DE378" i="59"/>
  <c r="DH291" i="59"/>
  <c r="DG293" i="59"/>
  <c r="DL298" i="59"/>
  <c r="DA292" i="59"/>
  <c r="DP330" i="59"/>
  <c r="DC284" i="59"/>
  <c r="DC283" i="59"/>
  <c r="DI294" i="59"/>
  <c r="DD287" i="59"/>
  <c r="DC287" i="59"/>
  <c r="DM23" i="59"/>
  <c r="CM23" i="59"/>
  <c r="DM13" i="59"/>
  <c r="CM13" i="59"/>
  <c r="BT62" i="59"/>
  <c r="BS62" i="59"/>
  <c r="BT88" i="59"/>
  <c r="BS88" i="59"/>
  <c r="DM196" i="59"/>
  <c r="CN196" i="59"/>
  <c r="CM196" i="59"/>
  <c r="CD41" i="59"/>
  <c r="CC41" i="59"/>
  <c r="BS48" i="59"/>
  <c r="BT48" i="59"/>
  <c r="BY40" i="59"/>
  <c r="BX40" i="59"/>
  <c r="BO63" i="59"/>
  <c r="BN63" i="59"/>
  <c r="DZ112" i="59"/>
  <c r="DX112" i="59"/>
  <c r="ED112" i="59" s="1"/>
  <c r="DW112" i="59"/>
  <c r="CN242" i="59"/>
  <c r="CM242" i="59"/>
  <c r="DM242" i="59"/>
  <c r="BY112" i="59"/>
  <c r="BX112" i="59"/>
  <c r="DZ134" i="59"/>
  <c r="DW134" i="59"/>
  <c r="DX134" i="59"/>
  <c r="DY134" i="59" s="1"/>
  <c r="BT78" i="59"/>
  <c r="BS78" i="59"/>
  <c r="BT104" i="59"/>
  <c r="BS104" i="59"/>
  <c r="DM167" i="59"/>
  <c r="CN167" i="59"/>
  <c r="CM167" i="59"/>
  <c r="BT51" i="59"/>
  <c r="BS51" i="59"/>
  <c r="BY155" i="59"/>
  <c r="BX155" i="59"/>
  <c r="DM211" i="59"/>
  <c r="CN211" i="59"/>
  <c r="CM211" i="59"/>
  <c r="DM75" i="59"/>
  <c r="CM75" i="59"/>
  <c r="CN75" i="59"/>
  <c r="BY154" i="59"/>
  <c r="BX154" i="59"/>
  <c r="DZ200" i="59"/>
  <c r="DX200" i="59"/>
  <c r="DW200" i="59"/>
  <c r="BT101" i="59"/>
  <c r="BS101" i="59"/>
  <c r="DM119" i="59"/>
  <c r="CN119" i="59"/>
  <c r="CM119" i="59"/>
  <c r="BO126" i="59"/>
  <c r="BN126" i="59"/>
  <c r="DM163" i="59"/>
  <c r="CN163" i="59"/>
  <c r="CM163" i="59"/>
  <c r="CD73" i="59"/>
  <c r="CC73" i="59"/>
  <c r="BO151" i="59"/>
  <c r="BN151" i="59"/>
  <c r="EC43" i="59"/>
  <c r="EC70" i="59" s="1"/>
  <c r="BF83" i="59" s="1"/>
  <c r="DM116" i="59"/>
  <c r="CN116" i="59"/>
  <c r="CM116" i="59"/>
  <c r="BT150" i="59"/>
  <c r="BS150" i="59"/>
  <c r="DM70" i="59"/>
  <c r="CN70" i="59"/>
  <c r="CM70" i="59"/>
  <c r="DZ170" i="59"/>
  <c r="DX170" i="59"/>
  <c r="DY170" i="59" s="1"/>
  <c r="DW170" i="59"/>
  <c r="DZ220" i="59"/>
  <c r="DX220" i="59"/>
  <c r="DY220" i="59" s="1"/>
  <c r="DW220" i="59"/>
  <c r="DZ95" i="59"/>
  <c r="DX95" i="59"/>
  <c r="ED95" i="59" s="1"/>
  <c r="DW95" i="59"/>
  <c r="DZ169" i="59"/>
  <c r="DX169" i="59"/>
  <c r="DW169" i="59"/>
  <c r="BO95" i="59"/>
  <c r="BN95" i="59"/>
  <c r="DZ218" i="59"/>
  <c r="DX218" i="59"/>
  <c r="ED218" i="59" s="1"/>
  <c r="DW218" i="59"/>
  <c r="DM67" i="59"/>
  <c r="CN67" i="59"/>
  <c r="CM67" i="59"/>
  <c r="CD120" i="59"/>
  <c r="CC120" i="59"/>
  <c r="BO93" i="59"/>
  <c r="BN93" i="59"/>
  <c r="BY119" i="59"/>
  <c r="BX119" i="59"/>
  <c r="BT66" i="59"/>
  <c r="BS66" i="59"/>
  <c r="BT118" i="59"/>
  <c r="BS118" i="59"/>
  <c r="DM245" i="59"/>
  <c r="CN245" i="59"/>
  <c r="CM245" i="59"/>
  <c r="CD117" i="59"/>
  <c r="CC117" i="59"/>
  <c r="CN154" i="59"/>
  <c r="CM154" i="59"/>
  <c r="DM154" i="59"/>
  <c r="BO43" i="59"/>
  <c r="BN43" i="59"/>
  <c r="BT111" i="59"/>
  <c r="BS111" i="59"/>
  <c r="DM148" i="59"/>
  <c r="CN148" i="59"/>
  <c r="CM148" i="59"/>
  <c r="DW48" i="59"/>
  <c r="DW75" i="59" s="1"/>
  <c r="AZ88" i="59" s="1"/>
  <c r="DV35" i="59"/>
  <c r="DV62" i="59" s="1"/>
  <c r="AY75" i="59" s="1"/>
  <c r="DV47" i="59"/>
  <c r="DV74" i="59" s="1"/>
  <c r="AY87" i="59" s="1"/>
  <c r="BO116" i="59"/>
  <c r="BN116" i="59"/>
  <c r="BT142" i="59"/>
  <c r="BS142" i="59"/>
  <c r="ED44" i="59"/>
  <c r="ED71" i="59" s="1"/>
  <c r="BG84" i="59" s="1"/>
  <c r="EE41" i="59"/>
  <c r="EE68" i="59" s="1"/>
  <c r="BH81" i="59" s="1"/>
  <c r="EA41" i="59"/>
  <c r="EA68" i="59" s="1"/>
  <c r="BD81" i="59" s="1"/>
  <c r="BY35" i="59"/>
  <c r="BX35" i="59"/>
  <c r="DZ86" i="59"/>
  <c r="DX86" i="59"/>
  <c r="DY86" i="59" s="1"/>
  <c r="DW86" i="59"/>
  <c r="DZ135" i="59"/>
  <c r="DX135" i="59"/>
  <c r="DY135" i="59" s="1"/>
  <c r="DW135" i="59"/>
  <c r="EB39" i="59"/>
  <c r="EB66" i="59" s="1"/>
  <c r="BE79" i="59" s="1"/>
  <c r="EB50" i="59"/>
  <c r="EB77" i="59" s="1"/>
  <c r="BE90" i="59" s="1"/>
  <c r="DX39" i="59"/>
  <c r="DX66" i="59" s="1"/>
  <c r="BA79" i="59" s="1"/>
  <c r="DY38" i="59"/>
  <c r="DY65" i="59" s="1"/>
  <c r="BB78" i="59" s="1"/>
  <c r="DE750" i="59"/>
  <c r="DJ646" i="59"/>
  <c r="DO647" i="59"/>
  <c r="DP647" i="59"/>
  <c r="DI603" i="59"/>
  <c r="DI657" i="59"/>
  <c r="DP694" i="59"/>
  <c r="DO694" i="59"/>
  <c r="DD659" i="59"/>
  <c r="DK616" i="59"/>
  <c r="DH693" i="59"/>
  <c r="DO696" i="59"/>
  <c r="DP696" i="59"/>
  <c r="DO659" i="59"/>
  <c r="DP659" i="59"/>
  <c r="DB705" i="59"/>
  <c r="DB706" i="59"/>
  <c r="DO706" i="59"/>
  <c r="DP706" i="59"/>
  <c r="DP705" i="59"/>
  <c r="DO705" i="59"/>
  <c r="DE693" i="59"/>
  <c r="DE692" i="59"/>
  <c r="DB746" i="59"/>
  <c r="DK703" i="59"/>
  <c r="DC693" i="59"/>
  <c r="DC692" i="59"/>
  <c r="DG738" i="59"/>
  <c r="DF601" i="59"/>
  <c r="DF600" i="59"/>
  <c r="DP651" i="59"/>
  <c r="DO651" i="59"/>
  <c r="DO598" i="59"/>
  <c r="DP598" i="59"/>
  <c r="DH647" i="59"/>
  <c r="DI607" i="59"/>
  <c r="DI562" i="59"/>
  <c r="DL601" i="59"/>
  <c r="DL600" i="59"/>
  <c r="DP569" i="59"/>
  <c r="DO569" i="59"/>
  <c r="DJ571" i="59"/>
  <c r="DO646" i="59"/>
  <c r="DB607" i="59"/>
  <c r="DB606" i="59"/>
  <c r="DE658" i="59"/>
  <c r="DC604" i="59"/>
  <c r="DC603" i="59"/>
  <c r="DK513" i="59"/>
  <c r="DJ511" i="59"/>
  <c r="DD566" i="59"/>
  <c r="DH557" i="59"/>
  <c r="DI515" i="59"/>
  <c r="DG523" i="59"/>
  <c r="DP514" i="59"/>
  <c r="DO514" i="59"/>
  <c r="DO513" i="59"/>
  <c r="DA522" i="59"/>
  <c r="DD519" i="59"/>
  <c r="DG515" i="59"/>
  <c r="DA429" i="59"/>
  <c r="DA428" i="59"/>
  <c r="DA475" i="59"/>
  <c r="DA474" i="59"/>
  <c r="DE466" i="59"/>
  <c r="DE467" i="59"/>
  <c r="DA517" i="59"/>
  <c r="DB464" i="59"/>
  <c r="DF422" i="59"/>
  <c r="DD513" i="59"/>
  <c r="DP509" i="59"/>
  <c r="DE511" i="59"/>
  <c r="DI464" i="59"/>
  <c r="DE519" i="59"/>
  <c r="DL477" i="59"/>
  <c r="DL476" i="59"/>
  <c r="DP390" i="59"/>
  <c r="DO390" i="59"/>
  <c r="DJ434" i="59"/>
  <c r="DP470" i="59"/>
  <c r="DE479" i="59"/>
  <c r="DA423" i="59"/>
  <c r="DA422" i="59"/>
  <c r="DE424" i="59"/>
  <c r="DI378" i="59"/>
  <c r="DF464" i="59"/>
  <c r="DC421" i="59"/>
  <c r="DC420" i="59"/>
  <c r="DP387" i="59"/>
  <c r="DO387" i="59"/>
  <c r="DA375" i="59"/>
  <c r="DL383" i="59"/>
  <c r="DC472" i="59"/>
  <c r="DK419" i="59"/>
  <c r="DK418" i="59"/>
  <c r="DA472" i="59"/>
  <c r="DH430" i="59"/>
  <c r="DH344" i="59"/>
  <c r="DL431" i="59"/>
  <c r="DJ389" i="59"/>
  <c r="DI330" i="59"/>
  <c r="DD386" i="59"/>
  <c r="DC346" i="59"/>
  <c r="DC345" i="59"/>
  <c r="DE382" i="59"/>
  <c r="DF342" i="59"/>
  <c r="DF341" i="59"/>
  <c r="DE388" i="59"/>
  <c r="DF425" i="59"/>
  <c r="DJ383" i="59"/>
  <c r="DH336" i="59"/>
  <c r="DA294" i="59"/>
  <c r="DD290" i="59"/>
  <c r="DD289" i="59"/>
  <c r="DG289" i="59"/>
  <c r="DI300" i="59"/>
  <c r="DL300" i="59"/>
  <c r="DJ284" i="59"/>
  <c r="DA296" i="59"/>
  <c r="DF345" i="59"/>
  <c r="DG291" i="59"/>
  <c r="DA298" i="59"/>
  <c r="DP292" i="59"/>
  <c r="DO292" i="59"/>
  <c r="DO291" i="59"/>
  <c r="DA380" i="59"/>
  <c r="DD284" i="59"/>
  <c r="DD283" i="59"/>
  <c r="DE297" i="59"/>
  <c r="DD285" i="59"/>
  <c r="DI286" i="59"/>
  <c r="DM18" i="59"/>
  <c r="CM18" i="59"/>
  <c r="DM61" i="59"/>
  <c r="CN61" i="59"/>
  <c r="CM61" i="59"/>
  <c r="BY114" i="59"/>
  <c r="BX114" i="59"/>
  <c r="DM241" i="59"/>
  <c r="CN241" i="59"/>
  <c r="CM241" i="59"/>
  <c r="BO41" i="59"/>
  <c r="BN41" i="59"/>
  <c r="BT34" i="59"/>
  <c r="BS34" i="59"/>
  <c r="CD47" i="59"/>
  <c r="CC47" i="59"/>
  <c r="CD63" i="59"/>
  <c r="CC63" i="59"/>
  <c r="BT141" i="59"/>
  <c r="BS141" i="59"/>
  <c r="EC33" i="59"/>
  <c r="EC60" i="59" s="1"/>
  <c r="BF73" i="59" s="1"/>
  <c r="BY86" i="59"/>
  <c r="BX86" i="59"/>
  <c r="BS138" i="59"/>
  <c r="BT138" i="59"/>
  <c r="BO52" i="59"/>
  <c r="BN52" i="59"/>
  <c r="BY130" i="59"/>
  <c r="BX130" i="59"/>
  <c r="DZ202" i="59"/>
  <c r="DX202" i="59"/>
  <c r="DY202" i="59" s="1"/>
  <c r="DW202" i="59"/>
  <c r="BO77" i="59"/>
  <c r="BN77" i="59"/>
  <c r="DZ126" i="59"/>
  <c r="DX126" i="59"/>
  <c r="ED126" i="59" s="1"/>
  <c r="DW126" i="59"/>
  <c r="CM166" i="59"/>
  <c r="DM166" i="59"/>
  <c r="CN166" i="59"/>
  <c r="BO50" i="59"/>
  <c r="BN50" i="59"/>
  <c r="DM165" i="59"/>
  <c r="CN165" i="59"/>
  <c r="CM165" i="59"/>
  <c r="DM255" i="59"/>
  <c r="CN255" i="59"/>
  <c r="CM255" i="59"/>
  <c r="BY101" i="59"/>
  <c r="BX101" i="59"/>
  <c r="DX149" i="59"/>
  <c r="ED149" i="59" s="1"/>
  <c r="DW149" i="59"/>
  <c r="DZ149" i="59"/>
  <c r="CD126" i="59"/>
  <c r="CC126" i="59"/>
  <c r="DZ173" i="59"/>
  <c r="DX173" i="59"/>
  <c r="ED173" i="59" s="1"/>
  <c r="DW173" i="59"/>
  <c r="BT73" i="59"/>
  <c r="BS73" i="59"/>
  <c r="CD151" i="59"/>
  <c r="CC151" i="59"/>
  <c r="BT98" i="59"/>
  <c r="BS98" i="59"/>
  <c r="BT124" i="59"/>
  <c r="BS124" i="59"/>
  <c r="BO71" i="59"/>
  <c r="BN71" i="59"/>
  <c r="DZ120" i="59"/>
  <c r="DX120" i="59"/>
  <c r="ED120" i="59" s="1"/>
  <c r="DW120" i="59"/>
  <c r="CN250" i="59"/>
  <c r="CM250" i="59"/>
  <c r="DM250" i="59"/>
  <c r="BO96" i="59"/>
  <c r="BN96" i="59"/>
  <c r="BT122" i="59"/>
  <c r="BS122" i="59"/>
  <c r="BY69" i="59"/>
  <c r="BX69" i="59"/>
  <c r="CD95" i="59"/>
  <c r="CC95" i="59"/>
  <c r="CN203" i="59"/>
  <c r="CM203" i="59"/>
  <c r="DM203" i="59"/>
  <c r="BY94" i="59"/>
  <c r="BX94" i="59"/>
  <c r="DZ142" i="59"/>
  <c r="DX142" i="59"/>
  <c r="DY142" i="59" s="1"/>
  <c r="DW142" i="59"/>
  <c r="CD93" i="59"/>
  <c r="CC93" i="59"/>
  <c r="DM201" i="59"/>
  <c r="CN201" i="59"/>
  <c r="CM201" i="59"/>
  <c r="DM65" i="59"/>
  <c r="CN65" i="59"/>
  <c r="CM65" i="59"/>
  <c r="BY144" i="59"/>
  <c r="BX144" i="59"/>
  <c r="DM109" i="59"/>
  <c r="CN109" i="59"/>
  <c r="CM109" i="59"/>
  <c r="BX117" i="59"/>
  <c r="BY117" i="59"/>
  <c r="DZ108" i="59"/>
  <c r="DX108" i="59"/>
  <c r="ED108" i="59" s="1"/>
  <c r="DW108" i="59"/>
  <c r="BT137" i="59"/>
  <c r="BS137" i="59"/>
  <c r="DW37" i="59"/>
  <c r="DW64" i="59" s="1"/>
  <c r="AZ77" i="59" s="1"/>
  <c r="DV36" i="59"/>
  <c r="DV63" i="59" s="1"/>
  <c r="AY76" i="59" s="1"/>
  <c r="DV48" i="59"/>
  <c r="DV75" i="59" s="1"/>
  <c r="AY88" i="59" s="1"/>
  <c r="BY38" i="59"/>
  <c r="BX38" i="59"/>
  <c r="DM108" i="59"/>
  <c r="CN108" i="59"/>
  <c r="CM108" i="59"/>
  <c r="BY116" i="59"/>
  <c r="BX116" i="59"/>
  <c r="ED45" i="59"/>
  <c r="ED72" i="59" s="1"/>
  <c r="BG85" i="59" s="1"/>
  <c r="EE42" i="59"/>
  <c r="EE69" i="59" s="1"/>
  <c r="BH82" i="59" s="1"/>
  <c r="EA42" i="59"/>
  <c r="EA69" i="59" s="1"/>
  <c r="BD82" i="59" s="1"/>
  <c r="BO35" i="59"/>
  <c r="BN35" i="59"/>
  <c r="BT113" i="59"/>
  <c r="BS113" i="59"/>
  <c r="BO139" i="59"/>
  <c r="BN139" i="59"/>
  <c r="EB40" i="59"/>
  <c r="EB67" i="59" s="1"/>
  <c r="BE80" i="59" s="1"/>
  <c r="CZ29" i="59"/>
  <c r="DX40" i="59"/>
  <c r="DX67" i="59" s="1"/>
  <c r="BA80" i="59" s="1"/>
  <c r="DY39" i="59"/>
  <c r="DY66" i="59" s="1"/>
  <c r="BB79" i="59" s="1"/>
  <c r="DD778" i="59"/>
  <c r="DP778" i="59"/>
  <c r="DO778" i="59"/>
  <c r="DO747" i="59"/>
  <c r="DP747" i="59"/>
  <c r="DP746" i="59"/>
  <c r="DO746" i="59"/>
  <c r="DK783" i="59"/>
  <c r="DK784" i="59"/>
  <c r="DE656" i="59"/>
  <c r="DE655" i="59"/>
  <c r="DG660" i="59"/>
  <c r="DB644" i="59"/>
  <c r="DB643" i="59"/>
  <c r="DG696" i="59"/>
  <c r="DA647" i="59"/>
  <c r="DA646" i="59"/>
  <c r="DL647" i="59"/>
  <c r="DP657" i="59"/>
  <c r="DO657" i="59"/>
  <c r="DB696" i="59"/>
  <c r="DB695" i="59"/>
  <c r="DC705" i="59"/>
  <c r="DC706" i="59"/>
  <c r="DH692" i="59"/>
  <c r="DI651" i="59"/>
  <c r="DB598" i="59"/>
  <c r="DL555" i="59"/>
  <c r="DI570" i="59"/>
  <c r="DH607" i="59"/>
  <c r="DG611" i="59"/>
  <c r="DA601" i="59"/>
  <c r="DP658" i="59"/>
  <c r="DJ569" i="59"/>
  <c r="DP646" i="59"/>
  <c r="DK568" i="59"/>
  <c r="DA526" i="59"/>
  <c r="DA525" i="59"/>
  <c r="DH476" i="59"/>
  <c r="DD562" i="59"/>
  <c r="DG553" i="59"/>
  <c r="DG466" i="59"/>
  <c r="DI554" i="59"/>
  <c r="DA555" i="59"/>
  <c r="DK518" i="59"/>
  <c r="DA612" i="59"/>
  <c r="DE609" i="59"/>
  <c r="DA600" i="59"/>
  <c r="DP522" i="59"/>
  <c r="DO522" i="59"/>
  <c r="DO521" i="59"/>
  <c r="DE517" i="59"/>
  <c r="DP513" i="59"/>
  <c r="DK463" i="59"/>
  <c r="DI428" i="59"/>
  <c r="DP475" i="59"/>
  <c r="DO475" i="59"/>
  <c r="DH420" i="59"/>
  <c r="DF420" i="59"/>
  <c r="DA464" i="59"/>
  <c r="DO509" i="59"/>
  <c r="DG511" i="59"/>
  <c r="DH508" i="59"/>
  <c r="DL562" i="59"/>
  <c r="DJ515" i="59"/>
  <c r="DC430" i="59"/>
  <c r="DC429" i="59"/>
  <c r="DA390" i="59"/>
  <c r="DB429" i="59"/>
  <c r="DC463" i="59"/>
  <c r="DK378" i="59"/>
  <c r="DK377" i="59"/>
  <c r="DP472" i="59"/>
  <c r="DP423" i="59"/>
  <c r="DO423" i="59"/>
  <c r="DO422" i="59"/>
  <c r="DI388" i="59"/>
  <c r="DL463" i="59"/>
  <c r="DA387" i="59"/>
  <c r="DP373" i="59"/>
  <c r="DO373" i="59"/>
  <c r="DH471" i="59"/>
  <c r="DJ426" i="59"/>
  <c r="DF471" i="59"/>
  <c r="DK428" i="59"/>
  <c r="DJ342" i="59"/>
  <c r="DL422" i="59"/>
  <c r="DG386" i="59"/>
  <c r="DK295" i="59"/>
  <c r="DG341" i="59"/>
  <c r="DG342" i="59"/>
  <c r="DF382" i="59"/>
  <c r="DD346" i="59"/>
  <c r="DD345" i="59"/>
  <c r="DJ328" i="59"/>
  <c r="DK380" i="59"/>
  <c r="DI334" i="59"/>
  <c r="DH425" i="59"/>
  <c r="DJ387" i="59"/>
  <c r="DC424" i="59"/>
  <c r="DD378" i="59"/>
  <c r="DP333" i="59"/>
  <c r="DP294" i="59"/>
  <c r="DO294" i="59"/>
  <c r="DO293" i="59"/>
  <c r="DE290" i="59"/>
  <c r="DE289" i="59"/>
  <c r="DF295" i="59"/>
  <c r="DA300" i="59"/>
  <c r="DP296" i="59"/>
  <c r="DO296" i="59"/>
  <c r="DO295" i="59"/>
  <c r="DH340" i="59"/>
  <c r="DP284" i="59"/>
  <c r="DO284" i="59"/>
  <c r="DP298" i="59"/>
  <c r="DO298" i="59"/>
  <c r="DE299" i="59"/>
  <c r="DE284" i="59"/>
  <c r="DE283" i="59"/>
  <c r="DP295" i="59"/>
  <c r="DC285" i="59"/>
  <c r="DM25" i="59"/>
  <c r="CM25" i="59"/>
  <c r="BY62" i="59"/>
  <c r="BX62" i="59"/>
  <c r="DW111" i="59"/>
  <c r="DZ111" i="59"/>
  <c r="DX111" i="59"/>
  <c r="DY111" i="59" s="1"/>
  <c r="DZ211" i="59"/>
  <c r="DX211" i="59"/>
  <c r="ED211" i="59" s="1"/>
  <c r="DW211" i="59"/>
  <c r="BX44" i="59"/>
  <c r="BY44" i="59"/>
  <c r="BT45" i="59"/>
  <c r="BS45" i="59"/>
  <c r="CD36" i="59"/>
  <c r="CC36" i="59"/>
  <c r="BO47" i="59"/>
  <c r="BN47" i="59"/>
  <c r="BT63" i="59"/>
  <c r="BS63" i="59"/>
  <c r="DZ137" i="59"/>
  <c r="DX137" i="59"/>
  <c r="ED137" i="59" s="1"/>
  <c r="DW137" i="59"/>
  <c r="CN104" i="59"/>
  <c r="CM104" i="59"/>
  <c r="DM104" i="59"/>
  <c r="DZ159" i="59"/>
  <c r="DX159" i="59"/>
  <c r="DY159" i="59" s="1"/>
  <c r="DW159" i="59"/>
  <c r="CD33" i="59"/>
  <c r="CC33" i="59"/>
  <c r="CD52" i="59"/>
  <c r="CC52" i="59"/>
  <c r="BT156" i="59"/>
  <c r="BS156" i="59"/>
  <c r="DM212" i="59"/>
  <c r="CN212" i="59"/>
  <c r="CM212" i="59"/>
  <c r="BX51" i="59"/>
  <c r="BY51" i="59"/>
  <c r="DZ151" i="59"/>
  <c r="DX151" i="59"/>
  <c r="DY151" i="59" s="1"/>
  <c r="DW151" i="59"/>
  <c r="DM256" i="59"/>
  <c r="CN256" i="59"/>
  <c r="CM256" i="59"/>
  <c r="CD50" i="59"/>
  <c r="CC50" i="59"/>
  <c r="EE34" i="59" s="1"/>
  <c r="EE61" i="59" s="1"/>
  <c r="BH74" i="59" s="1"/>
  <c r="BO128" i="59"/>
  <c r="BN128" i="59"/>
  <c r="DX225" i="59"/>
  <c r="ED225" i="59" s="1"/>
  <c r="DZ225" i="59"/>
  <c r="DW225" i="59"/>
  <c r="BO101" i="59"/>
  <c r="BN101" i="59"/>
  <c r="BX153" i="59"/>
  <c r="BY153" i="59"/>
  <c r="BO74" i="59"/>
  <c r="BN74" i="59"/>
  <c r="BO152" i="59"/>
  <c r="BN152" i="59"/>
  <c r="DZ198" i="59"/>
  <c r="DX198" i="59"/>
  <c r="ED198" i="59" s="1"/>
  <c r="DW198" i="59"/>
  <c r="BO99" i="59"/>
  <c r="BN99" i="59"/>
  <c r="BN125" i="59"/>
  <c r="BO125" i="59"/>
  <c r="BX98" i="59"/>
  <c r="BY98" i="59"/>
  <c r="DZ171" i="59"/>
  <c r="DX171" i="59"/>
  <c r="DY171" i="59" s="1"/>
  <c r="DW171" i="59"/>
  <c r="CD71" i="59"/>
  <c r="CC71" i="59"/>
  <c r="BY149" i="59"/>
  <c r="BX149" i="59"/>
  <c r="EC41" i="59"/>
  <c r="EC68" i="59" s="1"/>
  <c r="BF81" i="59" s="1"/>
  <c r="CD96" i="59"/>
  <c r="CC96" i="59"/>
  <c r="BO148" i="59"/>
  <c r="BN148" i="59"/>
  <c r="DM68" i="59"/>
  <c r="CN68" i="59"/>
  <c r="CM68" i="59"/>
  <c r="DZ168" i="59"/>
  <c r="DX168" i="59"/>
  <c r="DY168" i="59" s="1"/>
  <c r="DW168" i="59"/>
  <c r="CM158" i="59"/>
  <c r="DM158" i="59"/>
  <c r="CN158" i="59"/>
  <c r="DM112" i="59"/>
  <c r="CN112" i="59"/>
  <c r="CM112" i="59"/>
  <c r="BY146" i="59"/>
  <c r="BX146" i="59"/>
  <c r="DZ92" i="59"/>
  <c r="DX92" i="59"/>
  <c r="ED92" i="59" s="1"/>
  <c r="DW92" i="59"/>
  <c r="DZ166" i="59"/>
  <c r="DX166" i="59"/>
  <c r="ED166" i="59" s="1"/>
  <c r="DW166" i="59"/>
  <c r="BX66" i="59"/>
  <c r="BY66" i="59"/>
  <c r="DX140" i="59"/>
  <c r="DY140" i="59" s="1"/>
  <c r="DW140" i="59"/>
  <c r="DZ140" i="59"/>
  <c r="BT91" i="59"/>
  <c r="BS91" i="59"/>
  <c r="BT143" i="59"/>
  <c r="BS143" i="59"/>
  <c r="BO137" i="59"/>
  <c r="BN137" i="59"/>
  <c r="DW133" i="59"/>
  <c r="DZ133" i="59"/>
  <c r="DX133" i="59"/>
  <c r="ED133" i="59" s="1"/>
  <c r="DW38" i="59"/>
  <c r="DW65" i="59" s="1"/>
  <c r="AZ78" i="59" s="1"/>
  <c r="DW50" i="59"/>
  <c r="DW77" i="59" s="1"/>
  <c r="AZ90" i="59" s="1"/>
  <c r="DV37" i="59"/>
  <c r="DV64" i="59" s="1"/>
  <c r="AY77" i="59" s="1"/>
  <c r="DV49" i="59"/>
  <c r="DV76" i="59" s="1"/>
  <c r="AY89" i="59" s="1"/>
  <c r="BO38" i="59"/>
  <c r="BN38" i="59"/>
  <c r="BO90" i="59"/>
  <c r="BN90" i="59"/>
  <c r="DZ163" i="59"/>
  <c r="DX163" i="59"/>
  <c r="DY163" i="59" s="1"/>
  <c r="DW163" i="59"/>
  <c r="ED46" i="59"/>
  <c r="ED73" i="59" s="1"/>
  <c r="BG86" i="59" s="1"/>
  <c r="EE43" i="59"/>
  <c r="EE70" i="59" s="1"/>
  <c r="BH83" i="59" s="1"/>
  <c r="EA43" i="59"/>
  <c r="EA70" i="59" s="1"/>
  <c r="BD83" i="59" s="1"/>
  <c r="CD35" i="59"/>
  <c r="CC35" i="59"/>
  <c r="BT87" i="59"/>
  <c r="BS87" i="59"/>
  <c r="CD139" i="59"/>
  <c r="CC139" i="59"/>
  <c r="EB41" i="59"/>
  <c r="EB68" i="59" s="1"/>
  <c r="BE81" i="59" s="1"/>
  <c r="DX41" i="59"/>
  <c r="DX68" i="59" s="1"/>
  <c r="BA81" i="59" s="1"/>
  <c r="DY40" i="59"/>
  <c r="DY67" i="59" s="1"/>
  <c r="BB80" i="59" s="1"/>
  <c r="DI654" i="59"/>
  <c r="DI653" i="59"/>
  <c r="DD699" i="59"/>
  <c r="DD698" i="59"/>
  <c r="DJ643" i="59"/>
  <c r="DI694" i="59"/>
  <c r="DI646" i="59"/>
  <c r="DK656" i="59"/>
  <c r="DI693" i="59"/>
  <c r="DH657" i="59"/>
  <c r="DC696" i="59"/>
  <c r="DC659" i="59"/>
  <c r="DD705" i="59"/>
  <c r="DD706" i="59"/>
  <c r="DD693" i="59"/>
  <c r="DD692" i="59"/>
  <c r="DP703" i="59"/>
  <c r="DO703" i="59"/>
  <c r="DJ599" i="59"/>
  <c r="DJ598" i="59"/>
  <c r="DH608" i="59"/>
  <c r="DB567" i="59"/>
  <c r="DB566" i="59"/>
  <c r="DP614" i="59"/>
  <c r="DO614" i="59"/>
  <c r="DL613" i="59"/>
  <c r="DL612" i="59"/>
  <c r="DO601" i="59"/>
  <c r="DP601" i="59"/>
  <c r="DB646" i="59"/>
  <c r="DI656" i="59"/>
  <c r="DJ567" i="59"/>
  <c r="DL646" i="59"/>
  <c r="DP558" i="59"/>
  <c r="DO526" i="59"/>
  <c r="DP526" i="59"/>
  <c r="DP525" i="59"/>
  <c r="DG560" i="59"/>
  <c r="DF553" i="59"/>
  <c r="DE560" i="59"/>
  <c r="DE522" i="59"/>
  <c r="DB600" i="59"/>
  <c r="DI520" i="59"/>
  <c r="DD598" i="59"/>
  <c r="DI645" i="59"/>
  <c r="DG509" i="59"/>
  <c r="DA511" i="59"/>
  <c r="DG513" i="59"/>
  <c r="DA467" i="59"/>
  <c r="DA466" i="59"/>
  <c r="DL509" i="59"/>
  <c r="DL513" i="59"/>
  <c r="DP480" i="59"/>
  <c r="DO480" i="59"/>
  <c r="DP477" i="59"/>
  <c r="DO477" i="59"/>
  <c r="DE463" i="59"/>
  <c r="DD430" i="59"/>
  <c r="DD429" i="59"/>
  <c r="DL386" i="59"/>
  <c r="DL470" i="59"/>
  <c r="DI376" i="59"/>
  <c r="DJ431" i="59"/>
  <c r="DG427" i="59"/>
  <c r="DA373" i="59"/>
  <c r="DF427" i="59"/>
  <c r="DI382" i="59"/>
  <c r="DP424" i="59"/>
  <c r="DK427" i="59"/>
  <c r="DK426" i="59"/>
  <c r="DL419" i="59"/>
  <c r="DL418" i="59"/>
  <c r="DP466" i="59"/>
  <c r="DA424" i="59"/>
  <c r="DP338" i="59"/>
  <c r="DO338" i="59"/>
  <c r="DF390" i="59"/>
  <c r="DB384" i="59"/>
  <c r="DO337" i="59"/>
  <c r="DO328" i="59"/>
  <c r="DP328" i="59"/>
  <c r="DO341" i="59"/>
  <c r="DJ285" i="59"/>
  <c r="DI291" i="59"/>
  <c r="DL380" i="59"/>
  <c r="DO333" i="59"/>
  <c r="DK420" i="59"/>
  <c r="DG384" i="59"/>
  <c r="DG343" i="59"/>
  <c r="DD388" i="59"/>
  <c r="DF374" i="59"/>
  <c r="DI333" i="59"/>
  <c r="DF290" i="59"/>
  <c r="DF289" i="59"/>
  <c r="DG295" i="59"/>
  <c r="DK284" i="59"/>
  <c r="DF339" i="59"/>
  <c r="DP300" i="59"/>
  <c r="DO300" i="59"/>
  <c r="DO299" i="59"/>
  <c r="DI284" i="59"/>
  <c r="DD339" i="59"/>
  <c r="DA284" i="59"/>
  <c r="DC292" i="59"/>
  <c r="DC291" i="59"/>
  <c r="DJ338" i="59"/>
  <c r="DP297" i="59"/>
  <c r="DF284" i="59"/>
  <c r="DF283" i="59"/>
  <c r="DD297" i="59"/>
  <c r="DP291" i="59"/>
  <c r="DM20" i="59"/>
  <c r="CM20" i="59"/>
  <c r="DM15" i="59"/>
  <c r="CM15" i="59"/>
  <c r="BN62" i="59"/>
  <c r="BO62" i="59"/>
  <c r="BY88" i="59"/>
  <c r="BX88" i="59"/>
  <c r="BT47" i="59"/>
  <c r="BS47" i="59"/>
  <c r="CM30" i="59"/>
  <c r="CY30" i="59" s="1"/>
  <c r="DM30" i="59"/>
  <c r="DP29" i="59" s="1"/>
  <c r="BO36" i="59"/>
  <c r="BN36" i="59"/>
  <c r="BY89" i="59"/>
  <c r="BX89" i="59"/>
  <c r="BY141" i="59"/>
  <c r="BX141" i="59"/>
  <c r="BO112" i="59"/>
  <c r="BN112" i="59"/>
  <c r="DM239" i="59"/>
  <c r="CN239" i="59"/>
  <c r="CM239" i="59"/>
  <c r="BO33" i="59"/>
  <c r="BN33" i="59"/>
  <c r="BY78" i="59"/>
  <c r="BX78" i="59"/>
  <c r="DZ152" i="59"/>
  <c r="DX152" i="59"/>
  <c r="DY152" i="59" s="1"/>
  <c r="DW152" i="59"/>
  <c r="DZ177" i="59"/>
  <c r="DW177" i="59"/>
  <c r="DX177" i="59"/>
  <c r="DY177" i="59" s="1"/>
  <c r="CD77" i="59"/>
  <c r="CC77" i="59"/>
  <c r="BY129" i="59"/>
  <c r="BX129" i="59"/>
  <c r="DZ226" i="59"/>
  <c r="DX226" i="59"/>
  <c r="ED226" i="59" s="1"/>
  <c r="DW226" i="59"/>
  <c r="DZ101" i="59"/>
  <c r="DX101" i="59"/>
  <c r="DY101" i="59" s="1"/>
  <c r="DW101" i="59"/>
  <c r="CD128" i="59"/>
  <c r="CC128" i="59"/>
  <c r="CD101" i="59"/>
  <c r="CC101" i="59"/>
  <c r="BX127" i="59"/>
  <c r="BY127" i="59"/>
  <c r="CD74" i="59"/>
  <c r="CC74" i="59"/>
  <c r="CD152" i="59"/>
  <c r="CC152" i="59"/>
  <c r="DM208" i="59"/>
  <c r="CN208" i="59"/>
  <c r="CM208" i="59"/>
  <c r="CD99" i="59"/>
  <c r="CC99" i="59"/>
  <c r="CC125" i="59"/>
  <c r="CD125" i="59"/>
  <c r="DZ146" i="59"/>
  <c r="DX146" i="59"/>
  <c r="ED146" i="59" s="1"/>
  <c r="DW146" i="59"/>
  <c r="DZ196" i="59"/>
  <c r="DX196" i="59"/>
  <c r="ED196" i="59" s="1"/>
  <c r="DW196" i="59"/>
  <c r="BT71" i="59"/>
  <c r="BS71" i="59"/>
  <c r="BO123" i="59"/>
  <c r="BN123" i="59"/>
  <c r="DM114" i="59"/>
  <c r="CN114" i="59"/>
  <c r="CM114" i="59"/>
  <c r="CD148" i="59"/>
  <c r="CC148" i="59"/>
  <c r="BO69" i="59"/>
  <c r="BN69" i="59"/>
  <c r="BO147" i="59"/>
  <c r="BN147" i="59"/>
  <c r="CN248" i="59"/>
  <c r="CM248" i="59"/>
  <c r="DM248" i="59"/>
  <c r="BY120" i="59"/>
  <c r="BX120" i="59"/>
  <c r="DZ167" i="59"/>
  <c r="DX167" i="59"/>
  <c r="ED167" i="59" s="1"/>
  <c r="DW167" i="59"/>
  <c r="BY67" i="59"/>
  <c r="BX67" i="59"/>
  <c r="CD119" i="59"/>
  <c r="CC119" i="59"/>
  <c r="DZ216" i="59"/>
  <c r="DX216" i="59"/>
  <c r="DW216" i="59"/>
  <c r="DM110" i="59"/>
  <c r="CN110" i="59"/>
  <c r="CM110" i="59"/>
  <c r="BY118" i="59"/>
  <c r="BX118" i="59"/>
  <c r="BY91" i="59"/>
  <c r="BX91" i="59"/>
  <c r="DM199" i="59"/>
  <c r="CN199" i="59"/>
  <c r="CM199" i="59"/>
  <c r="CD137" i="59"/>
  <c r="CC137" i="59"/>
  <c r="BX137" i="59"/>
  <c r="BY137" i="59"/>
  <c r="DW39" i="59"/>
  <c r="DW66" i="59" s="1"/>
  <c r="AZ79" i="59" s="1"/>
  <c r="DV38" i="59"/>
  <c r="DV65" i="59" s="1"/>
  <c r="AY78" i="59" s="1"/>
  <c r="DV50" i="59"/>
  <c r="DV77" i="59" s="1"/>
  <c r="AY90" i="59" s="1"/>
  <c r="CD38" i="59"/>
  <c r="CC38" i="59"/>
  <c r="CD90" i="59"/>
  <c r="CC90" i="59"/>
  <c r="DZ138" i="59"/>
  <c r="DX138" i="59"/>
  <c r="ED138" i="59" s="1"/>
  <c r="DW138" i="59"/>
  <c r="ED47" i="59"/>
  <c r="ED74" i="59" s="1"/>
  <c r="BG87" i="59" s="1"/>
  <c r="EE44" i="59"/>
  <c r="EE71" i="59" s="1"/>
  <c r="BH84" i="59" s="1"/>
  <c r="BS40" i="59"/>
  <c r="EE33" i="59"/>
  <c r="EE60" i="59" s="1"/>
  <c r="BH73" i="59" s="1"/>
  <c r="EA44" i="59"/>
  <c r="EA71" i="59" s="1"/>
  <c r="BD84" i="59" s="1"/>
  <c r="BT35" i="59"/>
  <c r="BS35" i="59"/>
  <c r="DM105" i="59"/>
  <c r="CN105" i="59"/>
  <c r="CM105" i="59"/>
  <c r="DZ210" i="59"/>
  <c r="DX210" i="59"/>
  <c r="ED210" i="59" s="1"/>
  <c r="DW210" i="59"/>
  <c r="EB42" i="59"/>
  <c r="EB69" i="59" s="1"/>
  <c r="BE82" i="59" s="1"/>
  <c r="CQ29" i="59"/>
  <c r="EC34" i="59"/>
  <c r="EC61" i="59" s="1"/>
  <c r="BF74" i="59" s="1"/>
  <c r="DX42" i="59"/>
  <c r="DX69" i="59" s="1"/>
  <c r="BA82" i="59" s="1"/>
  <c r="DY41" i="59"/>
  <c r="DY68" i="59" s="1"/>
  <c r="BB81" i="59" s="1"/>
  <c r="EK8" i="59" l="1"/>
  <c r="EJ9" i="59"/>
  <c r="EJ10" i="59" s="1"/>
  <c r="CW212" i="59"/>
  <c r="CY167" i="59"/>
  <c r="ED152" i="59"/>
  <c r="ED202" i="59"/>
  <c r="EA202" i="59"/>
  <c r="EB202" i="59" s="1"/>
  <c r="EC202" i="59" s="1"/>
  <c r="CW167" i="59"/>
  <c r="CX257" i="59"/>
  <c r="CX167" i="59"/>
  <c r="CR167" i="59"/>
  <c r="CV257" i="59"/>
  <c r="DW35" i="59"/>
  <c r="DW62" i="59" s="1"/>
  <c r="AZ75" i="59" s="1"/>
  <c r="DZ35" i="59"/>
  <c r="DZ62" i="59" s="1"/>
  <c r="BC75" i="59" s="1"/>
  <c r="DW36" i="59"/>
  <c r="DW63" i="59" s="1"/>
  <c r="AZ76" i="59" s="1"/>
  <c r="CZ212" i="59"/>
  <c r="CQ122" i="59"/>
  <c r="CQ257" i="59"/>
  <c r="DX34" i="59"/>
  <c r="DX61" i="59" s="1"/>
  <c r="BA74" i="59" s="1"/>
  <c r="DV34" i="59"/>
  <c r="DV61" i="59" s="1"/>
  <c r="AY74" i="59" s="1"/>
  <c r="CV167" i="59"/>
  <c r="CR122" i="59"/>
  <c r="CO122" i="59"/>
  <c r="EA152" i="59"/>
  <c r="EB152" i="59" s="1"/>
  <c r="EC152" i="59" s="1"/>
  <c r="CP167" i="59"/>
  <c r="CT212" i="59"/>
  <c r="CY212" i="59"/>
  <c r="DX36" i="59"/>
  <c r="DX63" i="59" s="1"/>
  <c r="BA76" i="59" s="1"/>
  <c r="CT122" i="59"/>
  <c r="EK37" i="59"/>
  <c r="EW37" i="59"/>
  <c r="EY37" i="59"/>
  <c r="EN37" i="59"/>
  <c r="FD37" i="59"/>
  <c r="EX37" i="59"/>
  <c r="ET37" i="59"/>
  <c r="EV37" i="59"/>
  <c r="EQ37" i="59"/>
  <c r="FE37" i="59"/>
  <c r="EU37" i="59"/>
  <c r="EL37" i="59"/>
  <c r="FF37" i="59"/>
  <c r="FB37" i="59"/>
  <c r="EP37" i="59"/>
  <c r="ES37" i="59"/>
  <c r="EO37" i="59"/>
  <c r="EM37" i="59"/>
  <c r="EZ37" i="59"/>
  <c r="FC37" i="59"/>
  <c r="FA37" i="59"/>
  <c r="ER37" i="59"/>
  <c r="ED199" i="59"/>
  <c r="CW257" i="59"/>
  <c r="CO257" i="59"/>
  <c r="EA227" i="59"/>
  <c r="EB227" i="59" s="1"/>
  <c r="EC227" i="59" s="1"/>
  <c r="CS167" i="59"/>
  <c r="EA177" i="59"/>
  <c r="EB177" i="59" s="1"/>
  <c r="EC177" i="59" s="1"/>
  <c r="CS212" i="59"/>
  <c r="CO212" i="59"/>
  <c r="CQ167" i="59"/>
  <c r="EB36" i="59"/>
  <c r="EB63" i="59" s="1"/>
  <c r="BE76" i="59" s="1"/>
  <c r="CS122" i="59"/>
  <c r="CP257" i="59"/>
  <c r="CU212" i="59"/>
  <c r="CP212" i="59"/>
  <c r="CY122" i="59"/>
  <c r="CU122" i="59"/>
  <c r="CR257" i="59"/>
  <c r="CX212" i="59"/>
  <c r="CR212" i="59"/>
  <c r="CT167" i="59"/>
  <c r="CZ167" i="59"/>
  <c r="CZ122" i="59"/>
  <c r="CV122" i="59"/>
  <c r="CY257" i="59"/>
  <c r="CS257" i="59"/>
  <c r="CU167" i="59"/>
  <c r="CO167" i="59"/>
  <c r="CW122" i="59"/>
  <c r="CT257" i="59"/>
  <c r="ED227" i="59"/>
  <c r="ED177" i="59"/>
  <c r="CV212" i="59"/>
  <c r="CP122" i="59"/>
  <c r="CX122" i="59"/>
  <c r="CZ257" i="59"/>
  <c r="CU257" i="59"/>
  <c r="CQ212" i="59"/>
  <c r="DV33" i="59"/>
  <c r="DV60" i="59" s="1"/>
  <c r="AY73" i="59" s="1"/>
  <c r="EC36" i="59"/>
  <c r="EC63" i="59" s="1"/>
  <c r="BF76" i="59" s="1"/>
  <c r="ED34" i="59"/>
  <c r="ED61" i="59" s="1"/>
  <c r="BG74" i="59" s="1"/>
  <c r="ED35" i="59"/>
  <c r="ED62" i="59" s="1"/>
  <c r="BG75" i="59" s="1"/>
  <c r="ED214" i="59"/>
  <c r="EB34" i="59"/>
  <c r="EB61" i="59" s="1"/>
  <c r="BE74" i="59" s="1"/>
  <c r="EE36" i="59"/>
  <c r="EE63" i="59" s="1"/>
  <c r="BH76" i="59" s="1"/>
  <c r="EA209" i="59"/>
  <c r="EB209" i="59" s="1"/>
  <c r="EC209" i="59" s="1"/>
  <c r="CV211" i="59"/>
  <c r="CS166" i="59"/>
  <c r="ED134" i="59"/>
  <c r="DY175" i="59"/>
  <c r="DY226" i="59"/>
  <c r="EA226" i="59" s="1"/>
  <c r="EB226" i="59" s="1"/>
  <c r="EC226" i="59" s="1"/>
  <c r="CZ256" i="59"/>
  <c r="ED220" i="59"/>
  <c r="CV121" i="59"/>
  <c r="CZ58" i="59"/>
  <c r="CU256" i="59"/>
  <c r="CY256" i="59"/>
  <c r="CU166" i="59"/>
  <c r="DG166" i="59" s="1"/>
  <c r="CP166" i="59"/>
  <c r="DB166" i="59" s="1"/>
  <c r="CW211" i="59"/>
  <c r="DI211" i="59" s="1"/>
  <c r="EA215" i="59"/>
  <c r="EB215" i="59" s="1"/>
  <c r="EC215" i="59" s="1"/>
  <c r="EA150" i="59"/>
  <c r="EB150" i="59" s="1"/>
  <c r="EC150" i="59" s="1"/>
  <c r="CZ121" i="59"/>
  <c r="CO256" i="59"/>
  <c r="DA256" i="59" s="1"/>
  <c r="CW166" i="59"/>
  <c r="DI166" i="59" s="1"/>
  <c r="EA199" i="59"/>
  <c r="DY173" i="59"/>
  <c r="CV166" i="59"/>
  <c r="CO211" i="59"/>
  <c r="CY166" i="59"/>
  <c r="CR211" i="59"/>
  <c r="DY225" i="59"/>
  <c r="EA225" i="59" s="1"/>
  <c r="EB225" i="59" s="1"/>
  <c r="EC225" i="59" s="1"/>
  <c r="CT256" i="59"/>
  <c r="EA151" i="59"/>
  <c r="EB151" i="59" s="1"/>
  <c r="EC151" i="59" s="1"/>
  <c r="CW163" i="59"/>
  <c r="CS211" i="59"/>
  <c r="CP121" i="59"/>
  <c r="DY149" i="59"/>
  <c r="EA149" i="59" s="1"/>
  <c r="EB149" i="59" s="1"/>
  <c r="EC149" i="59" s="1"/>
  <c r="CO166" i="59"/>
  <c r="CQ211" i="59"/>
  <c r="ED176" i="59"/>
  <c r="CQ121" i="59"/>
  <c r="DC121" i="59" s="1"/>
  <c r="CU244" i="59"/>
  <c r="CV256" i="59"/>
  <c r="CQ256" i="59"/>
  <c r="EA224" i="59"/>
  <c r="EB224" i="59" s="1"/>
  <c r="EC224" i="59" s="1"/>
  <c r="CW121" i="59"/>
  <c r="CX256" i="59"/>
  <c r="CS256" i="59"/>
  <c r="CP211" i="59"/>
  <c r="CX121" i="59"/>
  <c r="CZ151" i="59"/>
  <c r="CQ249" i="59"/>
  <c r="EA176" i="59"/>
  <c r="EB176" i="59" s="1"/>
  <c r="EC176" i="59" s="1"/>
  <c r="EA186" i="59"/>
  <c r="EB186" i="59" s="1"/>
  <c r="EC186" i="59" s="1"/>
  <c r="EA201" i="59"/>
  <c r="EB201" i="59" s="1"/>
  <c r="EC201" i="59" s="1"/>
  <c r="CR254" i="59"/>
  <c r="CX238" i="59"/>
  <c r="CU198" i="59"/>
  <c r="CX118" i="59"/>
  <c r="CX253" i="59"/>
  <c r="ED151" i="59"/>
  <c r="CT165" i="59"/>
  <c r="CQ166" i="59"/>
  <c r="CX166" i="59"/>
  <c r="CY211" i="59"/>
  <c r="CT211" i="59"/>
  <c r="ED224" i="59"/>
  <c r="CY120" i="59"/>
  <c r="CT251" i="59"/>
  <c r="CW256" i="59"/>
  <c r="DI256" i="59" s="1"/>
  <c r="CP256" i="59"/>
  <c r="CR166" i="59"/>
  <c r="CQ119" i="59"/>
  <c r="CZ211" i="59"/>
  <c r="CU211" i="59"/>
  <c r="CQ205" i="59"/>
  <c r="ED162" i="59"/>
  <c r="ED215" i="59"/>
  <c r="ED219" i="59"/>
  <c r="CR121" i="59"/>
  <c r="CY121" i="59"/>
  <c r="ED201" i="59"/>
  <c r="CQ209" i="59"/>
  <c r="CS121" i="59"/>
  <c r="CR208" i="59"/>
  <c r="CR256" i="59"/>
  <c r="CZ166" i="59"/>
  <c r="CX211" i="59"/>
  <c r="DY223" i="59"/>
  <c r="DY213" i="59"/>
  <c r="CT121" i="59"/>
  <c r="CT166" i="59"/>
  <c r="CU121" i="59"/>
  <c r="ED209" i="59"/>
  <c r="EA163" i="59"/>
  <c r="EB163" i="59" s="1"/>
  <c r="EC163" i="59" s="1"/>
  <c r="CO255" i="59"/>
  <c r="EA135" i="59"/>
  <c r="EB135" i="59" s="1"/>
  <c r="EC135" i="59" s="1"/>
  <c r="CV252" i="59"/>
  <c r="CO121" i="59"/>
  <c r="ED31" i="59"/>
  <c r="ED58" i="59" s="1"/>
  <c r="BG71" i="59" s="1"/>
  <c r="CX73" i="59"/>
  <c r="DX32" i="59"/>
  <c r="DX59" i="59" s="1"/>
  <c r="BA72" i="59" s="1"/>
  <c r="DY32" i="59"/>
  <c r="DY59" i="59" s="1"/>
  <c r="BB72" i="59" s="1"/>
  <c r="CZ77" i="59"/>
  <c r="CO77" i="59"/>
  <c r="EA32" i="59"/>
  <c r="EA59" i="59" s="1"/>
  <c r="BD72" i="59" s="1"/>
  <c r="EB32" i="59"/>
  <c r="EB59" i="59" s="1"/>
  <c r="BE72" i="59" s="1"/>
  <c r="EA31" i="59"/>
  <c r="EA58" i="59" s="1"/>
  <c r="BD71" i="59" s="1"/>
  <c r="ED32" i="59"/>
  <c r="ED59" i="59" s="1"/>
  <c r="BG72" i="59" s="1"/>
  <c r="EC32" i="59"/>
  <c r="EC59" i="59" s="1"/>
  <c r="BF72" i="59" s="1"/>
  <c r="EE32" i="59"/>
  <c r="EE59" i="59" s="1"/>
  <c r="BH72" i="59" s="1"/>
  <c r="DY31" i="59"/>
  <c r="DY58" i="59" s="1"/>
  <c r="BB71" i="59" s="1"/>
  <c r="CV76" i="59"/>
  <c r="DZ32" i="59"/>
  <c r="DZ59" i="59" s="1"/>
  <c r="BC72" i="59" s="1"/>
  <c r="DY126" i="59"/>
  <c r="EA126" i="59" s="1"/>
  <c r="EB126" i="59" s="1"/>
  <c r="EC126" i="59" s="1"/>
  <c r="ED101" i="59"/>
  <c r="DW31" i="59"/>
  <c r="DW58" i="59" s="1"/>
  <c r="AZ71" i="59" s="1"/>
  <c r="ED84" i="59"/>
  <c r="CX75" i="59"/>
  <c r="CU77" i="59"/>
  <c r="CT77" i="59"/>
  <c r="CW76" i="59"/>
  <c r="CW73" i="59"/>
  <c r="CZ76" i="59"/>
  <c r="CR77" i="59"/>
  <c r="CU76" i="59"/>
  <c r="CX76" i="59"/>
  <c r="CV77" i="59"/>
  <c r="CQ76" i="59"/>
  <c r="CW77" i="59"/>
  <c r="CY74" i="59"/>
  <c r="DY127" i="59"/>
  <c r="EA127" i="59" s="1"/>
  <c r="EB127" i="59" s="1"/>
  <c r="EC127" i="59" s="1"/>
  <c r="CR76" i="59"/>
  <c r="CP77" i="59"/>
  <c r="CX77" i="59"/>
  <c r="CO76" i="59"/>
  <c r="CS76" i="59"/>
  <c r="CP76" i="59"/>
  <c r="CT76" i="59"/>
  <c r="CS77" i="59"/>
  <c r="CY77" i="59"/>
  <c r="CY76" i="59"/>
  <c r="CQ77" i="59"/>
  <c r="EC31" i="59"/>
  <c r="EC58" i="59" s="1"/>
  <c r="BF71" i="59" s="1"/>
  <c r="EB31" i="59"/>
  <c r="EB58" i="59" s="1"/>
  <c r="BE71" i="59" s="1"/>
  <c r="CX28" i="59"/>
  <c r="DJ28" i="59" s="1"/>
  <c r="CX27" i="59"/>
  <c r="EE31" i="59"/>
  <c r="EE58" i="59" s="1"/>
  <c r="BH71" i="59" s="1"/>
  <c r="CT31" i="59"/>
  <c r="CX31" i="59"/>
  <c r="CZ31" i="59"/>
  <c r="CY31" i="59"/>
  <c r="DK30" i="59" s="1"/>
  <c r="CS31" i="59"/>
  <c r="DY103" i="59"/>
  <c r="EA103" i="59" s="1"/>
  <c r="EB103" i="59" s="1"/>
  <c r="EC103" i="59" s="1"/>
  <c r="CU31" i="59"/>
  <c r="CQ31" i="59"/>
  <c r="CV31" i="59"/>
  <c r="CR31" i="59"/>
  <c r="CW31" i="59"/>
  <c r="DX31" i="59"/>
  <c r="DX58" i="59" s="1"/>
  <c r="BA71" i="59" s="1"/>
  <c r="DZ31" i="59"/>
  <c r="DZ58" i="59" s="1"/>
  <c r="BC71" i="59" s="1"/>
  <c r="CZ30" i="59"/>
  <c r="DL29" i="59" s="1"/>
  <c r="CS30" i="59"/>
  <c r="DE29" i="59" s="1"/>
  <c r="CX30" i="59"/>
  <c r="DJ29" i="59" s="1"/>
  <c r="CQ30" i="59"/>
  <c r="DC29" i="59" s="1"/>
  <c r="CW30" i="59"/>
  <c r="CU30" i="59"/>
  <c r="CV30" i="59"/>
  <c r="DH29" i="59" s="1"/>
  <c r="CT30" i="59"/>
  <c r="DF29" i="59" s="1"/>
  <c r="DY102" i="59"/>
  <c r="EA102" i="59" s="1"/>
  <c r="EB102" i="59" s="1"/>
  <c r="EC102" i="59" s="1"/>
  <c r="ED100" i="59"/>
  <c r="CV27" i="59"/>
  <c r="CR30" i="59"/>
  <c r="DD29" i="59" s="1"/>
  <c r="CY16" i="59"/>
  <c r="EA87" i="59"/>
  <c r="EB87" i="59" s="1"/>
  <c r="EC87" i="59" s="1"/>
  <c r="CS115" i="59"/>
  <c r="DZ34" i="59"/>
  <c r="DZ61" i="59" s="1"/>
  <c r="BC74" i="59" s="1"/>
  <c r="DZ33" i="59"/>
  <c r="DZ60" i="59" s="1"/>
  <c r="BC73" i="59" s="1"/>
  <c r="DY34" i="59"/>
  <c r="DY61" i="59" s="1"/>
  <c r="BB74" i="59" s="1"/>
  <c r="CY195" i="59"/>
  <c r="DW33" i="59"/>
  <c r="DW60" i="59" s="1"/>
  <c r="AZ73" i="59" s="1"/>
  <c r="EA144" i="59"/>
  <c r="EB144" i="59" s="1"/>
  <c r="EC144" i="59" s="1"/>
  <c r="ED142" i="59"/>
  <c r="ED88" i="59"/>
  <c r="DY115" i="59"/>
  <c r="EA115" i="59" s="1"/>
  <c r="EB115" i="59" s="1"/>
  <c r="EC115" i="59" s="1"/>
  <c r="EA34" i="59"/>
  <c r="EA61" i="59" s="1"/>
  <c r="BD74" i="59" s="1"/>
  <c r="EA117" i="59"/>
  <c r="EB117" i="59" s="1"/>
  <c r="EC117" i="59" s="1"/>
  <c r="CZ117" i="59"/>
  <c r="CY160" i="59"/>
  <c r="CW158" i="59"/>
  <c r="CR162" i="59"/>
  <c r="DX33" i="59"/>
  <c r="DX60" i="59" s="1"/>
  <c r="BA73" i="59" s="1"/>
  <c r="EA35" i="59"/>
  <c r="EA62" i="59" s="1"/>
  <c r="BD75" i="59" s="1"/>
  <c r="DY108" i="59"/>
  <c r="EA108" i="59" s="1"/>
  <c r="EB108" i="59" s="1"/>
  <c r="EC108" i="59" s="1"/>
  <c r="DY96" i="59"/>
  <c r="EA96" i="59" s="1"/>
  <c r="EB96" i="59" s="1"/>
  <c r="EC96" i="59" s="1"/>
  <c r="DY85" i="59"/>
  <c r="EA85" i="59" s="1"/>
  <c r="EB85" i="59" s="1"/>
  <c r="EC85" i="59" s="1"/>
  <c r="DY160" i="59"/>
  <c r="EA160" i="59" s="1"/>
  <c r="EB160" i="59" s="1"/>
  <c r="EC160" i="59" s="1"/>
  <c r="DY185" i="59"/>
  <c r="CZ206" i="59"/>
  <c r="CS59" i="59"/>
  <c r="ED171" i="59"/>
  <c r="ED144" i="59"/>
  <c r="CT12" i="59"/>
  <c r="EA140" i="59"/>
  <c r="EB140" i="59" s="1"/>
  <c r="EC140" i="59" s="1"/>
  <c r="ED170" i="59"/>
  <c r="DY109" i="59"/>
  <c r="EA109" i="59" s="1"/>
  <c r="EB109" i="59" s="1"/>
  <c r="EC109" i="59" s="1"/>
  <c r="CS14" i="59"/>
  <c r="DA363" i="59"/>
  <c r="CS24" i="59"/>
  <c r="CW160" i="59"/>
  <c r="CW153" i="59"/>
  <c r="CS20" i="59"/>
  <c r="DV31" i="59"/>
  <c r="DV58" i="59" s="1"/>
  <c r="AY71" i="59" s="1"/>
  <c r="CT19" i="59"/>
  <c r="DY133" i="59"/>
  <c r="EA133" i="59" s="1"/>
  <c r="EB133" i="59" s="1"/>
  <c r="EC133" i="59" s="1"/>
  <c r="EA171" i="59"/>
  <c r="EB171" i="59" s="1"/>
  <c r="EC171" i="59" s="1"/>
  <c r="CO64" i="59"/>
  <c r="ED110" i="59"/>
  <c r="CW26" i="59"/>
  <c r="ED111" i="59"/>
  <c r="CU59" i="59"/>
  <c r="ED187" i="59"/>
  <c r="EA84" i="59"/>
  <c r="EB84" i="59" s="1"/>
  <c r="EC84" i="59" s="1"/>
  <c r="ED90" i="59"/>
  <c r="ED159" i="59"/>
  <c r="CT15" i="59"/>
  <c r="DY166" i="59"/>
  <c r="EA166" i="59" s="1"/>
  <c r="EB166" i="59" s="1"/>
  <c r="EC166" i="59" s="1"/>
  <c r="DY158" i="59"/>
  <c r="EA158" i="59" s="1"/>
  <c r="EB158" i="59" s="1"/>
  <c r="EC158" i="59" s="1"/>
  <c r="DY145" i="59"/>
  <c r="EA145" i="59" s="1"/>
  <c r="EB145" i="59" s="1"/>
  <c r="EC145" i="59" s="1"/>
  <c r="CR18" i="59"/>
  <c r="CR116" i="59"/>
  <c r="DY188" i="59"/>
  <c r="EA188" i="59" s="1"/>
  <c r="EB188" i="59" s="1"/>
  <c r="EC188" i="59" s="1"/>
  <c r="EA168" i="59"/>
  <c r="EB168" i="59" s="1"/>
  <c r="EC168" i="59" s="1"/>
  <c r="CS25" i="59"/>
  <c r="ED139" i="59"/>
  <c r="ED192" i="59"/>
  <c r="ED121" i="59"/>
  <c r="CQ12" i="59"/>
  <c r="CR13" i="59"/>
  <c r="DY165" i="59"/>
  <c r="EA165" i="59" s="1"/>
  <c r="EB165" i="59" s="1"/>
  <c r="EC165" i="59" s="1"/>
  <c r="CO111" i="59"/>
  <c r="CY69" i="59"/>
  <c r="ED191" i="59"/>
  <c r="ED140" i="59"/>
  <c r="CU196" i="59"/>
  <c r="CP106" i="59"/>
  <c r="CX60" i="59"/>
  <c r="CS12" i="59"/>
  <c r="CO149" i="59"/>
  <c r="CQ194" i="59"/>
  <c r="CR14" i="59"/>
  <c r="CW148" i="59"/>
  <c r="EA113" i="59"/>
  <c r="EB113" i="59" s="1"/>
  <c r="EC113" i="59" s="1"/>
  <c r="CX66" i="59"/>
  <c r="DH723" i="59"/>
  <c r="AR86" i="59" s="1"/>
  <c r="DH408" i="59"/>
  <c r="AR79" i="59" s="1"/>
  <c r="EA214" i="59"/>
  <c r="EB214" i="59" s="1"/>
  <c r="EC214" i="59" s="1"/>
  <c r="DW34" i="59"/>
  <c r="DW61" i="59" s="1"/>
  <c r="AZ74" i="59" s="1"/>
  <c r="DZ36" i="59"/>
  <c r="DZ63" i="59" s="1"/>
  <c r="BC76" i="59" s="1"/>
  <c r="CY241" i="59"/>
  <c r="CT195" i="59"/>
  <c r="EK23" i="59"/>
  <c r="EL23" i="59"/>
  <c r="EN23" i="59"/>
  <c r="EM23" i="59"/>
  <c r="EP23" i="59"/>
  <c r="EO23" i="59"/>
  <c r="CV17" i="59"/>
  <c r="DY167" i="59"/>
  <c r="DY94" i="59"/>
  <c r="EA94" i="59" s="1"/>
  <c r="EB94" i="59" s="1"/>
  <c r="EC94" i="59" s="1"/>
  <c r="CZ61" i="59"/>
  <c r="ED86" i="59"/>
  <c r="CZ242" i="59"/>
  <c r="DY195" i="59"/>
  <c r="EA195" i="59" s="1"/>
  <c r="EB195" i="59" s="1"/>
  <c r="EC195" i="59" s="1"/>
  <c r="ED87" i="59"/>
  <c r="DF678" i="59"/>
  <c r="AP85" i="59" s="1"/>
  <c r="CQ60" i="59"/>
  <c r="DY91" i="59"/>
  <c r="EA91" i="59" s="1"/>
  <c r="EB91" i="59" s="1"/>
  <c r="EC91" i="59" s="1"/>
  <c r="CU152" i="59"/>
  <c r="CU12" i="59"/>
  <c r="CR195" i="59"/>
  <c r="CX193" i="59"/>
  <c r="CU206" i="59"/>
  <c r="CW63" i="59"/>
  <c r="DA588" i="59"/>
  <c r="DX35" i="59"/>
  <c r="DX62" i="59" s="1"/>
  <c r="BA75" i="59" s="1"/>
  <c r="ED143" i="59"/>
  <c r="CZ161" i="59"/>
  <c r="DY164" i="59"/>
  <c r="EA164" i="59" s="1"/>
  <c r="EB164" i="59" s="1"/>
  <c r="EC164" i="59" s="1"/>
  <c r="CP160" i="59"/>
  <c r="CV12" i="59"/>
  <c r="CV109" i="59"/>
  <c r="CU110" i="59"/>
  <c r="CU104" i="59"/>
  <c r="CQ150" i="59"/>
  <c r="DY35" i="59"/>
  <c r="DY62" i="59" s="1"/>
  <c r="BB75" i="59" s="1"/>
  <c r="CW12" i="59"/>
  <c r="DV32" i="59"/>
  <c r="DV59" i="59" s="1"/>
  <c r="AY72" i="59" s="1"/>
  <c r="CT153" i="59"/>
  <c r="CY68" i="59"/>
  <c r="CX154" i="59"/>
  <c r="DB408" i="59"/>
  <c r="AL79" i="59" s="1"/>
  <c r="CX200" i="59"/>
  <c r="DY118" i="59"/>
  <c r="EA118" i="59" s="1"/>
  <c r="EB118" i="59" s="1"/>
  <c r="EC118" i="59" s="1"/>
  <c r="EA36" i="59"/>
  <c r="EA63" i="59" s="1"/>
  <c r="BD76" i="59" s="1"/>
  <c r="CW156" i="59"/>
  <c r="DY222" i="59"/>
  <c r="EA222" i="59" s="1"/>
  <c r="EB222" i="59" s="1"/>
  <c r="EC222" i="59" s="1"/>
  <c r="DY208" i="59"/>
  <c r="EA208" i="59" s="1"/>
  <c r="EB208" i="59" s="1"/>
  <c r="EC208" i="59" s="1"/>
  <c r="CX246" i="59"/>
  <c r="CW159" i="59"/>
  <c r="DY138" i="59"/>
  <c r="EA138" i="59" s="1"/>
  <c r="EB138" i="59" s="1"/>
  <c r="EC138" i="59" s="1"/>
  <c r="CV20" i="59"/>
  <c r="CW112" i="59"/>
  <c r="DY211" i="59"/>
  <c r="EA211" i="59" s="1"/>
  <c r="EB211" i="59" s="1"/>
  <c r="EC211" i="59" s="1"/>
  <c r="DY36" i="59"/>
  <c r="DY63" i="59" s="1"/>
  <c r="BB76" i="59" s="1"/>
  <c r="CT72" i="59"/>
  <c r="CO202" i="59"/>
  <c r="DY97" i="59"/>
  <c r="EA97" i="59" s="1"/>
  <c r="EB97" i="59" s="1"/>
  <c r="EC97" i="59" s="1"/>
  <c r="ED194" i="59"/>
  <c r="ED89" i="59"/>
  <c r="DY189" i="59"/>
  <c r="EA189" i="59" s="1"/>
  <c r="EB189" i="59" s="1"/>
  <c r="EC189" i="59" s="1"/>
  <c r="DY92" i="59"/>
  <c r="EA92" i="59" s="1"/>
  <c r="EB92" i="59" s="1"/>
  <c r="EC92" i="59" s="1"/>
  <c r="DY120" i="59"/>
  <c r="EA120" i="59" s="1"/>
  <c r="EB120" i="59" s="1"/>
  <c r="EC120" i="59" s="1"/>
  <c r="CT199" i="59"/>
  <c r="CQ248" i="59"/>
  <c r="DJ678" i="59"/>
  <c r="AT85" i="59" s="1"/>
  <c r="CZ108" i="59"/>
  <c r="CY65" i="59"/>
  <c r="CX197" i="59"/>
  <c r="DW32" i="59"/>
  <c r="DW59" i="59" s="1"/>
  <c r="AZ72" i="59" s="1"/>
  <c r="CR16" i="59"/>
  <c r="ED190" i="59"/>
  <c r="ED113" i="59"/>
  <c r="ED172" i="59"/>
  <c r="DY183" i="59"/>
  <c r="EA183" i="59" s="1"/>
  <c r="EB183" i="59" s="1"/>
  <c r="EC183" i="59" s="1"/>
  <c r="CX12" i="59"/>
  <c r="ED168" i="59"/>
  <c r="EA88" i="59"/>
  <c r="EB88" i="59" s="1"/>
  <c r="EC88" i="59" s="1"/>
  <c r="EA197" i="59"/>
  <c r="EB197" i="59" s="1"/>
  <c r="EC197" i="59" s="1"/>
  <c r="EA194" i="59"/>
  <c r="EB194" i="59" s="1"/>
  <c r="EC194" i="59" s="1"/>
  <c r="CZ12" i="59"/>
  <c r="DF723" i="59"/>
  <c r="AP86" i="59" s="1"/>
  <c r="CW105" i="59"/>
  <c r="DF588" i="59"/>
  <c r="AP83" i="59" s="1"/>
  <c r="CT245" i="59"/>
  <c r="DD498" i="59"/>
  <c r="AN81" i="59" s="1"/>
  <c r="DB588" i="59"/>
  <c r="AL83" i="59" s="1"/>
  <c r="DA723" i="59"/>
  <c r="AA68" i="59" s="1"/>
  <c r="CX201" i="59"/>
  <c r="CV250" i="59"/>
  <c r="DB498" i="59"/>
  <c r="AL81" i="59" s="1"/>
  <c r="CY67" i="59"/>
  <c r="DY95" i="59"/>
  <c r="EA95" i="59" s="1"/>
  <c r="EB95" i="59" s="1"/>
  <c r="EC95" i="59" s="1"/>
  <c r="CX70" i="59"/>
  <c r="CV157" i="59"/>
  <c r="CP155" i="59"/>
  <c r="CV103" i="59"/>
  <c r="CP204" i="59"/>
  <c r="ED197" i="59"/>
  <c r="DK588" i="59"/>
  <c r="AU83" i="59" s="1"/>
  <c r="CO12" i="59"/>
  <c r="CP12" i="59"/>
  <c r="ED163" i="59"/>
  <c r="DL543" i="59"/>
  <c r="AV82" i="59" s="1"/>
  <c r="DY196" i="59"/>
  <c r="EA196" i="59" s="1"/>
  <c r="EB196" i="59" s="1"/>
  <c r="EC196" i="59" s="1"/>
  <c r="CY239" i="59"/>
  <c r="CV207" i="59"/>
  <c r="ED122" i="59"/>
  <c r="DY217" i="59"/>
  <c r="EA217" i="59" s="1"/>
  <c r="EB217" i="59" s="1"/>
  <c r="EC217" i="59" s="1"/>
  <c r="CU149" i="59"/>
  <c r="CW240" i="59"/>
  <c r="CX243" i="59"/>
  <c r="DY114" i="59"/>
  <c r="EA114" i="59" s="1"/>
  <c r="EB114" i="59" s="1"/>
  <c r="EC114" i="59" s="1"/>
  <c r="EA119" i="59"/>
  <c r="EB119" i="59" s="1"/>
  <c r="EC119" i="59" s="1"/>
  <c r="CR12" i="59"/>
  <c r="DK349" i="59"/>
  <c r="DK355" i="59" s="1"/>
  <c r="CS195" i="59"/>
  <c r="ED117" i="59"/>
  <c r="DF408" i="59"/>
  <c r="AP79" i="59" s="1"/>
  <c r="DB633" i="59"/>
  <c r="AL84" i="59" s="1"/>
  <c r="DG408" i="59"/>
  <c r="AQ79" i="59" s="1"/>
  <c r="DC408" i="59"/>
  <c r="AM79" i="59" s="1"/>
  <c r="DL813" i="59"/>
  <c r="AV88" i="59" s="1"/>
  <c r="DE903" i="59"/>
  <c r="AO90" i="59" s="1"/>
  <c r="DA498" i="59"/>
  <c r="DJ498" i="59"/>
  <c r="AT81" i="59" s="1"/>
  <c r="DF768" i="59"/>
  <c r="AP87" i="59" s="1"/>
  <c r="DC543" i="59"/>
  <c r="AM82" i="59" s="1"/>
  <c r="DH903" i="59"/>
  <c r="AR90" i="59" s="1"/>
  <c r="DI813" i="59"/>
  <c r="AS88" i="59" s="1"/>
  <c r="DE723" i="59"/>
  <c r="AO86" i="59" s="1"/>
  <c r="DL768" i="59"/>
  <c r="AV87" i="59" s="1"/>
  <c r="DD813" i="59"/>
  <c r="AN88" i="59" s="1"/>
  <c r="DK318" i="59"/>
  <c r="AU77" i="59" s="1"/>
  <c r="DE543" i="59"/>
  <c r="AO82" i="59" s="1"/>
  <c r="DB723" i="59"/>
  <c r="AL86" i="59" s="1"/>
  <c r="DE408" i="59"/>
  <c r="AO79" i="59" s="1"/>
  <c r="DL363" i="59"/>
  <c r="AV78" i="59" s="1"/>
  <c r="DK723" i="59"/>
  <c r="AU86" i="59" s="1"/>
  <c r="DG768" i="59"/>
  <c r="AQ87" i="59" s="1"/>
  <c r="DC588" i="59"/>
  <c r="AM83" i="59" s="1"/>
  <c r="EB199" i="59"/>
  <c r="EC199" i="59" s="1"/>
  <c r="DG363" i="59"/>
  <c r="AQ78" i="59" s="1"/>
  <c r="DE768" i="59"/>
  <c r="AO87" i="59" s="1"/>
  <c r="DK813" i="59"/>
  <c r="AU88" i="59" s="1"/>
  <c r="DG543" i="59"/>
  <c r="AQ82" i="59" s="1"/>
  <c r="DH813" i="59"/>
  <c r="AR88" i="59" s="1"/>
  <c r="DE678" i="59"/>
  <c r="AO85" i="59" s="1"/>
  <c r="DA813" i="59"/>
  <c r="AC68" i="59" s="1"/>
  <c r="DF543" i="59"/>
  <c r="AP82" i="59" s="1"/>
  <c r="DE498" i="59"/>
  <c r="AO81" i="59" s="1"/>
  <c r="DL633" i="59"/>
  <c r="AV84" i="59" s="1"/>
  <c r="DC723" i="59"/>
  <c r="AM86" i="59" s="1"/>
  <c r="DC768" i="59"/>
  <c r="AM87" i="59" s="1"/>
  <c r="DD678" i="59"/>
  <c r="AN85" i="59" s="1"/>
  <c r="DD633" i="59"/>
  <c r="AN84" i="59" s="1"/>
  <c r="DI588" i="59"/>
  <c r="AS83" i="59" s="1"/>
  <c r="DF498" i="59"/>
  <c r="AP81" i="59" s="1"/>
  <c r="DL723" i="59"/>
  <c r="AV86" i="59" s="1"/>
  <c r="DB768" i="59"/>
  <c r="AL87" i="59" s="1"/>
  <c r="DL858" i="59"/>
  <c r="AV89" i="59" s="1"/>
  <c r="DH498" i="59"/>
  <c r="AR81" i="59" s="1"/>
  <c r="DD588" i="59"/>
  <c r="AN83" i="59" s="1"/>
  <c r="DJ813" i="59"/>
  <c r="AT88" i="59" s="1"/>
  <c r="DA318" i="59"/>
  <c r="R68" i="59" s="1"/>
  <c r="DD453" i="59"/>
  <c r="AN80" i="59" s="1"/>
  <c r="DK543" i="59"/>
  <c r="AU82" i="59" s="1"/>
  <c r="DD543" i="59"/>
  <c r="AN82" i="59" s="1"/>
  <c r="DA633" i="59"/>
  <c r="DK633" i="59"/>
  <c r="AU84" i="59" s="1"/>
  <c r="DD768" i="59"/>
  <c r="AN87" i="59" s="1"/>
  <c r="DB543" i="59"/>
  <c r="AL82" i="59" s="1"/>
  <c r="DG498" i="59"/>
  <c r="AQ81" i="59" s="1"/>
  <c r="DA858" i="59"/>
  <c r="AD68" i="59" s="1"/>
  <c r="DG813" i="59"/>
  <c r="AQ88" i="59" s="1"/>
  <c r="DD723" i="59"/>
  <c r="AN86" i="59" s="1"/>
  <c r="DG453" i="59"/>
  <c r="AQ80" i="59" s="1"/>
  <c r="DH768" i="59"/>
  <c r="AR87" i="59" s="1"/>
  <c r="DC678" i="59"/>
  <c r="AM85" i="59" s="1"/>
  <c r="DI318" i="59"/>
  <c r="AS77" i="59" s="1"/>
  <c r="DA408" i="59"/>
  <c r="DL588" i="59"/>
  <c r="AV83" i="59" s="1"/>
  <c r="DD408" i="59"/>
  <c r="AN79" i="59" s="1"/>
  <c r="DJ588" i="59"/>
  <c r="AT83" i="59" s="1"/>
  <c r="DA543" i="59"/>
  <c r="W67" i="59" s="1"/>
  <c r="DH678" i="59"/>
  <c r="AR85" i="59" s="1"/>
  <c r="DG723" i="59"/>
  <c r="AQ86" i="59" s="1"/>
  <c r="DK858" i="59"/>
  <c r="AU89" i="59" s="1"/>
  <c r="DG678" i="59"/>
  <c r="AQ85" i="59" s="1"/>
  <c r="DC858" i="59"/>
  <c r="AM89" i="59" s="1"/>
  <c r="DB903" i="59"/>
  <c r="AL90" i="59" s="1"/>
  <c r="DJ453" i="59"/>
  <c r="AT80" i="59" s="1"/>
  <c r="DH543" i="59"/>
  <c r="AR82" i="59" s="1"/>
  <c r="DK453" i="59"/>
  <c r="AU80" i="59" s="1"/>
  <c r="DA678" i="59"/>
  <c r="DF858" i="59"/>
  <c r="AP89" i="59" s="1"/>
  <c r="DB858" i="59"/>
  <c r="AL89" i="59" s="1"/>
  <c r="DJ318" i="59"/>
  <c r="AT77" i="59" s="1"/>
  <c r="DH318" i="59"/>
  <c r="AR77" i="59" s="1"/>
  <c r="DD363" i="59"/>
  <c r="AN78" i="59" s="1"/>
  <c r="DK408" i="59"/>
  <c r="AU79" i="59" s="1"/>
  <c r="DI543" i="59"/>
  <c r="AS82" i="59" s="1"/>
  <c r="DI633" i="59"/>
  <c r="AS84" i="59" s="1"/>
  <c r="DI858" i="59"/>
  <c r="AS89" i="59" s="1"/>
  <c r="DF813" i="59"/>
  <c r="AP88" i="59" s="1"/>
  <c r="DI768" i="59"/>
  <c r="AS87" i="59" s="1"/>
  <c r="DI723" i="59"/>
  <c r="AS86" i="59" s="1"/>
  <c r="DI903" i="59"/>
  <c r="AS90" i="59" s="1"/>
  <c r="DL903" i="59"/>
  <c r="AV90" i="59" s="1"/>
  <c r="DF318" i="59"/>
  <c r="AP77" i="59" s="1"/>
  <c r="DE318" i="59"/>
  <c r="AO77" i="59" s="1"/>
  <c r="DD318" i="59"/>
  <c r="AN77" i="59" s="1"/>
  <c r="DH588" i="59"/>
  <c r="AR83" i="59" s="1"/>
  <c r="DJ543" i="59"/>
  <c r="AT82" i="59" s="1"/>
  <c r="DH363" i="59"/>
  <c r="AR78" i="59" s="1"/>
  <c r="DL678" i="59"/>
  <c r="AV85" i="59" s="1"/>
  <c r="DJ858" i="59"/>
  <c r="AT89" i="59" s="1"/>
  <c r="DL453" i="59"/>
  <c r="AV80" i="59" s="1"/>
  <c r="DJ363" i="59"/>
  <c r="AT78" i="59" s="1"/>
  <c r="DB453" i="59"/>
  <c r="DA453" i="59"/>
  <c r="DG858" i="59"/>
  <c r="AQ89" i="59" s="1"/>
  <c r="DE588" i="59"/>
  <c r="AO83" i="59" s="1"/>
  <c r="DJ799" i="59"/>
  <c r="DJ408" i="59"/>
  <c r="AT79" i="59" s="1"/>
  <c r="DJ903" i="59"/>
  <c r="AT90" i="59" s="1"/>
  <c r="DB363" i="59"/>
  <c r="AL78" i="59" s="1"/>
  <c r="DC498" i="59"/>
  <c r="AM81" i="59" s="1"/>
  <c r="DC453" i="59"/>
  <c r="AM80" i="59" s="1"/>
  <c r="DK768" i="59"/>
  <c r="AU87" i="59" s="1"/>
  <c r="DC903" i="59"/>
  <c r="AM90" i="59" s="1"/>
  <c r="DB813" i="59"/>
  <c r="AL88" i="59" s="1"/>
  <c r="DC813" i="59"/>
  <c r="AM88" i="59" s="1"/>
  <c r="DF633" i="59"/>
  <c r="AP84" i="59" s="1"/>
  <c r="DE858" i="59"/>
  <c r="AO89" i="59" s="1"/>
  <c r="DL318" i="59"/>
  <c r="AV77" i="59" s="1"/>
  <c r="DI498" i="59"/>
  <c r="AS81" i="59" s="1"/>
  <c r="DG903" i="59"/>
  <c r="AQ90" i="59" s="1"/>
  <c r="DE453" i="59"/>
  <c r="AO80" i="59" s="1"/>
  <c r="DI453" i="59"/>
  <c r="AS80" i="59" s="1"/>
  <c r="DC363" i="59"/>
  <c r="AM78" i="59" s="1"/>
  <c r="CY152" i="59"/>
  <c r="DK678" i="59"/>
  <c r="AU85" i="59" s="1"/>
  <c r="DA768" i="59"/>
  <c r="DJ768" i="59"/>
  <c r="AT87" i="59" s="1"/>
  <c r="DE813" i="59"/>
  <c r="AO88" i="59" s="1"/>
  <c r="DF453" i="59"/>
  <c r="AP80" i="59" s="1"/>
  <c r="DI363" i="59"/>
  <c r="AS78" i="59" s="1"/>
  <c r="DL408" i="59"/>
  <c r="AV79" i="59" s="1"/>
  <c r="DG633" i="59"/>
  <c r="AQ84" i="59" s="1"/>
  <c r="DB318" i="59"/>
  <c r="AL77" i="59" s="1"/>
  <c r="DH453" i="59"/>
  <c r="AR80" i="59" s="1"/>
  <c r="DK363" i="59"/>
  <c r="AU78" i="59" s="1"/>
  <c r="DF363" i="59"/>
  <c r="AP78" i="59" s="1"/>
  <c r="DB678" i="59"/>
  <c r="AL85" i="59" s="1"/>
  <c r="DJ633" i="59"/>
  <c r="AT84" i="59" s="1"/>
  <c r="CP61" i="59"/>
  <c r="DG318" i="59"/>
  <c r="AQ77" i="59" s="1"/>
  <c r="DA903" i="59"/>
  <c r="DH858" i="59"/>
  <c r="AR89" i="59" s="1"/>
  <c r="DF903" i="59"/>
  <c r="AP90" i="59" s="1"/>
  <c r="DH633" i="59"/>
  <c r="AR84" i="59" s="1"/>
  <c r="DJ723" i="59"/>
  <c r="AT86" i="59" s="1"/>
  <c r="DI678" i="59"/>
  <c r="AS85" i="59" s="1"/>
  <c r="DC633" i="59"/>
  <c r="AM84" i="59" s="1"/>
  <c r="DL498" i="59"/>
  <c r="AV81" i="59" s="1"/>
  <c r="DK498" i="59"/>
  <c r="AU81" i="59" s="1"/>
  <c r="DI408" i="59"/>
  <c r="AS79" i="59" s="1"/>
  <c r="DE633" i="59"/>
  <c r="AO84" i="59" s="1"/>
  <c r="DD858" i="59"/>
  <c r="AN89" i="59" s="1"/>
  <c r="DG588" i="59"/>
  <c r="AQ83" i="59" s="1"/>
  <c r="CX65" i="59"/>
  <c r="DC318" i="59"/>
  <c r="AM77" i="59" s="1"/>
  <c r="DE363" i="59"/>
  <c r="AO78" i="59" s="1"/>
  <c r="DD903" i="59"/>
  <c r="AN90" i="59" s="1"/>
  <c r="DK903" i="59"/>
  <c r="AU90" i="59" s="1"/>
  <c r="CO112" i="59"/>
  <c r="CQ61" i="59"/>
  <c r="CT59" i="59"/>
  <c r="CW165" i="59"/>
  <c r="CR61" i="59"/>
  <c r="CQ196" i="59"/>
  <c r="CS61" i="59"/>
  <c r="CW200" i="59"/>
  <c r="CZ113" i="59"/>
  <c r="CW103" i="59"/>
  <c r="CV163" i="59"/>
  <c r="DL349" i="59"/>
  <c r="CT69" i="59"/>
  <c r="CW205" i="59"/>
  <c r="CS157" i="59"/>
  <c r="CY73" i="59"/>
  <c r="CZ152" i="59"/>
  <c r="CU103" i="59"/>
  <c r="CX105" i="59"/>
  <c r="DC619" i="59"/>
  <c r="CO150" i="59"/>
  <c r="CT63" i="59"/>
  <c r="CZ246" i="59"/>
  <c r="CZ110" i="59"/>
  <c r="CS103" i="59"/>
  <c r="CR150" i="59"/>
  <c r="CU150" i="59"/>
  <c r="CY59" i="59"/>
  <c r="CY60" i="59"/>
  <c r="CU251" i="59"/>
  <c r="CX68" i="59"/>
  <c r="CP165" i="59"/>
  <c r="CT148" i="59"/>
  <c r="CU163" i="59"/>
  <c r="CU202" i="59"/>
  <c r="CY249" i="59"/>
  <c r="CO110" i="59"/>
  <c r="CX250" i="59"/>
  <c r="CX163" i="59"/>
  <c r="CT207" i="59"/>
  <c r="CR72" i="59"/>
  <c r="CQ207" i="59"/>
  <c r="CW202" i="59"/>
  <c r="CU161" i="59"/>
  <c r="EA220" i="59"/>
  <c r="EB220" i="59" s="1"/>
  <c r="EC220" i="59" s="1"/>
  <c r="DL799" i="59"/>
  <c r="CO195" i="59"/>
  <c r="CP195" i="59"/>
  <c r="CU108" i="59"/>
  <c r="CW245" i="59"/>
  <c r="CX119" i="59"/>
  <c r="CU153" i="59"/>
  <c r="CW157" i="59"/>
  <c r="CU72" i="59"/>
  <c r="CY156" i="59"/>
  <c r="CQ195" i="59"/>
  <c r="CX108" i="59"/>
  <c r="CQ65" i="59"/>
  <c r="CZ165" i="59"/>
  <c r="CY119" i="59"/>
  <c r="CV153" i="59"/>
  <c r="CU205" i="59"/>
  <c r="CX157" i="59"/>
  <c r="CV72" i="59"/>
  <c r="CW72" i="59"/>
  <c r="CX240" i="59"/>
  <c r="CW238" i="59"/>
  <c r="CY161" i="59"/>
  <c r="CT163" i="59"/>
  <c r="CV108" i="59"/>
  <c r="CX241" i="59"/>
  <c r="CU240" i="59"/>
  <c r="CZ194" i="59"/>
  <c r="CR197" i="59"/>
  <c r="CR156" i="59"/>
  <c r="CO152" i="59"/>
  <c r="CR194" i="59"/>
  <c r="EA111" i="59"/>
  <c r="EB111" i="59" s="1"/>
  <c r="EC111" i="59" s="1"/>
  <c r="CP158" i="59"/>
  <c r="CO108" i="59"/>
  <c r="CP255" i="59"/>
  <c r="DB255" i="59" s="1"/>
  <c r="CS194" i="59"/>
  <c r="CQ197" i="59"/>
  <c r="CQ110" i="59"/>
  <c r="CQ158" i="59"/>
  <c r="CZ59" i="59"/>
  <c r="CQ155" i="59"/>
  <c r="CT194" i="59"/>
  <c r="CS159" i="59"/>
  <c r="CT110" i="59"/>
  <c r="CT158" i="59"/>
  <c r="CP108" i="59"/>
  <c r="CT61" i="59"/>
  <c r="CU154" i="59"/>
  <c r="CO63" i="59"/>
  <c r="CS58" i="59"/>
  <c r="CZ254" i="59"/>
  <c r="CO59" i="59"/>
  <c r="CR155" i="59"/>
  <c r="CU194" i="59"/>
  <c r="CT159" i="59"/>
  <c r="CO253" i="59"/>
  <c r="EA101" i="59"/>
  <c r="EB101" i="59" s="1"/>
  <c r="EC101" i="59" s="1"/>
  <c r="CV110" i="59"/>
  <c r="CU158" i="59"/>
  <c r="CV61" i="59"/>
  <c r="CW154" i="59"/>
  <c r="CS116" i="59"/>
  <c r="CQ157" i="59"/>
  <c r="CT62" i="59"/>
  <c r="CP152" i="59"/>
  <c r="CT105" i="59"/>
  <c r="CV158" i="59"/>
  <c r="CQ108" i="59"/>
  <c r="CX148" i="59"/>
  <c r="CT116" i="59"/>
  <c r="CT197" i="59"/>
  <c r="CP63" i="59"/>
  <c r="EA122" i="59"/>
  <c r="EB122" i="59" s="1"/>
  <c r="EC122" i="59" s="1"/>
  <c r="CP64" i="59"/>
  <c r="CQ152" i="59"/>
  <c r="EA90" i="59"/>
  <c r="EB90" i="59" s="1"/>
  <c r="EC90" i="59" s="1"/>
  <c r="CR108" i="59"/>
  <c r="CU197" i="59"/>
  <c r="DG197" i="59" s="1"/>
  <c r="CR152" i="59"/>
  <c r="CW110" i="59"/>
  <c r="CS108" i="59"/>
  <c r="CX165" i="59"/>
  <c r="CO61" i="59"/>
  <c r="CS150" i="59"/>
  <c r="CX205" i="59"/>
  <c r="CW197" i="59"/>
  <c r="CT157" i="59"/>
  <c r="EA213" i="59"/>
  <c r="EB213" i="59" s="1"/>
  <c r="EC213" i="59" s="1"/>
  <c r="CS152" i="59"/>
  <c r="EA185" i="59"/>
  <c r="EB185" i="59" s="1"/>
  <c r="EC185" i="59" s="1"/>
  <c r="CX110" i="59"/>
  <c r="CT108" i="59"/>
  <c r="CQ165" i="59"/>
  <c r="CT150" i="59"/>
  <c r="CZ153" i="59"/>
  <c r="CZ205" i="59"/>
  <c r="EA190" i="59"/>
  <c r="EB190" i="59" s="1"/>
  <c r="EC190" i="59" s="1"/>
  <c r="CX156" i="59"/>
  <c r="CT152" i="59"/>
  <c r="CO194" i="59"/>
  <c r="CZ195" i="59"/>
  <c r="CW19" i="59"/>
  <c r="CW27" i="59"/>
  <c r="CU20" i="59"/>
  <c r="CV22" i="59"/>
  <c r="DH799" i="59"/>
  <c r="CT26" i="59"/>
  <c r="CW23" i="59"/>
  <c r="CT14" i="59"/>
  <c r="CS27" i="59"/>
  <c r="DH484" i="59"/>
  <c r="CT27" i="59"/>
  <c r="CU27" i="59"/>
  <c r="CZ20" i="59"/>
  <c r="CQ18" i="59"/>
  <c r="CW17" i="59"/>
  <c r="CW208" i="59"/>
  <c r="CO151" i="59"/>
  <c r="CT18" i="59"/>
  <c r="CO242" i="59"/>
  <c r="CZ200" i="59"/>
  <c r="CQ252" i="59"/>
  <c r="CT117" i="59"/>
  <c r="CR64" i="59"/>
  <c r="CP120" i="59"/>
  <c r="CZ19" i="59"/>
  <c r="CS155" i="59"/>
  <c r="CO249" i="59"/>
  <c r="CU22" i="59"/>
  <c r="CY151" i="59"/>
  <c r="CZ244" i="59"/>
  <c r="CQ208" i="59"/>
  <c r="CS208" i="59"/>
  <c r="CW20" i="59"/>
  <c r="CO104" i="59"/>
  <c r="CR25" i="59"/>
  <c r="CU18" i="59"/>
  <c r="CX245" i="59"/>
  <c r="CU116" i="59"/>
  <c r="CV75" i="59"/>
  <c r="CS196" i="59"/>
  <c r="CX153" i="59"/>
  <c r="CO200" i="59"/>
  <c r="CR252" i="59"/>
  <c r="CU117" i="59"/>
  <c r="CX72" i="59"/>
  <c r="CP151" i="59"/>
  <c r="CX64" i="59"/>
  <c r="CQ120" i="59"/>
  <c r="CT155" i="59"/>
  <c r="CZ156" i="59"/>
  <c r="CP251" i="59"/>
  <c r="CV26" i="59"/>
  <c r="CO206" i="59"/>
  <c r="CP253" i="59"/>
  <c r="CO105" i="59"/>
  <c r="CQ199" i="59"/>
  <c r="CS110" i="59"/>
  <c r="CT208" i="59"/>
  <c r="CX15" i="59"/>
  <c r="CQ255" i="59"/>
  <c r="CV18" i="59"/>
  <c r="EA86" i="59"/>
  <c r="EB86" i="59" s="1"/>
  <c r="EC86" i="59" s="1"/>
  <c r="CR245" i="59"/>
  <c r="CV116" i="59"/>
  <c r="CQ242" i="59"/>
  <c r="CT196" i="59"/>
  <c r="CY153" i="59"/>
  <c r="CS252" i="59"/>
  <c r="EA223" i="59"/>
  <c r="EB223" i="59" s="1"/>
  <c r="EC223" i="59" s="1"/>
  <c r="CZ63" i="59"/>
  <c r="CV117" i="59"/>
  <c r="CU111" i="59"/>
  <c r="CX162" i="59"/>
  <c r="CW254" i="59"/>
  <c r="CQ151" i="59"/>
  <c r="CY64" i="59"/>
  <c r="CR120" i="59"/>
  <c r="CQ19" i="59"/>
  <c r="CO244" i="59"/>
  <c r="CU155" i="59"/>
  <c r="CO156" i="59"/>
  <c r="CS73" i="59"/>
  <c r="CW118" i="59"/>
  <c r="CP159" i="59"/>
  <c r="CQ253" i="59"/>
  <c r="DH754" i="59"/>
  <c r="CS18" i="59"/>
  <c r="CQ64" i="59"/>
  <c r="CU208" i="59"/>
  <c r="CT104" i="59"/>
  <c r="CR255" i="59"/>
  <c r="CW18" i="59"/>
  <c r="CP116" i="59"/>
  <c r="CR242" i="59"/>
  <c r="CP200" i="59"/>
  <c r="CT252" i="59"/>
  <c r="CW117" i="59"/>
  <c r="CY111" i="59"/>
  <c r="CR151" i="59"/>
  <c r="CS120" i="59"/>
  <c r="CR19" i="59"/>
  <c r="CT73" i="59"/>
  <c r="CQ246" i="59"/>
  <c r="CP206" i="59"/>
  <c r="CR253" i="59"/>
  <c r="CZ120" i="59"/>
  <c r="CQ25" i="59"/>
  <c r="CS255" i="59"/>
  <c r="CX18" i="59"/>
  <c r="CS242" i="59"/>
  <c r="CQ200" i="59"/>
  <c r="CX117" i="59"/>
  <c r="CS151" i="59"/>
  <c r="CT120" i="59"/>
  <c r="CS19" i="59"/>
  <c r="CQ244" i="59"/>
  <c r="CX155" i="59"/>
  <c r="CP156" i="59"/>
  <c r="EA175" i="59"/>
  <c r="EB175" i="59" s="1"/>
  <c r="EC175" i="59" s="1"/>
  <c r="CS251" i="59"/>
  <c r="CR246" i="59"/>
  <c r="CR206" i="59"/>
  <c r="CS253" i="59"/>
  <c r="EA159" i="59"/>
  <c r="EB159" i="59" s="1"/>
  <c r="EC159" i="59" s="1"/>
  <c r="CP199" i="59"/>
  <c r="CQ105" i="59"/>
  <c r="CR105" i="59"/>
  <c r="CX208" i="59"/>
  <c r="CS105" i="59"/>
  <c r="CX114" i="59"/>
  <c r="CY208" i="59"/>
  <c r="CX20" i="59"/>
  <c r="CX104" i="59"/>
  <c r="CW108" i="59"/>
  <c r="CX109" i="59"/>
  <c r="CY201" i="59"/>
  <c r="EA173" i="59"/>
  <c r="EB173" i="59" s="1"/>
  <c r="EC173" i="59" s="1"/>
  <c r="CV255" i="59"/>
  <c r="DH255" i="59" s="1"/>
  <c r="CY165" i="59"/>
  <c r="CU61" i="59"/>
  <c r="CV154" i="59"/>
  <c r="CO116" i="59"/>
  <c r="CT242" i="59"/>
  <c r="CO153" i="59"/>
  <c r="CR200" i="59"/>
  <c r="CZ252" i="59"/>
  <c r="CV197" i="59"/>
  <c r="CT247" i="59"/>
  <c r="CS207" i="59"/>
  <c r="CO117" i="59"/>
  <c r="CO254" i="59"/>
  <c r="DA254" i="59" s="1"/>
  <c r="CT151" i="59"/>
  <c r="EA139" i="59"/>
  <c r="EB139" i="59" s="1"/>
  <c r="EC139" i="59" s="1"/>
  <c r="CU120" i="59"/>
  <c r="CR244" i="59"/>
  <c r="CO155" i="59"/>
  <c r="CQ156" i="59"/>
  <c r="CT209" i="59"/>
  <c r="CR198" i="59"/>
  <c r="CS246" i="59"/>
  <c r="CW14" i="59"/>
  <c r="CS206" i="59"/>
  <c r="CT253" i="59"/>
  <c r="CU151" i="59"/>
  <c r="CV120" i="59"/>
  <c r="CS244" i="59"/>
  <c r="CT246" i="59"/>
  <c r="CT206" i="59"/>
  <c r="CU253" i="59"/>
  <c r="DK889" i="59"/>
  <c r="CY108" i="59"/>
  <c r="CZ201" i="59"/>
  <c r="CR250" i="59"/>
  <c r="CZ255" i="59"/>
  <c r="CR165" i="59"/>
  <c r="DD165" i="59" s="1"/>
  <c r="CW61" i="59"/>
  <c r="CZ18" i="59"/>
  <c r="CR148" i="59"/>
  <c r="CQ116" i="59"/>
  <c r="CR163" i="59"/>
  <c r="CV242" i="59"/>
  <c r="CR153" i="59"/>
  <c r="CP153" i="59"/>
  <c r="CR205" i="59"/>
  <c r="CQ63" i="59"/>
  <c r="CU58" i="59"/>
  <c r="CZ207" i="59"/>
  <c r="CW21" i="59"/>
  <c r="CY202" i="59"/>
  <c r="CP254" i="59"/>
  <c r="CV151" i="59"/>
  <c r="CZ64" i="59"/>
  <c r="CW74" i="59"/>
  <c r="CW120" i="59"/>
  <c r="CP59" i="59"/>
  <c r="CV107" i="59"/>
  <c r="CV60" i="59"/>
  <c r="CT244" i="59"/>
  <c r="CZ155" i="59"/>
  <c r="CU156" i="59"/>
  <c r="CS156" i="59"/>
  <c r="CO204" i="59"/>
  <c r="CO209" i="59"/>
  <c r="CU246" i="59"/>
  <c r="CZ14" i="59"/>
  <c r="EA191" i="59"/>
  <c r="EB191" i="59" s="1"/>
  <c r="EC191" i="59" s="1"/>
  <c r="CV253" i="59"/>
  <c r="CU242" i="59"/>
  <c r="CU105" i="59"/>
  <c r="CS199" i="59"/>
  <c r="CP248" i="59"/>
  <c r="CV105" i="59"/>
  <c r="CR112" i="59"/>
  <c r="CO201" i="59"/>
  <c r="CR203" i="59"/>
  <c r="CU250" i="59"/>
  <c r="CS165" i="59"/>
  <c r="CS154" i="59"/>
  <c r="EA134" i="59"/>
  <c r="EB134" i="59" s="1"/>
  <c r="EC134" i="59" s="1"/>
  <c r="CW242" i="59"/>
  <c r="CS153" i="59"/>
  <c r="CQ153" i="59"/>
  <c r="CO197" i="59"/>
  <c r="CX106" i="59"/>
  <c r="CR63" i="59"/>
  <c r="CV58" i="59"/>
  <c r="CU207" i="59"/>
  <c r="CQ254" i="59"/>
  <c r="CW151" i="59"/>
  <c r="CW71" i="59"/>
  <c r="CO120" i="59"/>
  <c r="CQ59" i="59"/>
  <c r="CW60" i="59"/>
  <c r="CU238" i="59"/>
  <c r="CV156" i="59"/>
  <c r="CT156" i="59"/>
  <c r="CW161" i="59"/>
  <c r="EA110" i="59"/>
  <c r="EB110" i="59" s="1"/>
  <c r="EC110" i="59" s="1"/>
  <c r="CT198" i="59"/>
  <c r="CV246" i="59"/>
  <c r="CP194" i="59"/>
  <c r="EA89" i="59"/>
  <c r="EB89" i="59" s="1"/>
  <c r="EC89" i="59" s="1"/>
  <c r="CW253" i="59"/>
  <c r="EA184" i="59"/>
  <c r="EB184" i="59" s="1"/>
  <c r="EC184" i="59" s="1"/>
  <c r="CW199" i="59"/>
  <c r="CX248" i="59"/>
  <c r="CW25" i="59"/>
  <c r="CY13" i="59"/>
  <c r="CS205" i="59"/>
  <c r="CW210" i="59"/>
  <c r="CY106" i="59"/>
  <c r="CS63" i="59"/>
  <c r="CW58" i="59"/>
  <c r="CO164" i="59"/>
  <c r="CX151" i="59"/>
  <c r="CR59" i="59"/>
  <c r="CZ243" i="59"/>
  <c r="CY244" i="59"/>
  <c r="CU204" i="59"/>
  <c r="CQ115" i="59"/>
  <c r="CW246" i="59"/>
  <c r="CT22" i="59"/>
  <c r="CQ14" i="59"/>
  <c r="EB35" i="59"/>
  <c r="EB62" i="59" s="1"/>
  <c r="BE75" i="59" s="1"/>
  <c r="CZ203" i="59"/>
  <c r="CU203" i="59"/>
  <c r="CR248" i="59"/>
  <c r="CW22" i="59"/>
  <c r="CV248" i="59"/>
  <c r="DA529" i="59"/>
  <c r="CX113" i="59"/>
  <c r="CW203" i="59"/>
  <c r="DI484" i="59"/>
  <c r="CQ22" i="59"/>
  <c r="CX203" i="59"/>
  <c r="CR22" i="59"/>
  <c r="CR68" i="59"/>
  <c r="CY203" i="59"/>
  <c r="CS22" i="59"/>
  <c r="DI799" i="59"/>
  <c r="DA574" i="59"/>
  <c r="CV68" i="59"/>
  <c r="ED36" i="59"/>
  <c r="ED63" i="59" s="1"/>
  <c r="BG76" i="59" s="1"/>
  <c r="CT24" i="59"/>
  <c r="CY250" i="59"/>
  <c r="DF619" i="59"/>
  <c r="CU24" i="59"/>
  <c r="CY115" i="59"/>
  <c r="CO250" i="59"/>
  <c r="CV24" i="59"/>
  <c r="CZ250" i="59"/>
  <c r="CV205" i="59"/>
  <c r="CZ160" i="59"/>
  <c r="CP250" i="59"/>
  <c r="DJ484" i="59"/>
  <c r="CO160" i="59"/>
  <c r="CQ250" i="59"/>
  <c r="CS250" i="59"/>
  <c r="CY24" i="59"/>
  <c r="CQ160" i="59"/>
  <c r="DF709" i="59"/>
  <c r="CT250" i="59"/>
  <c r="EC35" i="59"/>
  <c r="EC62" i="59" s="1"/>
  <c r="BF75" i="59" s="1"/>
  <c r="CR160" i="59"/>
  <c r="CQ24" i="59"/>
  <c r="CR24" i="59"/>
  <c r="CT115" i="59"/>
  <c r="CW250" i="59"/>
  <c r="CU115" i="59"/>
  <c r="CX160" i="59"/>
  <c r="CY114" i="59"/>
  <c r="CQ204" i="59"/>
  <c r="DB304" i="59"/>
  <c r="CW204" i="59"/>
  <c r="CX204" i="59"/>
  <c r="CR114" i="59"/>
  <c r="DI889" i="59"/>
  <c r="CR249" i="59"/>
  <c r="CT114" i="59"/>
  <c r="CW69" i="59"/>
  <c r="CZ249" i="59"/>
  <c r="CU114" i="59"/>
  <c r="CQ114" i="59"/>
  <c r="CV114" i="59"/>
  <c r="CX159" i="59"/>
  <c r="CW114" i="59"/>
  <c r="EA219" i="59"/>
  <c r="EB219" i="59" s="1"/>
  <c r="EC219" i="59" s="1"/>
  <c r="DC574" i="59"/>
  <c r="CP249" i="59"/>
  <c r="CV204" i="59"/>
  <c r="CT25" i="59"/>
  <c r="DG529" i="59"/>
  <c r="CW116" i="59"/>
  <c r="CR71" i="59"/>
  <c r="CV251" i="59"/>
  <c r="CZ71" i="59"/>
  <c r="CW251" i="59"/>
  <c r="CX161" i="59"/>
  <c r="CZ116" i="59"/>
  <c r="CO71" i="59"/>
  <c r="CQ161" i="59"/>
  <c r="CR161" i="59"/>
  <c r="CZ25" i="59"/>
  <c r="CP71" i="59"/>
  <c r="DG484" i="59"/>
  <c r="CS161" i="59"/>
  <c r="CQ206" i="59"/>
  <c r="CQ71" i="59"/>
  <c r="CR251" i="59"/>
  <c r="CT161" i="59"/>
  <c r="CY162" i="59"/>
  <c r="CW207" i="59"/>
  <c r="CY72" i="59"/>
  <c r="CU252" i="59"/>
  <c r="CX207" i="59"/>
  <c r="CZ72" i="59"/>
  <c r="CS162" i="59"/>
  <c r="CW252" i="59"/>
  <c r="CO207" i="59"/>
  <c r="CO72" i="59"/>
  <c r="CO162" i="59"/>
  <c r="CY207" i="59"/>
  <c r="CP117" i="59"/>
  <c r="CY252" i="59"/>
  <c r="CP207" i="59"/>
  <c r="CR117" i="59"/>
  <c r="CQ117" i="59"/>
  <c r="CP72" i="59"/>
  <c r="CP162" i="59"/>
  <c r="CX26" i="59"/>
  <c r="CR207" i="59"/>
  <c r="CS117" i="59"/>
  <c r="CS72" i="59"/>
  <c r="CQ72" i="59"/>
  <c r="CQ162" i="59"/>
  <c r="DB349" i="59"/>
  <c r="CY118" i="59"/>
  <c r="EA99" i="59"/>
  <c r="EB99" i="59" s="1"/>
  <c r="EC99" i="59" s="1"/>
  <c r="DC394" i="59"/>
  <c r="CZ118" i="59"/>
  <c r="DK799" i="59"/>
  <c r="CZ208" i="59"/>
  <c r="CU118" i="59"/>
  <c r="CO118" i="59"/>
  <c r="CO208" i="59"/>
  <c r="CZ73" i="59"/>
  <c r="CQ118" i="59"/>
  <c r="CO73" i="59"/>
  <c r="CR118" i="59"/>
  <c r="CP118" i="59"/>
  <c r="CV208" i="59"/>
  <c r="CP208" i="59"/>
  <c r="DA349" i="59"/>
  <c r="CS118" i="59"/>
  <c r="CY253" i="59"/>
  <c r="DE844" i="59"/>
  <c r="CP73" i="59"/>
  <c r="CT118" i="59"/>
  <c r="DC799" i="59"/>
  <c r="EA123" i="59"/>
  <c r="EB123" i="59" s="1"/>
  <c r="EC123" i="59" s="1"/>
  <c r="CQ73" i="59"/>
  <c r="CV118" i="59"/>
  <c r="CZ253" i="59"/>
  <c r="EE35" i="59"/>
  <c r="EE62" i="59" s="1"/>
  <c r="BH75" i="59" s="1"/>
  <c r="CR73" i="59"/>
  <c r="DP248" i="59"/>
  <c r="DO248" i="59"/>
  <c r="DO114" i="59"/>
  <c r="DP114" i="59"/>
  <c r="CP30" i="59"/>
  <c r="DB29" i="59" s="1"/>
  <c r="CO30" i="59"/>
  <c r="DA29" i="59" s="1"/>
  <c r="CY15" i="59"/>
  <c r="DY198" i="59"/>
  <c r="EA198" i="59" s="1"/>
  <c r="EB198" i="59" s="1"/>
  <c r="EC198" i="59" s="1"/>
  <c r="CY104" i="59"/>
  <c r="CP65" i="59"/>
  <c r="EA142" i="59"/>
  <c r="EB142" i="59" s="1"/>
  <c r="EC142" i="59" s="1"/>
  <c r="DP61" i="59"/>
  <c r="DO61" i="59"/>
  <c r="DI349" i="59"/>
  <c r="DP116" i="59"/>
  <c r="DO116" i="59"/>
  <c r="CR239" i="59"/>
  <c r="CV239" i="59"/>
  <c r="DB394" i="59"/>
  <c r="DY146" i="59"/>
  <c r="EA146" i="59" s="1"/>
  <c r="EB146" i="59" s="1"/>
  <c r="EC146" i="59" s="1"/>
  <c r="CZ239" i="59"/>
  <c r="CZ15" i="59"/>
  <c r="DI664" i="59"/>
  <c r="CZ112" i="59"/>
  <c r="CY112" i="59"/>
  <c r="CX112" i="59"/>
  <c r="DP25" i="59"/>
  <c r="DO25" i="59"/>
  <c r="CW109" i="59"/>
  <c r="ED200" i="59"/>
  <c r="DY200" i="59"/>
  <c r="EA200" i="59" s="1"/>
  <c r="EB200" i="59" s="1"/>
  <c r="EC200" i="59" s="1"/>
  <c r="DD529" i="59"/>
  <c r="EA172" i="59"/>
  <c r="EB172" i="59" s="1"/>
  <c r="EC172" i="59" s="1"/>
  <c r="EA187" i="59"/>
  <c r="EB187" i="59" s="1"/>
  <c r="EC187" i="59" s="1"/>
  <c r="DI304" i="59"/>
  <c r="DA394" i="59"/>
  <c r="DD619" i="59"/>
  <c r="CV65" i="59"/>
  <c r="CU65" i="59"/>
  <c r="CT65" i="59"/>
  <c r="CS65" i="59"/>
  <c r="CR65" i="59"/>
  <c r="CW65" i="59"/>
  <c r="DF484" i="59"/>
  <c r="EA192" i="59"/>
  <c r="EB192" i="59" s="1"/>
  <c r="EC192" i="59" s="1"/>
  <c r="DO29" i="59"/>
  <c r="DP112" i="59"/>
  <c r="DO112" i="59"/>
  <c r="DY137" i="59"/>
  <c r="EA137" i="59" s="1"/>
  <c r="EB137" i="59" s="1"/>
  <c r="EC137" i="59" s="1"/>
  <c r="DD394" i="59"/>
  <c r="CQ109" i="59"/>
  <c r="CT109" i="59"/>
  <c r="CP109" i="59"/>
  <c r="CO109" i="59"/>
  <c r="CZ109" i="59"/>
  <c r="CR109" i="59"/>
  <c r="CU109" i="59"/>
  <c r="CO239" i="59"/>
  <c r="CP239" i="59"/>
  <c r="CV15" i="59"/>
  <c r="DJ619" i="59"/>
  <c r="CP112" i="59"/>
  <c r="CY109" i="59"/>
  <c r="CX255" i="59"/>
  <c r="CW255" i="59"/>
  <c r="CU255" i="59"/>
  <c r="CT255" i="59"/>
  <c r="CY255" i="59"/>
  <c r="DG394" i="59"/>
  <c r="CX199" i="59"/>
  <c r="CV199" i="59"/>
  <c r="CR199" i="59"/>
  <c r="CU199" i="59"/>
  <c r="DG198" i="59" s="1"/>
  <c r="CW248" i="59"/>
  <c r="CU248" i="59"/>
  <c r="CT248" i="59"/>
  <c r="CS248" i="59"/>
  <c r="CQ239" i="59"/>
  <c r="CW15" i="59"/>
  <c r="CQ112" i="59"/>
  <c r="CW68" i="59"/>
  <c r="CU68" i="59"/>
  <c r="CQ68" i="59"/>
  <c r="CT68" i="59"/>
  <c r="CP68" i="59"/>
  <c r="CS68" i="59"/>
  <c r="DG574" i="59"/>
  <c r="DP108" i="59"/>
  <c r="DO108" i="59"/>
  <c r="CZ65" i="59"/>
  <c r="DP203" i="59"/>
  <c r="DO203" i="59"/>
  <c r="CT67" i="59"/>
  <c r="CS67" i="59"/>
  <c r="CR67" i="59"/>
  <c r="CQ67" i="59"/>
  <c r="CP67" i="59"/>
  <c r="CO67" i="59"/>
  <c r="CZ67" i="59"/>
  <c r="CU67" i="59"/>
  <c r="CX67" i="59"/>
  <c r="ED169" i="59"/>
  <c r="DY169" i="59"/>
  <c r="EA169" i="59" s="1"/>
  <c r="EB169" i="59" s="1"/>
  <c r="EC169" i="59" s="1"/>
  <c r="EA162" i="59"/>
  <c r="EB162" i="59" s="1"/>
  <c r="EC162" i="59" s="1"/>
  <c r="DP30" i="59"/>
  <c r="DO30" i="59"/>
  <c r="DY210" i="59"/>
  <c r="EA210" i="59" s="1"/>
  <c r="EB210" i="59" s="1"/>
  <c r="EC210" i="59" s="1"/>
  <c r="DF304" i="59"/>
  <c r="DL529" i="59"/>
  <c r="DL574" i="59"/>
  <c r="CO65" i="59"/>
  <c r="EA143" i="59"/>
  <c r="EB143" i="59" s="1"/>
  <c r="EC143" i="59" s="1"/>
  <c r="EA121" i="59"/>
  <c r="EB121" i="59" s="1"/>
  <c r="EC121" i="59" s="1"/>
  <c r="CY248" i="59"/>
  <c r="CZ105" i="59"/>
  <c r="CP105" i="59"/>
  <c r="CY105" i="59"/>
  <c r="CR110" i="59"/>
  <c r="CP110" i="59"/>
  <c r="DP208" i="59"/>
  <c r="DO208" i="59"/>
  <c r="CP20" i="59"/>
  <c r="CO20" i="59"/>
  <c r="CT20" i="59"/>
  <c r="CR20" i="59"/>
  <c r="CQ20" i="59"/>
  <c r="DK304" i="59"/>
  <c r="DL439" i="59"/>
  <c r="CS112" i="59"/>
  <c r="CV104" i="59"/>
  <c r="DH529" i="59"/>
  <c r="DB619" i="59"/>
  <c r="DG709" i="59"/>
  <c r="CS109" i="59"/>
  <c r="DP255" i="59"/>
  <c r="DO255" i="59"/>
  <c r="DF439" i="59"/>
  <c r="DE529" i="59"/>
  <c r="CZ199" i="59"/>
  <c r="CY110" i="59"/>
  <c r="ED216" i="59"/>
  <c r="DY216" i="59"/>
  <c r="EA216" i="59" s="1"/>
  <c r="EB216" i="59" s="1"/>
  <c r="EC216" i="59" s="1"/>
  <c r="CZ248" i="59"/>
  <c r="CP114" i="59"/>
  <c r="CS114" i="59"/>
  <c r="CO114" i="59"/>
  <c r="CZ114" i="59"/>
  <c r="CY20" i="59"/>
  <c r="DD709" i="59"/>
  <c r="CT112" i="59"/>
  <c r="CZ68" i="59"/>
  <c r="CW104" i="59"/>
  <c r="DE304" i="59"/>
  <c r="DB664" i="59"/>
  <c r="EA170" i="59"/>
  <c r="EB170" i="59" s="1"/>
  <c r="EC170" i="59" s="1"/>
  <c r="DP15" i="59"/>
  <c r="DO15" i="59"/>
  <c r="DP239" i="59"/>
  <c r="DO239" i="59"/>
  <c r="CY199" i="59"/>
  <c r="EA167" i="59"/>
  <c r="EB167" i="59" s="1"/>
  <c r="EC167" i="59" s="1"/>
  <c r="DP105" i="59"/>
  <c r="DO105" i="59"/>
  <c r="CO199" i="59"/>
  <c r="CX239" i="59"/>
  <c r="CU112" i="59"/>
  <c r="CO158" i="59"/>
  <c r="CY158" i="59"/>
  <c r="CZ158" i="59"/>
  <c r="CS158" i="59"/>
  <c r="CX158" i="59"/>
  <c r="CR158" i="59"/>
  <c r="CO68" i="59"/>
  <c r="DJ349" i="59"/>
  <c r="DH709" i="59"/>
  <c r="DD799" i="59"/>
  <c r="CV201" i="59"/>
  <c r="CR201" i="59"/>
  <c r="CU201" i="59"/>
  <c r="CQ201" i="59"/>
  <c r="CT201" i="59"/>
  <c r="CP201" i="59"/>
  <c r="CS201" i="59"/>
  <c r="CW201" i="59"/>
  <c r="DG349" i="59"/>
  <c r="CV67" i="59"/>
  <c r="DJ574" i="59"/>
  <c r="DP199" i="59"/>
  <c r="DO199" i="59"/>
  <c r="CO248" i="59"/>
  <c r="CT239" i="59"/>
  <c r="CP15" i="59"/>
  <c r="CO15" i="59"/>
  <c r="CU15" i="59"/>
  <c r="CS15" i="59"/>
  <c r="CR15" i="59"/>
  <c r="CQ15" i="59"/>
  <c r="CV112" i="59"/>
  <c r="DO158" i="59"/>
  <c r="DP158" i="59"/>
  <c r="DO68" i="59"/>
  <c r="DP68" i="59"/>
  <c r="CS104" i="59"/>
  <c r="CR104" i="59"/>
  <c r="CQ104" i="59"/>
  <c r="CZ104" i="59"/>
  <c r="CP104" i="59"/>
  <c r="DC484" i="59"/>
  <c r="DA484" i="59"/>
  <c r="CS241" i="59"/>
  <c r="CU241" i="59"/>
  <c r="CR241" i="59"/>
  <c r="CV241" i="59"/>
  <c r="CQ241" i="59"/>
  <c r="CP241" i="59"/>
  <c r="CO241" i="59"/>
  <c r="CZ241" i="59"/>
  <c r="CT241" i="59"/>
  <c r="CW241" i="59"/>
  <c r="CW67" i="59"/>
  <c r="CS70" i="59"/>
  <c r="CV70" i="59"/>
  <c r="CR70" i="59"/>
  <c r="CU70" i="59"/>
  <c r="CQ70" i="59"/>
  <c r="CT70" i="59"/>
  <c r="CP70" i="59"/>
  <c r="CO70" i="59"/>
  <c r="CZ70" i="59"/>
  <c r="CY70" i="59"/>
  <c r="CW70" i="59"/>
  <c r="EA100" i="59"/>
  <c r="EB100" i="59" s="1"/>
  <c r="EC100" i="59" s="1"/>
  <c r="DK484" i="59"/>
  <c r="CV203" i="59"/>
  <c r="CT203" i="59"/>
  <c r="DP166" i="59"/>
  <c r="DO166" i="59"/>
  <c r="ED135" i="59"/>
  <c r="CV148" i="59"/>
  <c r="CS148" i="59"/>
  <c r="CT154" i="59"/>
  <c r="CV245" i="59"/>
  <c r="CS245" i="59"/>
  <c r="CS163" i="59"/>
  <c r="CP163" i="59"/>
  <c r="CW75" i="59"/>
  <c r="CR196" i="59"/>
  <c r="CP13" i="59"/>
  <c r="CO13" i="59"/>
  <c r="CX23" i="59"/>
  <c r="DI439" i="59"/>
  <c r="CP150" i="59"/>
  <c r="CT205" i="59"/>
  <c r="CX210" i="59"/>
  <c r="DP76" i="59"/>
  <c r="DO76" i="59"/>
  <c r="CS197" i="59"/>
  <c r="CP197" i="59"/>
  <c r="DY161" i="59"/>
  <c r="EA161" i="59" s="1"/>
  <c r="EB161" i="59" s="1"/>
  <c r="CT58" i="59"/>
  <c r="CX247" i="59"/>
  <c r="CU157" i="59"/>
  <c r="CR157" i="59"/>
  <c r="DO117" i="59"/>
  <c r="DP117" i="59"/>
  <c r="ED99" i="59"/>
  <c r="CX62" i="59"/>
  <c r="CU62" i="59"/>
  <c r="CP16" i="59"/>
  <c r="CO16" i="59"/>
  <c r="CX21" i="59"/>
  <c r="CV202" i="59"/>
  <c r="CX254" i="59"/>
  <c r="CP164" i="59"/>
  <c r="CY28" i="59"/>
  <c r="DK28" i="59" s="1"/>
  <c r="DF529" i="59"/>
  <c r="CY113" i="59"/>
  <c r="CU69" i="59"/>
  <c r="CX71" i="59"/>
  <c r="CX74" i="59"/>
  <c r="CV149" i="59"/>
  <c r="CW107" i="59"/>
  <c r="CV240" i="59"/>
  <c r="CU60" i="59"/>
  <c r="CY243" i="59"/>
  <c r="CV238" i="59"/>
  <c r="DP155" i="59"/>
  <c r="DO155" i="59"/>
  <c r="DP24" i="59"/>
  <c r="DO24" i="59"/>
  <c r="CT103" i="59"/>
  <c r="CX115" i="59"/>
  <c r="CR115" i="59"/>
  <c r="CQ251" i="59"/>
  <c r="CU209" i="59"/>
  <c r="CU26" i="59"/>
  <c r="DJ394" i="59"/>
  <c r="CS198" i="59"/>
  <c r="DP194" i="59"/>
  <c r="DO194" i="59"/>
  <c r="DP22" i="59"/>
  <c r="DO22" i="59"/>
  <c r="CU17" i="59"/>
  <c r="CY193" i="59"/>
  <c r="CY66" i="59"/>
  <c r="CR159" i="59"/>
  <c r="ED184" i="59"/>
  <c r="DF754" i="59"/>
  <c r="DK844" i="59"/>
  <c r="DL889" i="59"/>
  <c r="DB799" i="59"/>
  <c r="DK709" i="59"/>
  <c r="DJ709" i="59"/>
  <c r="CP23" i="59"/>
  <c r="CO23" i="59"/>
  <c r="EJ38" i="59"/>
  <c r="DA304" i="59"/>
  <c r="DP63" i="59"/>
  <c r="DO63" i="59"/>
  <c r="CP21" i="59"/>
  <c r="CO21" i="59"/>
  <c r="DH394" i="59"/>
  <c r="CQ164" i="59"/>
  <c r="CV69" i="59"/>
  <c r="CY149" i="59"/>
  <c r="CX107" i="59"/>
  <c r="DP244" i="59"/>
  <c r="DO244" i="59"/>
  <c r="CV209" i="59"/>
  <c r="DP206" i="59"/>
  <c r="DO206" i="59"/>
  <c r="DK754" i="59"/>
  <c r="DF844" i="59"/>
  <c r="DI844" i="59"/>
  <c r="DF799" i="59"/>
  <c r="DE799" i="59"/>
  <c r="DA844" i="59"/>
  <c r="DY112" i="59"/>
  <c r="EA112" i="59" s="1"/>
  <c r="EB112" i="59" s="1"/>
  <c r="CY23" i="59"/>
  <c r="DO153" i="59"/>
  <c r="DP153" i="59"/>
  <c r="CY210" i="59"/>
  <c r="DE349" i="59"/>
  <c r="CY247" i="59"/>
  <c r="DP157" i="59"/>
  <c r="DO157" i="59"/>
  <c r="DP72" i="59"/>
  <c r="DO72" i="59"/>
  <c r="DY212" i="59"/>
  <c r="EA212" i="59" s="1"/>
  <c r="EB212" i="59" s="1"/>
  <c r="CY62" i="59"/>
  <c r="CY21" i="59"/>
  <c r="CX202" i="59"/>
  <c r="DP162" i="59"/>
  <c r="DO162" i="59"/>
  <c r="DY148" i="59"/>
  <c r="EA148" i="59" s="1"/>
  <c r="EB148" i="59" s="1"/>
  <c r="EC148" i="59" s="1"/>
  <c r="CT164" i="59"/>
  <c r="DF164" i="59" s="1"/>
  <c r="CR164" i="59"/>
  <c r="CZ28" i="59"/>
  <c r="DL28" i="59" s="1"/>
  <c r="DP64" i="59"/>
  <c r="DO64" i="59"/>
  <c r="DP19" i="59"/>
  <c r="DO19" i="59"/>
  <c r="DL394" i="59"/>
  <c r="DP156" i="59"/>
  <c r="DO156" i="59"/>
  <c r="DP73" i="59"/>
  <c r="DO73" i="59"/>
  <c r="CX209" i="59"/>
  <c r="DL304" i="59"/>
  <c r="DP160" i="59"/>
  <c r="DO160" i="59"/>
  <c r="DY221" i="59"/>
  <c r="EA221" i="59" s="1"/>
  <c r="EB221" i="59" s="1"/>
  <c r="EC221" i="59" s="1"/>
  <c r="DP118" i="59"/>
  <c r="DO118" i="59"/>
  <c r="DB529" i="59"/>
  <c r="DP14" i="59"/>
  <c r="DO14" i="59"/>
  <c r="CX17" i="59"/>
  <c r="CZ193" i="59"/>
  <c r="CZ66" i="59"/>
  <c r="DY147" i="59"/>
  <c r="EA147" i="59" s="1"/>
  <c r="EB147" i="59" s="1"/>
  <c r="EC147" i="59" s="1"/>
  <c r="DY98" i="59"/>
  <c r="EA98" i="59" s="1"/>
  <c r="EB98" i="59" s="1"/>
  <c r="EC98" i="59" s="1"/>
  <c r="DP253" i="59"/>
  <c r="DO253" i="59"/>
  <c r="DY124" i="59"/>
  <c r="EA124" i="59" s="1"/>
  <c r="EB124" i="59" s="1"/>
  <c r="EC124" i="59" s="1"/>
  <c r="DI529" i="59"/>
  <c r="DK664" i="59"/>
  <c r="DG889" i="59"/>
  <c r="DA754" i="59"/>
  <c r="DB484" i="59"/>
  <c r="DD664" i="59"/>
  <c r="CS119" i="59"/>
  <c r="CZ119" i="59"/>
  <c r="CY75" i="59"/>
  <c r="CZ13" i="59"/>
  <c r="DK29" i="59"/>
  <c r="DP200" i="59"/>
  <c r="DO200" i="59"/>
  <c r="CZ106" i="59"/>
  <c r="DF349" i="59"/>
  <c r="DI394" i="59"/>
  <c r="DL619" i="59"/>
  <c r="DY116" i="59"/>
  <c r="EA116" i="59" s="1"/>
  <c r="EB116" i="59" s="1"/>
  <c r="EC116" i="59" s="1"/>
  <c r="CZ16" i="59"/>
  <c r="CZ111" i="59"/>
  <c r="CZ202" i="59"/>
  <c r="DP254" i="59"/>
  <c r="DO254" i="59"/>
  <c r="CU164" i="59"/>
  <c r="CS164" i="59"/>
  <c r="DP28" i="59"/>
  <c r="DO28" i="59"/>
  <c r="CO113" i="59"/>
  <c r="CX69" i="59"/>
  <c r="DP71" i="59"/>
  <c r="DO71" i="59"/>
  <c r="DY125" i="59"/>
  <c r="EA125" i="59" s="1"/>
  <c r="EB125" i="59" s="1"/>
  <c r="EC125" i="59" s="1"/>
  <c r="CZ149" i="59"/>
  <c r="DP59" i="59"/>
  <c r="DO59" i="59"/>
  <c r="CY107" i="59"/>
  <c r="DG439" i="59"/>
  <c r="CO243" i="59"/>
  <c r="DP249" i="59"/>
  <c r="DO249" i="59"/>
  <c r="DY174" i="59"/>
  <c r="EA174" i="59" s="1"/>
  <c r="EB174" i="59" s="1"/>
  <c r="EC174" i="59" s="1"/>
  <c r="DC439" i="59"/>
  <c r="DY141" i="59"/>
  <c r="EA141" i="59" s="1"/>
  <c r="EB141" i="59" s="1"/>
  <c r="EC141" i="59" s="1"/>
  <c r="DP209" i="59"/>
  <c r="DO209" i="59"/>
  <c r="DP121" i="59"/>
  <c r="DO121" i="59"/>
  <c r="DP152" i="59"/>
  <c r="DO152" i="59"/>
  <c r="CV198" i="59"/>
  <c r="DP195" i="59"/>
  <c r="DO195" i="59"/>
  <c r="CP17" i="59"/>
  <c r="CO17" i="59"/>
  <c r="CO193" i="59"/>
  <c r="CO66" i="59"/>
  <c r="DC844" i="59"/>
  <c r="DH619" i="59"/>
  <c r="DG844" i="59"/>
  <c r="DI709" i="59"/>
  <c r="CY148" i="59"/>
  <c r="CY245" i="59"/>
  <c r="CT119" i="59"/>
  <c r="CO119" i="59"/>
  <c r="CZ75" i="59"/>
  <c r="CV196" i="59"/>
  <c r="DP13" i="59"/>
  <c r="DO13" i="59"/>
  <c r="CZ23" i="59"/>
  <c r="DC304" i="59"/>
  <c r="DE664" i="59"/>
  <c r="DY193" i="59"/>
  <c r="EA193" i="59" s="1"/>
  <c r="EB193" i="59" s="1"/>
  <c r="CZ210" i="59"/>
  <c r="CQ106" i="59"/>
  <c r="CO106" i="59"/>
  <c r="CX58" i="59"/>
  <c r="CZ247" i="59"/>
  <c r="CZ62" i="59"/>
  <c r="DP16" i="59"/>
  <c r="DO16" i="59"/>
  <c r="CZ21" i="59"/>
  <c r="DJ529" i="59"/>
  <c r="CV164" i="59"/>
  <c r="CQ28" i="59"/>
  <c r="DC28" i="59" s="1"/>
  <c r="DI574" i="59"/>
  <c r="DP113" i="59"/>
  <c r="DO113" i="59"/>
  <c r="CZ69" i="59"/>
  <c r="CZ74" i="59"/>
  <c r="CP240" i="59"/>
  <c r="CY240" i="59"/>
  <c r="DP243" i="59"/>
  <c r="DO243" i="59"/>
  <c r="CP238" i="59"/>
  <c r="CY238" i="59"/>
  <c r="CX103" i="59"/>
  <c r="CX251" i="59"/>
  <c r="CP209" i="59"/>
  <c r="CP26" i="59"/>
  <c r="CO26" i="59"/>
  <c r="CY198" i="59"/>
  <c r="CW198" i="59"/>
  <c r="CY17" i="59"/>
  <c r="DP193" i="59"/>
  <c r="DO193" i="59"/>
  <c r="CR66" i="59"/>
  <c r="DO66" i="59"/>
  <c r="DP66" i="59"/>
  <c r="DY136" i="59"/>
  <c r="EA136" i="59" s="1"/>
  <c r="EB136" i="59" s="1"/>
  <c r="DG304" i="59"/>
  <c r="DA439" i="59"/>
  <c r="DE619" i="59"/>
  <c r="DK619" i="59"/>
  <c r="DH664" i="59"/>
  <c r="DH889" i="59"/>
  <c r="DB709" i="59"/>
  <c r="DG664" i="59"/>
  <c r="DY218" i="59"/>
  <c r="EA218" i="59" s="1"/>
  <c r="EB218" i="59" s="1"/>
  <c r="EC218" i="59" s="1"/>
  <c r="CP119" i="59"/>
  <c r="DP119" i="59"/>
  <c r="DO119" i="59"/>
  <c r="DP75" i="59"/>
  <c r="DO75" i="59"/>
  <c r="DP211" i="59"/>
  <c r="DO211" i="59"/>
  <c r="CY196" i="59"/>
  <c r="CW196" i="59"/>
  <c r="CQ13" i="59"/>
  <c r="DP23" i="59"/>
  <c r="DO23" i="59"/>
  <c r="DD439" i="59"/>
  <c r="DK529" i="59"/>
  <c r="CO210" i="59"/>
  <c r="CR106" i="59"/>
  <c r="DP106" i="59"/>
  <c r="DO106" i="59"/>
  <c r="CO247" i="59"/>
  <c r="CO62" i="59"/>
  <c r="CQ16" i="59"/>
  <c r="DP21" i="59"/>
  <c r="DE574" i="59"/>
  <c r="DP111" i="59"/>
  <c r="DO111" i="59"/>
  <c r="DP202" i="59"/>
  <c r="DO202" i="59"/>
  <c r="CW164" i="59"/>
  <c r="CS28" i="59"/>
  <c r="DE28" i="59" s="1"/>
  <c r="CR28" i="59"/>
  <c r="DD28" i="59" s="1"/>
  <c r="CP113" i="59"/>
  <c r="CO69" i="59"/>
  <c r="ED123" i="59"/>
  <c r="CO74" i="59"/>
  <c r="DP149" i="59"/>
  <c r="DO149" i="59"/>
  <c r="CZ107" i="59"/>
  <c r="CO240" i="59"/>
  <c r="CP243" i="59"/>
  <c r="CQ238" i="59"/>
  <c r="CY26" i="59"/>
  <c r="DB439" i="59"/>
  <c r="AL80" i="59"/>
  <c r="DC529" i="59"/>
  <c r="CX198" i="59"/>
  <c r="CT193" i="59"/>
  <c r="CP193" i="59"/>
  <c r="CS66" i="59"/>
  <c r="CP66" i="59"/>
  <c r="DJ304" i="59"/>
  <c r="DL709" i="59"/>
  <c r="DB754" i="59"/>
  <c r="DG754" i="59"/>
  <c r="DF664" i="59"/>
  <c r="CZ148" i="59"/>
  <c r="CO154" i="59"/>
  <c r="CY154" i="59"/>
  <c r="CZ245" i="59"/>
  <c r="DP67" i="59"/>
  <c r="DO67" i="59"/>
  <c r="CP75" i="59"/>
  <c r="CX196" i="59"/>
  <c r="CQ23" i="59"/>
  <c r="CV150" i="59"/>
  <c r="CQ210" i="59"/>
  <c r="DP210" i="59"/>
  <c r="DO210" i="59"/>
  <c r="CS106" i="59"/>
  <c r="CO58" i="59"/>
  <c r="CY58" i="59"/>
  <c r="DP247" i="59"/>
  <c r="DO247" i="59"/>
  <c r="CY157" i="59"/>
  <c r="DP62" i="59"/>
  <c r="DO62" i="59"/>
  <c r="CQ21" i="59"/>
  <c r="DE394" i="59"/>
  <c r="CP111" i="59"/>
  <c r="CP202" i="59"/>
  <c r="CX164" i="59"/>
  <c r="CT28" i="59"/>
  <c r="DF28" i="59" s="1"/>
  <c r="DD574" i="59"/>
  <c r="CS64" i="59"/>
  <c r="CT113" i="59"/>
  <c r="CQ113" i="59"/>
  <c r="DP69" i="59"/>
  <c r="DO69" i="59"/>
  <c r="DP74" i="59"/>
  <c r="DO74" i="59"/>
  <c r="CP149" i="59"/>
  <c r="CQ107" i="59"/>
  <c r="CO107" i="59"/>
  <c r="DP240" i="59"/>
  <c r="DO240" i="59"/>
  <c r="CZ240" i="59"/>
  <c r="CQ243" i="59"/>
  <c r="CO238" i="59"/>
  <c r="CZ238" i="59"/>
  <c r="DY93" i="59"/>
  <c r="EA93" i="59" s="1"/>
  <c r="EB93" i="59" s="1"/>
  <c r="CU249" i="59"/>
  <c r="CY103" i="59"/>
  <c r="CY251" i="59"/>
  <c r="CV161" i="59"/>
  <c r="CW209" i="59"/>
  <c r="CZ198" i="59"/>
  <c r="CS160" i="59"/>
  <c r="DD349" i="59"/>
  <c r="CU195" i="59"/>
  <c r="CZ17" i="59"/>
  <c r="CS193" i="59"/>
  <c r="CQ193" i="59"/>
  <c r="CT66" i="59"/>
  <c r="CQ66" i="59"/>
  <c r="CY159" i="59"/>
  <c r="CP27" i="59"/>
  <c r="CO27" i="59"/>
  <c r="DC709" i="59"/>
  <c r="DD889" i="59"/>
  <c r="DP20" i="59"/>
  <c r="DO20" i="59"/>
  <c r="DP104" i="59"/>
  <c r="DO104" i="59"/>
  <c r="CU25" i="59"/>
  <c r="DP65" i="59"/>
  <c r="DO65" i="59"/>
  <c r="DP201" i="59"/>
  <c r="DO201" i="59"/>
  <c r="CU165" i="59"/>
  <c r="DP241" i="59"/>
  <c r="DO241" i="59"/>
  <c r="CX61" i="59"/>
  <c r="CP18" i="59"/>
  <c r="CO18" i="59"/>
  <c r="CO148" i="59"/>
  <c r="DP154" i="59"/>
  <c r="DO154" i="59"/>
  <c r="CO245" i="59"/>
  <c r="DP70" i="59"/>
  <c r="DO70" i="59"/>
  <c r="CX116" i="59"/>
  <c r="CY163" i="59"/>
  <c r="CR119" i="59"/>
  <c r="CO75" i="59"/>
  <c r="CQ75" i="59"/>
  <c r="CX242" i="59"/>
  <c r="CZ196" i="59"/>
  <c r="CS13" i="59"/>
  <c r="CR23" i="59"/>
  <c r="DE439" i="59"/>
  <c r="DA619" i="59"/>
  <c r="CY150" i="59"/>
  <c r="CW150" i="59"/>
  <c r="CS200" i="59"/>
  <c r="CO205" i="59"/>
  <c r="CX252" i="59"/>
  <c r="CS210" i="59"/>
  <c r="CP210" i="59"/>
  <c r="DB210" i="59" s="1"/>
  <c r="CY197" i="59"/>
  <c r="CT106" i="59"/>
  <c r="CX63" i="59"/>
  <c r="CU63" i="59"/>
  <c r="DP58" i="59"/>
  <c r="DO58" i="59"/>
  <c r="CP247" i="59"/>
  <c r="CP62" i="59"/>
  <c r="ED186" i="59"/>
  <c r="CS16" i="59"/>
  <c r="CR21" i="59"/>
  <c r="CQ111" i="59"/>
  <c r="CQ202" i="59"/>
  <c r="CT162" i="59"/>
  <c r="CS254" i="59"/>
  <c r="CY164" i="59"/>
  <c r="CU28" i="59"/>
  <c r="DG28" i="59" s="1"/>
  <c r="CT64" i="59"/>
  <c r="CU113" i="59"/>
  <c r="CR113" i="59"/>
  <c r="CP69" i="59"/>
  <c r="CS71" i="59"/>
  <c r="CS74" i="59"/>
  <c r="CP74" i="59"/>
  <c r="CQ149" i="59"/>
  <c r="CV59" i="59"/>
  <c r="CR107" i="59"/>
  <c r="DP107" i="59"/>
  <c r="DO107" i="59"/>
  <c r="CU19" i="59"/>
  <c r="CQ240" i="59"/>
  <c r="CZ60" i="59"/>
  <c r="CV243" i="59"/>
  <c r="CR243" i="59"/>
  <c r="DP238" i="59"/>
  <c r="DO238" i="59"/>
  <c r="CV244" i="59"/>
  <c r="CV155" i="59"/>
  <c r="CV249" i="59"/>
  <c r="CS249" i="59"/>
  <c r="CX24" i="59"/>
  <c r="CW24" i="59"/>
  <c r="DB574" i="59"/>
  <c r="CR204" i="59"/>
  <c r="CY204" i="59"/>
  <c r="CZ115" i="59"/>
  <c r="CY209" i="59"/>
  <c r="CZ26" i="59"/>
  <c r="CV152" i="59"/>
  <c r="CO198" i="59"/>
  <c r="CT160" i="59"/>
  <c r="CV194" i="59"/>
  <c r="CX22" i="59"/>
  <c r="CV195" i="59"/>
  <c r="CU14" i="59"/>
  <c r="DP17" i="59"/>
  <c r="DO17" i="59"/>
  <c r="CU193" i="59"/>
  <c r="CR193" i="59"/>
  <c r="CU66" i="59"/>
  <c r="CW206" i="59"/>
  <c r="CV206" i="59"/>
  <c r="CY27" i="59"/>
  <c r="DL844" i="59"/>
  <c r="DD754" i="59"/>
  <c r="DE754" i="59"/>
  <c r="DP110" i="59"/>
  <c r="DO110" i="59"/>
  <c r="CW239" i="59"/>
  <c r="CS239" i="59"/>
  <c r="CV25" i="59"/>
  <c r="DL484" i="59"/>
  <c r="CO203" i="59"/>
  <c r="CV165" i="59"/>
  <c r="CY18" i="59"/>
  <c r="DP148" i="59"/>
  <c r="DO148" i="59"/>
  <c r="CP154" i="59"/>
  <c r="CZ154" i="59"/>
  <c r="DP245" i="59"/>
  <c r="DO245" i="59"/>
  <c r="CU119" i="59"/>
  <c r="CS75" i="59"/>
  <c r="CR75" i="59"/>
  <c r="CO196" i="59"/>
  <c r="CT13" i="59"/>
  <c r="CS23" i="59"/>
  <c r="DD484" i="59"/>
  <c r="CX150" i="59"/>
  <c r="CT200" i="59"/>
  <c r="DP205" i="59"/>
  <c r="DO205" i="59"/>
  <c r="CT210" i="59"/>
  <c r="CR210" i="59"/>
  <c r="CU106" i="59"/>
  <c r="CV63" i="59"/>
  <c r="CP58" i="59"/>
  <c r="CQ247" i="59"/>
  <c r="CZ157" i="59"/>
  <c r="CY117" i="59"/>
  <c r="CQ62" i="59"/>
  <c r="CT16" i="59"/>
  <c r="CS21" i="59"/>
  <c r="CR111" i="59"/>
  <c r="CR202" i="59"/>
  <c r="CU162" i="59"/>
  <c r="CT254" i="59"/>
  <c r="CV28" i="59"/>
  <c r="DH28" i="59" s="1"/>
  <c r="DC349" i="59"/>
  <c r="CU64" i="59"/>
  <c r="CV113" i="59"/>
  <c r="CS113" i="59"/>
  <c r="CQ69" i="59"/>
  <c r="CT71" i="59"/>
  <c r="CT74" i="59"/>
  <c r="CQ74" i="59"/>
  <c r="CX120" i="59"/>
  <c r="DJ120" i="59" s="1"/>
  <c r="CR149" i="59"/>
  <c r="CW59" i="59"/>
  <c r="CS107" i="59"/>
  <c r="CP107" i="59"/>
  <c r="CV19" i="59"/>
  <c r="CR240" i="59"/>
  <c r="CO60" i="59"/>
  <c r="CU243" i="59"/>
  <c r="CS243" i="59"/>
  <c r="CR238" i="59"/>
  <c r="CW244" i="59"/>
  <c r="CY155" i="59"/>
  <c r="CW155" i="59"/>
  <c r="CW249" i="59"/>
  <c r="CT249" i="59"/>
  <c r="CP24" i="59"/>
  <c r="CO24" i="59"/>
  <c r="CP103" i="59"/>
  <c r="CZ103" i="59"/>
  <c r="DP204" i="59"/>
  <c r="DO204" i="59"/>
  <c r="CO115" i="59"/>
  <c r="CZ251" i="59"/>
  <c r="CO161" i="59"/>
  <c r="CU73" i="59"/>
  <c r="CZ209" i="59"/>
  <c r="ED150" i="59"/>
  <c r="DP26" i="59"/>
  <c r="DO26" i="59"/>
  <c r="CW152" i="59"/>
  <c r="DP198" i="59"/>
  <c r="DO198" i="59"/>
  <c r="ED119" i="59"/>
  <c r="CU160" i="59"/>
  <c r="CY194" i="59"/>
  <c r="CW194" i="59"/>
  <c r="CY12" i="59"/>
  <c r="CP22" i="59"/>
  <c r="CO22" i="59"/>
  <c r="CW195" i="59"/>
  <c r="CV14" i="59"/>
  <c r="CQ17" i="59"/>
  <c r="CV193" i="59"/>
  <c r="CV66" i="59"/>
  <c r="CZ159" i="59"/>
  <c r="CY206" i="59"/>
  <c r="CX206" i="59"/>
  <c r="DA889" i="59"/>
  <c r="DL754" i="59"/>
  <c r="DC754" i="59"/>
  <c r="DJ754" i="59"/>
  <c r="DG799" i="59"/>
  <c r="DC889" i="59"/>
  <c r="DE889" i="59"/>
  <c r="DA799" i="59"/>
  <c r="DB844" i="59"/>
  <c r="DJ889" i="59"/>
  <c r="CU239" i="59"/>
  <c r="DE484" i="59"/>
  <c r="DF574" i="59"/>
  <c r="DJ664" i="59"/>
  <c r="DP256" i="59"/>
  <c r="DO256" i="59"/>
  <c r="CX25" i="59"/>
  <c r="DP109" i="59"/>
  <c r="DO109" i="59"/>
  <c r="CP203" i="59"/>
  <c r="CO165" i="59"/>
  <c r="CY61" i="59"/>
  <c r="DK439" i="59"/>
  <c r="CP148" i="59"/>
  <c r="CQ154" i="59"/>
  <c r="CP245" i="59"/>
  <c r="CY116" i="59"/>
  <c r="CZ163" i="59"/>
  <c r="CV119" i="59"/>
  <c r="CT75" i="59"/>
  <c r="DB211" i="59"/>
  <c r="CP242" i="59"/>
  <c r="CY242" i="59"/>
  <c r="DP196" i="59"/>
  <c r="DO196" i="59"/>
  <c r="CU13" i="59"/>
  <c r="CT23" i="59"/>
  <c r="CZ150" i="59"/>
  <c r="CU200" i="59"/>
  <c r="CP205" i="59"/>
  <c r="CO252" i="59"/>
  <c r="CU210" i="59"/>
  <c r="CZ197" i="59"/>
  <c r="CV106" i="59"/>
  <c r="CY63" i="59"/>
  <c r="CQ58" i="59"/>
  <c r="CU247" i="59"/>
  <c r="CR247" i="59"/>
  <c r="CO157" i="59"/>
  <c r="CR62" i="59"/>
  <c r="CU16" i="59"/>
  <c r="CT21" i="59"/>
  <c r="CV111" i="59"/>
  <c r="CS111" i="59"/>
  <c r="CS202" i="59"/>
  <c r="CV162" i="59"/>
  <c r="CU254" i="59"/>
  <c r="CZ164" i="59"/>
  <c r="CW28" i="59"/>
  <c r="DI28" i="59" s="1"/>
  <c r="CV64" i="59"/>
  <c r="CW113" i="59"/>
  <c r="CR69" i="59"/>
  <c r="CU71" i="59"/>
  <c r="CU74" i="59"/>
  <c r="CR74" i="59"/>
  <c r="CS149" i="59"/>
  <c r="CX59" i="59"/>
  <c r="CT107" i="59"/>
  <c r="CX19" i="59"/>
  <c r="DH304" i="59"/>
  <c r="DK394" i="59"/>
  <c r="CS240" i="59"/>
  <c r="CR60" i="59"/>
  <c r="DO60" i="59"/>
  <c r="DP60" i="59"/>
  <c r="CW243" i="59"/>
  <c r="CT243" i="59"/>
  <c r="CS238" i="59"/>
  <c r="CX244" i="59"/>
  <c r="CX249" i="59"/>
  <c r="DG619" i="59"/>
  <c r="CQ103" i="59"/>
  <c r="CO103" i="59"/>
  <c r="CS204" i="59"/>
  <c r="CZ204" i="59"/>
  <c r="DP115" i="59"/>
  <c r="DO115" i="59"/>
  <c r="CO251" i="59"/>
  <c r="DP161" i="59"/>
  <c r="DO161" i="59"/>
  <c r="CV73" i="59"/>
  <c r="CR209" i="59"/>
  <c r="CQ26" i="59"/>
  <c r="CX152" i="59"/>
  <c r="CP198" i="59"/>
  <c r="CO246" i="59"/>
  <c r="CY246" i="59"/>
  <c r="CV160" i="59"/>
  <c r="CX194" i="59"/>
  <c r="CY22" i="59"/>
  <c r="CX195" i="59"/>
  <c r="CX14" i="59"/>
  <c r="CR17" i="59"/>
  <c r="CW193" i="59"/>
  <c r="CW66" i="59"/>
  <c r="CU159" i="59"/>
  <c r="CO159" i="59"/>
  <c r="DP27" i="59"/>
  <c r="DO27" i="59"/>
  <c r="CZ27" i="59"/>
  <c r="DH439" i="59"/>
  <c r="DE709" i="59"/>
  <c r="DA664" i="59"/>
  <c r="DI754" i="59"/>
  <c r="CP25" i="59"/>
  <c r="CO25" i="59"/>
  <c r="CQ203" i="59"/>
  <c r="DP165" i="59"/>
  <c r="DO165" i="59"/>
  <c r="DD304" i="59"/>
  <c r="CQ148" i="59"/>
  <c r="CR154" i="59"/>
  <c r="CQ245" i="59"/>
  <c r="CQ163" i="59"/>
  <c r="CO163" i="59"/>
  <c r="CW119" i="59"/>
  <c r="CU75" i="59"/>
  <c r="CP196" i="59"/>
  <c r="CV13" i="59"/>
  <c r="CU23" i="59"/>
  <c r="CV200" i="59"/>
  <c r="CY205" i="59"/>
  <c r="DP252" i="59"/>
  <c r="DO252" i="59"/>
  <c r="CV210" i="59"/>
  <c r="CW106" i="59"/>
  <c r="DA709" i="59"/>
  <c r="CR58" i="59"/>
  <c r="CV247" i="59"/>
  <c r="CS247" i="59"/>
  <c r="CP157" i="59"/>
  <c r="CV62" i="59"/>
  <c r="CS62" i="59"/>
  <c r="CV16" i="59"/>
  <c r="CU21" i="59"/>
  <c r="DF394" i="59"/>
  <c r="CW111" i="59"/>
  <c r="CT111" i="59"/>
  <c r="CT202" i="59"/>
  <c r="CW162" i="59"/>
  <c r="DI162" i="59" s="1"/>
  <c r="CV254" i="59"/>
  <c r="CW64" i="59"/>
  <c r="CS69" i="59"/>
  <c r="CV71" i="59"/>
  <c r="CV74" i="59"/>
  <c r="DP120" i="59"/>
  <c r="DO120" i="59"/>
  <c r="CW149" i="59"/>
  <c r="CT149" i="59"/>
  <c r="CU107" i="59"/>
  <c r="CP19" i="59"/>
  <c r="CO19" i="59"/>
  <c r="CT240" i="59"/>
  <c r="CS60" i="59"/>
  <c r="CP60" i="59"/>
  <c r="CT238" i="59"/>
  <c r="CR103" i="59"/>
  <c r="DP103" i="59"/>
  <c r="DO103" i="59"/>
  <c r="CT204" i="59"/>
  <c r="CV115" i="59"/>
  <c r="CP115" i="59"/>
  <c r="DP251" i="59"/>
  <c r="DO251" i="59"/>
  <c r="CP161" i="59"/>
  <c r="CS209" i="59"/>
  <c r="CR26" i="59"/>
  <c r="DJ439" i="59"/>
  <c r="CQ198" i="59"/>
  <c r="DP246" i="59"/>
  <c r="DO246" i="59"/>
  <c r="DH349" i="59"/>
  <c r="CP14" i="59"/>
  <c r="CO14" i="59"/>
  <c r="CS17" i="59"/>
  <c r="CV159" i="59"/>
  <c r="DP159" i="59"/>
  <c r="DO159" i="59"/>
  <c r="CP31" i="59"/>
  <c r="CO31" i="59"/>
  <c r="CQ27" i="59"/>
  <c r="DI619" i="59"/>
  <c r="DH844" i="59"/>
  <c r="DJ844" i="59"/>
  <c r="DC664" i="59"/>
  <c r="DB889" i="59"/>
  <c r="CY25" i="59"/>
  <c r="CS203" i="59"/>
  <c r="DP250" i="59"/>
  <c r="DO250" i="59"/>
  <c r="DP18" i="59"/>
  <c r="DO18" i="59"/>
  <c r="CU148" i="59"/>
  <c r="CU245" i="59"/>
  <c r="DP163" i="59"/>
  <c r="DO163" i="59"/>
  <c r="DP242" i="59"/>
  <c r="DO242" i="59"/>
  <c r="CX13" i="59"/>
  <c r="CW13" i="59"/>
  <c r="CV23" i="59"/>
  <c r="DD844" i="59"/>
  <c r="DP150" i="59"/>
  <c r="DO150" i="59"/>
  <c r="CY200" i="59"/>
  <c r="CP252" i="59"/>
  <c r="DP197" i="59"/>
  <c r="DO197" i="59"/>
  <c r="DH574" i="59"/>
  <c r="CW247" i="59"/>
  <c r="DP207" i="59"/>
  <c r="DO207" i="59"/>
  <c r="CW62" i="59"/>
  <c r="DI62" i="59" s="1"/>
  <c r="CX16" i="59"/>
  <c r="CW16" i="59"/>
  <c r="CV21" i="59"/>
  <c r="CX111" i="59"/>
  <c r="CZ162" i="59"/>
  <c r="CY254" i="59"/>
  <c r="DP164" i="59"/>
  <c r="DO164" i="59"/>
  <c r="CP28" i="59"/>
  <c r="DB28" i="59" s="1"/>
  <c r="CO28" i="59"/>
  <c r="DA28" i="59" s="1"/>
  <c r="DP151" i="59"/>
  <c r="DO151" i="59"/>
  <c r="CY71" i="59"/>
  <c r="CX149" i="59"/>
  <c r="CY19" i="59"/>
  <c r="CT60" i="59"/>
  <c r="CP244" i="59"/>
  <c r="CZ24" i="59"/>
  <c r="CW115" i="59"/>
  <c r="CS26" i="59"/>
  <c r="CP246" i="59"/>
  <c r="DP12" i="59"/>
  <c r="DO12" i="59"/>
  <c r="CZ22" i="59"/>
  <c r="CY14" i="59"/>
  <c r="CT17" i="59"/>
  <c r="CQ159" i="59"/>
  <c r="CR27" i="59"/>
  <c r="DL664" i="59"/>
  <c r="DF889" i="59"/>
  <c r="DK574" i="59"/>
  <c r="DC118" i="59" l="1"/>
  <c r="DK210" i="59"/>
  <c r="DG255" i="59"/>
  <c r="DJ166" i="59"/>
  <c r="DL151" i="59"/>
  <c r="DH165" i="59"/>
  <c r="DE166" i="59"/>
  <c r="EN10" i="59"/>
  <c r="EJ11" i="59"/>
  <c r="DD166" i="59"/>
  <c r="DA211" i="59"/>
  <c r="DG165" i="59"/>
  <c r="DC120" i="59"/>
  <c r="DF211" i="59"/>
  <c r="DK211" i="59"/>
  <c r="DE165" i="59"/>
  <c r="DI210" i="59"/>
  <c r="DJ256" i="59"/>
  <c r="DL205" i="59"/>
  <c r="DB165" i="59"/>
  <c r="DK166" i="59"/>
  <c r="DD210" i="59"/>
  <c r="DL211" i="59"/>
  <c r="DF210" i="59"/>
  <c r="DH121" i="59"/>
  <c r="DG243" i="59"/>
  <c r="DF256" i="59"/>
  <c r="DD256" i="59"/>
  <c r="DJ121" i="59"/>
  <c r="DL121" i="59"/>
  <c r="DI165" i="59"/>
  <c r="DH252" i="59"/>
  <c r="DL210" i="59"/>
  <c r="DG121" i="59"/>
  <c r="DE76" i="59"/>
  <c r="DC256" i="59"/>
  <c r="DH256" i="59"/>
  <c r="DJ211" i="59"/>
  <c r="DC211" i="59"/>
  <c r="DL166" i="59"/>
  <c r="DC166" i="59"/>
  <c r="DH166" i="59"/>
  <c r="DE121" i="59"/>
  <c r="DL256" i="59"/>
  <c r="DJ210" i="59"/>
  <c r="DD251" i="59"/>
  <c r="DL150" i="59"/>
  <c r="DE211" i="59"/>
  <c r="DL245" i="59"/>
  <c r="DL165" i="59"/>
  <c r="DJ165" i="59"/>
  <c r="DD121" i="59"/>
  <c r="DK120" i="59"/>
  <c r="DK256" i="59"/>
  <c r="DB256" i="59"/>
  <c r="DL75" i="59"/>
  <c r="DC165" i="59"/>
  <c r="DK255" i="59"/>
  <c r="DH211" i="59"/>
  <c r="DC210" i="59"/>
  <c r="DF255" i="59"/>
  <c r="DF121" i="59"/>
  <c r="DD120" i="59"/>
  <c r="DA121" i="59"/>
  <c r="DE114" i="59"/>
  <c r="DD76" i="59"/>
  <c r="DE115" i="59"/>
  <c r="DB121" i="59"/>
  <c r="DK121" i="59"/>
  <c r="DE210" i="59"/>
  <c r="DI255" i="59"/>
  <c r="DJ117" i="59"/>
  <c r="DJ255" i="59"/>
  <c r="EK38" i="59"/>
  <c r="FE38" i="59"/>
  <c r="EO38" i="59"/>
  <c r="EZ38" i="59"/>
  <c r="EX38" i="59"/>
  <c r="EQ38" i="59"/>
  <c r="FD38" i="59"/>
  <c r="ET38" i="59"/>
  <c r="EL38" i="59"/>
  <c r="EP38" i="59"/>
  <c r="EV38" i="59"/>
  <c r="FF38" i="59"/>
  <c r="EM38" i="59"/>
  <c r="EN38" i="59"/>
  <c r="EW38" i="59"/>
  <c r="FC38" i="59"/>
  <c r="ES38" i="59"/>
  <c r="EU38" i="59"/>
  <c r="EY38" i="59"/>
  <c r="FB38" i="59"/>
  <c r="ER38" i="59"/>
  <c r="FA38" i="59"/>
  <c r="DA255" i="59"/>
  <c r="DD211" i="59"/>
  <c r="DJ118" i="59"/>
  <c r="DL76" i="59"/>
  <c r="DG211" i="59"/>
  <c r="DA166" i="59"/>
  <c r="DL255" i="59"/>
  <c r="DE256" i="59"/>
  <c r="DF166" i="59"/>
  <c r="DF120" i="59"/>
  <c r="DG256" i="59"/>
  <c r="DI121" i="59"/>
  <c r="DI120" i="59"/>
  <c r="DA165" i="59"/>
  <c r="DH210" i="59"/>
  <c r="DJ252" i="59"/>
  <c r="DA210" i="59"/>
  <c r="DJ239" i="59"/>
  <c r="DH120" i="59"/>
  <c r="DC255" i="59"/>
  <c r="DC249" i="59"/>
  <c r="DF165" i="59"/>
  <c r="DC248" i="59"/>
  <c r="DG210" i="59"/>
  <c r="DB120" i="59"/>
  <c r="DA120" i="59"/>
  <c r="DE120" i="59"/>
  <c r="DC208" i="59"/>
  <c r="DI160" i="59"/>
  <c r="DL120" i="59"/>
  <c r="DL58" i="59"/>
  <c r="DC205" i="59"/>
  <c r="DI73" i="59"/>
  <c r="DK165" i="59"/>
  <c r="DI159" i="59"/>
  <c r="DE13" i="59"/>
  <c r="DG120" i="59"/>
  <c r="DF250" i="59"/>
  <c r="DJ72" i="59"/>
  <c r="DD254" i="59"/>
  <c r="DK73" i="59"/>
  <c r="DD253" i="59"/>
  <c r="DF75" i="59"/>
  <c r="DE255" i="59"/>
  <c r="DD207" i="59"/>
  <c r="DF251" i="59"/>
  <c r="DJ26" i="59"/>
  <c r="DI72" i="59"/>
  <c r="DG75" i="59"/>
  <c r="DE116" i="59"/>
  <c r="DH247" i="59"/>
  <c r="DJ206" i="59"/>
  <c r="DJ30" i="59"/>
  <c r="DB76" i="59"/>
  <c r="DD75" i="59"/>
  <c r="DC251" i="59"/>
  <c r="DC204" i="59"/>
  <c r="DJ107" i="59"/>
  <c r="DK254" i="59"/>
  <c r="DA115" i="59"/>
  <c r="DK75" i="59"/>
  <c r="DG162" i="59"/>
  <c r="DJ154" i="59"/>
  <c r="DK119" i="59"/>
  <c r="DA244" i="59"/>
  <c r="DE30" i="59"/>
  <c r="DI76" i="59"/>
  <c r="DF76" i="59"/>
  <c r="DA76" i="59"/>
  <c r="DA75" i="59"/>
  <c r="DH204" i="59"/>
  <c r="DL206" i="59"/>
  <c r="DD162" i="59"/>
  <c r="DH16" i="59"/>
  <c r="DD243" i="59"/>
  <c r="DJ27" i="59"/>
  <c r="DJ69" i="59"/>
  <c r="DJ59" i="59"/>
  <c r="DB75" i="59"/>
  <c r="DI75" i="59"/>
  <c r="DC75" i="59"/>
  <c r="DH75" i="59"/>
  <c r="DE75" i="59"/>
  <c r="BE93" i="59"/>
  <c r="BE92" i="59" s="1"/>
  <c r="BE94" i="59" s="1"/>
  <c r="DJ242" i="59"/>
  <c r="DB154" i="59"/>
  <c r="DA243" i="59"/>
  <c r="BG93" i="59"/>
  <c r="BG92" i="59" s="1"/>
  <c r="BG94" i="59" s="1"/>
  <c r="DH26" i="59"/>
  <c r="DA149" i="59"/>
  <c r="DC247" i="59"/>
  <c r="DG66" i="59"/>
  <c r="DB115" i="59"/>
  <c r="DD202" i="59"/>
  <c r="DH76" i="59"/>
  <c r="DC76" i="59"/>
  <c r="DJ75" i="59"/>
  <c r="DI30" i="59"/>
  <c r="BH93" i="59"/>
  <c r="BH92" i="59" s="1"/>
  <c r="BH94" i="59" s="1"/>
  <c r="DK76" i="59"/>
  <c r="DG76" i="59"/>
  <c r="BF93" i="59"/>
  <c r="BF92" i="59" s="1"/>
  <c r="BF94" i="59" s="1"/>
  <c r="DJ193" i="59"/>
  <c r="DI104" i="59"/>
  <c r="DK240" i="59"/>
  <c r="DA248" i="59"/>
  <c r="DF162" i="59"/>
  <c r="DK103" i="59"/>
  <c r="DK200" i="59"/>
  <c r="DB119" i="59"/>
  <c r="DA252" i="59"/>
  <c r="DH200" i="59"/>
  <c r="DK159" i="59"/>
  <c r="DF60" i="59"/>
  <c r="DD247" i="59"/>
  <c r="DK238" i="59"/>
  <c r="DI29" i="59"/>
  <c r="DF119" i="59"/>
  <c r="DL193" i="59"/>
  <c r="DJ74" i="59"/>
  <c r="DE104" i="59"/>
  <c r="DJ76" i="59"/>
  <c r="DB58" i="59"/>
  <c r="DL30" i="59"/>
  <c r="DH30" i="59"/>
  <c r="DF30" i="59"/>
  <c r="DI115" i="59"/>
  <c r="DC193" i="59"/>
  <c r="DI119" i="59"/>
  <c r="W68" i="59"/>
  <c r="DB107" i="59"/>
  <c r="DL241" i="59"/>
  <c r="DJ111" i="59"/>
  <c r="DL113" i="59"/>
  <c r="DI247" i="59"/>
  <c r="DE21" i="59"/>
  <c r="DG105" i="59"/>
  <c r="DG30" i="59"/>
  <c r="BB93" i="59"/>
  <c r="BB92" i="59" s="1"/>
  <c r="BB94" i="59" s="1"/>
  <c r="DD30" i="59"/>
  <c r="DC30" i="59"/>
  <c r="DG29" i="59"/>
  <c r="DC245" i="59"/>
  <c r="DH23" i="59"/>
  <c r="DI64" i="59"/>
  <c r="DH196" i="59"/>
  <c r="DI152" i="59"/>
  <c r="DK15" i="59"/>
  <c r="DI153" i="59"/>
  <c r="DL199" i="59"/>
  <c r="DI244" i="59"/>
  <c r="DE107" i="59"/>
  <c r="DA253" i="59"/>
  <c r="DK248" i="59"/>
  <c r="DF109" i="59"/>
  <c r="DJ245" i="59"/>
  <c r="DK195" i="59"/>
  <c r="DI245" i="59"/>
  <c r="DK194" i="59"/>
  <c r="DL117" i="59"/>
  <c r="DH21" i="59"/>
  <c r="DI239" i="59"/>
  <c r="DB60" i="59"/>
  <c r="DC62" i="59"/>
  <c r="DI164" i="59"/>
  <c r="BA93" i="59"/>
  <c r="BA92" i="59" s="1"/>
  <c r="BA94" i="59" s="1"/>
  <c r="DB19" i="59"/>
  <c r="DH119" i="59"/>
  <c r="DK14" i="59"/>
  <c r="DA205" i="59"/>
  <c r="DG249" i="59"/>
  <c r="DD196" i="59"/>
  <c r="DK249" i="59"/>
  <c r="DK151" i="59"/>
  <c r="DE24" i="59"/>
  <c r="DI207" i="59"/>
  <c r="DK155" i="59"/>
  <c r="DF254" i="59"/>
  <c r="DL238" i="59"/>
  <c r="DL253" i="59"/>
  <c r="DE156" i="59"/>
  <c r="DE113" i="59"/>
  <c r="DD60" i="59"/>
  <c r="DE193" i="59"/>
  <c r="DL254" i="59"/>
  <c r="DF19" i="59"/>
  <c r="DD149" i="59"/>
  <c r="DE23" i="59"/>
  <c r="DJ116" i="59"/>
  <c r="DG195" i="59"/>
  <c r="DK66" i="59"/>
  <c r="DF117" i="59"/>
  <c r="DF18" i="59"/>
  <c r="DH162" i="59"/>
  <c r="DJ204" i="59"/>
  <c r="DI111" i="59"/>
  <c r="DI155" i="59"/>
  <c r="DF152" i="59"/>
  <c r="DI66" i="59"/>
  <c r="DK111" i="59"/>
  <c r="DE194" i="59"/>
  <c r="DJ104" i="59"/>
  <c r="DD240" i="59"/>
  <c r="DL66" i="59"/>
  <c r="DG251" i="59"/>
  <c r="DJ162" i="59"/>
  <c r="DK110" i="59"/>
  <c r="DD197" i="59"/>
  <c r="DA206" i="59"/>
  <c r="DG250" i="59"/>
  <c r="BD93" i="59"/>
  <c r="BD92" i="59" s="1"/>
  <c r="BD94" i="59" s="1"/>
  <c r="DJ200" i="59"/>
  <c r="DK160" i="59"/>
  <c r="DG204" i="59"/>
  <c r="DA12" i="59"/>
  <c r="DJ25" i="59"/>
  <c r="DE14" i="59"/>
  <c r="DC200" i="59"/>
  <c r="DL195" i="59"/>
  <c r="DJ199" i="59"/>
  <c r="DL204" i="59"/>
  <c r="DI158" i="59"/>
  <c r="DA159" i="59"/>
  <c r="DD159" i="59"/>
  <c r="DF156" i="59"/>
  <c r="DA148" i="59"/>
  <c r="DL160" i="59"/>
  <c r="DI157" i="59"/>
  <c r="DG152" i="59"/>
  <c r="DB105" i="59"/>
  <c r="DA111" i="59"/>
  <c r="DH109" i="59"/>
  <c r="BC93" i="59"/>
  <c r="BC92" i="59" s="1"/>
  <c r="BC94" i="59" s="1"/>
  <c r="AZ93" i="59"/>
  <c r="AZ92" i="59" s="1"/>
  <c r="AZ94" i="59" s="1"/>
  <c r="DF58" i="59"/>
  <c r="DK69" i="59"/>
  <c r="DK72" i="59"/>
  <c r="DL207" i="59"/>
  <c r="DI206" i="59"/>
  <c r="DA200" i="59"/>
  <c r="DD193" i="59"/>
  <c r="DI204" i="59"/>
  <c r="DF197" i="59"/>
  <c r="DK157" i="59"/>
  <c r="DH163" i="59"/>
  <c r="DD161" i="59"/>
  <c r="DG151" i="59"/>
  <c r="DK152" i="59"/>
  <c r="DB152" i="59"/>
  <c r="DD164" i="59"/>
  <c r="DA110" i="59"/>
  <c r="DK68" i="59"/>
  <c r="DF72" i="59"/>
  <c r="DF71" i="59"/>
  <c r="DC107" i="59"/>
  <c r="DC109" i="59"/>
  <c r="DK118" i="59"/>
  <c r="DL116" i="59"/>
  <c r="DI106" i="59"/>
  <c r="DL60" i="59"/>
  <c r="DJ105" i="59"/>
  <c r="DJ103" i="59"/>
  <c r="DB62" i="59"/>
  <c r="DC71" i="59"/>
  <c r="DE58" i="59"/>
  <c r="DG60" i="59"/>
  <c r="DG58" i="59"/>
  <c r="DG61" i="59"/>
  <c r="DD69" i="59"/>
  <c r="DD113" i="59"/>
  <c r="DJ61" i="59"/>
  <c r="DH156" i="59"/>
  <c r="DB161" i="59"/>
  <c r="DF149" i="59"/>
  <c r="DG21" i="59"/>
  <c r="DE204" i="59"/>
  <c r="DI113" i="59"/>
  <c r="DH59" i="59"/>
  <c r="DG113" i="59"/>
  <c r="DK58" i="59"/>
  <c r="DC23" i="59"/>
  <c r="DA154" i="59"/>
  <c r="DB113" i="59"/>
  <c r="DK23" i="59"/>
  <c r="DF154" i="59"/>
  <c r="DI240" i="59"/>
  <c r="DG201" i="59"/>
  <c r="DG115" i="59"/>
  <c r="DH208" i="59"/>
  <c r="DK71" i="59"/>
  <c r="DA199" i="59"/>
  <c r="DJ67" i="59"/>
  <c r="DG104" i="59"/>
  <c r="DI18" i="59"/>
  <c r="DL115" i="59"/>
  <c r="DC159" i="59"/>
  <c r="DH115" i="59"/>
  <c r="DL202" i="59"/>
  <c r="DJ17" i="59"/>
  <c r="DB162" i="59"/>
  <c r="DL112" i="59"/>
  <c r="DF204" i="59"/>
  <c r="DJ244" i="59"/>
  <c r="DC160" i="59"/>
  <c r="DG155" i="59"/>
  <c r="DE251" i="59"/>
  <c r="DF68" i="59"/>
  <c r="DA157" i="59"/>
  <c r="DF23" i="59"/>
  <c r="DJ161" i="59"/>
  <c r="DF157" i="59"/>
  <c r="DH207" i="59"/>
  <c r="DH157" i="59"/>
  <c r="DE19" i="59"/>
  <c r="DG157" i="59"/>
  <c r="DK67" i="59"/>
  <c r="DD116" i="59"/>
  <c r="DK206" i="59"/>
  <c r="DH19" i="59"/>
  <c r="DJ202" i="59"/>
  <c r="DD115" i="59"/>
  <c r="DE26" i="59"/>
  <c r="DJ114" i="59"/>
  <c r="DL109" i="59"/>
  <c r="DG160" i="59"/>
  <c r="DF69" i="59"/>
  <c r="DD15" i="59"/>
  <c r="DA64" i="59"/>
  <c r="DH71" i="59"/>
  <c r="DG17" i="59"/>
  <c r="DI22" i="59"/>
  <c r="DB205" i="59"/>
  <c r="DI24" i="59"/>
  <c r="DI196" i="59"/>
  <c r="DI156" i="59"/>
  <c r="DF195" i="59"/>
  <c r="AY93" i="59"/>
  <c r="AY92" i="59" s="1"/>
  <c r="AY94" i="59" s="1"/>
  <c r="DG208" i="59"/>
  <c r="DD194" i="59"/>
  <c r="DH206" i="59"/>
  <c r="DD107" i="59"/>
  <c r="DJ63" i="59"/>
  <c r="DD67" i="59"/>
  <c r="DE195" i="59"/>
  <c r="DA63" i="59"/>
  <c r="DB198" i="59"/>
  <c r="DL62" i="59"/>
  <c r="DJ14" i="59"/>
  <c r="DB164" i="59"/>
  <c r="DC206" i="59"/>
  <c r="DJ152" i="59"/>
  <c r="DB69" i="59"/>
  <c r="DB12" i="59"/>
  <c r="DF194" i="59"/>
  <c r="DE200" i="59"/>
  <c r="DG206" i="59"/>
  <c r="DJ249" i="59"/>
  <c r="DE243" i="59"/>
  <c r="DH25" i="59"/>
  <c r="DH249" i="59"/>
  <c r="DC21" i="59"/>
  <c r="DC70" i="59"/>
  <c r="DA163" i="59"/>
  <c r="DK162" i="59"/>
  <c r="DG109" i="59"/>
  <c r="DJ113" i="59"/>
  <c r="DG110" i="59"/>
  <c r="DC194" i="59"/>
  <c r="DG207" i="59"/>
  <c r="DA201" i="59"/>
  <c r="DL200" i="59"/>
  <c r="DD152" i="59"/>
  <c r="DH60" i="59"/>
  <c r="DL164" i="59"/>
  <c r="DF243" i="59"/>
  <c r="DH106" i="59"/>
  <c r="DJ196" i="59"/>
  <c r="DE241" i="59"/>
  <c r="DH250" i="59"/>
  <c r="DE149" i="59"/>
  <c r="DC149" i="59"/>
  <c r="DJ250" i="59"/>
  <c r="DD73" i="59"/>
  <c r="DG64" i="59"/>
  <c r="DI70" i="59"/>
  <c r="DD204" i="59"/>
  <c r="DL107" i="59"/>
  <c r="DF241" i="59"/>
  <c r="DK207" i="59"/>
  <c r="DG205" i="59"/>
  <c r="DD14" i="59"/>
  <c r="DD13" i="59"/>
  <c r="DD18" i="59"/>
  <c r="DI26" i="59"/>
  <c r="DD19" i="59"/>
  <c r="DD17" i="59"/>
  <c r="DD12" i="59"/>
  <c r="DJ19" i="59"/>
  <c r="DH14" i="59"/>
  <c r="DL17" i="59"/>
  <c r="DL12" i="59"/>
  <c r="DC27" i="59"/>
  <c r="DF14" i="59"/>
  <c r="DI25" i="59"/>
  <c r="DC253" i="59"/>
  <c r="DH238" i="59"/>
  <c r="DH245" i="59"/>
  <c r="DF244" i="59"/>
  <c r="DF115" i="59"/>
  <c r="DB159" i="59"/>
  <c r="DC59" i="59"/>
  <c r="DL70" i="59"/>
  <c r="DE67" i="59"/>
  <c r="DF24" i="59"/>
  <c r="DI69" i="59"/>
  <c r="DG202" i="59"/>
  <c r="DG117" i="59"/>
  <c r="DK64" i="59"/>
  <c r="DF62" i="59"/>
  <c r="DH108" i="59"/>
  <c r="DH153" i="59"/>
  <c r="DG103" i="59"/>
  <c r="DJ65" i="59"/>
  <c r="DD160" i="59"/>
  <c r="DE206" i="59"/>
  <c r="DH17" i="59"/>
  <c r="DK161" i="59"/>
  <c r="DB14" i="59"/>
  <c r="DE196" i="59"/>
  <c r="DG245" i="59"/>
  <c r="DK12" i="59"/>
  <c r="DK59" i="59"/>
  <c r="DE64" i="59"/>
  <c r="DF193" i="59"/>
  <c r="DD200" i="59"/>
  <c r="DD255" i="59"/>
  <c r="DA152" i="59"/>
  <c r="DC195" i="59"/>
  <c r="DG107" i="59"/>
  <c r="DI199" i="59"/>
  <c r="DJ64" i="59"/>
  <c r="DB240" i="59"/>
  <c r="DD62" i="59"/>
  <c r="DI13" i="59"/>
  <c r="DB150" i="59"/>
  <c r="DK164" i="59"/>
  <c r="DC154" i="59"/>
  <c r="DC66" i="59"/>
  <c r="DI241" i="59"/>
  <c r="DB194" i="59"/>
  <c r="DF196" i="59"/>
  <c r="DL19" i="59"/>
  <c r="DH74" i="59"/>
  <c r="DL119" i="59"/>
  <c r="DL152" i="59"/>
  <c r="DH107" i="59"/>
  <c r="DK356" i="59"/>
  <c r="DF238" i="59"/>
  <c r="DK357" i="59"/>
  <c r="DD103" i="59"/>
  <c r="DD154" i="59"/>
  <c r="DF200" i="59"/>
  <c r="DH152" i="59"/>
  <c r="DF64" i="59"/>
  <c r="DI107" i="59"/>
  <c r="DB155" i="59"/>
  <c r="DG149" i="59"/>
  <c r="DK117" i="59"/>
  <c r="DC207" i="59"/>
  <c r="DA208" i="59"/>
  <c r="EO24" i="59"/>
  <c r="EP24" i="59"/>
  <c r="EN24" i="59"/>
  <c r="EM24" i="59"/>
  <c r="EL24" i="59"/>
  <c r="EK24" i="59"/>
  <c r="DG119" i="59"/>
  <c r="DK27" i="59"/>
  <c r="DD58" i="59"/>
  <c r="DE240" i="59"/>
  <c r="DA22" i="59"/>
  <c r="DG19" i="59"/>
  <c r="DC238" i="59"/>
  <c r="DC60" i="59"/>
  <c r="DI198" i="59"/>
  <c r="DE152" i="59"/>
  <c r="DJ153" i="59"/>
  <c r="DF160" i="59"/>
  <c r="DA109" i="59"/>
  <c r="DH104" i="59"/>
  <c r="DF245" i="59"/>
  <c r="DD244" i="59"/>
  <c r="DB203" i="59"/>
  <c r="DB72" i="59"/>
  <c r="DB66" i="59"/>
  <c r="DA70" i="59"/>
  <c r="DF111" i="59"/>
  <c r="DE17" i="59"/>
  <c r="DA196" i="59"/>
  <c r="DH244" i="59"/>
  <c r="DE69" i="59"/>
  <c r="DK203" i="59"/>
  <c r="DC243" i="59"/>
  <c r="DH150" i="59"/>
  <c r="DH203" i="59"/>
  <c r="DC241" i="59"/>
  <c r="DD104" i="59"/>
  <c r="DG150" i="59"/>
  <c r="DA62" i="59"/>
  <c r="DG148" i="59"/>
  <c r="DI249" i="59"/>
  <c r="DK63" i="59"/>
  <c r="DK242" i="59"/>
  <c r="DL198" i="59"/>
  <c r="DL108" i="59"/>
  <c r="DH241" i="59"/>
  <c r="DB200" i="59"/>
  <c r="DC157" i="59"/>
  <c r="DK358" i="59"/>
  <c r="DE60" i="59"/>
  <c r="DH160" i="59"/>
  <c r="DI243" i="59"/>
  <c r="DA194" i="59"/>
  <c r="DA105" i="59"/>
  <c r="DE245" i="59"/>
  <c r="DC108" i="59"/>
  <c r="DI109" i="59"/>
  <c r="DA249" i="59"/>
  <c r="DC64" i="59"/>
  <c r="DL240" i="59"/>
  <c r="DL155" i="59"/>
  <c r="DD199" i="59"/>
  <c r="DI202" i="59"/>
  <c r="DB103" i="59"/>
  <c r="DA69" i="59"/>
  <c r="DF104" i="59"/>
  <c r="DJ240" i="59"/>
  <c r="DH103" i="59"/>
  <c r="DL194" i="59"/>
  <c r="DB158" i="59"/>
  <c r="DB111" i="59"/>
  <c r="DB117" i="59"/>
  <c r="DL243" i="59"/>
  <c r="DK209" i="59"/>
  <c r="DH195" i="59"/>
  <c r="DE160" i="59"/>
  <c r="DL71" i="59"/>
  <c r="DF17" i="59"/>
  <c r="DF25" i="59"/>
  <c r="DI19" i="59"/>
  <c r="DG312" i="59"/>
  <c r="DG311" i="59"/>
  <c r="DG313" i="59"/>
  <c r="DG310" i="59"/>
  <c r="DK763" i="59"/>
  <c r="DK762" i="59"/>
  <c r="DK761" i="59"/>
  <c r="DK760" i="59"/>
  <c r="DL897" i="59"/>
  <c r="DL896" i="59"/>
  <c r="DL895" i="59"/>
  <c r="DL898" i="59"/>
  <c r="DJ358" i="59"/>
  <c r="DJ357" i="59"/>
  <c r="DJ356" i="59"/>
  <c r="DJ355" i="59"/>
  <c r="DL448" i="59"/>
  <c r="DL447" i="59"/>
  <c r="DL446" i="59"/>
  <c r="DL445" i="59"/>
  <c r="DD400" i="59"/>
  <c r="DD403" i="59"/>
  <c r="DD402" i="59"/>
  <c r="DD401" i="59"/>
  <c r="DG493" i="59"/>
  <c r="DG492" i="59"/>
  <c r="DG491" i="59"/>
  <c r="DG490" i="59"/>
  <c r="DI493" i="59"/>
  <c r="DI492" i="59"/>
  <c r="DI491" i="59"/>
  <c r="DI490" i="59"/>
  <c r="DL356" i="59"/>
  <c r="DL355" i="59"/>
  <c r="DL358" i="59"/>
  <c r="DL357" i="59"/>
  <c r="DJ808" i="59"/>
  <c r="DJ807" i="59"/>
  <c r="DJ806" i="59"/>
  <c r="DJ805" i="59"/>
  <c r="DJ895" i="59"/>
  <c r="DJ898" i="59"/>
  <c r="DJ897" i="59"/>
  <c r="DJ896" i="59"/>
  <c r="DC763" i="59"/>
  <c r="DC762" i="59"/>
  <c r="DC761" i="59"/>
  <c r="DC760" i="59"/>
  <c r="DG673" i="59"/>
  <c r="DG672" i="59"/>
  <c r="DG671" i="59"/>
  <c r="DG670" i="59"/>
  <c r="DA310" i="59"/>
  <c r="DA312" i="59"/>
  <c r="DA313" i="59"/>
  <c r="DA311" i="59"/>
  <c r="DK853" i="59"/>
  <c r="DK852" i="59"/>
  <c r="DK851" i="59"/>
  <c r="DK850" i="59"/>
  <c r="DE310" i="59"/>
  <c r="DE311" i="59"/>
  <c r="DE312" i="59"/>
  <c r="DE313" i="59"/>
  <c r="DK313" i="59"/>
  <c r="DK312" i="59"/>
  <c r="DK311" i="59"/>
  <c r="DK310" i="59"/>
  <c r="DB313" i="59"/>
  <c r="DB312" i="59"/>
  <c r="DB311" i="59"/>
  <c r="DB310" i="59"/>
  <c r="DD853" i="59"/>
  <c r="DD852" i="59"/>
  <c r="DD851" i="59"/>
  <c r="DD850" i="59"/>
  <c r="DA715" i="59"/>
  <c r="DA718" i="59"/>
  <c r="DA717" i="59"/>
  <c r="DA716" i="59"/>
  <c r="DB853" i="59"/>
  <c r="DB852" i="59"/>
  <c r="DB851" i="59"/>
  <c r="DB850" i="59"/>
  <c r="DD492" i="59"/>
  <c r="DD491" i="59"/>
  <c r="DD490" i="59"/>
  <c r="DD493" i="59"/>
  <c r="DL718" i="59"/>
  <c r="DL717" i="59"/>
  <c r="DL716" i="59"/>
  <c r="DL715" i="59"/>
  <c r="DJ538" i="59"/>
  <c r="DJ537" i="59"/>
  <c r="DJ536" i="59"/>
  <c r="DJ535" i="59"/>
  <c r="DL625" i="59"/>
  <c r="DL626" i="59"/>
  <c r="DL627" i="59"/>
  <c r="DL628" i="59"/>
  <c r="DF763" i="59"/>
  <c r="DF762" i="59"/>
  <c r="DF761" i="59"/>
  <c r="DF760" i="59"/>
  <c r="DF311" i="59"/>
  <c r="DF310" i="59"/>
  <c r="DF313" i="59"/>
  <c r="DF312" i="59"/>
  <c r="DG403" i="59"/>
  <c r="DG402" i="59"/>
  <c r="DG401" i="59"/>
  <c r="DG400" i="59"/>
  <c r="DF718" i="59"/>
  <c r="DF717" i="59"/>
  <c r="DF716" i="59"/>
  <c r="DF715" i="59"/>
  <c r="DA583" i="59"/>
  <c r="DA581" i="59"/>
  <c r="DA582" i="59"/>
  <c r="DA580" i="59"/>
  <c r="DH493" i="59"/>
  <c r="DH492" i="59"/>
  <c r="DH491" i="59"/>
  <c r="DH490" i="59"/>
  <c r="DH808" i="59"/>
  <c r="DH807" i="59"/>
  <c r="DH806" i="59"/>
  <c r="DH805" i="59"/>
  <c r="DB898" i="59"/>
  <c r="DB897" i="59"/>
  <c r="DB896" i="59"/>
  <c r="DB895" i="59"/>
  <c r="DJ446" i="59"/>
  <c r="DJ445" i="59"/>
  <c r="DJ448" i="59"/>
  <c r="DJ447" i="59"/>
  <c r="DK403" i="59"/>
  <c r="DK402" i="59"/>
  <c r="DK401" i="59"/>
  <c r="DK400" i="59"/>
  <c r="DL763" i="59"/>
  <c r="DL762" i="59"/>
  <c r="DL761" i="59"/>
  <c r="DL760" i="59"/>
  <c r="DD898" i="59"/>
  <c r="DD897" i="59"/>
  <c r="DD896" i="59"/>
  <c r="DD895" i="59"/>
  <c r="DJ313" i="59"/>
  <c r="DJ312" i="59"/>
  <c r="DJ311" i="59"/>
  <c r="DJ310" i="59"/>
  <c r="DC538" i="59"/>
  <c r="DC537" i="59"/>
  <c r="DC536" i="59"/>
  <c r="DC535" i="59"/>
  <c r="DB715" i="59"/>
  <c r="DB718" i="59"/>
  <c r="DB717" i="59"/>
  <c r="DB716" i="59"/>
  <c r="DE673" i="59"/>
  <c r="DE672" i="59"/>
  <c r="DE671" i="59"/>
  <c r="DE670" i="59"/>
  <c r="DD673" i="59"/>
  <c r="DD672" i="59"/>
  <c r="DD671" i="59"/>
  <c r="DD670" i="59"/>
  <c r="DA850" i="59"/>
  <c r="DA853" i="59"/>
  <c r="DA852" i="59"/>
  <c r="DA851" i="59"/>
  <c r="DJ403" i="59"/>
  <c r="DJ402" i="59"/>
  <c r="DJ401" i="59"/>
  <c r="DJ400" i="59"/>
  <c r="DF538" i="59"/>
  <c r="DF537" i="59"/>
  <c r="DF536" i="59"/>
  <c r="DF535" i="59"/>
  <c r="DK493" i="59"/>
  <c r="DK492" i="59"/>
  <c r="DK491" i="59"/>
  <c r="DK490" i="59"/>
  <c r="DD625" i="59"/>
  <c r="DD626" i="59"/>
  <c r="DD627" i="59"/>
  <c r="DD628" i="59"/>
  <c r="DK808" i="59"/>
  <c r="DK807" i="59"/>
  <c r="DK806" i="59"/>
  <c r="DK805" i="59"/>
  <c r="DI808" i="59"/>
  <c r="DI807" i="59"/>
  <c r="DI806" i="59"/>
  <c r="DI805" i="59"/>
  <c r="DJ157" i="59"/>
  <c r="DF207" i="59"/>
  <c r="DC628" i="59"/>
  <c r="DC627" i="59"/>
  <c r="DC625" i="59"/>
  <c r="DC626" i="59"/>
  <c r="DK583" i="59"/>
  <c r="DK582" i="59"/>
  <c r="DK581" i="59"/>
  <c r="DK580" i="59"/>
  <c r="DI762" i="59"/>
  <c r="DI761" i="59"/>
  <c r="DI760" i="59"/>
  <c r="DI763" i="59"/>
  <c r="DG625" i="59"/>
  <c r="DG626" i="59"/>
  <c r="DG627" i="59"/>
  <c r="DG628" i="59"/>
  <c r="DA808" i="59"/>
  <c r="DA807" i="59"/>
  <c r="DA806" i="59"/>
  <c r="DA805" i="59"/>
  <c r="DA895" i="59"/>
  <c r="DA896" i="59"/>
  <c r="DA897" i="59"/>
  <c r="DA898" i="59"/>
  <c r="DC358" i="59"/>
  <c r="DC357" i="59"/>
  <c r="DC356" i="59"/>
  <c r="DC355" i="59"/>
  <c r="DE401" i="59"/>
  <c r="DE400" i="59"/>
  <c r="DE403" i="59"/>
  <c r="DE402" i="59"/>
  <c r="DH898" i="59"/>
  <c r="DH897" i="59"/>
  <c r="DH896" i="59"/>
  <c r="DH895" i="59"/>
  <c r="DG448" i="59"/>
  <c r="DG447" i="59"/>
  <c r="DG446" i="59"/>
  <c r="DG445" i="59"/>
  <c r="DI403" i="59"/>
  <c r="DI402" i="59"/>
  <c r="DI401" i="59"/>
  <c r="DI400" i="59"/>
  <c r="DB490" i="59"/>
  <c r="DB493" i="59"/>
  <c r="DB492" i="59"/>
  <c r="DB491" i="59"/>
  <c r="DE808" i="59"/>
  <c r="DE807" i="59"/>
  <c r="DE806" i="59"/>
  <c r="DE805" i="59"/>
  <c r="DG718" i="59"/>
  <c r="DG717" i="59"/>
  <c r="DG716" i="59"/>
  <c r="DG715" i="59"/>
  <c r="DG583" i="59"/>
  <c r="DG582" i="59"/>
  <c r="DG581" i="59"/>
  <c r="DG580" i="59"/>
  <c r="DI358" i="59"/>
  <c r="DI357" i="59"/>
  <c r="DI356" i="59"/>
  <c r="DI355" i="59"/>
  <c r="DC808" i="59"/>
  <c r="DC807" i="59"/>
  <c r="DC806" i="59"/>
  <c r="DC805" i="59"/>
  <c r="DA538" i="59"/>
  <c r="DA537" i="59"/>
  <c r="DA536" i="59"/>
  <c r="DA535" i="59"/>
  <c r="DF898" i="59"/>
  <c r="DF897" i="59"/>
  <c r="DF896" i="59"/>
  <c r="DF895" i="59"/>
  <c r="DC673" i="59"/>
  <c r="DC672" i="59"/>
  <c r="DC671" i="59"/>
  <c r="DC670" i="59"/>
  <c r="DF402" i="59"/>
  <c r="DF401" i="59"/>
  <c r="DF400" i="59"/>
  <c r="DF403" i="59"/>
  <c r="DH313" i="59"/>
  <c r="DH312" i="59"/>
  <c r="DH311" i="59"/>
  <c r="DH310" i="59"/>
  <c r="DE898" i="59"/>
  <c r="DE897" i="59"/>
  <c r="DE896" i="59"/>
  <c r="DE895" i="59"/>
  <c r="DA625" i="59"/>
  <c r="DA627" i="59"/>
  <c r="DA626" i="59"/>
  <c r="DA628" i="59"/>
  <c r="DC716" i="59"/>
  <c r="DC715" i="59"/>
  <c r="DC718" i="59"/>
  <c r="DC717" i="59"/>
  <c r="DD358" i="59"/>
  <c r="DD357" i="59"/>
  <c r="DD356" i="59"/>
  <c r="DD355" i="59"/>
  <c r="DB448" i="59"/>
  <c r="DB447" i="59"/>
  <c r="DB446" i="59"/>
  <c r="DB445" i="59"/>
  <c r="DH673" i="59"/>
  <c r="DH672" i="59"/>
  <c r="DH671" i="59"/>
  <c r="DH670" i="59"/>
  <c r="DC310" i="59"/>
  <c r="DC313" i="59"/>
  <c r="DC312" i="59"/>
  <c r="DC311" i="59"/>
  <c r="DI718" i="59"/>
  <c r="DI717" i="59"/>
  <c r="DI716" i="59"/>
  <c r="DI715" i="59"/>
  <c r="DF358" i="59"/>
  <c r="DF357" i="59"/>
  <c r="DF356" i="59"/>
  <c r="DF355" i="59"/>
  <c r="DA760" i="59"/>
  <c r="DA762" i="59"/>
  <c r="DA761" i="59"/>
  <c r="DA763" i="59"/>
  <c r="DL313" i="59"/>
  <c r="DL312" i="59"/>
  <c r="DL311" i="59"/>
  <c r="DL310" i="59"/>
  <c r="DH403" i="59"/>
  <c r="DH402" i="59"/>
  <c r="DH401" i="59"/>
  <c r="DH400" i="59"/>
  <c r="DI445" i="59"/>
  <c r="DI448" i="59"/>
  <c r="DI447" i="59"/>
  <c r="DI446" i="59"/>
  <c r="DD717" i="59"/>
  <c r="DD716" i="59"/>
  <c r="DD715" i="59"/>
  <c r="DD718" i="59"/>
  <c r="DB625" i="59"/>
  <c r="DB626" i="59"/>
  <c r="DB627" i="59"/>
  <c r="DB628" i="59"/>
  <c r="DA403" i="59"/>
  <c r="DA402" i="59"/>
  <c r="DA401" i="59"/>
  <c r="DA400" i="59"/>
  <c r="DB403" i="59"/>
  <c r="DB402" i="59"/>
  <c r="DB401" i="59"/>
  <c r="DB400" i="59"/>
  <c r="DC403" i="59"/>
  <c r="DC402" i="59"/>
  <c r="DC401" i="59"/>
  <c r="DC400" i="59"/>
  <c r="DG535" i="59"/>
  <c r="DG538" i="59"/>
  <c r="DG537" i="59"/>
  <c r="DG536" i="59"/>
  <c r="DL249" i="59"/>
  <c r="DE250" i="59"/>
  <c r="DL64" i="59"/>
  <c r="DA116" i="59"/>
  <c r="DJ207" i="59"/>
  <c r="DK362" i="59"/>
  <c r="DK359" i="59"/>
  <c r="DK360" i="59"/>
  <c r="DK361" i="59"/>
  <c r="DH583" i="59"/>
  <c r="DH582" i="59"/>
  <c r="DH581" i="59"/>
  <c r="DH580" i="59"/>
  <c r="DJ853" i="59"/>
  <c r="DJ852" i="59"/>
  <c r="DJ851" i="59"/>
  <c r="DJ850" i="59"/>
  <c r="DA673" i="59"/>
  <c r="DA672" i="59"/>
  <c r="DA671" i="59"/>
  <c r="DA670" i="59"/>
  <c r="DB148" i="59"/>
  <c r="DJ671" i="59"/>
  <c r="DJ670" i="59"/>
  <c r="DJ673" i="59"/>
  <c r="DJ672" i="59"/>
  <c r="DC898" i="59"/>
  <c r="DC897" i="59"/>
  <c r="DC896" i="59"/>
  <c r="DC895" i="59"/>
  <c r="DE763" i="59"/>
  <c r="DE762" i="59"/>
  <c r="DE761" i="59"/>
  <c r="DE760" i="59"/>
  <c r="DG852" i="59"/>
  <c r="DG851" i="59"/>
  <c r="DG850" i="59"/>
  <c r="DG853" i="59"/>
  <c r="DG898" i="59"/>
  <c r="DG897" i="59"/>
  <c r="DG896" i="59"/>
  <c r="DG895" i="59"/>
  <c r="DL403" i="59"/>
  <c r="DL402" i="59"/>
  <c r="DL401" i="59"/>
  <c r="DL400" i="59"/>
  <c r="DF808" i="59"/>
  <c r="DF807" i="59"/>
  <c r="DF806" i="59"/>
  <c r="DF805" i="59"/>
  <c r="DA490" i="59"/>
  <c r="DA491" i="59"/>
  <c r="DA492" i="59"/>
  <c r="DA493" i="59"/>
  <c r="DI313" i="59"/>
  <c r="DI312" i="59"/>
  <c r="DI311" i="59"/>
  <c r="DI310" i="59"/>
  <c r="DC24" i="59"/>
  <c r="DL673" i="59"/>
  <c r="DL672" i="59"/>
  <c r="DL671" i="59"/>
  <c r="DL670" i="59"/>
  <c r="DE718" i="59"/>
  <c r="DE717" i="59"/>
  <c r="DE716" i="59"/>
  <c r="DE715" i="59"/>
  <c r="DD763" i="59"/>
  <c r="DD762" i="59"/>
  <c r="DD761" i="59"/>
  <c r="DD760" i="59"/>
  <c r="DE448" i="59"/>
  <c r="DE447" i="59"/>
  <c r="DE446" i="59"/>
  <c r="DE445" i="59"/>
  <c r="DK625" i="59"/>
  <c r="DK626" i="59"/>
  <c r="DK627" i="59"/>
  <c r="DK628" i="59"/>
  <c r="DK672" i="59"/>
  <c r="DK671" i="59"/>
  <c r="DK670" i="59"/>
  <c r="DK673" i="59"/>
  <c r="DE358" i="59"/>
  <c r="DE357" i="59"/>
  <c r="DE356" i="59"/>
  <c r="DE355" i="59"/>
  <c r="DJ718" i="59"/>
  <c r="DJ717" i="59"/>
  <c r="DJ716" i="59"/>
  <c r="DJ715" i="59"/>
  <c r="DC491" i="59"/>
  <c r="DC490" i="59"/>
  <c r="DC493" i="59"/>
  <c r="DC492" i="59"/>
  <c r="DJ583" i="59"/>
  <c r="DJ582" i="59"/>
  <c r="DJ581" i="59"/>
  <c r="DJ580" i="59"/>
  <c r="DD808" i="59"/>
  <c r="DD807" i="59"/>
  <c r="DD806" i="59"/>
  <c r="DD805" i="59"/>
  <c r="DF493" i="59"/>
  <c r="DF492" i="59"/>
  <c r="DF491" i="59"/>
  <c r="DF490" i="59"/>
  <c r="DE850" i="59"/>
  <c r="DE853" i="59"/>
  <c r="DE852" i="59"/>
  <c r="DE851" i="59"/>
  <c r="DI60" i="59"/>
  <c r="DB254" i="59"/>
  <c r="DC151" i="59"/>
  <c r="DH853" i="59"/>
  <c r="DH852" i="59"/>
  <c r="DH851" i="59"/>
  <c r="DH850" i="59"/>
  <c r="DH448" i="59"/>
  <c r="DH447" i="59"/>
  <c r="DH446" i="59"/>
  <c r="DH445" i="59"/>
  <c r="DF583" i="59"/>
  <c r="DF582" i="59"/>
  <c r="DF581" i="59"/>
  <c r="DF580" i="59"/>
  <c r="DG808" i="59"/>
  <c r="DG807" i="59"/>
  <c r="DG806" i="59"/>
  <c r="DG805" i="59"/>
  <c r="DL853" i="59"/>
  <c r="DL852" i="59"/>
  <c r="DL851" i="59"/>
  <c r="DL850" i="59"/>
  <c r="DK538" i="59"/>
  <c r="DK537" i="59"/>
  <c r="DK536" i="59"/>
  <c r="DK535" i="59"/>
  <c r="DI853" i="59"/>
  <c r="DI852" i="59"/>
  <c r="DI851" i="59"/>
  <c r="DI850" i="59"/>
  <c r="DK718" i="59"/>
  <c r="DK717" i="59"/>
  <c r="DK716" i="59"/>
  <c r="DK715" i="59"/>
  <c r="DE538" i="59"/>
  <c r="DE537" i="59"/>
  <c r="DE536" i="59"/>
  <c r="DE535" i="59"/>
  <c r="DH536" i="59"/>
  <c r="DH535" i="59"/>
  <c r="DH538" i="59"/>
  <c r="DH537" i="59"/>
  <c r="DB358" i="59"/>
  <c r="DB357" i="59"/>
  <c r="DB356" i="59"/>
  <c r="DB355" i="59"/>
  <c r="DF625" i="59"/>
  <c r="DF626" i="59"/>
  <c r="DF627" i="59"/>
  <c r="DF628" i="59"/>
  <c r="DK896" i="59"/>
  <c r="DK895" i="59"/>
  <c r="DK898" i="59"/>
  <c r="DK897" i="59"/>
  <c r="DH761" i="59"/>
  <c r="DH760" i="59"/>
  <c r="DH763" i="59"/>
  <c r="DH762" i="59"/>
  <c r="DL805" i="59"/>
  <c r="DL808" i="59"/>
  <c r="DL807" i="59"/>
  <c r="DL806" i="59"/>
  <c r="DK447" i="59"/>
  <c r="DK446" i="59"/>
  <c r="DK445" i="59"/>
  <c r="DK448" i="59"/>
  <c r="DB582" i="59"/>
  <c r="DB581" i="59"/>
  <c r="DB580" i="59"/>
  <c r="DB583" i="59"/>
  <c r="DD583" i="59"/>
  <c r="DD582" i="59"/>
  <c r="DD581" i="59"/>
  <c r="DD580" i="59"/>
  <c r="DF673" i="59"/>
  <c r="DF672" i="59"/>
  <c r="DF671" i="59"/>
  <c r="DF670" i="59"/>
  <c r="DE625" i="59"/>
  <c r="DE626" i="59"/>
  <c r="DE627" i="59"/>
  <c r="DE628" i="59"/>
  <c r="DH625" i="59"/>
  <c r="DH626" i="59"/>
  <c r="DH627" i="59"/>
  <c r="DH628" i="59"/>
  <c r="DC448" i="59"/>
  <c r="DC447" i="59"/>
  <c r="DC446" i="59"/>
  <c r="DC445" i="59"/>
  <c r="DB538" i="59"/>
  <c r="DB537" i="59"/>
  <c r="DB536" i="59"/>
  <c r="DB535" i="59"/>
  <c r="DL580" i="59"/>
  <c r="DL583" i="59"/>
  <c r="DL582" i="59"/>
  <c r="DL581" i="59"/>
  <c r="DI670" i="59"/>
  <c r="DI673" i="59"/>
  <c r="DI672" i="59"/>
  <c r="DI671" i="59"/>
  <c r="DC583" i="59"/>
  <c r="DC582" i="59"/>
  <c r="DC581" i="59"/>
  <c r="DC580" i="59"/>
  <c r="DI898" i="59"/>
  <c r="DI897" i="59"/>
  <c r="DI896" i="59"/>
  <c r="DI895" i="59"/>
  <c r="DC115" i="59"/>
  <c r="DC155" i="59"/>
  <c r="DI625" i="59"/>
  <c r="DI626" i="59"/>
  <c r="DI627" i="59"/>
  <c r="DI628" i="59"/>
  <c r="DH358" i="59"/>
  <c r="DH357" i="59"/>
  <c r="DH356" i="59"/>
  <c r="DH355" i="59"/>
  <c r="DD311" i="59"/>
  <c r="DD310" i="59"/>
  <c r="DD313" i="59"/>
  <c r="DD312" i="59"/>
  <c r="DE493" i="59"/>
  <c r="DE492" i="59"/>
  <c r="DE491" i="59"/>
  <c r="DE490" i="59"/>
  <c r="DJ763" i="59"/>
  <c r="DJ762" i="59"/>
  <c r="DJ761" i="59"/>
  <c r="DJ760" i="59"/>
  <c r="DG760" i="59"/>
  <c r="DG763" i="59"/>
  <c r="DG762" i="59"/>
  <c r="DG761" i="59"/>
  <c r="DE583" i="59"/>
  <c r="DE582" i="59"/>
  <c r="DE581" i="59"/>
  <c r="DE580" i="59"/>
  <c r="DA447" i="59"/>
  <c r="DA446" i="59"/>
  <c r="DA448" i="59"/>
  <c r="DA445" i="59"/>
  <c r="DI583" i="59"/>
  <c r="DI582" i="59"/>
  <c r="DI581" i="59"/>
  <c r="DI580" i="59"/>
  <c r="DC853" i="59"/>
  <c r="DC852" i="59"/>
  <c r="DC851" i="59"/>
  <c r="DC850" i="59"/>
  <c r="DI537" i="59"/>
  <c r="DI536" i="59"/>
  <c r="DI535" i="59"/>
  <c r="DI538" i="59"/>
  <c r="DF851" i="59"/>
  <c r="DF850" i="59"/>
  <c r="DF853" i="59"/>
  <c r="DF852" i="59"/>
  <c r="DB807" i="59"/>
  <c r="DB806" i="59"/>
  <c r="DB805" i="59"/>
  <c r="DB808" i="59"/>
  <c r="DG358" i="59"/>
  <c r="DG357" i="59"/>
  <c r="DG356" i="59"/>
  <c r="DG355" i="59"/>
  <c r="DH718" i="59"/>
  <c r="DH717" i="59"/>
  <c r="DH716" i="59"/>
  <c r="DH715" i="59"/>
  <c r="DF448" i="59"/>
  <c r="DF447" i="59"/>
  <c r="DF446" i="59"/>
  <c r="DF445" i="59"/>
  <c r="DD538" i="59"/>
  <c r="DD537" i="59"/>
  <c r="DD536" i="59"/>
  <c r="DD535" i="59"/>
  <c r="DJ493" i="59"/>
  <c r="DJ492" i="59"/>
  <c r="DJ491" i="59"/>
  <c r="DJ490" i="59"/>
  <c r="DL493" i="59"/>
  <c r="DL492" i="59"/>
  <c r="DL491" i="59"/>
  <c r="DL490" i="59"/>
  <c r="DB763" i="59"/>
  <c r="DB762" i="59"/>
  <c r="DB761" i="59"/>
  <c r="DB760" i="59"/>
  <c r="DD448" i="59"/>
  <c r="DD447" i="59"/>
  <c r="DD446" i="59"/>
  <c r="DD445" i="59"/>
  <c r="DB673" i="59"/>
  <c r="DB672" i="59"/>
  <c r="DB671" i="59"/>
  <c r="DB670" i="59"/>
  <c r="DL538" i="59"/>
  <c r="DL537" i="59"/>
  <c r="DL536" i="59"/>
  <c r="DL535" i="59"/>
  <c r="DJ625" i="59"/>
  <c r="DJ626" i="59"/>
  <c r="DJ627" i="59"/>
  <c r="DJ628" i="59"/>
  <c r="DA355" i="59"/>
  <c r="DA358" i="59"/>
  <c r="DA357" i="59"/>
  <c r="DA356" i="59"/>
  <c r="DC69" i="59"/>
  <c r="DE249" i="59"/>
  <c r="DI209" i="59"/>
  <c r="DJ71" i="59"/>
  <c r="DJ247" i="59"/>
  <c r="DA66" i="59"/>
  <c r="DA113" i="59"/>
  <c r="DE109" i="59"/>
  <c r="DD250" i="59"/>
  <c r="DK244" i="59"/>
  <c r="DC19" i="59"/>
  <c r="DJ156" i="59"/>
  <c r="DF107" i="59"/>
  <c r="DD24" i="59"/>
  <c r="DH155" i="59"/>
  <c r="DE254" i="59"/>
  <c r="DE164" i="59"/>
  <c r="DF206" i="59"/>
  <c r="DB157" i="59"/>
  <c r="DJ208" i="59"/>
  <c r="DK243" i="59"/>
  <c r="DB207" i="59"/>
  <c r="DJ203" i="59"/>
  <c r="DE151" i="59"/>
  <c r="DI254" i="59"/>
  <c r="DE72" i="59"/>
  <c r="DE154" i="59"/>
  <c r="DC196" i="59"/>
  <c r="DB71" i="59"/>
  <c r="DD111" i="59"/>
  <c r="DC156" i="59"/>
  <c r="DF198" i="59"/>
  <c r="AA67" i="59"/>
  <c r="DE205" i="59"/>
  <c r="DF21" i="59"/>
  <c r="DA238" i="59"/>
  <c r="DH251" i="59"/>
  <c r="DD117" i="59"/>
  <c r="DK114" i="59"/>
  <c r="DD151" i="59"/>
  <c r="DG154" i="59"/>
  <c r="DB247" i="59"/>
  <c r="DJ160" i="59"/>
  <c r="DA104" i="59"/>
  <c r="DB253" i="59"/>
  <c r="DD64" i="59"/>
  <c r="DC148" i="59"/>
  <c r="DK251" i="59"/>
  <c r="DG153" i="59"/>
  <c r="DJ109" i="59"/>
  <c r="DA19" i="59"/>
  <c r="DA207" i="59"/>
  <c r="DI59" i="59"/>
  <c r="DD119" i="59"/>
  <c r="DA107" i="59"/>
  <c r="DJ164" i="59"/>
  <c r="DA58" i="59"/>
  <c r="DD71" i="59"/>
  <c r="DK253" i="59"/>
  <c r="DC17" i="59"/>
  <c r="DC111" i="59"/>
  <c r="DA193" i="59"/>
  <c r="DF67" i="59"/>
  <c r="DF151" i="59"/>
  <c r="DC198" i="59"/>
  <c r="DD21" i="59"/>
  <c r="DJ198" i="59"/>
  <c r="DA151" i="59"/>
  <c r="DA103" i="59"/>
  <c r="DD23" i="59"/>
  <c r="DJ155" i="59"/>
  <c r="DD72" i="59"/>
  <c r="DB64" i="59"/>
  <c r="DJ150" i="59"/>
  <c r="DI108" i="59"/>
  <c r="DK107" i="59"/>
  <c r="DB206" i="59"/>
  <c r="DE161" i="59"/>
  <c r="DB248" i="59"/>
  <c r="DI16" i="59"/>
  <c r="DG25" i="59"/>
  <c r="DF153" i="59"/>
  <c r="DJ108" i="59"/>
  <c r="DI71" i="59"/>
  <c r="DB63" i="59"/>
  <c r="DG247" i="59"/>
  <c r="DG193" i="59"/>
  <c r="DB193" i="59"/>
  <c r="DC164" i="59"/>
  <c r="R67" i="59"/>
  <c r="DA72" i="59"/>
  <c r="DI150" i="59"/>
  <c r="DF66" i="59"/>
  <c r="DI67" i="59"/>
  <c r="DD241" i="59"/>
  <c r="DI201" i="59"/>
  <c r="DG254" i="59"/>
  <c r="DL159" i="59"/>
  <c r="DA161" i="59"/>
  <c r="DG241" i="59"/>
  <c r="DH66" i="59"/>
  <c r="DL251" i="59"/>
  <c r="DB238" i="59"/>
  <c r="DC161" i="59"/>
  <c r="DB196" i="59"/>
  <c r="DJ238" i="59"/>
  <c r="DF205" i="59"/>
  <c r="DF116" i="59"/>
  <c r="DB74" i="59"/>
  <c r="DH198" i="59"/>
  <c r="DC203" i="59"/>
  <c r="DG71" i="59"/>
  <c r="DH111" i="59"/>
  <c r="DG239" i="59"/>
  <c r="DE158" i="59"/>
  <c r="DF61" i="59"/>
  <c r="DL252" i="59"/>
  <c r="DB151" i="59"/>
  <c r="DK156" i="59"/>
  <c r="DB252" i="59"/>
  <c r="DA60" i="59"/>
  <c r="DL148" i="59"/>
  <c r="DB208" i="59"/>
  <c r="DJ254" i="59"/>
  <c r="DA117" i="59"/>
  <c r="DA118" i="59"/>
  <c r="DB116" i="59"/>
  <c r="DC152" i="59"/>
  <c r="DC18" i="59"/>
  <c r="DF158" i="59"/>
  <c r="DK19" i="59"/>
  <c r="DB22" i="59"/>
  <c r="DL154" i="59"/>
  <c r="DC240" i="59"/>
  <c r="DC113" i="59"/>
  <c r="DL111" i="59"/>
  <c r="DI253" i="59"/>
  <c r="DK202" i="59"/>
  <c r="DB199" i="59"/>
  <c r="DF252" i="59"/>
  <c r="DH73" i="59"/>
  <c r="DD66" i="59"/>
  <c r="DG26" i="59"/>
  <c r="DJ253" i="59"/>
  <c r="DL157" i="59"/>
  <c r="DB118" i="59"/>
  <c r="DA240" i="59"/>
  <c r="DA119" i="59"/>
  <c r="DG196" i="59"/>
  <c r="DL74" i="59"/>
  <c r="DD206" i="59"/>
  <c r="DI103" i="59"/>
  <c r="DB104" i="59"/>
  <c r="DF114" i="59"/>
  <c r="DI17" i="59"/>
  <c r="DL106" i="59"/>
  <c r="DD248" i="59"/>
  <c r="DL14" i="59"/>
  <c r="DD155" i="59"/>
  <c r="DD238" i="59"/>
  <c r="DC74" i="59"/>
  <c r="DE244" i="59"/>
  <c r="DE153" i="59"/>
  <c r="DD157" i="59"/>
  <c r="DK108" i="59"/>
  <c r="DF246" i="59"/>
  <c r="DG116" i="59"/>
  <c r="DG16" i="59"/>
  <c r="DL13" i="59"/>
  <c r="DC14" i="59"/>
  <c r="DK25" i="59"/>
  <c r="DK22" i="59"/>
  <c r="DG23" i="59"/>
  <c r="DL27" i="59"/>
  <c r="DH254" i="59"/>
  <c r="DC58" i="59"/>
  <c r="DF249" i="59"/>
  <c r="DK154" i="59"/>
  <c r="DF118" i="59"/>
  <c r="DA71" i="59"/>
  <c r="DE198" i="59"/>
  <c r="DC117" i="59"/>
  <c r="DK106" i="59"/>
  <c r="DF13" i="59"/>
  <c r="DG24" i="59"/>
  <c r="DA241" i="59"/>
  <c r="DI252" i="59"/>
  <c r="DD70" i="59"/>
  <c r="DA155" i="59"/>
  <c r="DK246" i="59"/>
  <c r="DL25" i="59"/>
  <c r="DG156" i="59"/>
  <c r="DK198" i="59"/>
  <c r="DA209" i="59"/>
  <c r="DL24" i="59"/>
  <c r="DE111" i="59"/>
  <c r="DA203" i="59"/>
  <c r="DL247" i="59"/>
  <c r="DK252" i="59"/>
  <c r="DE209" i="59"/>
  <c r="DK150" i="59"/>
  <c r="DC72" i="59"/>
  <c r="DC63" i="59"/>
  <c r="DL18" i="59"/>
  <c r="DG200" i="59"/>
  <c r="DL104" i="59"/>
  <c r="DI250" i="59"/>
  <c r="DE207" i="59"/>
  <c r="DF26" i="59"/>
  <c r="DH64" i="59"/>
  <c r="DK116" i="59"/>
  <c r="DK197" i="59"/>
  <c r="DA247" i="59"/>
  <c r="DC104" i="59"/>
  <c r="DF108" i="59"/>
  <c r="DI68" i="59"/>
  <c r="DG252" i="59"/>
  <c r="DA150" i="59"/>
  <c r="DJ16" i="59"/>
  <c r="DE62" i="59"/>
  <c r="DF253" i="59"/>
  <c r="DI197" i="59"/>
  <c r="DB15" i="59"/>
  <c r="DI117" i="59"/>
  <c r="DH117" i="59"/>
  <c r="DC252" i="59"/>
  <c r="DF240" i="59"/>
  <c r="DK205" i="59"/>
  <c r="DH113" i="59"/>
  <c r="DC254" i="59"/>
  <c r="DC13" i="59"/>
  <c r="DE119" i="59"/>
  <c r="DF103" i="59"/>
  <c r="DL63" i="59"/>
  <c r="DF155" i="59"/>
  <c r="DD27" i="59"/>
  <c r="DG74" i="59"/>
  <c r="DK201" i="59"/>
  <c r="DG159" i="59"/>
  <c r="DF74" i="59"/>
  <c r="DG14" i="59"/>
  <c r="DD156" i="59"/>
  <c r="DJ197" i="59"/>
  <c r="DL69" i="59"/>
  <c r="DL242" i="59"/>
  <c r="DH62" i="59"/>
  <c r="DC163" i="59"/>
  <c r="DC103" i="59"/>
  <c r="DL163" i="59"/>
  <c r="DI195" i="59"/>
  <c r="DL103" i="59"/>
  <c r="DH151" i="59"/>
  <c r="DE66" i="59"/>
  <c r="DE117" i="59"/>
  <c r="DF16" i="59"/>
  <c r="DK113" i="59"/>
  <c r="DE252" i="59"/>
  <c r="DB246" i="59"/>
  <c r="DK153" i="59"/>
  <c r="DD209" i="59"/>
  <c r="DB149" i="59"/>
  <c r="DI21" i="59"/>
  <c r="DF208" i="59"/>
  <c r="DD150" i="59"/>
  <c r="DD205" i="59"/>
  <c r="DF150" i="59"/>
  <c r="DJ13" i="59"/>
  <c r="DH159" i="59"/>
  <c r="DF202" i="59"/>
  <c r="DJ195" i="59"/>
  <c r="DI194" i="59"/>
  <c r="DH194" i="59"/>
  <c r="DG194" i="59"/>
  <c r="DL248" i="59"/>
  <c r="DL67" i="59"/>
  <c r="DD63" i="59"/>
  <c r="DE18" i="59"/>
  <c r="DC199" i="59"/>
  <c r="DD26" i="59"/>
  <c r="DI149" i="59"/>
  <c r="DL209" i="59"/>
  <c r="DA26" i="59"/>
  <c r="DG203" i="59"/>
  <c r="DA14" i="59"/>
  <c r="DA242" i="59"/>
  <c r="DA198" i="59"/>
  <c r="DB26" i="59"/>
  <c r="DH197" i="59"/>
  <c r="DK74" i="59"/>
  <c r="DK247" i="59"/>
  <c r="DK105" i="59"/>
  <c r="DK109" i="59"/>
  <c r="DD249" i="59"/>
  <c r="DI116" i="59"/>
  <c r="DC119" i="59"/>
  <c r="DE150" i="59"/>
  <c r="DD252" i="59"/>
  <c r="DE155" i="59"/>
  <c r="DA108" i="59"/>
  <c r="DC116" i="59"/>
  <c r="DC114" i="59"/>
  <c r="DB250" i="59"/>
  <c r="DH116" i="59"/>
  <c r="DK250" i="59"/>
  <c r="DD74" i="59"/>
  <c r="DK61" i="59"/>
  <c r="DK17" i="59"/>
  <c r="DG114" i="59"/>
  <c r="DD245" i="59"/>
  <c r="DI20" i="59"/>
  <c r="DC150" i="59"/>
  <c r="DH202" i="59"/>
  <c r="DI203" i="59"/>
  <c r="DJ112" i="59"/>
  <c r="AD67" i="59"/>
  <c r="DH68" i="59"/>
  <c r="DG67" i="59"/>
  <c r="DE157" i="59"/>
  <c r="DE247" i="59"/>
  <c r="DH67" i="59"/>
  <c r="DB67" i="59"/>
  <c r="DC202" i="59"/>
  <c r="DC67" i="59"/>
  <c r="DB249" i="59"/>
  <c r="DJ159" i="59"/>
  <c r="DG69" i="59"/>
  <c r="DF113" i="59"/>
  <c r="DL22" i="59"/>
  <c r="DJ22" i="59"/>
  <c r="DJ158" i="59"/>
  <c r="DB70" i="59"/>
  <c r="DI251" i="59"/>
  <c r="AC67" i="59"/>
  <c r="DH24" i="59"/>
  <c r="DA25" i="59"/>
  <c r="DB25" i="59"/>
  <c r="DL72" i="59"/>
  <c r="DE71" i="59"/>
  <c r="DE162" i="59"/>
  <c r="DC26" i="59"/>
  <c r="EC93" i="59"/>
  <c r="L69" i="59"/>
  <c r="L70" i="59" s="1"/>
  <c r="EC136" i="59"/>
  <c r="N69" i="59"/>
  <c r="N70" i="59" s="1"/>
  <c r="EC212" i="59"/>
  <c r="Q69" i="59"/>
  <c r="Q70" i="59" s="1"/>
  <c r="EC193" i="59"/>
  <c r="P69" i="59"/>
  <c r="P70" i="59" s="1"/>
  <c r="EC112" i="59"/>
  <c r="M69" i="59"/>
  <c r="M70" i="59" s="1"/>
  <c r="EC161" i="59"/>
  <c r="O69" i="59"/>
  <c r="O70" i="59" s="1"/>
  <c r="DI151" i="59"/>
  <c r="DA18" i="59"/>
  <c r="DI12" i="59"/>
  <c r="DC106" i="59"/>
  <c r="DF159" i="59"/>
  <c r="DE242" i="59"/>
  <c r="DB13" i="59"/>
  <c r="DH148" i="59"/>
  <c r="DF110" i="59"/>
  <c r="DF163" i="59"/>
  <c r="DB20" i="59"/>
  <c r="DG199" i="59"/>
  <c r="DG240" i="59"/>
  <c r="DE65" i="59"/>
  <c r="DA112" i="59"/>
  <c r="DL15" i="59"/>
  <c r="DL201" i="59"/>
  <c r="DD239" i="59"/>
  <c r="DE25" i="59"/>
  <c r="DB18" i="59"/>
  <c r="DJ12" i="59"/>
  <c r="DH72" i="59"/>
  <c r="DG164" i="59"/>
  <c r="DC244" i="59"/>
  <c r="DH58" i="59"/>
  <c r="DG163" i="59"/>
  <c r="DF27" i="59"/>
  <c r="DG118" i="59"/>
  <c r="EJ39" i="59"/>
  <c r="DC246" i="59"/>
  <c r="DF70" i="59"/>
  <c r="V67" i="59"/>
  <c r="V68" i="59"/>
  <c r="DF239" i="59"/>
  <c r="DE201" i="59"/>
  <c r="DK20" i="59"/>
  <c r="DI23" i="59"/>
  <c r="DA67" i="59"/>
  <c r="DC112" i="59"/>
  <c r="DK65" i="59"/>
  <c r="DJ151" i="59"/>
  <c r="DF65" i="59"/>
  <c r="DL239" i="59"/>
  <c r="DD195" i="59"/>
  <c r="DC65" i="59"/>
  <c r="DJ15" i="59"/>
  <c r="S67" i="59"/>
  <c r="S68" i="59"/>
  <c r="DF73" i="59"/>
  <c r="DA74" i="59"/>
  <c r="DE63" i="59"/>
  <c r="DL21" i="59"/>
  <c r="DD118" i="59"/>
  <c r="DD59" i="59"/>
  <c r="DF242" i="59"/>
  <c r="DA160" i="59"/>
  <c r="DA162" i="59"/>
  <c r="DH149" i="59"/>
  <c r="DL153" i="59"/>
  <c r="DC242" i="59"/>
  <c r="DA61" i="59"/>
  <c r="DF209" i="59"/>
  <c r="DA202" i="59"/>
  <c r="DB201" i="59"/>
  <c r="DD208" i="59"/>
  <c r="DD148" i="59"/>
  <c r="DJ119" i="59"/>
  <c r="DD112" i="59"/>
  <c r="DJ246" i="59"/>
  <c r="DH199" i="59"/>
  <c r="DI200" i="59"/>
  <c r="DI161" i="59"/>
  <c r="DH158" i="59"/>
  <c r="DA164" i="59"/>
  <c r="DG65" i="59"/>
  <c r="DA30" i="59"/>
  <c r="DI193" i="59"/>
  <c r="DG63" i="59"/>
  <c r="DH118" i="59"/>
  <c r="X67" i="59"/>
  <c r="X68" i="59"/>
  <c r="DK26" i="59"/>
  <c r="DB195" i="59"/>
  <c r="DI205" i="59"/>
  <c r="DG242" i="59"/>
  <c r="DB160" i="59"/>
  <c r="DB73" i="59"/>
  <c r="DL149" i="59"/>
  <c r="AB68" i="59"/>
  <c r="AB67" i="59"/>
  <c r="DK21" i="59"/>
  <c r="DD246" i="59"/>
  <c r="DA204" i="59"/>
  <c r="DJ73" i="59"/>
  <c r="DG70" i="59"/>
  <c r="DL110" i="59"/>
  <c r="DF201" i="59"/>
  <c r="DA68" i="59"/>
  <c r="DI208" i="59"/>
  <c r="DE112" i="59"/>
  <c r="DB110" i="59"/>
  <c r="DI74" i="59"/>
  <c r="DE103" i="59"/>
  <c r="DD109" i="59"/>
  <c r="DH65" i="59"/>
  <c r="T67" i="59"/>
  <c r="T68" i="59"/>
  <c r="DK112" i="59"/>
  <c r="DD114" i="59"/>
  <c r="DD198" i="59"/>
  <c r="DB30" i="59"/>
  <c r="DI112" i="59"/>
  <c r="DH13" i="59"/>
  <c r="DB245" i="59"/>
  <c r="DK204" i="59"/>
  <c r="DK163" i="59"/>
  <c r="DG22" i="59"/>
  <c r="DI27" i="59"/>
  <c r="DE246" i="59"/>
  <c r="DK62" i="59"/>
  <c r="DL59" i="59"/>
  <c r="DK193" i="59"/>
  <c r="DL156" i="59"/>
  <c r="DB241" i="59"/>
  <c r="DC201" i="59"/>
  <c r="DD158" i="59"/>
  <c r="DL114" i="59"/>
  <c r="DK208" i="59"/>
  <c r="DD110" i="59"/>
  <c r="DI15" i="59"/>
  <c r="DK24" i="59"/>
  <c r="DC110" i="59"/>
  <c r="DG59" i="59"/>
  <c r="DC209" i="59"/>
  <c r="DF148" i="59"/>
  <c r="DE208" i="59"/>
  <c r="DK239" i="59"/>
  <c r="DG13" i="59"/>
  <c r="AE67" i="59"/>
  <c r="AE68" i="59"/>
  <c r="DA24" i="59"/>
  <c r="DE239" i="59"/>
  <c r="DF106" i="59"/>
  <c r="Y68" i="59"/>
  <c r="Y67" i="59"/>
  <c r="DI246" i="59"/>
  <c r="DH12" i="59"/>
  <c r="DJ163" i="59"/>
  <c r="DF22" i="59"/>
  <c r="DB209" i="59"/>
  <c r="DA17" i="59"/>
  <c r="DB156" i="59"/>
  <c r="DG27" i="59"/>
  <c r="DE159" i="59"/>
  <c r="DB59" i="59"/>
  <c r="DB163" i="59"/>
  <c r="DL250" i="59"/>
  <c r="DH70" i="59"/>
  <c r="DH112" i="59"/>
  <c r="DA114" i="59"/>
  <c r="DB251" i="59"/>
  <c r="DD203" i="59"/>
  <c r="DH154" i="59"/>
  <c r="DC239" i="59"/>
  <c r="DB112" i="59"/>
  <c r="DD163" i="59"/>
  <c r="DF105" i="59"/>
  <c r="DJ201" i="59"/>
  <c r="Z68" i="59"/>
  <c r="Z67" i="59"/>
  <c r="DB24" i="59"/>
  <c r="DE74" i="59"/>
  <c r="DB202" i="59"/>
  <c r="DJ18" i="59"/>
  <c r="DG253" i="59"/>
  <c r="DB243" i="59"/>
  <c r="DD106" i="59"/>
  <c r="DG12" i="59"/>
  <c r="DC73" i="59"/>
  <c r="DC153" i="59"/>
  <c r="DB17" i="59"/>
  <c r="DA195" i="59"/>
  <c r="DK149" i="59"/>
  <c r="DC197" i="59"/>
  <c r="DG209" i="59"/>
  <c r="DJ21" i="59"/>
  <c r="DE163" i="59"/>
  <c r="DE70" i="59"/>
  <c r="DL20" i="59"/>
  <c r="DC105" i="59"/>
  <c r="DD242" i="59"/>
  <c r="DD201" i="59"/>
  <c r="DD16" i="59"/>
  <c r="DI148" i="59"/>
  <c r="DA197" i="59"/>
  <c r="DL208" i="59"/>
  <c r="DH248" i="59"/>
  <c r="DB109" i="59"/>
  <c r="DC158" i="59"/>
  <c r="DJ248" i="59"/>
  <c r="DK241" i="59"/>
  <c r="DB244" i="59"/>
  <c r="DL162" i="59"/>
  <c r="DE238" i="59"/>
  <c r="DI118" i="59"/>
  <c r="DH243" i="59"/>
  <c r="DI242" i="59"/>
  <c r="DI61" i="59"/>
  <c r="DG161" i="59"/>
  <c r="DK60" i="59"/>
  <c r="DH18" i="59"/>
  <c r="DE118" i="59"/>
  <c r="DF161" i="59"/>
  <c r="DL16" i="59"/>
  <c r="DH205" i="59"/>
  <c r="DI154" i="59"/>
  <c r="DB204" i="59"/>
  <c r="DA156" i="59"/>
  <c r="DL73" i="59"/>
  <c r="DA16" i="59"/>
  <c r="DF203" i="59"/>
  <c r="DC15" i="59"/>
  <c r="DJ70" i="59"/>
  <c r="DH201" i="59"/>
  <c r="DL158" i="59"/>
  <c r="DB114" i="59"/>
  <c r="DE108" i="59"/>
  <c r="DL105" i="59"/>
  <c r="DL203" i="59"/>
  <c r="DJ20" i="59"/>
  <c r="DE68" i="59"/>
  <c r="DH114" i="59"/>
  <c r="DH20" i="59"/>
  <c r="DG18" i="59"/>
  <c r="DF15" i="59"/>
  <c r="DJ194" i="59"/>
  <c r="DA251" i="59"/>
  <c r="DG73" i="59"/>
  <c r="DE16" i="59"/>
  <c r="DA245" i="59"/>
  <c r="DA27" i="59"/>
  <c r="DG244" i="59"/>
  <c r="DF63" i="59"/>
  <c r="DL161" i="59"/>
  <c r="DK196" i="59"/>
  <c r="DE61" i="59"/>
  <c r="DH164" i="59"/>
  <c r="DI163" i="59"/>
  <c r="DJ60" i="59"/>
  <c r="DD22" i="59"/>
  <c r="DL244" i="59"/>
  <c r="DH69" i="59"/>
  <c r="DA21" i="59"/>
  <c r="DA153" i="59"/>
  <c r="DC12" i="59"/>
  <c r="DB16" i="59"/>
  <c r="DB197" i="59"/>
  <c r="DG108" i="59"/>
  <c r="DK158" i="59"/>
  <c r="DK199" i="59"/>
  <c r="DC20" i="59"/>
  <c r="DJ106" i="59"/>
  <c r="DA65" i="59"/>
  <c r="DI114" i="59"/>
  <c r="DB68" i="59"/>
  <c r="DE248" i="59"/>
  <c r="DH15" i="59"/>
  <c r="DD61" i="59"/>
  <c r="DC61" i="59"/>
  <c r="DJ241" i="59"/>
  <c r="DA250" i="59"/>
  <c r="DB242" i="59"/>
  <c r="DH63" i="59"/>
  <c r="DK18" i="59"/>
  <c r="DJ24" i="59"/>
  <c r="DB27" i="59"/>
  <c r="DE73" i="59"/>
  <c r="DE106" i="59"/>
  <c r="DH246" i="59"/>
  <c r="DK115" i="59"/>
  <c r="DC16" i="59"/>
  <c r="DJ205" i="59"/>
  <c r="DH242" i="59"/>
  <c r="DH61" i="59"/>
  <c r="DJ251" i="59"/>
  <c r="DJ58" i="59"/>
  <c r="DK245" i="59"/>
  <c r="DE12" i="59"/>
  <c r="DD153" i="59"/>
  <c r="DH209" i="59"/>
  <c r="DB21" i="59"/>
  <c r="DA23" i="59"/>
  <c r="DG62" i="59"/>
  <c r="DE197" i="59"/>
  <c r="DK70" i="59"/>
  <c r="DE15" i="59"/>
  <c r="DA158" i="59"/>
  <c r="DI110" i="59"/>
  <c r="DI14" i="59"/>
  <c r="DL68" i="59"/>
  <c r="DD20" i="59"/>
  <c r="DJ110" i="59"/>
  <c r="DB108" i="59"/>
  <c r="DF248" i="59"/>
  <c r="DE105" i="59"/>
  <c r="DB239" i="59"/>
  <c r="DC25" i="59"/>
  <c r="DD105" i="59"/>
  <c r="DJ149" i="59"/>
  <c r="DE202" i="59"/>
  <c r="DL197" i="59"/>
  <c r="DG106" i="59"/>
  <c r="DL196" i="59"/>
  <c r="DE253" i="59"/>
  <c r="DH161" i="59"/>
  <c r="DG246" i="59"/>
  <c r="DC162" i="59"/>
  <c r="DK148" i="59"/>
  <c r="DE22" i="59"/>
  <c r="DB153" i="59"/>
  <c r="DA59" i="59"/>
  <c r="DC22" i="59"/>
  <c r="DA73" i="59"/>
  <c r="DK16" i="59"/>
  <c r="DB23" i="59"/>
  <c r="DE27" i="59"/>
  <c r="DJ62" i="59"/>
  <c r="DJ23" i="59"/>
  <c r="DG15" i="59"/>
  <c r="DL61" i="59"/>
  <c r="DG112" i="59"/>
  <c r="DG238" i="59"/>
  <c r="DF112" i="59"/>
  <c r="DF20" i="59"/>
  <c r="DH110" i="59"/>
  <c r="DD108" i="59"/>
  <c r="DH105" i="59"/>
  <c r="DC68" i="59"/>
  <c r="DG248" i="59"/>
  <c r="DL246" i="59"/>
  <c r="DI105" i="59"/>
  <c r="DG111" i="59"/>
  <c r="DD25" i="59"/>
  <c r="DJ66" i="59"/>
  <c r="DI65" i="59"/>
  <c r="DD68" i="59"/>
  <c r="DE20" i="59"/>
  <c r="DB65" i="59"/>
  <c r="DF199" i="59"/>
  <c r="DE203" i="59"/>
  <c r="DA246" i="59"/>
  <c r="DH193" i="59"/>
  <c r="DL26" i="59"/>
  <c r="DH253" i="59"/>
  <c r="DH22" i="59"/>
  <c r="DF59" i="59"/>
  <c r="DG72" i="59"/>
  <c r="U67" i="59"/>
  <c r="U68" i="59"/>
  <c r="DE59" i="59"/>
  <c r="DA106" i="59"/>
  <c r="DL23" i="59"/>
  <c r="DH27" i="59"/>
  <c r="DF12" i="59"/>
  <c r="DI58" i="59"/>
  <c r="DJ209" i="59"/>
  <c r="DI238" i="59"/>
  <c r="DK13" i="59"/>
  <c r="DL118" i="59"/>
  <c r="DJ115" i="59"/>
  <c r="DH240" i="59"/>
  <c r="DA13" i="59"/>
  <c r="DE148" i="59"/>
  <c r="DA15" i="59"/>
  <c r="DC250" i="59"/>
  <c r="DJ243" i="59"/>
  <c r="DB106" i="59"/>
  <c r="DJ148" i="59"/>
  <c r="DA20" i="59"/>
  <c r="DE110" i="59"/>
  <c r="DL65" i="59"/>
  <c r="DG68" i="59"/>
  <c r="DI248" i="59"/>
  <c r="DA239" i="59"/>
  <c r="DF247" i="59"/>
  <c r="DD65" i="59"/>
  <c r="DG158" i="59"/>
  <c r="DI63" i="59"/>
  <c r="DG20" i="59"/>
  <c r="DB61" i="59"/>
  <c r="DH239" i="59"/>
  <c r="DK104" i="59"/>
  <c r="DE199" i="59"/>
  <c r="DJ68" i="59"/>
  <c r="EP11" i="59" l="1"/>
  <c r="EJ12" i="59"/>
  <c r="EK39" i="59"/>
  <c r="ES39" i="59"/>
  <c r="EQ39" i="59"/>
  <c r="ET39" i="59"/>
  <c r="EP39" i="59"/>
  <c r="EY39" i="59"/>
  <c r="ER39" i="59"/>
  <c r="FA39" i="59"/>
  <c r="EL39" i="59"/>
  <c r="EX39" i="59"/>
  <c r="EV39" i="59"/>
  <c r="FC39" i="59"/>
  <c r="EU39" i="59"/>
  <c r="EW39" i="59"/>
  <c r="FB39" i="59"/>
  <c r="FD39" i="59"/>
  <c r="FE39" i="59"/>
  <c r="EZ39" i="59"/>
  <c r="EO39" i="59"/>
  <c r="FF39" i="59"/>
  <c r="EN39" i="59"/>
  <c r="EM39" i="59"/>
  <c r="DG214" i="59"/>
  <c r="DG223" i="59" s="1"/>
  <c r="EK25" i="59"/>
  <c r="EP25" i="59"/>
  <c r="EM25" i="59"/>
  <c r="EL25" i="59"/>
  <c r="EO25" i="59"/>
  <c r="EN25" i="59"/>
  <c r="DB766" i="59"/>
  <c r="DB764" i="59"/>
  <c r="DB767" i="59"/>
  <c r="DB765" i="59"/>
  <c r="DG765" i="59"/>
  <c r="DG766" i="59"/>
  <c r="DG767" i="59"/>
  <c r="DG764" i="59"/>
  <c r="DG900" i="59"/>
  <c r="DG901" i="59"/>
  <c r="DG902" i="59"/>
  <c r="DG899" i="59"/>
  <c r="DC899" i="59"/>
  <c r="DC902" i="59"/>
  <c r="DC900" i="59"/>
  <c r="DC901" i="59"/>
  <c r="DF359" i="59"/>
  <c r="DF361" i="59"/>
  <c r="DF362" i="59"/>
  <c r="DF360" i="59"/>
  <c r="DH676" i="59"/>
  <c r="DH677" i="59"/>
  <c r="DH674" i="59"/>
  <c r="DH675" i="59"/>
  <c r="DE407" i="59"/>
  <c r="DE405" i="59"/>
  <c r="DE406" i="59"/>
  <c r="DE404" i="59"/>
  <c r="DK812" i="59"/>
  <c r="DK811" i="59"/>
  <c r="DK809" i="59"/>
  <c r="DK810" i="59"/>
  <c r="DF539" i="59"/>
  <c r="DF541" i="59"/>
  <c r="DF542" i="59"/>
  <c r="DF540" i="59"/>
  <c r="DD676" i="59"/>
  <c r="DD674" i="59"/>
  <c r="DD677" i="59"/>
  <c r="DD675" i="59"/>
  <c r="DC541" i="59"/>
  <c r="DC539" i="59"/>
  <c r="DC542" i="59"/>
  <c r="DC540" i="59"/>
  <c r="DL767" i="59"/>
  <c r="DL766" i="59"/>
  <c r="DL764" i="59"/>
  <c r="DL765" i="59"/>
  <c r="DB899" i="59"/>
  <c r="DB902" i="59"/>
  <c r="DB900" i="59"/>
  <c r="DB901" i="59"/>
  <c r="DA587" i="59"/>
  <c r="DA586" i="59"/>
  <c r="DA585" i="59"/>
  <c r="DA584" i="59"/>
  <c r="DJ542" i="59"/>
  <c r="DJ541" i="59"/>
  <c r="DJ539" i="59"/>
  <c r="DJ540" i="59"/>
  <c r="DB856" i="59"/>
  <c r="DB854" i="59"/>
  <c r="DB857" i="59"/>
  <c r="DB855" i="59"/>
  <c r="DB316" i="59"/>
  <c r="DB314" i="59"/>
  <c r="DB317" i="59"/>
  <c r="DB315" i="59"/>
  <c r="DK857" i="59"/>
  <c r="DK854" i="59"/>
  <c r="DK855" i="59"/>
  <c r="DK856" i="59"/>
  <c r="DC766" i="59"/>
  <c r="DC764" i="59"/>
  <c r="DC767" i="59"/>
  <c r="DC765" i="59"/>
  <c r="DD541" i="59"/>
  <c r="DD539" i="59"/>
  <c r="DD542" i="59"/>
  <c r="DD540" i="59"/>
  <c r="DG360" i="59"/>
  <c r="DG362" i="59"/>
  <c r="DG361" i="59"/>
  <c r="DG359" i="59"/>
  <c r="DA452" i="59"/>
  <c r="DA451" i="59"/>
  <c r="DA450" i="59"/>
  <c r="DA449" i="59"/>
  <c r="DJ767" i="59"/>
  <c r="DJ764" i="59"/>
  <c r="DJ765" i="59"/>
  <c r="DJ766" i="59"/>
  <c r="DH361" i="59"/>
  <c r="DH362" i="59"/>
  <c r="DH359" i="59"/>
  <c r="DH360" i="59"/>
  <c r="DH316" i="59"/>
  <c r="DH317" i="59"/>
  <c r="DH314" i="59"/>
  <c r="DH315" i="59"/>
  <c r="DF899" i="59"/>
  <c r="DF901" i="59"/>
  <c r="DF902" i="59"/>
  <c r="DF900" i="59"/>
  <c r="DI362" i="59"/>
  <c r="DI360" i="59"/>
  <c r="DI361" i="59"/>
  <c r="DI359" i="59"/>
  <c r="DL902" i="59"/>
  <c r="DL899" i="59"/>
  <c r="DL900" i="59"/>
  <c r="DL901" i="59"/>
  <c r="DI542" i="59"/>
  <c r="DI540" i="59"/>
  <c r="DI539" i="59"/>
  <c r="DI541" i="59"/>
  <c r="DL587" i="59"/>
  <c r="DL584" i="59"/>
  <c r="DL585" i="59"/>
  <c r="DL586" i="59"/>
  <c r="DH631" i="59"/>
  <c r="DH630" i="59"/>
  <c r="DH629" i="59"/>
  <c r="DH632" i="59"/>
  <c r="DL812" i="59"/>
  <c r="DL809" i="59"/>
  <c r="DL810" i="59"/>
  <c r="DL811" i="59"/>
  <c r="DF630" i="59"/>
  <c r="DF629" i="59"/>
  <c r="DF632" i="59"/>
  <c r="DF631" i="59"/>
  <c r="DK630" i="59"/>
  <c r="DK631" i="59"/>
  <c r="DK632" i="59"/>
  <c r="DK629" i="59"/>
  <c r="DJ857" i="59"/>
  <c r="DJ856" i="59"/>
  <c r="DJ854" i="59"/>
  <c r="DJ855" i="59"/>
  <c r="DB632" i="59"/>
  <c r="DB631" i="59"/>
  <c r="DB630" i="59"/>
  <c r="DB629" i="59"/>
  <c r="DE809" i="59"/>
  <c r="DE812" i="59"/>
  <c r="DE810" i="59"/>
  <c r="DE811" i="59"/>
  <c r="DG450" i="59"/>
  <c r="DG451" i="59"/>
  <c r="DG452" i="59"/>
  <c r="DG449" i="59"/>
  <c r="DC359" i="59"/>
  <c r="DC362" i="59"/>
  <c r="DC360" i="59"/>
  <c r="DC361" i="59"/>
  <c r="DF314" i="59"/>
  <c r="DF317" i="59"/>
  <c r="DF315" i="59"/>
  <c r="DF316" i="59"/>
  <c r="DL362" i="59"/>
  <c r="DL359" i="59"/>
  <c r="DL360" i="59"/>
  <c r="DL361" i="59"/>
  <c r="DB674" i="59"/>
  <c r="DB677" i="59"/>
  <c r="DB675" i="59"/>
  <c r="DB676" i="59"/>
  <c r="DC587" i="59"/>
  <c r="DC585" i="59"/>
  <c r="DC586" i="59"/>
  <c r="DC584" i="59"/>
  <c r="DB541" i="59"/>
  <c r="DB539" i="59"/>
  <c r="DB542" i="59"/>
  <c r="DB540" i="59"/>
  <c r="DB362" i="59"/>
  <c r="DB360" i="59"/>
  <c r="DB361" i="59"/>
  <c r="DB359" i="59"/>
  <c r="DK722" i="59"/>
  <c r="DK719" i="59"/>
  <c r="DK720" i="59"/>
  <c r="DK721" i="59"/>
  <c r="DL857" i="59"/>
  <c r="DL854" i="59"/>
  <c r="DL855" i="59"/>
  <c r="DL856" i="59"/>
  <c r="DJ587" i="59"/>
  <c r="DJ584" i="59"/>
  <c r="DJ585" i="59"/>
  <c r="DJ586" i="59"/>
  <c r="DE359" i="59"/>
  <c r="DE362" i="59"/>
  <c r="DE360" i="59"/>
  <c r="DE361" i="59"/>
  <c r="DE451" i="59"/>
  <c r="DE449" i="59"/>
  <c r="DE452" i="59"/>
  <c r="DE450" i="59"/>
  <c r="DL677" i="59"/>
  <c r="DL674" i="59"/>
  <c r="DL675" i="59"/>
  <c r="DL676" i="59"/>
  <c r="DA497" i="59"/>
  <c r="DA495" i="59"/>
  <c r="DA496" i="59"/>
  <c r="DA494" i="59"/>
  <c r="DB406" i="59"/>
  <c r="DB404" i="59"/>
  <c r="DB407" i="59"/>
  <c r="DB405" i="59"/>
  <c r="DL317" i="59"/>
  <c r="DL314" i="59"/>
  <c r="DL315" i="59"/>
  <c r="DL316" i="59"/>
  <c r="DC722" i="59"/>
  <c r="DC720" i="59"/>
  <c r="DC721" i="59"/>
  <c r="DC719" i="59"/>
  <c r="DC632" i="59"/>
  <c r="DC631" i="59"/>
  <c r="DC630" i="59"/>
  <c r="DC629" i="59"/>
  <c r="DD405" i="59"/>
  <c r="DD406" i="59"/>
  <c r="DD404" i="59"/>
  <c r="DD407" i="59"/>
  <c r="DB587" i="59"/>
  <c r="DB585" i="59"/>
  <c r="DB586" i="59"/>
  <c r="DB584" i="59"/>
  <c r="DH451" i="59"/>
  <c r="DH452" i="59"/>
  <c r="DH449" i="59"/>
  <c r="DH450" i="59"/>
  <c r="DF809" i="59"/>
  <c r="DF812" i="59"/>
  <c r="DF810" i="59"/>
  <c r="DF811" i="59"/>
  <c r="DD722" i="59"/>
  <c r="DD720" i="59"/>
  <c r="DD721" i="59"/>
  <c r="DD719" i="59"/>
  <c r="DI722" i="59"/>
  <c r="DI721" i="59"/>
  <c r="DI719" i="59"/>
  <c r="DI720" i="59"/>
  <c r="DB449" i="59"/>
  <c r="DB452" i="59"/>
  <c r="DB450" i="59"/>
  <c r="DB451" i="59"/>
  <c r="DJ407" i="59"/>
  <c r="DJ404" i="59"/>
  <c r="DJ405" i="59"/>
  <c r="DJ406" i="59"/>
  <c r="DE676" i="59"/>
  <c r="DE674" i="59"/>
  <c r="DE677" i="59"/>
  <c r="DE675" i="59"/>
  <c r="DJ317" i="59"/>
  <c r="DJ315" i="59"/>
  <c r="DJ316" i="59"/>
  <c r="DJ314" i="59"/>
  <c r="DK407" i="59"/>
  <c r="DK404" i="59"/>
  <c r="DK405" i="59"/>
  <c r="DK406" i="59"/>
  <c r="DH811" i="59"/>
  <c r="DH812" i="59"/>
  <c r="DH809" i="59"/>
  <c r="DH810" i="59"/>
  <c r="DF719" i="59"/>
  <c r="DF722" i="59"/>
  <c r="DF720" i="59"/>
  <c r="DF721" i="59"/>
  <c r="DF764" i="59"/>
  <c r="DF766" i="59"/>
  <c r="DF767" i="59"/>
  <c r="DF765" i="59"/>
  <c r="DL722" i="59"/>
  <c r="DL719" i="59"/>
  <c r="DL720" i="59"/>
  <c r="DL721" i="59"/>
  <c r="DK317" i="59"/>
  <c r="DK316" i="59"/>
  <c r="DK314" i="59"/>
  <c r="DK315" i="59"/>
  <c r="DI497" i="59"/>
  <c r="DI494" i="59"/>
  <c r="DI495" i="59"/>
  <c r="DI496" i="59"/>
  <c r="DL452" i="59"/>
  <c r="DL451" i="59"/>
  <c r="DL449" i="59"/>
  <c r="DL450" i="59"/>
  <c r="DK767" i="59"/>
  <c r="DK765" i="59"/>
  <c r="DK766" i="59"/>
  <c r="DK764" i="59"/>
  <c r="DL497" i="59"/>
  <c r="DL494" i="59"/>
  <c r="DL495" i="59"/>
  <c r="DL496" i="59"/>
  <c r="DF449" i="59"/>
  <c r="DF451" i="59"/>
  <c r="DF452" i="59"/>
  <c r="DF450" i="59"/>
  <c r="DC856" i="59"/>
  <c r="DC854" i="59"/>
  <c r="DC857" i="59"/>
  <c r="DC855" i="59"/>
  <c r="DE584" i="59"/>
  <c r="DE587" i="59"/>
  <c r="DE585" i="59"/>
  <c r="DE586" i="59"/>
  <c r="DE497" i="59"/>
  <c r="DE495" i="59"/>
  <c r="DE496" i="59"/>
  <c r="DE494" i="59"/>
  <c r="DH766" i="59"/>
  <c r="DH767" i="59"/>
  <c r="DH764" i="59"/>
  <c r="DH765" i="59"/>
  <c r="DG855" i="59"/>
  <c r="DG857" i="59"/>
  <c r="DG856" i="59"/>
  <c r="DG854" i="59"/>
  <c r="DA542" i="59"/>
  <c r="DA539" i="59"/>
  <c r="DA541" i="59"/>
  <c r="DA540" i="59"/>
  <c r="DG585" i="59"/>
  <c r="DG586" i="59"/>
  <c r="DG587" i="59"/>
  <c r="DG584" i="59"/>
  <c r="DG630" i="59"/>
  <c r="DG629" i="59"/>
  <c r="DG632" i="59"/>
  <c r="DG631" i="59"/>
  <c r="DA362" i="59"/>
  <c r="DA359" i="59"/>
  <c r="DA360" i="59"/>
  <c r="DA361" i="59"/>
  <c r="DB812" i="59"/>
  <c r="DB810" i="59"/>
  <c r="DB811" i="59"/>
  <c r="DB809" i="59"/>
  <c r="DE629" i="59"/>
  <c r="DE632" i="59"/>
  <c r="DE631" i="59"/>
  <c r="DE630" i="59"/>
  <c r="DE855" i="59"/>
  <c r="DE856" i="59"/>
  <c r="DE854" i="59"/>
  <c r="DE857" i="59"/>
  <c r="DJ677" i="59"/>
  <c r="DJ676" i="59"/>
  <c r="DJ674" i="59"/>
  <c r="DJ675" i="59"/>
  <c r="DH586" i="59"/>
  <c r="DH587" i="59"/>
  <c r="DH585" i="59"/>
  <c r="DH584" i="59"/>
  <c r="DF404" i="59"/>
  <c r="DF407" i="59"/>
  <c r="DF405" i="59"/>
  <c r="DF406" i="59"/>
  <c r="DH901" i="59"/>
  <c r="DH902" i="59"/>
  <c r="DH900" i="59"/>
  <c r="DH899" i="59"/>
  <c r="DC449" i="59"/>
  <c r="DC452" i="59"/>
  <c r="DC450" i="59"/>
  <c r="DC451" i="59"/>
  <c r="DF674" i="59"/>
  <c r="DF676" i="59"/>
  <c r="DF677" i="59"/>
  <c r="DF675" i="59"/>
  <c r="DI857" i="59"/>
  <c r="DI855" i="59"/>
  <c r="DI856" i="59"/>
  <c r="DI854" i="59"/>
  <c r="DG810" i="59"/>
  <c r="DG811" i="59"/>
  <c r="DG812" i="59"/>
  <c r="DG809" i="59"/>
  <c r="DF494" i="59"/>
  <c r="DF497" i="59"/>
  <c r="DF495" i="59"/>
  <c r="DF496" i="59"/>
  <c r="DD766" i="59"/>
  <c r="DD764" i="59"/>
  <c r="DD767" i="59"/>
  <c r="DD765" i="59"/>
  <c r="DA407" i="59"/>
  <c r="DA404" i="59"/>
  <c r="DA405" i="59"/>
  <c r="DA406" i="59"/>
  <c r="DI767" i="59"/>
  <c r="DI764" i="59"/>
  <c r="DI765" i="59"/>
  <c r="DI766" i="59"/>
  <c r="DD629" i="59"/>
  <c r="DD632" i="59"/>
  <c r="DD631" i="59"/>
  <c r="DD630" i="59"/>
  <c r="DA722" i="59"/>
  <c r="DA721" i="59"/>
  <c r="DA720" i="59"/>
  <c r="DA719" i="59"/>
  <c r="DA317" i="59"/>
  <c r="DA316" i="59"/>
  <c r="DA315" i="59"/>
  <c r="DA314" i="59"/>
  <c r="DJ902" i="59"/>
  <c r="DJ899" i="59"/>
  <c r="DJ900" i="59"/>
  <c r="DJ901" i="59"/>
  <c r="DD451" i="59"/>
  <c r="DD449" i="59"/>
  <c r="DD452" i="59"/>
  <c r="DD450" i="59"/>
  <c r="DI631" i="59"/>
  <c r="DI630" i="59"/>
  <c r="DI629" i="59"/>
  <c r="DI632" i="59"/>
  <c r="DK452" i="59"/>
  <c r="DK450" i="59"/>
  <c r="DK451" i="59"/>
  <c r="DK449" i="59"/>
  <c r="DH856" i="59"/>
  <c r="DH857" i="59"/>
  <c r="DH854" i="59"/>
  <c r="DH855" i="59"/>
  <c r="DK677" i="59"/>
  <c r="DK674" i="59"/>
  <c r="DK675" i="59"/>
  <c r="DK676" i="59"/>
  <c r="DI317" i="59"/>
  <c r="DI314" i="59"/>
  <c r="DI315" i="59"/>
  <c r="DI316" i="59"/>
  <c r="DL407" i="59"/>
  <c r="DL404" i="59"/>
  <c r="DL405" i="59"/>
  <c r="DL406" i="59"/>
  <c r="DE766" i="59"/>
  <c r="DE764" i="59"/>
  <c r="DE767" i="59"/>
  <c r="DE765" i="59"/>
  <c r="DA632" i="59"/>
  <c r="DA631" i="59"/>
  <c r="DA629" i="59"/>
  <c r="DA630" i="59"/>
  <c r="DI812" i="59"/>
  <c r="DI809" i="59"/>
  <c r="DI810" i="59"/>
  <c r="DI811" i="59"/>
  <c r="DK497" i="59"/>
  <c r="DK496" i="59"/>
  <c r="DK494" i="59"/>
  <c r="DK495" i="59"/>
  <c r="DD899" i="59"/>
  <c r="DD902" i="59"/>
  <c r="DD900" i="59"/>
  <c r="DD901" i="59"/>
  <c r="DH496" i="59"/>
  <c r="DH497" i="59"/>
  <c r="DH494" i="59"/>
  <c r="DH495" i="59"/>
  <c r="DG405" i="59"/>
  <c r="DG407" i="59"/>
  <c r="DG406" i="59"/>
  <c r="DG404" i="59"/>
  <c r="DD856" i="59"/>
  <c r="DD854" i="59"/>
  <c r="DD857" i="59"/>
  <c r="DD855" i="59"/>
  <c r="DG675" i="59"/>
  <c r="DG676" i="59"/>
  <c r="DG677" i="59"/>
  <c r="DG674" i="59"/>
  <c r="DJ812" i="59"/>
  <c r="DJ810" i="59"/>
  <c r="DJ811" i="59"/>
  <c r="DJ809" i="59"/>
  <c r="DG495" i="59"/>
  <c r="DG497" i="59"/>
  <c r="DG496" i="59"/>
  <c r="DG494" i="59"/>
  <c r="DJ362" i="59"/>
  <c r="DJ361" i="59"/>
  <c r="DJ359" i="59"/>
  <c r="DJ360" i="59"/>
  <c r="DG315" i="59"/>
  <c r="DG317" i="59"/>
  <c r="DG316" i="59"/>
  <c r="DG314" i="59"/>
  <c r="DJ497" i="59"/>
  <c r="DJ494" i="59"/>
  <c r="DJ495" i="59"/>
  <c r="DJ496" i="59"/>
  <c r="DH721" i="59"/>
  <c r="DH722" i="59"/>
  <c r="DH720" i="59"/>
  <c r="DH719" i="59"/>
  <c r="DI587" i="59"/>
  <c r="DI586" i="59"/>
  <c r="DI584" i="59"/>
  <c r="DI585" i="59"/>
  <c r="DK902" i="59"/>
  <c r="DK899" i="59"/>
  <c r="DK900" i="59"/>
  <c r="DK901" i="59"/>
  <c r="DH541" i="59"/>
  <c r="DH542" i="59"/>
  <c r="DH539" i="59"/>
  <c r="DH540" i="59"/>
  <c r="DC497" i="59"/>
  <c r="DC495" i="59"/>
  <c r="DC496" i="59"/>
  <c r="DC494" i="59"/>
  <c r="DA677" i="59"/>
  <c r="DA674" i="59"/>
  <c r="DA675" i="59"/>
  <c r="DA676" i="59"/>
  <c r="DD359" i="59"/>
  <c r="DD362" i="59"/>
  <c r="DD360" i="59"/>
  <c r="DD361" i="59"/>
  <c r="DE901" i="59"/>
  <c r="DE899" i="59"/>
  <c r="DE902" i="59"/>
  <c r="DE900" i="59"/>
  <c r="DC674" i="59"/>
  <c r="DC677" i="59"/>
  <c r="DC675" i="59"/>
  <c r="DC676" i="59"/>
  <c r="DC812" i="59"/>
  <c r="DC810" i="59"/>
  <c r="DC811" i="59"/>
  <c r="DC809" i="59"/>
  <c r="DG720" i="59"/>
  <c r="DG722" i="59"/>
  <c r="DG721" i="59"/>
  <c r="DG719" i="59"/>
  <c r="DB495" i="59"/>
  <c r="DB496" i="59"/>
  <c r="DB494" i="59"/>
  <c r="DB497" i="59"/>
  <c r="DA902" i="59"/>
  <c r="DA901" i="59"/>
  <c r="DA900" i="59"/>
  <c r="DA899" i="59"/>
  <c r="DD497" i="59"/>
  <c r="DD495" i="59"/>
  <c r="DD496" i="59"/>
  <c r="DD494" i="59"/>
  <c r="DJ632" i="59"/>
  <c r="DJ631" i="59"/>
  <c r="DJ630" i="59"/>
  <c r="DJ629" i="59"/>
  <c r="DI677" i="59"/>
  <c r="DI675" i="59"/>
  <c r="DI676" i="59"/>
  <c r="DI674" i="59"/>
  <c r="DG540" i="59"/>
  <c r="DG541" i="59"/>
  <c r="DG542" i="59"/>
  <c r="DG539" i="59"/>
  <c r="DI452" i="59"/>
  <c r="DI449" i="59"/>
  <c r="DI450" i="59"/>
  <c r="DI451" i="59"/>
  <c r="DI407" i="59"/>
  <c r="DI406" i="59"/>
  <c r="DI404" i="59"/>
  <c r="DI405" i="59"/>
  <c r="DA812" i="59"/>
  <c r="DA809" i="59"/>
  <c r="DA810" i="59"/>
  <c r="DA811" i="59"/>
  <c r="DK587" i="59"/>
  <c r="DK584" i="59"/>
  <c r="DK585" i="59"/>
  <c r="DK586" i="59"/>
  <c r="DJ452" i="59"/>
  <c r="DJ449" i="59"/>
  <c r="DJ450" i="59"/>
  <c r="DJ451" i="59"/>
  <c r="DL542" i="59"/>
  <c r="DL539" i="59"/>
  <c r="DL540" i="59"/>
  <c r="DL541" i="59"/>
  <c r="DF854" i="59"/>
  <c r="DF857" i="59"/>
  <c r="DF855" i="59"/>
  <c r="DF856" i="59"/>
  <c r="DD316" i="59"/>
  <c r="DD317" i="59"/>
  <c r="DD314" i="59"/>
  <c r="DD315" i="59"/>
  <c r="DI902" i="59"/>
  <c r="DI901" i="59"/>
  <c r="DI899" i="59"/>
  <c r="DI900" i="59"/>
  <c r="DD584" i="59"/>
  <c r="DD587" i="59"/>
  <c r="DD585" i="59"/>
  <c r="DD586" i="59"/>
  <c r="DE541" i="59"/>
  <c r="DE539" i="59"/>
  <c r="DE542" i="59"/>
  <c r="DE540" i="59"/>
  <c r="DK542" i="59"/>
  <c r="DK539" i="59"/>
  <c r="DK540" i="59"/>
  <c r="DK541" i="59"/>
  <c r="DF584" i="59"/>
  <c r="DF587" i="59"/>
  <c r="DF585" i="59"/>
  <c r="DF586" i="59"/>
  <c r="DD809" i="59"/>
  <c r="DD812" i="59"/>
  <c r="DD810" i="59"/>
  <c r="DD811" i="59"/>
  <c r="DJ722" i="59"/>
  <c r="DJ719" i="59"/>
  <c r="DJ720" i="59"/>
  <c r="DJ721" i="59"/>
  <c r="DE722" i="59"/>
  <c r="DE720" i="59"/>
  <c r="DE721" i="59"/>
  <c r="DE719" i="59"/>
  <c r="DC406" i="59"/>
  <c r="DC404" i="59"/>
  <c r="DC407" i="59"/>
  <c r="DC405" i="59"/>
  <c r="DH406" i="59"/>
  <c r="DH407" i="59"/>
  <c r="DH405" i="59"/>
  <c r="DH404" i="59"/>
  <c r="DA767" i="59"/>
  <c r="DA764" i="59"/>
  <c r="DA766" i="59"/>
  <c r="DA765" i="59"/>
  <c r="DC316" i="59"/>
  <c r="DC314" i="59"/>
  <c r="DC315" i="59"/>
  <c r="DC317" i="59"/>
  <c r="DA857" i="59"/>
  <c r="DA856" i="59"/>
  <c r="DA855" i="59"/>
  <c r="DA854" i="59"/>
  <c r="DB720" i="59"/>
  <c r="DB721" i="59"/>
  <c r="DB719" i="59"/>
  <c r="DB722" i="59"/>
  <c r="DL632" i="59"/>
  <c r="DL630" i="59"/>
  <c r="DL631" i="59"/>
  <c r="DL629" i="59"/>
  <c r="DE315" i="59"/>
  <c r="DE316" i="59"/>
  <c r="DE317" i="59"/>
  <c r="DE314" i="59"/>
  <c r="DJ124" i="59"/>
  <c r="DL259" i="59"/>
  <c r="DF259" i="59"/>
  <c r="DD214" i="59"/>
  <c r="DD33" i="59"/>
  <c r="DF214" i="59"/>
  <c r="DI124" i="59"/>
  <c r="DC214" i="59"/>
  <c r="DA214" i="59"/>
  <c r="DF79" i="59"/>
  <c r="DH124" i="59"/>
  <c r="DB214" i="59"/>
  <c r="DK79" i="59"/>
  <c r="DK259" i="59"/>
  <c r="DG169" i="59"/>
  <c r="DB169" i="59"/>
  <c r="DA169" i="59"/>
  <c r="DG124" i="59"/>
  <c r="DF124" i="59"/>
  <c r="DA124" i="59"/>
  <c r="DB79" i="59"/>
  <c r="DK124" i="59"/>
  <c r="DG79" i="59"/>
  <c r="DC169" i="59"/>
  <c r="DL214" i="59"/>
  <c r="DD124" i="59"/>
  <c r="DC33" i="59"/>
  <c r="DH33" i="59"/>
  <c r="DI214" i="59"/>
  <c r="DL124" i="59"/>
  <c r="DJ33" i="59"/>
  <c r="DA33" i="59"/>
  <c r="DI259" i="59"/>
  <c r="DE124" i="59"/>
  <c r="DB124" i="59"/>
  <c r="DJ259" i="59"/>
  <c r="EJ40" i="59"/>
  <c r="DD259" i="59"/>
  <c r="DJ214" i="59"/>
  <c r="DE79" i="59"/>
  <c r="DE33" i="59"/>
  <c r="DE214" i="59"/>
  <c r="DD79" i="59"/>
  <c r="DK33" i="59"/>
  <c r="DK214" i="59"/>
  <c r="DH169" i="59"/>
  <c r="DL33" i="59"/>
  <c r="DL79" i="59"/>
  <c r="DH214" i="59"/>
  <c r="DI169" i="59"/>
  <c r="DB259" i="59"/>
  <c r="DD169" i="59"/>
  <c r="DC124" i="59"/>
  <c r="DA259" i="59"/>
  <c r="DF169" i="59"/>
  <c r="DL169" i="59"/>
  <c r="DB33" i="59"/>
  <c r="DI33" i="59"/>
  <c r="DE169" i="59"/>
  <c r="DH79" i="59"/>
  <c r="DG259" i="59"/>
  <c r="DK169" i="59"/>
  <c r="DJ79" i="59"/>
  <c r="DA79" i="59"/>
  <c r="DC79" i="59"/>
  <c r="DI79" i="59"/>
  <c r="DH259" i="59"/>
  <c r="DC259" i="59"/>
  <c r="DJ169" i="59"/>
  <c r="DF33" i="59"/>
  <c r="DE259" i="59"/>
  <c r="DG33" i="59"/>
  <c r="EP12" i="59" l="1"/>
  <c r="EJ13" i="59"/>
  <c r="EK40" i="59"/>
  <c r="FB40" i="59"/>
  <c r="ET40" i="59"/>
  <c r="FE40" i="59"/>
  <c r="EW40" i="59"/>
  <c r="EY40" i="59"/>
  <c r="EN40" i="59"/>
  <c r="ES40" i="59"/>
  <c r="EX40" i="59"/>
  <c r="EL40" i="59"/>
  <c r="ER40" i="59"/>
  <c r="FD40" i="59"/>
  <c r="EV40" i="59"/>
  <c r="EQ40" i="59"/>
  <c r="EU40" i="59"/>
  <c r="FF40" i="59"/>
  <c r="EP40" i="59"/>
  <c r="EO40" i="59"/>
  <c r="EM40" i="59"/>
  <c r="EZ40" i="59"/>
  <c r="FC40" i="59"/>
  <c r="FA40" i="59"/>
  <c r="DG220" i="59"/>
  <c r="DG221" i="59"/>
  <c r="DG222" i="59"/>
  <c r="DD178" i="59"/>
  <c r="DD177" i="59"/>
  <c r="DD176" i="59"/>
  <c r="DD175" i="59"/>
  <c r="DE222" i="59"/>
  <c r="DE221" i="59"/>
  <c r="DE220" i="59"/>
  <c r="DE223" i="59"/>
  <c r="DJ42" i="59"/>
  <c r="DJ41" i="59"/>
  <c r="DJ40" i="59"/>
  <c r="DJ39" i="59"/>
  <c r="DA222" i="59"/>
  <c r="DA221" i="59"/>
  <c r="DA220" i="59"/>
  <c r="DA223" i="59"/>
  <c r="DJ88" i="59"/>
  <c r="DJ87" i="59"/>
  <c r="DJ86" i="59"/>
  <c r="DJ85" i="59"/>
  <c r="DB267" i="59"/>
  <c r="DB266" i="59"/>
  <c r="DB265" i="59"/>
  <c r="DB269" i="59" s="1"/>
  <c r="DB268" i="59"/>
  <c r="DE39" i="59"/>
  <c r="DE41" i="59"/>
  <c r="DE40" i="59"/>
  <c r="DE42" i="59"/>
  <c r="DL133" i="59"/>
  <c r="DL132" i="59"/>
  <c r="DL131" i="59"/>
  <c r="DL130" i="59"/>
  <c r="DF130" i="59"/>
  <c r="DF131" i="59"/>
  <c r="DF133" i="59"/>
  <c r="DF132" i="59"/>
  <c r="DK175" i="59"/>
  <c r="DK178" i="59"/>
  <c r="DK177" i="59"/>
  <c r="DK176" i="59"/>
  <c r="DI178" i="59"/>
  <c r="DI177" i="59"/>
  <c r="DI176" i="59"/>
  <c r="DI175" i="59"/>
  <c r="DE88" i="59"/>
  <c r="DE87" i="59"/>
  <c r="DE86" i="59"/>
  <c r="DE85" i="59"/>
  <c r="DI223" i="59"/>
  <c r="DI222" i="59"/>
  <c r="DI221" i="59"/>
  <c r="DI220" i="59"/>
  <c r="DG130" i="59"/>
  <c r="DG131" i="59"/>
  <c r="DG132" i="59"/>
  <c r="DG133" i="59"/>
  <c r="DC220" i="59"/>
  <c r="DC221" i="59"/>
  <c r="DC222" i="59"/>
  <c r="DC223" i="59"/>
  <c r="DG268" i="59"/>
  <c r="DG267" i="59"/>
  <c r="DG266" i="59"/>
  <c r="DG265" i="59"/>
  <c r="DH223" i="59"/>
  <c r="DH222" i="59"/>
  <c r="DH221" i="59"/>
  <c r="DH220" i="59"/>
  <c r="DJ223" i="59"/>
  <c r="DJ222" i="59"/>
  <c r="DJ221" i="59"/>
  <c r="DJ220" i="59"/>
  <c r="DH42" i="59"/>
  <c r="DH41" i="59"/>
  <c r="DH40" i="59"/>
  <c r="DH39" i="59"/>
  <c r="DA177" i="59"/>
  <c r="DA178" i="59"/>
  <c r="DA176" i="59"/>
  <c r="DA175" i="59"/>
  <c r="DG41" i="59"/>
  <c r="DG40" i="59"/>
  <c r="DG42" i="59"/>
  <c r="DG39" i="59"/>
  <c r="DH88" i="59"/>
  <c r="DH87" i="59"/>
  <c r="DH86" i="59"/>
  <c r="DH85" i="59"/>
  <c r="DD268" i="59"/>
  <c r="DD267" i="59"/>
  <c r="DD266" i="59"/>
  <c r="DD265" i="59"/>
  <c r="DC42" i="59"/>
  <c r="DC41" i="59"/>
  <c r="DC40" i="59"/>
  <c r="DC39" i="59"/>
  <c r="DB176" i="59"/>
  <c r="DB175" i="59"/>
  <c r="DB179" i="59" s="1"/>
  <c r="DB177" i="59"/>
  <c r="DB178" i="59"/>
  <c r="DI132" i="59"/>
  <c r="DI131" i="59"/>
  <c r="DI130" i="59"/>
  <c r="DI133" i="59"/>
  <c r="DE268" i="59"/>
  <c r="DE267" i="59"/>
  <c r="DE266" i="59"/>
  <c r="DE265" i="59"/>
  <c r="DE178" i="59"/>
  <c r="DE177" i="59"/>
  <c r="DE176" i="59"/>
  <c r="DE175" i="59"/>
  <c r="DL86" i="59"/>
  <c r="DL88" i="59"/>
  <c r="DL87" i="59"/>
  <c r="DL85" i="59"/>
  <c r="DD133" i="59"/>
  <c r="DD132" i="59"/>
  <c r="DD131" i="59"/>
  <c r="DD130" i="59"/>
  <c r="DG178" i="59"/>
  <c r="DG177" i="59"/>
  <c r="DG176" i="59"/>
  <c r="DG175" i="59"/>
  <c r="DF223" i="59"/>
  <c r="DF222" i="59"/>
  <c r="DF221" i="59"/>
  <c r="DF220" i="59"/>
  <c r="DF40" i="59"/>
  <c r="DF39" i="59"/>
  <c r="DF42" i="59"/>
  <c r="DF41" i="59"/>
  <c r="DI42" i="59"/>
  <c r="DI41" i="59"/>
  <c r="DI40" i="59"/>
  <c r="DI39" i="59"/>
  <c r="DL42" i="59"/>
  <c r="DL41" i="59"/>
  <c r="DL40" i="59"/>
  <c r="DL39" i="59"/>
  <c r="DJ265" i="59"/>
  <c r="DJ268" i="59"/>
  <c r="DJ267" i="59"/>
  <c r="DJ266" i="59"/>
  <c r="DL223" i="59"/>
  <c r="DL222" i="59"/>
  <c r="DL221" i="59"/>
  <c r="DL220" i="59"/>
  <c r="DK266" i="59"/>
  <c r="DK265" i="59"/>
  <c r="DK268" i="59"/>
  <c r="DK267" i="59"/>
  <c r="DD39" i="59"/>
  <c r="DD42" i="59"/>
  <c r="DD40" i="59"/>
  <c r="DD41" i="59"/>
  <c r="DJ178" i="59"/>
  <c r="DJ177" i="59"/>
  <c r="DJ176" i="59"/>
  <c r="DJ175" i="59"/>
  <c r="DB42" i="59"/>
  <c r="DB41" i="59"/>
  <c r="DB40" i="59"/>
  <c r="DB39" i="59"/>
  <c r="DB43" i="59" s="1"/>
  <c r="DH178" i="59"/>
  <c r="DH177" i="59"/>
  <c r="DH176" i="59"/>
  <c r="DH175" i="59"/>
  <c r="DB133" i="59"/>
  <c r="DB132" i="59"/>
  <c r="DB131" i="59"/>
  <c r="DB130" i="59"/>
  <c r="DB134" i="59" s="1"/>
  <c r="DC177" i="59"/>
  <c r="DC176" i="59"/>
  <c r="DC175" i="59"/>
  <c r="DC179" i="59" s="1"/>
  <c r="DC178" i="59"/>
  <c r="DK85" i="59"/>
  <c r="DK88" i="59"/>
  <c r="DK87" i="59"/>
  <c r="DK86" i="59"/>
  <c r="DD221" i="59"/>
  <c r="DD220" i="59"/>
  <c r="DD223" i="59"/>
  <c r="DD222" i="59"/>
  <c r="DC268" i="59"/>
  <c r="DC267" i="59"/>
  <c r="DC266" i="59"/>
  <c r="DC265" i="59"/>
  <c r="DC269" i="59" s="1"/>
  <c r="DL175" i="59"/>
  <c r="DL176" i="59"/>
  <c r="DL178" i="59"/>
  <c r="DL177" i="59"/>
  <c r="DE130" i="59"/>
  <c r="DE133" i="59"/>
  <c r="DE132" i="59"/>
  <c r="DE131" i="59"/>
  <c r="DG88" i="59"/>
  <c r="DG87" i="59"/>
  <c r="DG86" i="59"/>
  <c r="DG85" i="59"/>
  <c r="DF268" i="59"/>
  <c r="DF267" i="59"/>
  <c r="DF266" i="59"/>
  <c r="DF265" i="59"/>
  <c r="DH268" i="59"/>
  <c r="DH267" i="59"/>
  <c r="DH266" i="59"/>
  <c r="DH265" i="59"/>
  <c r="DF178" i="59"/>
  <c r="DF177" i="59"/>
  <c r="DF176" i="59"/>
  <c r="DF175" i="59"/>
  <c r="DK223" i="59"/>
  <c r="DK222" i="59"/>
  <c r="DK221" i="59"/>
  <c r="DK220" i="59"/>
  <c r="DI268" i="59"/>
  <c r="DI267" i="59"/>
  <c r="DI266" i="59"/>
  <c r="DI265" i="59"/>
  <c r="DB220" i="59"/>
  <c r="DB224" i="59" s="1"/>
  <c r="DB221" i="59"/>
  <c r="DB223" i="59"/>
  <c r="DB222" i="59"/>
  <c r="DL265" i="59"/>
  <c r="DL267" i="59"/>
  <c r="DL266" i="59"/>
  <c r="DL268" i="59"/>
  <c r="DI88" i="59"/>
  <c r="DI87" i="59"/>
  <c r="DI86" i="59"/>
  <c r="DI85" i="59"/>
  <c r="DA268" i="59"/>
  <c r="DA265" i="59"/>
  <c r="DA267" i="59"/>
  <c r="DA266" i="59"/>
  <c r="DK42" i="59"/>
  <c r="DK41" i="59"/>
  <c r="DK40" i="59"/>
  <c r="DK39" i="59"/>
  <c r="DK133" i="59"/>
  <c r="DK132" i="59"/>
  <c r="DK131" i="59"/>
  <c r="DK130" i="59"/>
  <c r="DH131" i="59"/>
  <c r="DH130" i="59"/>
  <c r="DH133" i="59"/>
  <c r="DH132" i="59"/>
  <c r="DJ133" i="59"/>
  <c r="DJ132" i="59"/>
  <c r="DJ131" i="59"/>
  <c r="DJ130" i="59"/>
  <c r="DC87" i="59"/>
  <c r="DC86" i="59"/>
  <c r="DC85" i="59"/>
  <c r="DC88" i="59"/>
  <c r="DC133" i="59"/>
  <c r="DC132" i="59"/>
  <c r="DC131" i="59"/>
  <c r="DC130" i="59"/>
  <c r="DC134" i="59" s="1"/>
  <c r="DD88" i="59"/>
  <c r="DD87" i="59"/>
  <c r="DD86" i="59"/>
  <c r="DD85" i="59"/>
  <c r="DB86" i="59"/>
  <c r="DB85" i="59"/>
  <c r="DB89" i="59" s="1"/>
  <c r="DB87" i="59"/>
  <c r="DB88" i="59"/>
  <c r="DF88" i="59"/>
  <c r="DF87" i="59"/>
  <c r="DF86" i="59"/>
  <c r="DF85" i="59"/>
  <c r="DA88" i="59"/>
  <c r="DA87" i="59"/>
  <c r="DA86" i="59"/>
  <c r="DA85" i="59"/>
  <c r="DA131" i="59"/>
  <c r="DA130" i="59"/>
  <c r="DA132" i="59"/>
  <c r="DA133" i="59"/>
  <c r="DA42" i="59"/>
  <c r="DA41" i="59"/>
  <c r="DA40" i="59"/>
  <c r="DA39" i="59"/>
  <c r="EJ41" i="59"/>
  <c r="EK13" i="59" l="1"/>
  <c r="EJ14" i="59"/>
  <c r="DG225" i="59"/>
  <c r="DG224" i="59"/>
  <c r="DG226" i="59"/>
  <c r="EK41" i="59"/>
  <c r="FA41" i="59"/>
  <c r="EY41" i="59"/>
  <c r="FF41" i="59"/>
  <c r="FE41" i="59"/>
  <c r="EO41" i="59"/>
  <c r="EV41" i="59"/>
  <c r="EW41" i="59"/>
  <c r="EZ41" i="59"/>
  <c r="EX41" i="59"/>
  <c r="EQ41" i="59"/>
  <c r="FD41" i="59"/>
  <c r="ET41" i="59"/>
  <c r="EP41" i="59"/>
  <c r="EL41" i="59"/>
  <c r="ER41" i="59"/>
  <c r="EM41" i="59"/>
  <c r="EN41" i="59"/>
  <c r="FB41" i="59"/>
  <c r="FC41" i="59"/>
  <c r="ES41" i="59"/>
  <c r="EU41" i="59"/>
  <c r="DB91" i="59"/>
  <c r="DB90" i="59"/>
  <c r="DB225" i="59"/>
  <c r="DB226" i="59"/>
  <c r="DC181" i="59"/>
  <c r="DC226" i="59"/>
  <c r="DB181" i="59"/>
  <c r="DB180" i="59"/>
  <c r="DB271" i="59"/>
  <c r="DF269" i="59"/>
  <c r="DF270" i="59"/>
  <c r="DF271" i="59"/>
  <c r="DD134" i="59"/>
  <c r="DD135" i="59"/>
  <c r="DE269" i="59"/>
  <c r="DE270" i="59"/>
  <c r="DE271" i="59"/>
  <c r="DE89" i="59"/>
  <c r="DE90" i="59"/>
  <c r="DE91" i="59"/>
  <c r="DJ43" i="59"/>
  <c r="DJ44" i="59"/>
  <c r="DJ45" i="59"/>
  <c r="DL271" i="59"/>
  <c r="DL269" i="59"/>
  <c r="DL270" i="59"/>
  <c r="DL272" i="59" s="1"/>
  <c r="DL273" i="59" s="1"/>
  <c r="AV76" i="59" s="1"/>
  <c r="DF89" i="59"/>
  <c r="DF90" i="59"/>
  <c r="DF91" i="59"/>
  <c r="DF179" i="59"/>
  <c r="DF180" i="59"/>
  <c r="DF181" i="59"/>
  <c r="DJ224" i="59"/>
  <c r="DJ225" i="59"/>
  <c r="DJ226" i="59"/>
  <c r="DF43" i="59"/>
  <c r="DF44" i="59"/>
  <c r="DF45" i="59"/>
  <c r="DC135" i="59"/>
  <c r="DH136" i="59"/>
  <c r="DH134" i="59"/>
  <c r="DH135" i="59"/>
  <c r="DA270" i="59"/>
  <c r="DA269" i="59"/>
  <c r="DA271" i="59"/>
  <c r="DL179" i="59"/>
  <c r="DL180" i="59"/>
  <c r="DL181" i="59"/>
  <c r="DK91" i="59"/>
  <c r="DK89" i="59"/>
  <c r="DK90" i="59"/>
  <c r="DD45" i="59"/>
  <c r="DD44" i="59"/>
  <c r="DD43" i="59"/>
  <c r="DJ272" i="59"/>
  <c r="DJ273" i="59" s="1"/>
  <c r="AT76" i="59" s="1"/>
  <c r="DJ269" i="59"/>
  <c r="DJ270" i="59"/>
  <c r="DJ271" i="59"/>
  <c r="DD136" i="59"/>
  <c r="DC45" i="59"/>
  <c r="DC225" i="59"/>
  <c r="DC224" i="59"/>
  <c r="DF134" i="59"/>
  <c r="DF136" i="59"/>
  <c r="DF135" i="59"/>
  <c r="DB270" i="59"/>
  <c r="DG44" i="59"/>
  <c r="DG45" i="59"/>
  <c r="DG43" i="59"/>
  <c r="DC136" i="59"/>
  <c r="DG90" i="59"/>
  <c r="DG91" i="59"/>
  <c r="DG89" i="59"/>
  <c r="DL44" i="59"/>
  <c r="DL45" i="59"/>
  <c r="DL43" i="59"/>
  <c r="DF224" i="59"/>
  <c r="DF225" i="59"/>
  <c r="DF226" i="59"/>
  <c r="DL89" i="59"/>
  <c r="DL90" i="59"/>
  <c r="DL91" i="59"/>
  <c r="DD269" i="59"/>
  <c r="DD270" i="59"/>
  <c r="DD271" i="59"/>
  <c r="DA179" i="59"/>
  <c r="DA180" i="59"/>
  <c r="DA181" i="59"/>
  <c r="DH226" i="59"/>
  <c r="DH224" i="59"/>
  <c r="DH225" i="59"/>
  <c r="DI179" i="59"/>
  <c r="DI180" i="59"/>
  <c r="DI181" i="59"/>
  <c r="DL134" i="59"/>
  <c r="DL135" i="59"/>
  <c r="DL136" i="59"/>
  <c r="DJ89" i="59"/>
  <c r="DJ90" i="59"/>
  <c r="DJ91" i="59"/>
  <c r="DC43" i="59"/>
  <c r="DC44" i="59"/>
  <c r="DC91" i="59"/>
  <c r="DK134" i="59"/>
  <c r="DK135" i="59"/>
  <c r="DK136" i="59"/>
  <c r="DI89" i="59"/>
  <c r="DI90" i="59"/>
  <c r="DI91" i="59"/>
  <c r="DI269" i="59"/>
  <c r="DI270" i="59"/>
  <c r="DI271" i="59"/>
  <c r="DH271" i="59"/>
  <c r="DH269" i="59"/>
  <c r="DH270" i="59"/>
  <c r="DI135" i="59"/>
  <c r="DI136" i="59"/>
  <c r="DI134" i="59"/>
  <c r="DE225" i="59"/>
  <c r="DE226" i="59"/>
  <c r="DE224" i="59"/>
  <c r="DC90" i="59"/>
  <c r="DC89" i="59"/>
  <c r="DC270" i="59"/>
  <c r="DB44" i="59"/>
  <c r="DK270" i="59"/>
  <c r="DK272" i="59" s="1"/>
  <c r="DK273" i="59" s="1"/>
  <c r="AU76" i="59" s="1"/>
  <c r="DK271" i="59"/>
  <c r="DK269" i="59"/>
  <c r="DA136" i="59"/>
  <c r="DC271" i="59"/>
  <c r="DC180" i="59"/>
  <c r="DB45" i="59"/>
  <c r="DG135" i="59"/>
  <c r="DG136" i="59"/>
  <c r="DG134" i="59"/>
  <c r="DJ179" i="59"/>
  <c r="DJ180" i="59"/>
  <c r="DJ181" i="59"/>
  <c r="DL224" i="59"/>
  <c r="DL225" i="59"/>
  <c r="DL226" i="59"/>
  <c r="DI43" i="59"/>
  <c r="DI44" i="59"/>
  <c r="DI45" i="59"/>
  <c r="DG180" i="59"/>
  <c r="DG181" i="59"/>
  <c r="DG179" i="59"/>
  <c r="DE179" i="59"/>
  <c r="DE180" i="59"/>
  <c r="DE181" i="59"/>
  <c r="DH91" i="59"/>
  <c r="DH89" i="59"/>
  <c r="DH90" i="59"/>
  <c r="DH45" i="59"/>
  <c r="DH44" i="59"/>
  <c r="DH43" i="59"/>
  <c r="DG270" i="59"/>
  <c r="DG271" i="59"/>
  <c r="DG269" i="59"/>
  <c r="DI226" i="59"/>
  <c r="DI224" i="59"/>
  <c r="DI225" i="59"/>
  <c r="DD180" i="59"/>
  <c r="DD179" i="59"/>
  <c r="DH181" i="59"/>
  <c r="DH179" i="59"/>
  <c r="DH180" i="59"/>
  <c r="DD90" i="59"/>
  <c r="DD89" i="59"/>
  <c r="DD91" i="59"/>
  <c r="DJ134" i="59"/>
  <c r="DJ135" i="59"/>
  <c r="DJ136" i="59"/>
  <c r="DK43" i="59"/>
  <c r="DK44" i="59"/>
  <c r="DK45" i="59"/>
  <c r="DK224" i="59"/>
  <c r="DK225" i="59"/>
  <c r="DK226" i="59"/>
  <c r="DA225" i="59"/>
  <c r="DA226" i="59"/>
  <c r="DA224" i="59"/>
  <c r="DD225" i="59"/>
  <c r="DD226" i="59"/>
  <c r="DD224" i="59"/>
  <c r="DB135" i="59"/>
  <c r="DE136" i="59"/>
  <c r="DE134" i="59"/>
  <c r="DE135" i="59"/>
  <c r="DB136" i="59"/>
  <c r="DK181" i="59"/>
  <c r="DK179" i="59"/>
  <c r="DK180" i="59"/>
  <c r="DE45" i="59"/>
  <c r="DE44" i="59"/>
  <c r="DE43" i="59"/>
  <c r="DD181" i="59"/>
  <c r="DA90" i="59"/>
  <c r="DA89" i="59"/>
  <c r="DA91" i="59"/>
  <c r="DA134" i="59"/>
  <c r="DA135" i="59"/>
  <c r="DA44" i="59"/>
  <c r="DA43" i="59"/>
  <c r="DA45" i="59"/>
  <c r="EJ42" i="59"/>
  <c r="EP14" i="59" l="1"/>
  <c r="EJ15" i="59"/>
  <c r="DG227" i="59"/>
  <c r="DG228" i="59" s="1"/>
  <c r="AQ75" i="59" s="1"/>
  <c r="EK42" i="59"/>
  <c r="EV42" i="59"/>
  <c r="EO42" i="59"/>
  <c r="EM42" i="59"/>
  <c r="EZ42" i="59"/>
  <c r="ES42" i="59"/>
  <c r="FA42" i="59"/>
  <c r="EQ42" i="59"/>
  <c r="ET42" i="59"/>
  <c r="EP42" i="59"/>
  <c r="EY42" i="59"/>
  <c r="EL42" i="59"/>
  <c r="FF42" i="59"/>
  <c r="ER42" i="59"/>
  <c r="EX42" i="59"/>
  <c r="EN42" i="59"/>
  <c r="FC42" i="59"/>
  <c r="EU42" i="59"/>
  <c r="EW42" i="59"/>
  <c r="FB42" i="59"/>
  <c r="FD42" i="59"/>
  <c r="FE42" i="59"/>
  <c r="DC182" i="59"/>
  <c r="DC183" i="59" s="1"/>
  <c r="AM74" i="59" s="1"/>
  <c r="DI272" i="59"/>
  <c r="DI273" i="59" s="1"/>
  <c r="AS76" i="59" s="1"/>
  <c r="DB92" i="59"/>
  <c r="DB93" i="59" s="1"/>
  <c r="AL72" i="59" s="1"/>
  <c r="DA272" i="59"/>
  <c r="DA273" i="59" s="1"/>
  <c r="Q68" i="59" s="1"/>
  <c r="DB182" i="59"/>
  <c r="DB183" i="59" s="1"/>
  <c r="AL74" i="59" s="1"/>
  <c r="DI227" i="59"/>
  <c r="DI228" i="59" s="1"/>
  <c r="AS75" i="59" s="1"/>
  <c r="DB272" i="59"/>
  <c r="DB273" i="59" s="1"/>
  <c r="AL76" i="59" s="1"/>
  <c r="DH182" i="59"/>
  <c r="DH183" i="59" s="1"/>
  <c r="AR74" i="59" s="1"/>
  <c r="DB227" i="59"/>
  <c r="DB228" i="59" s="1"/>
  <c r="AL75" i="59" s="1"/>
  <c r="DK227" i="59"/>
  <c r="DK228" i="59" s="1"/>
  <c r="AU75" i="59" s="1"/>
  <c r="DH272" i="59"/>
  <c r="DH273" i="59" s="1"/>
  <c r="AR76" i="59" s="1"/>
  <c r="DJ227" i="59"/>
  <c r="DJ228" i="59" s="1"/>
  <c r="AT75" i="59" s="1"/>
  <c r="DL227" i="59"/>
  <c r="DL228" i="59" s="1"/>
  <c r="AV75" i="59" s="1"/>
  <c r="DC227" i="59"/>
  <c r="DC228" i="59" s="1"/>
  <c r="AM75" i="59" s="1"/>
  <c r="DG137" i="59"/>
  <c r="DG138" i="59" s="1"/>
  <c r="AQ73" i="59" s="1"/>
  <c r="DF137" i="59"/>
  <c r="DF138" i="59" s="1"/>
  <c r="AP73" i="59" s="1"/>
  <c r="DF182" i="59"/>
  <c r="DF183" i="59" s="1"/>
  <c r="AP74" i="59" s="1"/>
  <c r="DH92" i="59"/>
  <c r="DH93" i="59" s="1"/>
  <c r="DC46" i="59"/>
  <c r="DC47" i="59" s="1"/>
  <c r="AM71" i="59" s="1"/>
  <c r="DA182" i="59"/>
  <c r="DA183" i="59" s="1"/>
  <c r="O68" i="59" s="1"/>
  <c r="DC92" i="59"/>
  <c r="DC93" i="59" s="1"/>
  <c r="DH227" i="59"/>
  <c r="DH228" i="59" s="1"/>
  <c r="AR75" i="59" s="1"/>
  <c r="DF92" i="59"/>
  <c r="DF93" i="59" s="1"/>
  <c r="DE272" i="59"/>
  <c r="DE273" i="59" s="1"/>
  <c r="AO76" i="59" s="1"/>
  <c r="DD137" i="59"/>
  <c r="DD138" i="59" s="1"/>
  <c r="AN73" i="59" s="1"/>
  <c r="DB137" i="59"/>
  <c r="DB138" i="59" s="1"/>
  <c r="AL73" i="59" s="1"/>
  <c r="DA137" i="59"/>
  <c r="DA138" i="59" s="1"/>
  <c r="N67" i="59" s="1"/>
  <c r="DB46" i="59"/>
  <c r="DB47" i="59" s="1"/>
  <c r="AL71" i="59" s="1"/>
  <c r="DC272" i="59"/>
  <c r="DC273" i="59" s="1"/>
  <c r="AM76" i="59" s="1"/>
  <c r="DJ182" i="59"/>
  <c r="DJ183" i="59" s="1"/>
  <c r="AT74" i="59" s="1"/>
  <c r="DA227" i="59"/>
  <c r="DA228" i="59" s="1"/>
  <c r="P67" i="59" s="1"/>
  <c r="DG182" i="59"/>
  <c r="DG183" i="59" s="1"/>
  <c r="AQ74" i="59" s="1"/>
  <c r="DD182" i="59"/>
  <c r="DD183" i="59" s="1"/>
  <c r="AN74" i="59" s="1"/>
  <c r="DD92" i="59"/>
  <c r="DD93" i="59" s="1"/>
  <c r="DH137" i="59"/>
  <c r="DH138" i="59" s="1"/>
  <c r="AR73" i="59" s="1"/>
  <c r="DF272" i="59"/>
  <c r="DF273" i="59" s="1"/>
  <c r="AP76" i="59" s="1"/>
  <c r="DJ92" i="59"/>
  <c r="DJ93" i="59" s="1"/>
  <c r="DE227" i="59"/>
  <c r="DE228" i="59" s="1"/>
  <c r="AO75" i="59" s="1"/>
  <c r="DE182" i="59"/>
  <c r="DE183" i="59" s="1"/>
  <c r="AO74" i="59" s="1"/>
  <c r="DJ137" i="59"/>
  <c r="DJ138" i="59" s="1"/>
  <c r="AT73" i="59" s="1"/>
  <c r="DG272" i="59"/>
  <c r="DG273" i="59" s="1"/>
  <c r="AQ76" i="59" s="1"/>
  <c r="DD272" i="59"/>
  <c r="DD273" i="59" s="1"/>
  <c r="AN76" i="59" s="1"/>
  <c r="DG92" i="59"/>
  <c r="DG93" i="59" s="1"/>
  <c r="DK92" i="59"/>
  <c r="DK93" i="59" s="1"/>
  <c r="AU72" i="59" s="1"/>
  <c r="DC137" i="59"/>
  <c r="DC138" i="59" s="1"/>
  <c r="AM73" i="59" s="1"/>
  <c r="DF46" i="59"/>
  <c r="DF47" i="59" s="1"/>
  <c r="AP71" i="59" s="1"/>
  <c r="DI46" i="59"/>
  <c r="DI47" i="59" s="1"/>
  <c r="AS71" i="59" s="1"/>
  <c r="DL137" i="59"/>
  <c r="DL138" i="59" s="1"/>
  <c r="AV73" i="59" s="1"/>
  <c r="DI92" i="59"/>
  <c r="DI93" i="59" s="1"/>
  <c r="DI137" i="59"/>
  <c r="DI138" i="59" s="1"/>
  <c r="AS73" i="59" s="1"/>
  <c r="DF227" i="59"/>
  <c r="DF228" i="59" s="1"/>
  <c r="AP75" i="59" s="1"/>
  <c r="DE46" i="59"/>
  <c r="DE47" i="59" s="1"/>
  <c r="AO71" i="59" s="1"/>
  <c r="DD227" i="59"/>
  <c r="DD228" i="59" s="1"/>
  <c r="AN75" i="59" s="1"/>
  <c r="DK46" i="59"/>
  <c r="DK47" i="59" s="1"/>
  <c r="AU71" i="59" s="1"/>
  <c r="DK137" i="59"/>
  <c r="DK138" i="59" s="1"/>
  <c r="AU73" i="59" s="1"/>
  <c r="DI182" i="59"/>
  <c r="DI183" i="59" s="1"/>
  <c r="AS74" i="59" s="1"/>
  <c r="DD46" i="59"/>
  <c r="DD47" i="59" s="1"/>
  <c r="AN71" i="59" s="1"/>
  <c r="DA92" i="59"/>
  <c r="DA93" i="59" s="1"/>
  <c r="M67" i="59" s="1"/>
  <c r="DK182" i="59"/>
  <c r="DK183" i="59" s="1"/>
  <c r="AU74" i="59" s="1"/>
  <c r="DH46" i="59"/>
  <c r="DH47" i="59" s="1"/>
  <c r="AR71" i="59" s="1"/>
  <c r="DL46" i="59"/>
  <c r="DL47" i="59" s="1"/>
  <c r="AV71" i="59" s="1"/>
  <c r="DJ46" i="59"/>
  <c r="DJ47" i="59" s="1"/>
  <c r="AT71" i="59" s="1"/>
  <c r="DE92" i="59"/>
  <c r="DE93" i="59" s="1"/>
  <c r="DE137" i="59"/>
  <c r="DE138" i="59" s="1"/>
  <c r="AO73" i="59" s="1"/>
  <c r="DL92" i="59"/>
  <c r="DL93" i="59" s="1"/>
  <c r="DG46" i="59"/>
  <c r="DG47" i="59" s="1"/>
  <c r="AQ71" i="59" s="1"/>
  <c r="DL182" i="59"/>
  <c r="DL183" i="59" s="1"/>
  <c r="AV74" i="59" s="1"/>
  <c r="DA46" i="59"/>
  <c r="EJ43" i="59"/>
  <c r="EP15" i="59" l="1"/>
  <c r="EJ16" i="59"/>
  <c r="EK43" i="59"/>
  <c r="FB43" i="59"/>
  <c r="FE43" i="59"/>
  <c r="ET43" i="59"/>
  <c r="EW43" i="59"/>
  <c r="EY43" i="59"/>
  <c r="EN43" i="59"/>
  <c r="EX43" i="59"/>
  <c r="EV43" i="59"/>
  <c r="EL43" i="59"/>
  <c r="FF43" i="59"/>
  <c r="EQ43" i="59"/>
  <c r="ER43" i="59"/>
  <c r="EU43" i="59"/>
  <c r="EP43" i="59"/>
  <c r="FD43" i="59"/>
  <c r="ES43" i="59"/>
  <c r="FC43" i="59"/>
  <c r="FA43" i="59"/>
  <c r="EO43" i="59"/>
  <c r="EM43" i="59"/>
  <c r="EZ43" i="59"/>
  <c r="N68" i="59"/>
  <c r="P68" i="59"/>
  <c r="AQ72" i="59"/>
  <c r="AQ93" i="59" s="1"/>
  <c r="AQ92" i="59" s="1"/>
  <c r="AQ94" i="59" s="1"/>
  <c r="DA47" i="59"/>
  <c r="L68" i="59" s="1"/>
  <c r="AP72" i="59"/>
  <c r="AP93" i="59" s="1"/>
  <c r="AP92" i="59" s="1"/>
  <c r="AP94" i="59" s="1"/>
  <c r="AN72" i="59"/>
  <c r="AN93" i="59" s="1"/>
  <c r="AN92" i="59" s="1"/>
  <c r="AN94" i="59" s="1"/>
  <c r="AS72" i="59"/>
  <c r="AS93" i="59" s="1"/>
  <c r="AS92" i="59" s="1"/>
  <c r="AS94" i="59" s="1"/>
  <c r="AV72" i="59"/>
  <c r="AV93" i="59" s="1"/>
  <c r="AV92" i="59" s="1"/>
  <c r="AV94" i="59" s="1"/>
  <c r="AT72" i="59"/>
  <c r="AT93" i="59" s="1"/>
  <c r="AT92" i="59" s="1"/>
  <c r="AT94" i="59" s="1"/>
  <c r="AM72" i="59"/>
  <c r="AM93" i="59" s="1"/>
  <c r="AM92" i="59" s="1"/>
  <c r="AM94" i="59" s="1"/>
  <c r="O67" i="59"/>
  <c r="AR72" i="59"/>
  <c r="AR93" i="59" s="1"/>
  <c r="AR92" i="59" s="1"/>
  <c r="AO72" i="59"/>
  <c r="AO93" i="59" s="1"/>
  <c r="AO92" i="59" s="1"/>
  <c r="AO94" i="59" s="1"/>
  <c r="M68" i="59"/>
  <c r="Q67" i="59"/>
  <c r="AL93" i="59"/>
  <c r="AL92" i="59" s="1"/>
  <c r="AL94" i="59" s="1"/>
  <c r="AU93" i="59"/>
  <c r="AU92" i="59" s="1"/>
  <c r="AU94" i="59" s="1"/>
  <c r="EJ44" i="59"/>
  <c r="EP16" i="59" l="1"/>
  <c r="EJ17" i="59"/>
  <c r="EK44" i="59"/>
  <c r="FB44" i="59"/>
  <c r="ER44" i="59"/>
  <c r="FA44" i="59"/>
  <c r="EY44" i="59"/>
  <c r="FE44" i="59"/>
  <c r="EO44" i="59"/>
  <c r="EV44" i="59"/>
  <c r="EZ44" i="59"/>
  <c r="EX44" i="59"/>
  <c r="EL44" i="59"/>
  <c r="EQ44" i="59"/>
  <c r="FD44" i="59"/>
  <c r="ET44" i="59"/>
  <c r="EW44" i="59"/>
  <c r="EP44" i="59"/>
  <c r="FF44" i="59"/>
  <c r="EM44" i="59"/>
  <c r="EN44" i="59"/>
  <c r="FC44" i="59"/>
  <c r="ES44" i="59"/>
  <c r="EU44" i="59"/>
  <c r="L67" i="59"/>
  <c r="AR94" i="59"/>
  <c r="EJ45" i="59"/>
  <c r="EP17" i="59" l="1"/>
  <c r="EJ18" i="59"/>
  <c r="EK45" i="59"/>
  <c r="EM45" i="59"/>
  <c r="EV45" i="59"/>
  <c r="EO45" i="59"/>
  <c r="ES45" i="59"/>
  <c r="EQ45" i="59"/>
  <c r="ET45" i="59"/>
  <c r="EP45" i="59"/>
  <c r="EY45" i="59"/>
  <c r="EN45" i="59"/>
  <c r="ER45" i="59"/>
  <c r="EL45" i="59"/>
  <c r="EX45" i="59"/>
  <c r="EZ45" i="59"/>
  <c r="FC45" i="59"/>
  <c r="EU45" i="59"/>
  <c r="EW45" i="59"/>
  <c r="FB45" i="59"/>
  <c r="FD45" i="59"/>
  <c r="FE45" i="59"/>
  <c r="FA45" i="59"/>
  <c r="FF45" i="59"/>
  <c r="EJ46" i="59"/>
  <c r="EP18" i="59" l="1"/>
  <c r="EJ19" i="59"/>
  <c r="EK46" i="59"/>
  <c r="FC46" i="59"/>
  <c r="FA46" i="59"/>
  <c r="FB46" i="59"/>
  <c r="ET46" i="59"/>
  <c r="ES46" i="59"/>
  <c r="FE46" i="59"/>
  <c r="EW46" i="59"/>
  <c r="EY46" i="59"/>
  <c r="EN46" i="59"/>
  <c r="FF46" i="59"/>
  <c r="FD46" i="59"/>
  <c r="EX46" i="59"/>
  <c r="EL46" i="59"/>
  <c r="EV46" i="59"/>
  <c r="EZ46" i="59"/>
  <c r="EQ46" i="59"/>
  <c r="EU46" i="59"/>
  <c r="EP46" i="59"/>
  <c r="ER46" i="59"/>
  <c r="EO46" i="59"/>
  <c r="EM46" i="59"/>
  <c r="EJ47" i="59"/>
  <c r="EP19" i="59" l="1"/>
  <c r="EJ20" i="59"/>
  <c r="EK47" i="59"/>
  <c r="FB47" i="59"/>
  <c r="ER47" i="59"/>
  <c r="EW47" i="59"/>
  <c r="FA47" i="59"/>
  <c r="EY47" i="59"/>
  <c r="FE47" i="59"/>
  <c r="EO47" i="59"/>
  <c r="EZ47" i="59"/>
  <c r="EV47" i="59"/>
  <c r="EX47" i="59"/>
  <c r="EQ47" i="59"/>
  <c r="FD47" i="59"/>
  <c r="ET47" i="59"/>
  <c r="EL47" i="59"/>
  <c r="EP47" i="59"/>
  <c r="EU47" i="59"/>
  <c r="EM47" i="59"/>
  <c r="FC47" i="59"/>
  <c r="ES47" i="59"/>
  <c r="EN47" i="59"/>
  <c r="FF47" i="59"/>
  <c r="EJ48" i="59"/>
  <c r="EP20" i="59" l="1"/>
  <c r="EJ21" i="59"/>
  <c r="EK48" i="59"/>
  <c r="EM48" i="59"/>
  <c r="EL48" i="59"/>
  <c r="EV48" i="59"/>
  <c r="EZ48" i="59"/>
  <c r="FB48" i="59"/>
  <c r="ES48" i="59"/>
  <c r="EN48" i="59"/>
  <c r="EQ48" i="59"/>
  <c r="ET48" i="59"/>
  <c r="FF48" i="59"/>
  <c r="FE48" i="59"/>
  <c r="EP48" i="59"/>
  <c r="EY48" i="59"/>
  <c r="FD48" i="59"/>
  <c r="ER48" i="59"/>
  <c r="FA48" i="59"/>
  <c r="EX48" i="59"/>
  <c r="FC48" i="59"/>
  <c r="EU48" i="59"/>
  <c r="EO48" i="59"/>
  <c r="EW48" i="59"/>
  <c r="EJ49" i="59"/>
  <c r="EP21" i="59" l="1"/>
  <c r="EJ22" i="59"/>
  <c r="EK49" i="59"/>
  <c r="EZ49" i="59"/>
  <c r="FC49" i="59"/>
  <c r="FA49" i="59"/>
  <c r="EO49" i="59"/>
  <c r="FB49" i="59"/>
  <c r="ET49" i="59"/>
  <c r="EW49" i="59"/>
  <c r="EY49" i="59"/>
  <c r="EN49" i="59"/>
  <c r="FD49" i="59"/>
  <c r="EX49" i="59"/>
  <c r="FF49" i="59"/>
  <c r="ER49" i="59"/>
  <c r="EV49" i="59"/>
  <c r="EL49" i="59"/>
  <c r="EM49" i="59"/>
  <c r="EQ49" i="59"/>
  <c r="FE49" i="59"/>
  <c r="EU49" i="59"/>
  <c r="ES49" i="59"/>
  <c r="EP49" i="59"/>
  <c r="EJ50" i="59"/>
  <c r="EK22" i="59" l="1"/>
  <c r="EJ23" i="59"/>
  <c r="EJ24" i="59" s="1"/>
  <c r="EJ25" i="59" s="1"/>
  <c r="EK50" i="59"/>
  <c r="FC50" i="59"/>
  <c r="ES50" i="59"/>
  <c r="EU50" i="59"/>
  <c r="EN50" i="59"/>
  <c r="FB50" i="59"/>
  <c r="ER50" i="59"/>
  <c r="FA50" i="59"/>
  <c r="EY50" i="59"/>
  <c r="FE50" i="59"/>
  <c r="EO50" i="59"/>
  <c r="EZ50" i="59"/>
  <c r="EV50" i="59"/>
  <c r="EX50" i="59"/>
  <c r="EL50" i="59"/>
  <c r="EQ50" i="59"/>
  <c r="FD50" i="59"/>
  <c r="ET50" i="59"/>
  <c r="FF50" i="59"/>
  <c r="EP50" i="59"/>
  <c r="EW50" i="59"/>
  <c r="EM50" i="59"/>
  <c r="EJ51" i="59"/>
  <c r="EK51" i="59" l="1"/>
  <c r="EN51" i="59"/>
  <c r="FB51" i="59"/>
  <c r="FD51" i="59"/>
  <c r="FE51" i="59"/>
  <c r="FC51" i="59"/>
  <c r="EO51" i="59"/>
  <c r="EU51" i="59"/>
  <c r="EM51" i="59"/>
  <c r="EV51" i="59"/>
  <c r="ES51" i="59"/>
  <c r="EQ51" i="59"/>
  <c r="ET51" i="59"/>
  <c r="EW51" i="59"/>
  <c r="EP51" i="59"/>
  <c r="FA51" i="59"/>
  <c r="EY51" i="59"/>
  <c r="EL51" i="59"/>
  <c r="FF51" i="59"/>
  <c r="ER51" i="59"/>
  <c r="EX51" i="59"/>
  <c r="EZ51" i="59"/>
  <c r="EJ52" i="59"/>
  <c r="EK52" i="59" l="1"/>
  <c r="EO52" i="59"/>
  <c r="EM52" i="59"/>
  <c r="EZ52" i="59"/>
  <c r="EP52" i="59"/>
  <c r="FC52" i="59"/>
  <c r="FA52" i="59"/>
  <c r="FF52" i="59"/>
  <c r="FB52" i="59"/>
  <c r="FD52" i="59"/>
  <c r="ES52" i="59"/>
  <c r="FE52" i="59"/>
  <c r="ET52" i="59"/>
  <c r="EW52" i="59"/>
  <c r="EY52" i="59"/>
  <c r="EN52" i="59"/>
  <c r="EX52" i="59"/>
  <c r="EL52" i="59"/>
  <c r="ER52" i="59"/>
  <c r="EV52" i="59"/>
  <c r="EQ52" i="59"/>
  <c r="EU52" i="59"/>
  <c r="EJ53" i="59"/>
  <c r="EK53" i="59" l="1"/>
  <c r="EN53" i="59"/>
  <c r="FF53" i="59"/>
  <c r="FC53" i="59"/>
  <c r="ES53" i="59"/>
  <c r="EU53" i="59"/>
  <c r="FB53" i="59"/>
  <c r="ER53" i="59"/>
  <c r="FA53" i="59"/>
  <c r="EY53" i="59"/>
  <c r="FE53" i="59"/>
  <c r="EO53" i="59"/>
  <c r="EV53" i="59"/>
  <c r="EM53" i="59"/>
  <c r="EZ53" i="59"/>
  <c r="EX53" i="59"/>
  <c r="EQ53" i="59"/>
  <c r="FD53" i="59"/>
  <c r="ET53" i="59"/>
  <c r="EL53" i="59"/>
  <c r="EP53" i="59"/>
  <c r="EW53" i="59"/>
  <c r="EJ54" i="59"/>
  <c r="EK54" i="59" l="1"/>
  <c r="FC54" i="59"/>
  <c r="EU54" i="59"/>
  <c r="EW54" i="59"/>
  <c r="FB54" i="59"/>
  <c r="FD54" i="59"/>
  <c r="FE54" i="59"/>
  <c r="EO54" i="59"/>
  <c r="EM54" i="59"/>
  <c r="EV54" i="59"/>
  <c r="EN54" i="59"/>
  <c r="EZ54" i="59"/>
  <c r="ES54" i="59"/>
  <c r="FF54" i="59"/>
  <c r="EQ54" i="59"/>
  <c r="ET54" i="59"/>
  <c r="EL54" i="59"/>
  <c r="EP54" i="59"/>
  <c r="EY54" i="59"/>
  <c r="ER54" i="59"/>
  <c r="FA54" i="59"/>
  <c r="EX54" i="59"/>
  <c r="EJ55" i="59"/>
  <c r="EK55" i="59" l="1"/>
  <c r="EP55" i="59"/>
  <c r="EO55" i="59"/>
  <c r="EM55" i="59"/>
  <c r="EZ55" i="59"/>
  <c r="ER55" i="59"/>
  <c r="FC55" i="59"/>
  <c r="FA55" i="59"/>
  <c r="FB55" i="59"/>
  <c r="ET55" i="59"/>
  <c r="EW55" i="59"/>
  <c r="EY55" i="59"/>
  <c r="EN55" i="59"/>
  <c r="FF55" i="59"/>
  <c r="EX55" i="59"/>
  <c r="EL55" i="59"/>
  <c r="FE55" i="59"/>
  <c r="EV55" i="59"/>
  <c r="EQ55" i="59"/>
  <c r="FD55" i="59"/>
  <c r="ES55" i="59"/>
  <c r="EU55" i="59"/>
  <c r="EJ56" i="59"/>
  <c r="EK56" i="59" l="1"/>
  <c r="EM56" i="59"/>
  <c r="EN56" i="59"/>
  <c r="FC56" i="59"/>
  <c r="ES56" i="59"/>
  <c r="EU56" i="59"/>
  <c r="EV56" i="59"/>
  <c r="FB56" i="59"/>
  <c r="ER56" i="59"/>
  <c r="EL56" i="59"/>
  <c r="FA56" i="59"/>
  <c r="EY56" i="59"/>
  <c r="FE56" i="59"/>
  <c r="EO56" i="59"/>
  <c r="EZ56" i="59"/>
  <c r="EX56" i="59"/>
  <c r="FF56" i="59"/>
  <c r="EQ56" i="59"/>
  <c r="FD56" i="59"/>
  <c r="ET56" i="59"/>
  <c r="EW56" i="59"/>
  <c r="EP56" i="59"/>
  <c r="EJ57" i="59"/>
  <c r="EK57" i="59" l="1"/>
  <c r="FF57" i="59"/>
  <c r="FC57" i="59"/>
  <c r="EU57" i="59"/>
  <c r="EW57" i="59"/>
  <c r="FB57" i="59"/>
  <c r="FD57" i="59"/>
  <c r="FE57" i="59"/>
  <c r="EZ57" i="59"/>
  <c r="EO57" i="59"/>
  <c r="EM57" i="59"/>
  <c r="EV57" i="59"/>
  <c r="FA57" i="59"/>
  <c r="ES57" i="59"/>
  <c r="EN57" i="59"/>
  <c r="EQ57" i="59"/>
  <c r="ET57" i="59"/>
  <c r="EP57" i="59"/>
  <c r="EY57" i="59"/>
  <c r="EL57" i="59"/>
  <c r="EX57" i="59"/>
  <c r="ER57" i="59"/>
  <c r="EJ58" i="59"/>
  <c r="EK58" i="59" l="1"/>
  <c r="ER58" i="59"/>
  <c r="ES58" i="59"/>
  <c r="EP58" i="59"/>
  <c r="FF58" i="59"/>
  <c r="EQ58" i="59"/>
  <c r="EO58" i="59"/>
  <c r="EM58" i="59"/>
  <c r="EZ58" i="59"/>
  <c r="FC58" i="59"/>
  <c r="FA58" i="59"/>
  <c r="FE58" i="59"/>
  <c r="EU58" i="59"/>
  <c r="FB58" i="59"/>
  <c r="FD58" i="59"/>
  <c r="ET58" i="59"/>
  <c r="EW58" i="59"/>
  <c r="EY58" i="59"/>
  <c r="EN58" i="59"/>
  <c r="EL58" i="59"/>
  <c r="EX58" i="59"/>
  <c r="EV58" i="59"/>
  <c r="EJ59" i="59"/>
  <c r="EK59" i="59" l="1"/>
  <c r="EM59" i="59"/>
  <c r="EN59" i="59"/>
  <c r="EW59" i="59"/>
  <c r="FC59" i="59"/>
  <c r="ES59" i="59"/>
  <c r="EU59" i="59"/>
  <c r="FB59" i="59"/>
  <c r="ER59" i="59"/>
  <c r="FA59" i="59"/>
  <c r="EY59" i="59"/>
  <c r="FE59" i="59"/>
  <c r="EO59" i="59"/>
  <c r="EP59" i="59"/>
  <c r="EZ59" i="59"/>
  <c r="EV59" i="59"/>
  <c r="EX59" i="59"/>
  <c r="FF59" i="59"/>
  <c r="EL59" i="59"/>
  <c r="EQ59" i="59"/>
  <c r="FD59" i="59"/>
  <c r="ET59" i="59"/>
  <c r="EJ60" i="59"/>
  <c r="EK60" i="59" l="1"/>
  <c r="EX60" i="59"/>
  <c r="EL60" i="59"/>
  <c r="EN60" i="59"/>
  <c r="FC60" i="59"/>
  <c r="EU60" i="59"/>
  <c r="EW60" i="59"/>
  <c r="FB60" i="59"/>
  <c r="FD60" i="59"/>
  <c r="FE60" i="59"/>
  <c r="ER60" i="59"/>
  <c r="FA60" i="59"/>
  <c r="EO60" i="59"/>
  <c r="EM60" i="59"/>
  <c r="EV60" i="59"/>
  <c r="FF60" i="59"/>
  <c r="ES60" i="59"/>
  <c r="EQ60" i="59"/>
  <c r="ET60" i="59"/>
  <c r="EP60" i="59"/>
  <c r="EY60" i="59"/>
  <c r="EZ60" i="59"/>
  <c r="EJ61" i="59"/>
  <c r="EK61" i="59" l="1"/>
  <c r="EQ61" i="59"/>
  <c r="ER61" i="59"/>
  <c r="EU61" i="59"/>
  <c r="EP61" i="59"/>
  <c r="EO61" i="59"/>
  <c r="EM61" i="59"/>
  <c r="EZ61" i="59"/>
  <c r="FC61" i="59"/>
  <c r="FA61" i="59"/>
  <c r="FB61" i="59"/>
  <c r="ET61" i="59"/>
  <c r="ES61" i="59"/>
  <c r="EW61" i="59"/>
  <c r="EY61" i="59"/>
  <c r="FF61" i="59"/>
  <c r="EN61" i="59"/>
  <c r="FD61" i="59"/>
  <c r="EV61" i="59"/>
  <c r="FE61" i="59"/>
  <c r="EX61" i="59"/>
  <c r="EL61" i="59"/>
  <c r="EJ62" i="59"/>
  <c r="EK62" i="59" l="1"/>
  <c r="EP62" i="59"/>
  <c r="EM62" i="59"/>
  <c r="EQ62" i="59"/>
  <c r="FD62" i="59"/>
  <c r="EN62" i="59"/>
  <c r="EW62" i="59"/>
  <c r="FC62" i="59"/>
  <c r="ES62" i="59"/>
  <c r="EU62" i="59"/>
  <c r="FB62" i="59"/>
  <c r="ER62" i="59"/>
  <c r="EV62" i="59"/>
  <c r="FA62" i="59"/>
  <c r="EY62" i="59"/>
  <c r="ET62" i="59"/>
  <c r="FE62" i="59"/>
  <c r="EO62" i="59"/>
  <c r="EZ62" i="59"/>
  <c r="EX62" i="59"/>
  <c r="EL62" i="59"/>
  <c r="FF62" i="59"/>
  <c r="EJ63" i="59"/>
  <c r="EK63" i="59" l="1"/>
  <c r="ER63" i="59"/>
  <c r="EX63" i="59"/>
  <c r="FF63" i="59"/>
  <c r="FC63" i="59"/>
  <c r="EU63" i="59"/>
  <c r="EW63" i="59"/>
  <c r="EN63" i="59"/>
  <c r="FB63" i="59"/>
  <c r="FD63" i="59"/>
  <c r="FE63" i="59"/>
  <c r="EY63" i="59"/>
  <c r="EZ63" i="59"/>
  <c r="EM63" i="59"/>
  <c r="EV63" i="59"/>
  <c r="FA63" i="59"/>
  <c r="ES63" i="59"/>
  <c r="EP63" i="59"/>
  <c r="EQ63" i="59"/>
  <c r="ET63" i="59"/>
  <c r="EO63" i="59"/>
  <c r="EL63" i="59"/>
  <c r="EJ64" i="59"/>
  <c r="EK64" i="59" l="1"/>
  <c r="EV64" i="59"/>
  <c r="EQ64" i="59"/>
  <c r="EU64" i="59"/>
  <c r="FD64" i="59"/>
  <c r="FE64" i="59"/>
  <c r="EX64" i="59"/>
  <c r="EP64" i="59"/>
  <c r="FF64" i="59"/>
  <c r="EO64" i="59"/>
  <c r="EM64" i="59"/>
  <c r="EZ64" i="59"/>
  <c r="EL64" i="59"/>
  <c r="FC64" i="59"/>
  <c r="FA64" i="59"/>
  <c r="FB64" i="59"/>
  <c r="ER64" i="59"/>
  <c r="ET64" i="59"/>
  <c r="EW64" i="59"/>
  <c r="EY64" i="59"/>
  <c r="EN64" i="59"/>
  <c r="ES64" i="59"/>
  <c r="EJ65" i="59"/>
  <c r="EK65" i="59" l="1"/>
  <c r="EQ65" i="59"/>
  <c r="FD65" i="59"/>
  <c r="ET65" i="59"/>
  <c r="FF65" i="59"/>
  <c r="EP65" i="59"/>
  <c r="EM65" i="59"/>
  <c r="EW65" i="59"/>
  <c r="EN65" i="59"/>
  <c r="FC65" i="59"/>
  <c r="ES65" i="59"/>
  <c r="EU65" i="59"/>
  <c r="FB65" i="59"/>
  <c r="ER65" i="59"/>
  <c r="EV65" i="59"/>
  <c r="FA65" i="59"/>
  <c r="EY65" i="59"/>
  <c r="FE65" i="59"/>
  <c r="EO65" i="59"/>
  <c r="EL65" i="59"/>
  <c r="EZ65" i="59"/>
  <c r="EX65" i="59"/>
  <c r="EJ66" i="59"/>
  <c r="EK66" i="59" l="1"/>
  <c r="EP66" i="59"/>
  <c r="EY66" i="59"/>
  <c r="EZ66" i="59"/>
  <c r="ER66" i="59"/>
  <c r="EX66" i="59"/>
  <c r="EO66" i="59"/>
  <c r="FC66" i="59"/>
  <c r="EU66" i="59"/>
  <c r="EW66" i="59"/>
  <c r="EN66" i="59"/>
  <c r="FB66" i="59"/>
  <c r="FD66" i="59"/>
  <c r="FE66" i="59"/>
  <c r="EQ66" i="59"/>
  <c r="EM66" i="59"/>
  <c r="FA66" i="59"/>
  <c r="EV66" i="59"/>
  <c r="FF66" i="59"/>
  <c r="ET66" i="59"/>
  <c r="ES66" i="59"/>
  <c r="EL66" i="59"/>
  <c r="EJ67" i="59"/>
  <c r="EK67" i="59" l="1"/>
  <c r="EX67" i="59"/>
  <c r="ER67" i="59"/>
  <c r="EV67" i="59"/>
  <c r="EQ67" i="59"/>
  <c r="FE67" i="59"/>
  <c r="EU67" i="59"/>
  <c r="EL67" i="59"/>
  <c r="EP67" i="59"/>
  <c r="ES67" i="59"/>
  <c r="EO67" i="59"/>
  <c r="EM67" i="59"/>
  <c r="EZ67" i="59"/>
  <c r="FC67" i="59"/>
  <c r="FD67" i="59"/>
  <c r="FA67" i="59"/>
  <c r="EN67" i="59"/>
  <c r="FB67" i="59"/>
  <c r="ET67" i="59"/>
  <c r="FF67" i="59"/>
  <c r="EW67" i="59"/>
  <c r="EY67" i="59"/>
  <c r="EJ68" i="59"/>
  <c r="EK68" i="59" l="1"/>
  <c r="EX68" i="59"/>
  <c r="EQ68" i="59"/>
  <c r="FD68" i="59"/>
  <c r="ET68" i="59"/>
  <c r="EP68" i="59"/>
  <c r="EL68" i="59"/>
  <c r="EZ68" i="59"/>
  <c r="EM68" i="59"/>
  <c r="EN68" i="59"/>
  <c r="FC68" i="59"/>
  <c r="ES68" i="59"/>
  <c r="EU68" i="59"/>
  <c r="EV68" i="59"/>
  <c r="EW68" i="59"/>
  <c r="FB68" i="59"/>
  <c r="ER68" i="59"/>
  <c r="FA68" i="59"/>
  <c r="EY68" i="59"/>
  <c r="FE68" i="59"/>
  <c r="EO68" i="59"/>
  <c r="FF68" i="59"/>
  <c r="EJ69" i="59"/>
  <c r="EK69" i="59" l="1"/>
  <c r="EQ69" i="59"/>
  <c r="ET69" i="59"/>
  <c r="EL69" i="59"/>
  <c r="ES69" i="59"/>
  <c r="EP69" i="59"/>
  <c r="EY69" i="59"/>
  <c r="ER69" i="59"/>
  <c r="FF69" i="59"/>
  <c r="FA69" i="59"/>
  <c r="EX69" i="59"/>
  <c r="FC69" i="59"/>
  <c r="EU69" i="59"/>
  <c r="EW69" i="59"/>
  <c r="FB69" i="59"/>
  <c r="FD69" i="59"/>
  <c r="FE69" i="59"/>
  <c r="EZ69" i="59"/>
  <c r="EM69" i="59"/>
  <c r="EN69" i="59"/>
  <c r="EO69" i="59"/>
  <c r="EV69" i="59"/>
  <c r="EJ70" i="59"/>
  <c r="EK70" i="59" l="1"/>
  <c r="EN70" i="59"/>
  <c r="ES70" i="59"/>
  <c r="EX70" i="59"/>
  <c r="EV70" i="59"/>
  <c r="FF70" i="59"/>
  <c r="EQ70" i="59"/>
  <c r="EU70" i="59"/>
  <c r="EP70" i="59"/>
  <c r="ER70" i="59"/>
  <c r="FE70" i="59"/>
  <c r="FD70" i="59"/>
  <c r="EO70" i="59"/>
  <c r="EM70" i="59"/>
  <c r="EY70" i="59"/>
  <c r="EZ70" i="59"/>
  <c r="FC70" i="59"/>
  <c r="FA70" i="59"/>
  <c r="EW70" i="59"/>
  <c r="FB70" i="59"/>
  <c r="ET70" i="59"/>
  <c r="EL70" i="59"/>
  <c r="EJ71" i="59"/>
  <c r="EK71" i="59" l="1"/>
  <c r="EZ71" i="59"/>
  <c r="EX71" i="59"/>
  <c r="EL71" i="59"/>
  <c r="FF71" i="59"/>
  <c r="FE71" i="59"/>
  <c r="EQ71" i="59"/>
  <c r="FD71" i="59"/>
  <c r="ET71" i="59"/>
  <c r="EP71" i="59"/>
  <c r="EV71" i="59"/>
  <c r="EM71" i="59"/>
  <c r="EN71" i="59"/>
  <c r="EO71" i="59"/>
  <c r="FC71" i="59"/>
  <c r="ES71" i="59"/>
  <c r="EU71" i="59"/>
  <c r="EW71" i="59"/>
  <c r="FB71" i="59"/>
  <c r="ER71" i="59"/>
  <c r="FA71" i="59"/>
  <c r="EY71" i="59"/>
  <c r="EJ72" i="59"/>
  <c r="EK72" i="59" l="1"/>
  <c r="ES72" i="59"/>
  <c r="EQ72" i="59"/>
  <c r="ET72" i="59"/>
  <c r="EP72" i="59"/>
  <c r="EY72" i="59"/>
  <c r="EL72" i="59"/>
  <c r="EN72" i="59"/>
  <c r="ER72" i="59"/>
  <c r="EX72" i="59"/>
  <c r="FC72" i="59"/>
  <c r="FA72" i="59"/>
  <c r="EU72" i="59"/>
  <c r="EO72" i="59"/>
  <c r="EW72" i="59"/>
  <c r="FB72" i="59"/>
  <c r="FD72" i="59"/>
  <c r="FE72" i="59"/>
  <c r="EM72" i="59"/>
  <c r="FF72" i="59"/>
  <c r="EZ72" i="59"/>
  <c r="EV72" i="59"/>
  <c r="EJ73" i="59"/>
  <c r="EK73" i="59" l="1"/>
  <c r="FD73" i="59"/>
  <c r="EW73" i="59"/>
  <c r="EY73" i="59"/>
  <c r="ET73" i="59"/>
  <c r="EN73" i="59"/>
  <c r="EL73" i="59"/>
  <c r="ER73" i="59"/>
  <c r="EX73" i="59"/>
  <c r="FE73" i="59"/>
  <c r="EV73" i="59"/>
  <c r="EQ73" i="59"/>
  <c r="EU73" i="59"/>
  <c r="EP73" i="59"/>
  <c r="EO73" i="59"/>
  <c r="EM73" i="59"/>
  <c r="EZ73" i="59"/>
  <c r="ES73" i="59"/>
  <c r="FC73" i="59"/>
  <c r="FA73" i="59"/>
  <c r="FF73" i="59"/>
  <c r="FB73" i="59"/>
  <c r="EJ74" i="59"/>
  <c r="EK74" i="59" l="1"/>
  <c r="FE74" i="59"/>
  <c r="EO74" i="59"/>
  <c r="EL74" i="59"/>
  <c r="EY74" i="59"/>
  <c r="EZ74" i="59"/>
  <c r="EX74" i="59"/>
  <c r="EQ74" i="59"/>
  <c r="FD74" i="59"/>
  <c r="ET74" i="59"/>
  <c r="FF74" i="59"/>
  <c r="EP74" i="59"/>
  <c r="EM74" i="59"/>
  <c r="FA74" i="59"/>
  <c r="EN74" i="59"/>
  <c r="FC74" i="59"/>
  <c r="ES74" i="59"/>
  <c r="EU74" i="59"/>
  <c r="EV74" i="59"/>
  <c r="FB74" i="59"/>
  <c r="ER74" i="59"/>
  <c r="EW74" i="59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sz val="9"/>
            <color indexed="81"/>
            <rFont val="ＭＳ Ｐゴシック"/>
            <family val="3"/>
            <charset val="128"/>
          </rPr>
          <t>T/M型式（メモ）</t>
        </r>
      </text>
    </comment>
    <comment ref="D29" authorId="0" shapeId="0">
      <text>
        <r>
          <rPr>
            <sz val="9"/>
            <color indexed="81"/>
            <rFont val="ＭＳ Ｐゴシック"/>
            <family val="3"/>
            <charset val="128"/>
          </rPr>
          <t>DIFF型式（メモ）</t>
        </r>
      </text>
    </comment>
    <comment ref="D30" authorId="0" shapeId="0">
      <text>
        <r>
          <rPr>
            <sz val="9"/>
            <color indexed="81"/>
            <rFont val="ＭＳ Ｐゴシック"/>
            <family val="3"/>
            <charset val="128"/>
          </rPr>
          <t>デフ比</t>
        </r>
      </text>
    </comment>
    <comment ref="D32" authorId="0" shapeId="0">
      <text>
        <r>
          <rPr>
            <sz val="9"/>
            <color indexed="81"/>
            <rFont val="ＭＳ Ｐゴシック"/>
            <family val="3"/>
            <charset val="128"/>
          </rPr>
          <t>タイヤサイズ（メモ）</t>
        </r>
      </text>
    </comment>
    <comment ref="D33" authorId="0" shapeId="0">
      <text>
        <r>
          <rPr>
            <sz val="9"/>
            <color indexed="81"/>
            <rFont val="ＭＳ Ｐゴシック"/>
            <family val="3"/>
            <charset val="128"/>
          </rPr>
          <t>タイヤの動半径</t>
        </r>
      </text>
    </comment>
    <comment ref="D35" authorId="0" shapeId="0">
      <text>
        <r>
          <rPr>
            <sz val="9"/>
            <color indexed="81"/>
            <rFont val="ＭＳ Ｐゴシック"/>
            <family val="3"/>
            <charset val="128"/>
          </rPr>
          <t>架装（メモ）</t>
        </r>
      </text>
    </comment>
    <comment ref="D36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転がり抵抗係数（単位なし：無次元）
この数値を用いて
</t>
        </r>
        <r>
          <rPr>
            <sz val="9"/>
            <color indexed="12"/>
            <rFont val="ＭＳ Ｐゴシック"/>
            <family val="3"/>
            <charset val="128"/>
          </rPr>
          <t xml:space="preserve">  転がり抵抗(N) ＝ </t>
        </r>
        <r>
          <rPr>
            <sz val="9"/>
            <color indexed="10"/>
            <rFont val="ＭＳ Ｐゴシック"/>
            <family val="3"/>
            <charset val="128"/>
          </rPr>
          <t>転がり抵抗係数</t>
        </r>
        <r>
          <rPr>
            <sz val="9"/>
            <color indexed="12"/>
            <rFont val="ＭＳ Ｐゴシック"/>
            <family val="3"/>
            <charset val="128"/>
          </rPr>
          <t>×GVM(kg)×重力加速度(9.80665 m/s2)</t>
        </r>
        <r>
          <rPr>
            <sz val="9"/>
            <color indexed="81"/>
            <rFont val="ＭＳ Ｐゴシック"/>
            <family val="3"/>
            <charset val="128"/>
          </rPr>
          <t xml:space="preserve">
として計算される。
転がり抵抗計数を，いわゆるA項から逆算する場合は
</t>
        </r>
        <r>
          <rPr>
            <sz val="9"/>
            <color indexed="10"/>
            <rFont val="ＭＳ Ｐゴシック"/>
            <family val="3"/>
            <charset val="128"/>
          </rPr>
          <t>転がり抵抗係数</t>
        </r>
        <r>
          <rPr>
            <sz val="9"/>
            <color indexed="12"/>
            <rFont val="ＭＳ Ｐゴシック"/>
            <family val="3"/>
            <charset val="128"/>
          </rPr>
          <t>＝A項(N)÷GVM(kg)÷重力加速度（9.80665 m/s2)</t>
        </r>
        <r>
          <rPr>
            <sz val="9"/>
            <color indexed="81"/>
            <rFont val="ＭＳ Ｐゴシック"/>
            <family val="3"/>
            <charset val="128"/>
          </rPr>
          <t xml:space="preserve">
となる。</t>
        </r>
      </text>
    </comment>
    <comment ref="D37" authorId="0" shapeId="0">
      <text>
        <r>
          <rPr>
            <sz val="9"/>
            <color indexed="81"/>
            <rFont val="ＭＳ Ｐゴシック"/>
            <family val="3"/>
            <charset val="128"/>
          </rPr>
          <t>転がり抵抗の速度１次比例成分
R=A+BV+CV2の形でいうところのBに相当する部分。
単位に注意。この係数に車速(km/h)をかけると
単位がNになるように。</t>
        </r>
      </text>
    </comment>
    <comment ref="D38" authorId="0" shapeId="0">
      <text>
        <r>
          <rPr>
            <sz val="9"/>
            <color indexed="81"/>
            <rFont val="ＭＳ Ｐゴシック"/>
            <family val="3"/>
            <charset val="128"/>
          </rPr>
          <t>空気抵抗。速度の２乗に比例する成分で</t>
        </r>
        <r>
          <rPr>
            <sz val="9"/>
            <color indexed="10"/>
            <rFont val="ＭＳ Ｐゴシック"/>
            <family val="3"/>
            <charset val="128"/>
          </rPr>
          <t>いわゆるB項</t>
        </r>
        <r>
          <rPr>
            <sz val="9"/>
            <color indexed="81"/>
            <rFont val="ＭＳ Ｐゴシック"/>
            <family val="3"/>
            <charset val="128"/>
          </rPr>
          <t>。
R=A+BV</t>
        </r>
        <r>
          <rPr>
            <vertAlign val="super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>の形でいうところのBに相当する部分。
単位に注意。この係数に車速の2乗(km/h)</t>
        </r>
        <r>
          <rPr>
            <vertAlign val="super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>をかけると
単位がNになるように。</t>
        </r>
      </text>
    </comment>
    <comment ref="D39" authorId="0" shapeId="0">
      <text>
        <r>
          <rPr>
            <sz val="9"/>
            <color indexed="81"/>
            <rFont val="ＭＳ Ｐゴシック"/>
            <family val="3"/>
            <charset val="128"/>
          </rPr>
          <t>出展など（メモ）</t>
        </r>
      </text>
    </comment>
    <comment ref="D42" authorId="0" shapeId="0">
      <text>
        <r>
          <rPr>
            <sz val="9"/>
            <color indexed="81"/>
            <rFont val="ＭＳ Ｐゴシック"/>
            <family val="3"/>
            <charset val="128"/>
          </rPr>
          <t>ENG型式（メモ）</t>
        </r>
      </text>
    </comment>
    <comment ref="E48" authorId="0" shapeId="0">
      <text>
        <r>
          <rPr>
            <sz val="9"/>
            <color indexed="81"/>
            <rFont val="ＭＳ Ｐゴシック"/>
            <family val="3"/>
            <charset val="128"/>
          </rPr>
          <t>ENG回転
小さい順に記述する</t>
        </r>
      </text>
    </comment>
    <comment ref="F48" authorId="0" shapeId="0">
      <text>
        <r>
          <rPr>
            <sz val="9"/>
            <color indexed="81"/>
            <rFont val="ＭＳ Ｐゴシック"/>
            <family val="3"/>
            <charset val="128"/>
          </rPr>
          <t>ENGトルク</t>
        </r>
      </text>
    </comment>
    <comment ref="D73" authorId="0" shapeId="0">
      <text>
        <r>
          <rPr>
            <sz val="9"/>
            <color indexed="81"/>
            <rFont val="ＭＳ Ｐゴシック"/>
            <family val="3"/>
            <charset val="128"/>
          </rPr>
          <t>エンジンの最大出力回転数
エンジン回転と車速のグラフで
線の折れ目となる回転を示す。</t>
        </r>
      </text>
    </comment>
  </commentList>
</comments>
</file>

<file path=xl/sharedStrings.xml><?xml version="1.0" encoding="utf-8"?>
<sst xmlns="http://schemas.openxmlformats.org/spreadsheetml/2006/main" count="1530" uniqueCount="159">
  <si>
    <t>Ver 2021.Q4</t>
    <phoneticPr fontId="4"/>
  </si>
  <si>
    <t>No.1</t>
    <phoneticPr fontId="6"/>
  </si>
  <si>
    <t>No.1</t>
    <phoneticPr fontId="4"/>
  </si>
  <si>
    <t>Torque map</t>
    <phoneticPr fontId="4"/>
  </si>
  <si>
    <t>Vehicle VS Engine speed</t>
  </si>
  <si>
    <t>1st</t>
    <phoneticPr fontId="4"/>
  </si>
  <si>
    <t>2nd</t>
    <phoneticPr fontId="4"/>
  </si>
  <si>
    <t>3rd</t>
    <phoneticPr fontId="4"/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</si>
  <si>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</si>
  <si>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</si>
  <si>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</si>
  <si>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</si>
  <si>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</si>
  <si>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</si>
  <si>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</si>
  <si>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</si>
  <si>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</si>
  <si>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</si>
  <si>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</si>
  <si>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</si>
  <si>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</si>
  <si>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</si>
  <si>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</si>
  <si>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</si>
  <si>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</si>
  <si>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Engine speed</t>
    <phoneticPr fontId="4"/>
  </si>
  <si>
    <t>Vehicle velocity</t>
    <phoneticPr fontId="4"/>
  </si>
  <si>
    <t>2nd</t>
  </si>
  <si>
    <t>3rd</t>
  </si>
  <si>
    <t>Driving performance</t>
    <phoneticPr fontId="6"/>
  </si>
  <si>
    <t>rpm</t>
  </si>
  <si>
    <t>Nm</t>
  </si>
  <si>
    <t>PT</t>
    <phoneticPr fontId="4"/>
  </si>
  <si>
    <t>-</t>
    <phoneticPr fontId="4"/>
  </si>
  <si>
    <t xml:space="preserve">Slope </t>
    <phoneticPr fontId="4"/>
  </si>
  <si>
    <t>rpm</t>
    <phoneticPr fontId="4"/>
  </si>
  <si>
    <t>km/h</t>
    <phoneticPr fontId="4"/>
  </si>
  <si>
    <t>km/h</t>
  </si>
  <si>
    <t>GVM</t>
    <phoneticPr fontId="6"/>
  </si>
  <si>
    <t>kg</t>
    <phoneticPr fontId="6"/>
  </si>
  <si>
    <t>Torque cut</t>
    <phoneticPr fontId="6"/>
  </si>
  <si>
    <t>T/M</t>
    <phoneticPr fontId="6"/>
  </si>
  <si>
    <t>Type</t>
    <phoneticPr fontId="6"/>
  </si>
  <si>
    <t xml:space="preserve"> w/o : -</t>
    <phoneticPr fontId="6"/>
  </si>
  <si>
    <t>(with propeller shaft efficiency)</t>
    <phoneticPr fontId="6"/>
  </si>
  <si>
    <t>Gear ratio</t>
  </si>
  <si>
    <t>Efficiency</t>
    <phoneticPr fontId="6"/>
  </si>
  <si>
    <t xml:space="preserve"> with : A~D</t>
    <phoneticPr fontId="6"/>
  </si>
  <si>
    <t>Driving resistance</t>
  </si>
  <si>
    <t>1st</t>
    <phoneticPr fontId="6"/>
  </si>
  <si>
    <t>Driving power</t>
    <phoneticPr fontId="4"/>
  </si>
  <si>
    <t>Running resistance</t>
  </si>
  <si>
    <t>Traction</t>
  </si>
  <si>
    <t>Torque</t>
    <phoneticPr fontId="4"/>
  </si>
  <si>
    <t>approximated curve</t>
  </si>
  <si>
    <t>2nd</t>
    <phoneticPr fontId="6"/>
  </si>
  <si>
    <t>coefficient</t>
    <phoneticPr fontId="4"/>
  </si>
  <si>
    <t>3rd</t>
    <phoneticPr fontId="6"/>
  </si>
  <si>
    <t>N</t>
    <phoneticPr fontId="4"/>
  </si>
  <si>
    <t>N</t>
  </si>
  <si>
    <t>a</t>
    <phoneticPr fontId="4"/>
  </si>
  <si>
    <t>b</t>
    <phoneticPr fontId="4"/>
  </si>
  <si>
    <t>4th</t>
    <phoneticPr fontId="6"/>
  </si>
  <si>
    <t>5th</t>
    <phoneticPr fontId="6"/>
  </si>
  <si>
    <t>Torque curve coefficient</t>
    <phoneticPr fontId="4"/>
  </si>
  <si>
    <t>Final</t>
    <phoneticPr fontId="6"/>
  </si>
  <si>
    <t>type</t>
    <phoneticPr fontId="6"/>
  </si>
  <si>
    <t>4th</t>
    <phoneticPr fontId="4"/>
  </si>
  <si>
    <t>Gear ratio</t>
    <phoneticPr fontId="6"/>
  </si>
  <si>
    <t>coefficient</t>
  </si>
  <si>
    <t>a</t>
  </si>
  <si>
    <t>b</t>
  </si>
  <si>
    <t>Tire</t>
    <phoneticPr fontId="6"/>
  </si>
  <si>
    <t>Size</t>
    <phoneticPr fontId="6"/>
  </si>
  <si>
    <r>
      <t>tan</t>
    </r>
    <r>
      <rPr>
        <sz val="10"/>
        <rFont val="ＭＳ Ｐゴシック"/>
        <family val="3"/>
        <charset val="128"/>
      </rPr>
      <t>θ</t>
    </r>
    <phoneticPr fontId="6"/>
  </si>
  <si>
    <t>Dynamic radius</t>
    <phoneticPr fontId="6"/>
  </si>
  <si>
    <t>m</t>
    <phoneticPr fontId="6"/>
  </si>
  <si>
    <t>Flag</t>
    <phoneticPr fontId="4"/>
  </si>
  <si>
    <t>Number of tire (for inertia calc.)</t>
    <phoneticPr fontId="6"/>
  </si>
  <si>
    <t>Vehicle</t>
    <phoneticPr fontId="6"/>
  </si>
  <si>
    <t>Body type</t>
    <phoneticPr fontId="6"/>
  </si>
  <si>
    <t>Cpefficient</t>
    <phoneticPr fontId="4"/>
  </si>
  <si>
    <t>drag</t>
    <phoneticPr fontId="6"/>
  </si>
  <si>
    <t>Rolling</t>
  </si>
  <si>
    <t>Coefficient(-)</t>
  </si>
  <si>
    <t>resistance</t>
  </si>
  <si>
    <t>N/(km/h)</t>
  </si>
  <si>
    <t>Air resistance</t>
  </si>
  <si>
    <t>N/(km/h)2</t>
  </si>
  <si>
    <t>Reference</t>
  </si>
  <si>
    <t>torque</t>
    <phoneticPr fontId="4"/>
  </si>
  <si>
    <t>Engine</t>
    <phoneticPr fontId="6"/>
  </si>
  <si>
    <t>Emission</t>
  </si>
  <si>
    <t>A</t>
    <phoneticPr fontId="4"/>
  </si>
  <si>
    <t>Market</t>
  </si>
  <si>
    <t>Japan</t>
  </si>
  <si>
    <t>B</t>
    <phoneticPr fontId="4"/>
  </si>
  <si>
    <t>Remark</t>
  </si>
  <si>
    <t>Sample</t>
  </si>
  <si>
    <t>C</t>
    <phoneticPr fontId="4"/>
  </si>
  <si>
    <t>Full load curve</t>
    <phoneticPr fontId="6"/>
  </si>
  <si>
    <t>Full load</t>
    <phoneticPr fontId="6"/>
  </si>
  <si>
    <t>Engine sped</t>
    <phoneticPr fontId="4"/>
  </si>
  <si>
    <t>Engine speed</t>
  </si>
  <si>
    <t>Torque</t>
  </si>
  <si>
    <t>Power</t>
  </si>
  <si>
    <t>vehicle velocity</t>
    <phoneticPr fontId="4"/>
  </si>
  <si>
    <t>rpm</t>
    <phoneticPr fontId="6"/>
  </si>
  <si>
    <t>Nm</t>
    <phoneticPr fontId="6"/>
  </si>
  <si>
    <t>kW</t>
    <phoneticPr fontId="6"/>
  </si>
  <si>
    <t>5th</t>
    <phoneticPr fontId="4"/>
  </si>
  <si>
    <t>6th</t>
    <phoneticPr fontId="4"/>
  </si>
  <si>
    <t>7th</t>
    <phoneticPr fontId="4"/>
  </si>
  <si>
    <t>8th</t>
    <phoneticPr fontId="4"/>
  </si>
  <si>
    <t>running resistance</t>
    <phoneticPr fontId="4"/>
  </si>
  <si>
    <t>Max velocity km/h @slope</t>
    <phoneticPr fontId="6"/>
  </si>
  <si>
    <t>Max climb ability % @velocity</t>
    <phoneticPr fontId="6"/>
  </si>
  <si>
    <t>Max Velocity</t>
    <phoneticPr fontId="6"/>
  </si>
  <si>
    <t>km/h</t>
    <phoneticPr fontId="6"/>
  </si>
  <si>
    <t>@rpm</t>
    <phoneticPr fontId="6"/>
  </si>
  <si>
    <t>Climb ability</t>
    <phoneticPr fontId="6"/>
  </si>
  <si>
    <t>%</t>
    <phoneticPr fontId="6"/>
  </si>
  <si>
    <t>Slope %</t>
    <phoneticPr fontId="6"/>
  </si>
  <si>
    <t>Velocity km/h</t>
    <phoneticPr fontId="6"/>
  </si>
  <si>
    <t>@km/h</t>
    <phoneticPr fontId="6"/>
  </si>
  <si>
    <t>D</t>
    <phoneticPr fontId="4"/>
  </si>
  <si>
    <t>Rated speed</t>
    <phoneticPr fontId="6"/>
  </si>
  <si>
    <t>9th</t>
    <phoneticPr fontId="4"/>
  </si>
  <si>
    <t>10th</t>
    <phoneticPr fontId="4"/>
  </si>
  <si>
    <t>11th</t>
    <phoneticPr fontId="4"/>
  </si>
  <si>
    <t>12th</t>
    <phoneticPr fontId="4"/>
  </si>
  <si>
    <t>GVW</t>
    <phoneticPr fontId="4"/>
  </si>
  <si>
    <t>vehicle speed</t>
    <phoneticPr fontId="4"/>
  </si>
  <si>
    <t>Traction</t>
    <phoneticPr fontId="4"/>
  </si>
  <si>
    <t>Climbing ability</t>
    <phoneticPr fontId="4"/>
  </si>
  <si>
    <t>Nm</t>
    <phoneticPr fontId="4"/>
  </si>
  <si>
    <t>kg</t>
    <phoneticPr fontId="4"/>
  </si>
  <si>
    <t>%</t>
    <phoneticPr fontId="4"/>
  </si>
  <si>
    <t>deg</t>
    <phoneticPr fontId="4"/>
  </si>
  <si>
    <t>↓</t>
    <phoneticPr fontId="6"/>
  </si>
  <si>
    <t>Max. 
performance</t>
    <phoneticPr fontId="6"/>
  </si>
  <si>
    <t>Gear</t>
    <phoneticPr fontId="6"/>
  </si>
  <si>
    <t>13th</t>
    <phoneticPr fontId="4"/>
  </si>
  <si>
    <t>14th</t>
    <phoneticPr fontId="4"/>
  </si>
  <si>
    <t>15th</t>
    <phoneticPr fontId="4"/>
  </si>
  <si>
    <t>16th</t>
    <phoneticPr fontId="4"/>
  </si>
  <si>
    <t>17th</t>
    <phoneticPr fontId="4"/>
  </si>
  <si>
    <t>18th</t>
    <phoneticPr fontId="4"/>
  </si>
  <si>
    <t>19th</t>
    <phoneticPr fontId="4"/>
  </si>
  <si>
    <t>20th</t>
    <phoneticPr fontId="4"/>
  </si>
  <si>
    <t>Date</t>
    <phoneticPr fontId="4"/>
  </si>
  <si>
    <t>description</t>
    <phoneticPr fontId="4"/>
  </si>
  <si>
    <t>Update</t>
    <phoneticPr fontId="4"/>
  </si>
  <si>
    <t>Ver 2021.Q4</t>
  </si>
  <si>
    <t>2021.12.14</t>
    <phoneticPr fontId="4"/>
  </si>
  <si>
    <t>updated logetudinal calculation fumula of operating point</t>
    <phoneticPr fontId="4"/>
  </si>
  <si>
    <t>Hasegawa</t>
    <phoneticPr fontId="4"/>
  </si>
  <si>
    <t xml:space="preserve"> 
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</si>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</sst>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164" formatCode="&quot;走行性能線図(M/T(J):veｒ&quot;0.00&quot;)&quot;"/>
    <numFmt numFmtId="165" formatCode="\+0.0%;\-0.0%"/>
    <numFmt numFmtId="166" formatCode="0.000"/>
    <numFmt numFmtId="167" formatCode="0.0%"/>
    <numFmt numFmtId="168" formatCode="0.0"/>
    <numFmt numFmtId="169" formatCode="0.0_ "/>
    <numFmt numFmtId="170" formatCode="0.0000"/>
    <numFmt numFmtId="171" formatCode="0.000_ "/>
    <numFmt numFmtId="172" formatCode="0.00_ "/>
    <numFmt numFmtId="173" formatCode="0_ 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CorpoS"/>
    </font>
    <font>
      <sz val="6"/>
      <name val="Calibri"/>
      <family val="3"/>
      <charset val="128"/>
      <scheme val="minor"/>
    </font>
    <font>
      <sz val="16"/>
      <name val="CorpoS"/>
    </font>
    <font>
      <sz val="6"/>
      <name val="ＭＳ Ｐゴシック"/>
      <family val="3"/>
      <charset val="128"/>
    </font>
    <font>
      <sz val="11"/>
      <name val="CorpoS"/>
    </font>
    <font>
      <b/>
      <sz val="10"/>
      <name val="CorpoS"/>
    </font>
    <font>
      <sz val="20"/>
      <name val="CorpoS"/>
    </font>
    <font>
      <sz val="12"/>
      <color indexed="12"/>
      <name val="CorpoS"/>
    </font>
    <font>
      <sz val="12"/>
      <name val="CorpoS"/>
    </font>
    <font>
      <sz val="10"/>
      <color indexed="12"/>
      <name val="CorpoS"/>
    </font>
    <font>
      <sz val="10"/>
      <color indexed="8"/>
      <name val="CorpoS"/>
    </font>
    <font>
      <sz val="10"/>
      <color theme="0"/>
      <name val="CorpoS"/>
    </font>
    <font>
      <sz val="9"/>
      <name val="CorpoS"/>
    </font>
    <font>
      <b/>
      <sz val="18"/>
      <name val="CorpoS"/>
    </font>
    <font>
      <b/>
      <sz val="16"/>
      <name val="CorpoS"/>
    </font>
    <font>
      <sz val="10"/>
      <color rgb="FF0000FF"/>
      <name val="CorpoS"/>
    </font>
    <font>
      <sz val="8"/>
      <name val="CorpoS"/>
    </font>
    <font>
      <sz val="10"/>
      <color indexed="10"/>
      <name val="CorpoS"/>
    </font>
    <font>
      <b/>
      <sz val="10"/>
      <color theme="0"/>
      <name val="CorpoS"/>
    </font>
    <font>
      <sz val="9"/>
      <color indexed="81"/>
      <name val="ＭＳ Ｐゴシック"/>
      <family val="3"/>
      <charset val="128"/>
    </font>
    <font>
      <vertAlign val="superscript"/>
      <sz val="9"/>
      <color indexed="81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rgb="FF4D5156"/>
      <name val="Arial"/>
      <family val="2"/>
    </font>
    <font>
      <sz val="24"/>
      <name val="CorpoS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4"/>
      <name val="CorpoS"/>
    </font>
    <font>
      <sz val="11"/>
      <color theme="1"/>
      <name val="Calibri"/>
      <family val="2"/>
    </font>
    <font>
      <sz val="11"/>
      <name val="ＭＳ Ｐ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0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8" fontId="28" fillId="0" borderId="0" applyFont="0" applyFill="0" applyBorder="0" applyAlignment="0" applyProtection="0">
      <alignment vertical="center"/>
    </xf>
    <xf numFmtId="6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38" applyNumberFormat="0" applyAlignment="0" applyProtection="0">
      <alignment vertical="center"/>
    </xf>
    <xf numFmtId="0" fontId="37" fillId="16" borderId="39" applyNumberFormat="0" applyAlignment="0" applyProtection="0">
      <alignment vertical="center"/>
    </xf>
    <xf numFmtId="0" fontId="38" fillId="16" borderId="38" applyNumberFormat="0" applyAlignment="0" applyProtection="0">
      <alignment vertical="center"/>
    </xf>
    <xf numFmtId="0" fontId="39" fillId="0" borderId="40" applyNumberFormat="0" applyFill="0" applyAlignment="0" applyProtection="0">
      <alignment vertical="center"/>
    </xf>
    <xf numFmtId="0" fontId="40" fillId="17" borderId="41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18" borderId="42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28" fillId="0" borderId="0"/>
    <xf numFmtId="9" fontId="47" fillId="0" borderId="0" applyFont="0" applyFill="0" applyBorder="0" applyAlignment="0" applyProtection="0"/>
  </cellStyleXfs>
  <cellXfs count="356">
    <xf numFmtId="0" fontId="0" fillId="0" borderId="0" xfId="0"/>
    <xf numFmtId="0" fontId="3" fillId="0" borderId="0" xfId="0" applyFont="1" applyFill="1"/>
    <xf numFmtId="0" fontId="5" fillId="2" borderId="0" xfId="0" applyFont="1" applyFill="1"/>
    <xf numFmtId="0" fontId="3" fillId="0" borderId="0" xfId="0" applyFont="1" applyFill="1" applyBorder="1"/>
    <xf numFmtId="0" fontId="3" fillId="0" borderId="0" xfId="0" applyFont="1"/>
    <xf numFmtId="0" fontId="3" fillId="3" borderId="0" xfId="0" applyFont="1" applyFill="1"/>
    <xf numFmtId="0" fontId="3" fillId="3" borderId="0" xfId="0" applyFont="1" applyFill="1" applyBorder="1"/>
    <xf numFmtId="0" fontId="7" fillId="0" borderId="0" xfId="0" applyFont="1"/>
    <xf numFmtId="0" fontId="8" fillId="4" borderId="0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9" fillId="3" borderId="0" xfId="0" applyFont="1" applyFill="1" applyAlignment="1">
      <alignment vertical="center" textRotation="90"/>
    </xf>
    <xf numFmtId="0" fontId="11" fillId="0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8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 applyAlignment="1">
      <alignment horizontal="right"/>
    </xf>
    <xf numFmtId="0" fontId="14" fillId="5" borderId="9" xfId="0" applyFont="1" applyFill="1" applyBorder="1" applyAlignment="1">
      <alignment horizontal="center"/>
    </xf>
    <xf numFmtId="165" fontId="12" fillId="3" borderId="0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8" fillId="4" borderId="1" xfId="0" applyFont="1" applyFill="1" applyBorder="1"/>
    <xf numFmtId="0" fontId="3" fillId="4" borderId="3" xfId="0" applyFont="1" applyFill="1" applyBorder="1" applyAlignment="1">
      <alignment horizontal="right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13" fillId="4" borderId="5" xfId="0" applyFont="1" applyFill="1" applyBorder="1" applyAlignment="1" applyProtection="1">
      <alignment horizontal="right"/>
      <protection hidden="1"/>
    </xf>
    <xf numFmtId="0" fontId="15" fillId="4" borderId="0" xfId="0" applyFont="1" applyFill="1" applyBorder="1" applyAlignment="1"/>
    <xf numFmtId="166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4" borderId="7" xfId="0" applyFont="1" applyFill="1" applyBorder="1"/>
    <xf numFmtId="0" fontId="13" fillId="4" borderId="8" xfId="0" applyFont="1" applyFill="1" applyBorder="1" applyAlignment="1" applyProtection="1">
      <alignment horizontal="right"/>
      <protection hidden="1"/>
    </xf>
    <xf numFmtId="0" fontId="3" fillId="4" borderId="1" xfId="0" applyFont="1" applyFill="1" applyBorder="1"/>
    <xf numFmtId="0" fontId="8" fillId="4" borderId="4" xfId="0" applyFont="1" applyFill="1" applyBorder="1"/>
    <xf numFmtId="0" fontId="3" fillId="4" borderId="5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0" xfId="0" applyFont="1" applyFill="1" applyBorder="1"/>
    <xf numFmtId="0" fontId="3" fillId="4" borderId="16" xfId="0" applyFont="1" applyFill="1" applyBorder="1" applyAlignment="1">
      <alignment horizontal="right"/>
    </xf>
    <xf numFmtId="0" fontId="3" fillId="4" borderId="15" xfId="0" applyFont="1" applyFill="1" applyBorder="1"/>
    <xf numFmtId="168" fontId="3" fillId="3" borderId="0" xfId="0" applyNumberFormat="1" applyFont="1" applyFill="1" applyBorder="1" applyAlignment="1">
      <alignment horizontal="right"/>
    </xf>
    <xf numFmtId="0" fontId="8" fillId="4" borderId="1" xfId="0" applyFont="1" applyFill="1" applyBorder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/>
    <xf numFmtId="0" fontId="3" fillId="4" borderId="4" xfId="0" applyFont="1" applyFill="1" applyBorder="1" applyAlignment="1"/>
    <xf numFmtId="0" fontId="3" fillId="4" borderId="0" xfId="0" applyFont="1" applyFill="1" applyBorder="1" applyAlignment="1"/>
    <xf numFmtId="0" fontId="2" fillId="3" borderId="0" xfId="0" applyFont="1" applyFill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/>
    <xf numFmtId="0" fontId="3" fillId="4" borderId="7" xfId="0" applyFont="1" applyFill="1" applyBorder="1" applyAlignment="1"/>
    <xf numFmtId="0" fontId="3" fillId="4" borderId="6" xfId="0" applyFont="1" applyFill="1" applyBorder="1" applyAlignment="1"/>
    <xf numFmtId="0" fontId="3" fillId="4" borderId="25" xfId="0" applyFont="1" applyFill="1" applyBorder="1" applyAlignment="1">
      <alignment horizontal="center"/>
    </xf>
    <xf numFmtId="0" fontId="8" fillId="4" borderId="13" xfId="0" applyFont="1" applyFill="1" applyBorder="1" applyAlignment="1"/>
    <xf numFmtId="0" fontId="8" fillId="4" borderId="3" xfId="0" applyFont="1" applyFill="1" applyBorder="1" applyAlignment="1"/>
    <xf numFmtId="0" fontId="21" fillId="5" borderId="15" xfId="0" applyFont="1" applyFill="1" applyBorder="1" applyAlignment="1">
      <alignment horizontal="center"/>
    </xf>
    <xf numFmtId="0" fontId="3" fillId="4" borderId="28" xfId="0" quotePrefix="1" applyFont="1" applyFill="1" applyBorder="1" applyAlignment="1">
      <alignment horizontal="center"/>
    </xf>
    <xf numFmtId="0" fontId="3" fillId="4" borderId="31" xfId="0" quotePrefix="1" applyFont="1" applyFill="1" applyBorder="1" applyAlignment="1">
      <alignment horizontal="center"/>
    </xf>
    <xf numFmtId="0" fontId="3" fillId="4" borderId="5" xfId="0" applyFont="1" applyFill="1" applyBorder="1" applyAlignment="1"/>
    <xf numFmtId="0" fontId="3" fillId="4" borderId="15" xfId="0" applyNumberFormat="1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vertical="center" textRotation="90"/>
    </xf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3" fillId="4" borderId="14" xfId="0" quotePrefix="1" applyFont="1" applyFill="1" applyBorder="1" applyAlignment="1">
      <alignment horizontal="center" vertical="center"/>
    </xf>
    <xf numFmtId="0" fontId="3" fillId="4" borderId="8" xfId="0" applyFont="1" applyFill="1" applyBorder="1" applyAlignment="1"/>
    <xf numFmtId="0" fontId="21" fillId="5" borderId="10" xfId="0" applyFont="1" applyFill="1" applyBorder="1" applyAlignment="1">
      <alignment horizontal="center"/>
    </xf>
    <xf numFmtId="0" fontId="3" fillId="4" borderId="12" xfId="0" applyFont="1" applyFill="1" applyBorder="1" applyAlignment="1"/>
    <xf numFmtId="0" fontId="3" fillId="0" borderId="0" xfId="0" applyFont="1" applyFill="1" applyAlignment="1">
      <alignment horizontal="center"/>
    </xf>
    <xf numFmtId="0" fontId="8" fillId="4" borderId="14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/>
    <xf numFmtId="0" fontId="15" fillId="3" borderId="0" xfId="0" applyFont="1" applyFill="1"/>
    <xf numFmtId="0" fontId="14" fillId="5" borderId="13" xfId="0" quotePrefix="1" applyFont="1" applyFill="1" applyBorder="1" applyAlignment="1">
      <alignment horizontal="left"/>
    </xf>
    <xf numFmtId="0" fontId="14" fillId="5" borderId="14" xfId="0" applyFont="1" applyFill="1" applyBorder="1" applyAlignment="1">
      <alignment horizontal="left"/>
    </xf>
    <xf numFmtId="168" fontId="12" fillId="8" borderId="9" xfId="0" applyNumberFormat="1" applyFont="1" applyFill="1" applyBorder="1" applyAlignment="1">
      <alignment horizontal="center" vertical="center"/>
    </xf>
    <xf numFmtId="168" fontId="12" fillId="8" borderId="14" xfId="0" applyNumberFormat="1" applyFont="1" applyFill="1" applyBorder="1" applyAlignment="1">
      <alignment horizontal="center" vertical="center"/>
    </xf>
    <xf numFmtId="168" fontId="12" fillId="8" borderId="13" xfId="0" applyNumberFormat="1" applyFont="1" applyFill="1" applyBorder="1" applyAlignment="1">
      <alignment horizontal="center"/>
    </xf>
    <xf numFmtId="168" fontId="18" fillId="8" borderId="13" xfId="0" applyNumberFormat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1" fontId="3" fillId="6" borderId="9" xfId="0" applyNumberFormat="1" applyFont="1" applyFill="1" applyBorder="1" applyAlignment="1">
      <alignment horizontal="center"/>
    </xf>
    <xf numFmtId="168" fontId="3" fillId="6" borderId="9" xfId="0" applyNumberFormat="1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168" fontId="3" fillId="6" borderId="13" xfId="0" applyNumberFormat="1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168" fontId="3" fillId="6" borderId="14" xfId="0" applyNumberFormat="1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168" fontId="18" fillId="8" borderId="9" xfId="0" applyNumberFormat="1" applyFont="1" applyFill="1" applyBorder="1" applyAlignment="1">
      <alignment horizontal="center"/>
    </xf>
    <xf numFmtId="168" fontId="18" fillId="8" borderId="14" xfId="0" applyNumberFormat="1" applyFont="1" applyFill="1" applyBorder="1" applyAlignment="1">
      <alignment horizontal="center"/>
    </xf>
    <xf numFmtId="169" fontId="18" fillId="8" borderId="15" xfId="0" applyNumberFormat="1" applyFont="1" applyFill="1" applyBorder="1" applyAlignment="1">
      <alignment horizontal="center"/>
    </xf>
    <xf numFmtId="0" fontId="18" fillId="8" borderId="20" xfId="0" applyFont="1" applyFill="1" applyBorder="1" applyAlignment="1">
      <alignment horizontal="center" vertical="center"/>
    </xf>
    <xf numFmtId="0" fontId="18" fillId="8" borderId="21" xfId="0" applyFont="1" applyFill="1" applyBorder="1" applyAlignment="1">
      <alignment horizontal="center" vertical="center"/>
    </xf>
    <xf numFmtId="169" fontId="18" fillId="8" borderId="15" xfId="0" applyNumberFormat="1" applyFont="1" applyFill="1" applyBorder="1" applyAlignment="1">
      <alignment horizontal="center" vertical="center"/>
    </xf>
    <xf numFmtId="169" fontId="18" fillId="8" borderId="24" xfId="0" applyNumberFormat="1" applyFont="1" applyFill="1" applyBorder="1" applyAlignment="1">
      <alignment horizontal="center" vertical="center"/>
    </xf>
    <xf numFmtId="1" fontId="18" fillId="8" borderId="29" xfId="0" applyNumberFormat="1" applyFont="1" applyFill="1" applyBorder="1" applyAlignment="1">
      <alignment horizontal="center"/>
    </xf>
    <xf numFmtId="1" fontId="18" fillId="8" borderId="30" xfId="0" applyNumberFormat="1" applyFont="1" applyFill="1" applyBorder="1" applyAlignment="1">
      <alignment horizontal="center"/>
    </xf>
    <xf numFmtId="167" fontId="18" fillId="8" borderId="15" xfId="0" applyNumberFormat="1" applyFont="1" applyFill="1" applyBorder="1" applyAlignment="1">
      <alignment horizontal="center"/>
    </xf>
    <xf numFmtId="167" fontId="18" fillId="8" borderId="24" xfId="0" applyNumberFormat="1" applyFont="1" applyFill="1" applyBorder="1" applyAlignment="1">
      <alignment horizontal="center"/>
    </xf>
    <xf numFmtId="9" fontId="3" fillId="4" borderId="11" xfId="0" applyNumberFormat="1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right"/>
    </xf>
    <xf numFmtId="1" fontId="12" fillId="8" borderId="2" xfId="0" applyNumberFormat="1" applyFont="1" applyFill="1" applyBorder="1" applyAlignment="1">
      <alignment horizontal="right"/>
    </xf>
    <xf numFmtId="1" fontId="12" fillId="8" borderId="3" xfId="0" applyNumberFormat="1" applyFont="1" applyFill="1" applyBorder="1" applyAlignment="1">
      <alignment horizontal="right"/>
    </xf>
    <xf numFmtId="1" fontId="12" fillId="8" borderId="4" xfId="0" applyNumberFormat="1" applyFont="1" applyFill="1" applyBorder="1" applyAlignment="1">
      <alignment horizontal="right"/>
    </xf>
    <xf numFmtId="1" fontId="12" fillId="8" borderId="0" xfId="0" applyNumberFormat="1" applyFont="1" applyFill="1" applyBorder="1" applyAlignment="1">
      <alignment horizontal="right"/>
    </xf>
    <xf numFmtId="1" fontId="12" fillId="8" borderId="5" xfId="0" applyNumberFormat="1" applyFont="1" applyFill="1" applyBorder="1" applyAlignment="1">
      <alignment horizontal="right"/>
    </xf>
    <xf numFmtId="1" fontId="12" fillId="8" borderId="7" xfId="0" applyNumberFormat="1" applyFont="1" applyFill="1" applyBorder="1" applyAlignment="1">
      <alignment horizontal="right"/>
    </xf>
    <xf numFmtId="1" fontId="12" fillId="8" borderId="6" xfId="0" applyNumberFormat="1" applyFont="1" applyFill="1" applyBorder="1" applyAlignment="1">
      <alignment horizontal="right"/>
    </xf>
    <xf numFmtId="1" fontId="12" fillId="8" borderId="8" xfId="0" applyNumberFormat="1" applyFont="1" applyFill="1" applyBorder="1" applyAlignment="1">
      <alignment horizontal="right"/>
    </xf>
    <xf numFmtId="1" fontId="18" fillId="6" borderId="1" xfId="0" applyNumberFormat="1" applyFont="1" applyFill="1" applyBorder="1" applyAlignment="1">
      <alignment horizontal="center" vertical="center"/>
    </xf>
    <xf numFmtId="168" fontId="18" fillId="6" borderId="3" xfId="0" applyNumberFormat="1" applyFont="1" applyFill="1" applyBorder="1" applyAlignment="1">
      <alignment horizontal="center" vertical="center"/>
    </xf>
    <xf numFmtId="1" fontId="18" fillId="6" borderId="4" xfId="0" applyNumberFormat="1" applyFont="1" applyFill="1" applyBorder="1" applyAlignment="1">
      <alignment horizontal="center" vertical="center"/>
    </xf>
    <xf numFmtId="168" fontId="18" fillId="6" borderId="5" xfId="0" applyNumberFormat="1" applyFont="1" applyFill="1" applyBorder="1" applyAlignment="1">
      <alignment horizontal="center" vertical="center"/>
    </xf>
    <xf numFmtId="1" fontId="18" fillId="6" borderId="7" xfId="0" applyNumberFormat="1" applyFont="1" applyFill="1" applyBorder="1" applyAlignment="1">
      <alignment horizontal="center" vertical="center"/>
    </xf>
    <xf numFmtId="168" fontId="18" fillId="6" borderId="8" xfId="0" applyNumberFormat="1" applyFont="1" applyFill="1" applyBorder="1" applyAlignment="1">
      <alignment horizontal="center" vertical="center"/>
    </xf>
    <xf numFmtId="167" fontId="3" fillId="6" borderId="14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169" fontId="3" fillId="3" borderId="0" xfId="0" applyNumberFormat="1" applyFont="1" applyFill="1"/>
    <xf numFmtId="1" fontId="3" fillId="0" borderId="0" xfId="0" applyNumberFormat="1" applyFont="1"/>
    <xf numFmtId="0" fontId="3" fillId="0" borderId="17" xfId="0" applyFont="1" applyFill="1" applyBorder="1"/>
    <xf numFmtId="0" fontId="3" fillId="0" borderId="18" xfId="0" applyFont="1" applyFill="1" applyBorder="1"/>
    <xf numFmtId="0" fontId="26" fillId="0" borderId="18" xfId="0" applyFont="1" applyBorder="1"/>
    <xf numFmtId="0" fontId="3" fillId="0" borderId="32" xfId="0" applyFont="1" applyFill="1" applyBorder="1"/>
    <xf numFmtId="0" fontId="3" fillId="0" borderId="23" xfId="0" applyFont="1" applyFill="1" applyBorder="1"/>
    <xf numFmtId="0" fontId="3" fillId="0" borderId="33" xfId="0" applyFont="1" applyFill="1" applyBorder="1"/>
    <xf numFmtId="0" fontId="0" fillId="0" borderId="23" xfId="0" applyBorder="1"/>
    <xf numFmtId="0" fontId="0" fillId="0" borderId="0" xfId="0" applyBorder="1"/>
    <xf numFmtId="0" fontId="0" fillId="0" borderId="33" xfId="0" applyBorder="1"/>
    <xf numFmtId="1" fontId="0" fillId="0" borderId="23" xfId="0" applyNumberFormat="1" applyBorder="1"/>
    <xf numFmtId="1" fontId="0" fillId="0" borderId="0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0" fontId="0" fillId="0" borderId="27" xfId="0" applyBorder="1"/>
    <xf numFmtId="0" fontId="0" fillId="0" borderId="34" xfId="0" applyBorder="1"/>
    <xf numFmtId="1" fontId="3" fillId="0" borderId="0" xfId="0" applyNumberFormat="1" applyFont="1" applyFill="1"/>
    <xf numFmtId="10" fontId="3" fillId="0" borderId="0" xfId="0" applyNumberFormat="1" applyFont="1"/>
    <xf numFmtId="0" fontId="3" fillId="10" borderId="0" xfId="0" applyFont="1" applyFill="1"/>
    <xf numFmtId="0" fontId="3" fillId="9" borderId="0" xfId="0" applyFont="1" applyFill="1" applyBorder="1"/>
    <xf numFmtId="0" fontId="26" fillId="0" borderId="0" xfId="0" applyFont="1" applyBorder="1"/>
    <xf numFmtId="0" fontId="3" fillId="10" borderId="0" xfId="0" applyFont="1" applyFill="1" applyBorder="1"/>
    <xf numFmtId="0" fontId="0" fillId="0" borderId="17" xfId="0" applyBorder="1"/>
    <xf numFmtId="0" fontId="0" fillId="0" borderId="18" xfId="0" applyBorder="1"/>
    <xf numFmtId="0" fontId="0" fillId="0" borderId="32" xfId="0" applyBorder="1"/>
    <xf numFmtId="0" fontId="0" fillId="10" borderId="0" xfId="0" applyFill="1" applyBorder="1"/>
    <xf numFmtId="0" fontId="0" fillId="0" borderId="0" xfId="0" applyFill="1" applyBorder="1"/>
    <xf numFmtId="0" fontId="3" fillId="0" borderId="0" xfId="0" quotePrefix="1" applyFont="1" applyFill="1"/>
    <xf numFmtId="1" fontId="0" fillId="0" borderId="33" xfId="0" applyNumberFormat="1" applyBorder="1"/>
    <xf numFmtId="172" fontId="3" fillId="0" borderId="0" xfId="0" applyNumberFormat="1" applyFont="1" applyFill="1"/>
    <xf numFmtId="1" fontId="3" fillId="0" borderId="0" xfId="0" applyNumberFormat="1" applyFont="1" applyFill="1" applyBorder="1"/>
    <xf numFmtId="1" fontId="0" fillId="0" borderId="34" xfId="0" applyNumberFormat="1" applyBorder="1"/>
    <xf numFmtId="173" fontId="0" fillId="10" borderId="0" xfId="0" applyNumberFormat="1" applyFill="1" applyBorder="1"/>
    <xf numFmtId="0" fontId="3" fillId="0" borderId="0" xfId="0" quotePrefix="1" applyFont="1" applyFill="1" applyBorder="1"/>
    <xf numFmtId="0" fontId="3" fillId="0" borderId="0" xfId="0" applyFont="1" applyBorder="1"/>
    <xf numFmtId="172" fontId="3" fillId="0" borderId="0" xfId="0" applyNumberFormat="1" applyFont="1" applyFill="1" applyBorder="1"/>
    <xf numFmtId="173" fontId="3" fillId="10" borderId="0" xfId="0" applyNumberFormat="1" applyFont="1" applyFill="1"/>
    <xf numFmtId="173" fontId="12" fillId="8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Fill="1"/>
    <xf numFmtId="173" fontId="0" fillId="0" borderId="0" xfId="0" applyNumberFormat="1" applyFill="1" applyBorder="1"/>
    <xf numFmtId="173" fontId="0" fillId="0" borderId="0" xfId="0" applyNumberFormat="1" applyBorder="1"/>
    <xf numFmtId="173" fontId="3" fillId="0" borderId="0" xfId="0" applyNumberFormat="1" applyFont="1" applyFill="1"/>
    <xf numFmtId="171" fontId="0" fillId="0" borderId="0" xfId="0" applyNumberFormat="1" applyBorder="1"/>
    <xf numFmtId="172" fontId="0" fillId="0" borderId="0" xfId="0" applyNumberFormat="1" applyBorder="1"/>
    <xf numFmtId="167" fontId="3" fillId="0" borderId="0" xfId="0" applyNumberFormat="1" applyFont="1" applyFill="1"/>
    <xf numFmtId="0" fontId="3" fillId="11" borderId="0" xfId="0" applyFont="1" applyFill="1"/>
    <xf numFmtId="0" fontId="3" fillId="0" borderId="0" xfId="0" applyNumberFormat="1" applyFont="1"/>
    <xf numFmtId="169" fontId="3" fillId="0" borderId="0" xfId="0" applyNumberFormat="1" applyFont="1" applyFill="1"/>
    <xf numFmtId="167" fontId="12" fillId="8" borderId="9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/>
    <xf numFmtId="0" fontId="3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/>
    </xf>
    <xf numFmtId="1" fontId="18" fillId="0" borderId="0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/>
    <xf numFmtId="0" fontId="3" fillId="0" borderId="15" xfId="0" applyNumberFormat="1" applyFont="1" applyFill="1" applyBorder="1" applyAlignment="1">
      <alignment horizontal="center"/>
    </xf>
    <xf numFmtId="9" fontId="3" fillId="4" borderId="12" xfId="0" applyNumberFormat="1" applyFont="1" applyFill="1" applyBorder="1" applyAlignment="1">
      <alignment horizontal="center"/>
    </xf>
    <xf numFmtId="0" fontId="8" fillId="4" borderId="5" xfId="0" applyFont="1" applyFill="1" applyBorder="1" applyAlignment="1"/>
    <xf numFmtId="0" fontId="2" fillId="4" borderId="14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0" xfId="0" applyNumberFormat="1" applyFont="1" applyFill="1" applyBorder="1" applyAlignment="1">
      <alignment horizontal="left"/>
    </xf>
    <xf numFmtId="1" fontId="3" fillId="8" borderId="13" xfId="0" applyNumberFormat="1" applyFont="1" applyFill="1" applyBorder="1"/>
    <xf numFmtId="0" fontId="3" fillId="8" borderId="0" xfId="0" applyFont="1" applyFill="1" applyBorder="1"/>
    <xf numFmtId="0" fontId="3" fillId="8" borderId="5" xfId="0" applyFont="1" applyFill="1" applyBorder="1"/>
    <xf numFmtId="1" fontId="3" fillId="8" borderId="14" xfId="0" applyNumberFormat="1" applyFont="1" applyFill="1" applyBorder="1"/>
    <xf numFmtId="0" fontId="3" fillId="8" borderId="6" xfId="0" applyFont="1" applyFill="1" applyBorder="1"/>
    <xf numFmtId="0" fontId="3" fillId="8" borderId="8" xfId="0" applyFont="1" applyFill="1" applyBorder="1"/>
    <xf numFmtId="0" fontId="3" fillId="4" borderId="12" xfId="0" applyFont="1" applyFill="1" applyBorder="1"/>
    <xf numFmtId="1" fontId="3" fillId="4" borderId="14" xfId="0" applyNumberFormat="1" applyFont="1" applyFill="1" applyBorder="1"/>
    <xf numFmtId="0" fontId="3" fillId="4" borderId="6" xfId="0" applyFont="1" applyFill="1" applyBorder="1"/>
    <xf numFmtId="0" fontId="3" fillId="4" borderId="8" xfId="0" applyFont="1" applyFill="1" applyBorder="1"/>
    <xf numFmtId="0" fontId="3" fillId="0" borderId="2" xfId="0" applyFont="1" applyBorder="1"/>
    <xf numFmtId="0" fontId="3" fillId="0" borderId="4" xfId="0" applyFont="1" applyFill="1" applyBorder="1"/>
    <xf numFmtId="0" fontId="3" fillId="0" borderId="7" xfId="0" applyFont="1" applyFill="1" applyBorder="1"/>
    <xf numFmtId="0" fontId="3" fillId="0" borderId="6" xfId="0" applyFont="1" applyBorder="1"/>
    <xf numFmtId="0" fontId="3" fillId="0" borderId="1" xfId="0" applyFont="1" applyBorder="1"/>
    <xf numFmtId="0" fontId="3" fillId="8" borderId="4" xfId="0" applyFont="1" applyFill="1" applyBorder="1"/>
    <xf numFmtId="0" fontId="3" fillId="8" borderId="7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9" xfId="0" applyFont="1" applyFill="1" applyBorder="1"/>
    <xf numFmtId="0" fontId="3" fillId="4" borderId="14" xfId="0" applyFont="1" applyFill="1" applyBorder="1"/>
    <xf numFmtId="0" fontId="3" fillId="4" borderId="13" xfId="0" applyFont="1" applyFill="1" applyBorder="1"/>
    <xf numFmtId="0" fontId="3" fillId="9" borderId="2" xfId="0" applyFont="1" applyFill="1" applyBorder="1"/>
    <xf numFmtId="1" fontId="3" fillId="0" borderId="4" xfId="0" applyNumberFormat="1" applyFont="1" applyBorder="1"/>
    <xf numFmtId="1" fontId="3" fillId="0" borderId="0" xfId="0" applyNumberFormat="1" applyFont="1" applyBorder="1"/>
    <xf numFmtId="10" fontId="3" fillId="0" borderId="0" xfId="0" applyNumberFormat="1" applyFont="1" applyBorder="1"/>
    <xf numFmtId="1" fontId="3" fillId="0" borderId="7" xfId="0" applyNumberFormat="1" applyFont="1" applyBorder="1"/>
    <xf numFmtId="1" fontId="3" fillId="0" borderId="6" xfId="0" applyNumberFormat="1" applyFont="1" applyBorder="1"/>
    <xf numFmtId="0" fontId="3" fillId="9" borderId="6" xfId="0" applyFont="1" applyFill="1" applyBorder="1"/>
    <xf numFmtId="10" fontId="3" fillId="0" borderId="6" xfId="0" applyNumberFormat="1" applyFont="1" applyBorder="1"/>
    <xf numFmtId="0" fontId="0" fillId="9" borderId="1" xfId="0" applyFill="1" applyBorder="1"/>
    <xf numFmtId="0" fontId="0" fillId="9" borderId="2" xfId="0" applyFill="1" applyBorder="1"/>
    <xf numFmtId="167" fontId="3" fillId="0" borderId="2" xfId="0" applyNumberFormat="1" applyFont="1" applyFill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7" xfId="0" applyNumberFormat="1" applyBorder="1"/>
    <xf numFmtId="1" fontId="0" fillId="0" borderId="6" xfId="0" applyNumberFormat="1" applyBorder="1"/>
    <xf numFmtId="1" fontId="3" fillId="0" borderId="6" xfId="0" applyNumberFormat="1" applyFont="1" applyFill="1" applyBorder="1"/>
    <xf numFmtId="0" fontId="0" fillId="0" borderId="6" xfId="0" applyBorder="1"/>
    <xf numFmtId="0" fontId="0" fillId="0" borderId="8" xfId="0" applyBorder="1"/>
    <xf numFmtId="167" fontId="3" fillId="0" borderId="2" xfId="0" applyNumberFormat="1" applyFont="1" applyBorder="1"/>
    <xf numFmtId="172" fontId="3" fillId="0" borderId="6" xfId="0" applyNumberFormat="1" applyFont="1" applyFill="1" applyBorder="1"/>
    <xf numFmtId="0" fontId="3" fillId="0" borderId="10" xfId="0" applyFont="1" applyFill="1" applyBorder="1"/>
    <xf numFmtId="0" fontId="3" fillId="9" borderId="4" xfId="0" applyFont="1" applyFill="1" applyBorder="1"/>
    <xf numFmtId="0" fontId="3" fillId="9" borderId="7" xfId="0" applyFont="1" applyFill="1" applyBorder="1"/>
    <xf numFmtId="0" fontId="0" fillId="0" borderId="7" xfId="0" applyBorder="1"/>
    <xf numFmtId="164" fontId="0" fillId="9" borderId="2" xfId="0" applyNumberFormat="1" applyFill="1" applyBorder="1"/>
    <xf numFmtId="1" fontId="0" fillId="9" borderId="2" xfId="0" applyNumberFormat="1" applyFill="1" applyBorder="1"/>
    <xf numFmtId="0" fontId="3" fillId="3" borderId="0" xfId="0" applyFont="1" applyFill="1" applyAlignment="1">
      <alignment vertical="center"/>
    </xf>
    <xf numFmtId="0" fontId="3" fillId="0" borderId="0" xfId="0" applyFont="1" applyFill="1" applyAlignment="1"/>
    <xf numFmtId="0" fontId="3" fillId="3" borderId="0" xfId="0" applyFont="1" applyFill="1" applyAlignment="1"/>
    <xf numFmtId="0" fontId="3" fillId="4" borderId="10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vertical="center"/>
    </xf>
    <xf numFmtId="1" fontId="0" fillId="0" borderId="0" xfId="0" applyNumberFormat="1" applyFill="1" applyBorder="1"/>
    <xf numFmtId="169" fontId="0" fillId="0" borderId="0" xfId="0" applyNumberFormat="1" applyBorder="1"/>
    <xf numFmtId="173" fontId="3" fillId="0" borderId="0" xfId="0" applyNumberFormat="1" applyFont="1" applyFill="1" applyBorder="1"/>
    <xf numFmtId="173" fontId="3" fillId="0" borderId="6" xfId="0" applyNumberFormat="1" applyFont="1" applyFill="1" applyBorder="1"/>
    <xf numFmtId="1" fontId="20" fillId="8" borderId="1" xfId="0" applyNumberFormat="1" applyFont="1" applyFill="1" applyBorder="1" applyAlignment="1">
      <alignment horizontal="right"/>
    </xf>
    <xf numFmtId="0" fontId="3" fillId="4" borderId="0" xfId="0" applyNumberFormat="1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45" fillId="2" borderId="0" xfId="0" applyFont="1" applyFill="1"/>
    <xf numFmtId="0" fontId="46" fillId="0" borderId="0" xfId="0" applyFont="1"/>
    <xf numFmtId="0" fontId="46" fillId="0" borderId="15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10" fillId="3" borderId="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6" fontId="3" fillId="6" borderId="4" xfId="0" applyNumberFormat="1" applyFont="1" applyFill="1" applyBorder="1" applyAlignment="1">
      <alignment horizontal="center"/>
    </xf>
    <xf numFmtId="166" fontId="3" fillId="6" borderId="0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6" borderId="7" xfId="0" applyNumberFormat="1" applyFont="1" applyFill="1" applyBorder="1" applyAlignment="1">
      <alignment horizontal="center"/>
    </xf>
    <xf numFmtId="0" fontId="3" fillId="6" borderId="6" xfId="0" applyNumberFormat="1" applyFont="1" applyFill="1" applyBorder="1" applyAlignment="1">
      <alignment horizontal="center"/>
    </xf>
    <xf numFmtId="0" fontId="3" fillId="6" borderId="8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wrapText="1"/>
    </xf>
    <xf numFmtId="0" fontId="16" fillId="4" borderId="15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textRotation="90"/>
    </xf>
    <xf numFmtId="0" fontId="10" fillId="3" borderId="0" xfId="0" applyFont="1" applyFill="1" applyBorder="1" applyAlignment="1">
      <alignment horizontal="center"/>
    </xf>
    <xf numFmtId="1" fontId="3" fillId="6" borderId="10" xfId="0" applyNumberFormat="1" applyFont="1" applyFill="1" applyBorder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3" fillId="7" borderId="10" xfId="0" applyNumberFormat="1" applyFont="1" applyFill="1" applyBorder="1" applyAlignment="1">
      <alignment horizontal="center" wrapText="1"/>
    </xf>
    <xf numFmtId="1" fontId="3" fillId="7" borderId="11" xfId="0" applyNumberFormat="1" applyFont="1" applyFill="1" applyBorder="1" applyAlignment="1">
      <alignment horizontal="center"/>
    </xf>
    <xf numFmtId="0" fontId="3" fillId="7" borderId="10" xfId="0" applyNumberFormat="1" applyFont="1" applyFill="1" applyBorder="1" applyAlignment="1">
      <alignment horizontal="center"/>
    </xf>
    <xf numFmtId="0" fontId="3" fillId="7" borderId="11" xfId="0" applyNumberFormat="1" applyFont="1" applyFill="1" applyBorder="1" applyAlignment="1">
      <alignment horizontal="center"/>
    </xf>
    <xf numFmtId="0" fontId="3" fillId="7" borderId="12" xfId="0" applyNumberFormat="1" applyFont="1" applyFill="1" applyBorder="1" applyAlignment="1">
      <alignment horizontal="center"/>
    </xf>
    <xf numFmtId="0" fontId="3" fillId="7" borderId="7" xfId="0" applyNumberFormat="1" applyFont="1" applyFill="1" applyBorder="1" applyAlignment="1">
      <alignment horizontal="left"/>
    </xf>
    <xf numFmtId="0" fontId="3" fillId="7" borderId="6" xfId="0" applyNumberFormat="1" applyFont="1" applyFill="1" applyBorder="1" applyAlignment="1">
      <alignment horizontal="left"/>
    </xf>
    <xf numFmtId="0" fontId="3" fillId="7" borderId="8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3" fillId="6" borderId="10" xfId="0" applyNumberFormat="1" applyFont="1" applyFill="1" applyBorder="1" applyAlignment="1">
      <alignment horizontal="center"/>
    </xf>
    <xf numFmtId="0" fontId="3" fillId="6" borderId="11" xfId="0" applyNumberFormat="1" applyFont="1" applyFill="1" applyBorder="1" applyAlignment="1">
      <alignment horizontal="center"/>
    </xf>
    <xf numFmtId="0" fontId="3" fillId="6" borderId="12" xfId="0" applyNumberFormat="1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3" xfId="0" applyFont="1" applyFill="1" applyBorder="1" applyAlignment="1">
      <alignment horizontal="center" vertical="center" shrinkToFit="1"/>
    </xf>
    <xf numFmtId="0" fontId="3" fillId="4" borderId="7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center" vertical="center" shrinkToFit="1"/>
    </xf>
    <xf numFmtId="170" fontId="3" fillId="6" borderId="10" xfId="0" applyNumberFormat="1" applyFont="1" applyFill="1" applyBorder="1" applyAlignment="1">
      <alignment horizontal="center"/>
    </xf>
    <xf numFmtId="170" fontId="3" fillId="6" borderId="11" xfId="0" applyNumberFormat="1" applyFont="1" applyFill="1" applyBorder="1" applyAlignment="1">
      <alignment horizontal="center"/>
    </xf>
    <xf numFmtId="170" fontId="3" fillId="6" borderId="12" xfId="0" applyNumberFormat="1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left"/>
    </xf>
    <xf numFmtId="0" fontId="3" fillId="7" borderId="2" xfId="0" applyNumberFormat="1" applyFont="1" applyFill="1" applyBorder="1" applyAlignment="1">
      <alignment horizontal="left"/>
    </xf>
    <xf numFmtId="0" fontId="3" fillId="7" borderId="3" xfId="0" applyNumberFormat="1" applyFont="1" applyFill="1" applyBorder="1" applyAlignment="1">
      <alignment horizontal="left"/>
    </xf>
    <xf numFmtId="0" fontId="3" fillId="7" borderId="4" xfId="0" applyNumberFormat="1" applyFont="1" applyFill="1" applyBorder="1" applyAlignment="1">
      <alignment horizontal="left"/>
    </xf>
    <xf numFmtId="0" fontId="3" fillId="7" borderId="0" xfId="0" applyNumberFormat="1" applyFont="1" applyFill="1" applyBorder="1" applyAlignment="1">
      <alignment horizontal="left"/>
    </xf>
    <xf numFmtId="0" fontId="3" fillId="7" borderId="5" xfId="0" applyNumberFormat="1" applyFont="1" applyFill="1" applyBorder="1" applyAlignment="1">
      <alignment horizontal="left"/>
    </xf>
    <xf numFmtId="0" fontId="27" fillId="3" borderId="0" xfId="0" applyFont="1" applyFill="1" applyAlignment="1">
      <alignment horizontal="center" vertical="center" textRotation="90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66" fontId="3" fillId="6" borderId="4" xfId="0" applyNumberFormat="1" applyFont="1" applyFill="1" applyBorder="1" applyAlignment="1">
      <alignment horizontal="center"/>
    </xf>
    <xf numFmtId="166" fontId="3" fillId="6" borderId="0" xfId="0" applyNumberFormat="1" applyFont="1" applyFill="1" applyBorder="1" applyAlignment="1">
      <alignment horizontal="center"/>
    </xf>
    <xf numFmtId="166" fontId="3" fillId="6" borderId="5" xfId="0" applyNumberFormat="1" applyFont="1" applyFill="1" applyBorder="1" applyAlignment="1">
      <alignment horizontal="center"/>
    </xf>
    <xf numFmtId="166" fontId="3" fillId="6" borderId="7" xfId="0" applyNumberFormat="1" applyFont="1" applyFill="1" applyBorder="1" applyAlignment="1">
      <alignment horizontal="center"/>
    </xf>
    <xf numFmtId="166" fontId="3" fillId="6" borderId="6" xfId="0" applyNumberFormat="1" applyFont="1" applyFill="1" applyBorder="1" applyAlignment="1">
      <alignment horizontal="center"/>
    </xf>
    <xf numFmtId="166" fontId="3" fillId="6" borderId="8" xfId="0" applyNumberFormat="1" applyFon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6" fontId="3" fillId="7" borderId="2" xfId="0" applyNumberFormat="1" applyFont="1" applyFill="1" applyBorder="1" applyAlignment="1">
      <alignment horizontal="center"/>
    </xf>
    <xf numFmtId="166" fontId="3" fillId="7" borderId="3" xfId="0" applyNumberFormat="1" applyFont="1" applyFill="1" applyBorder="1" applyAlignment="1">
      <alignment horizontal="center"/>
    </xf>
    <xf numFmtId="1" fontId="3" fillId="6" borderId="7" xfId="0" applyNumberFormat="1" applyFont="1" applyFill="1" applyBorder="1" applyAlignment="1">
      <alignment horizontal="center"/>
    </xf>
    <xf numFmtId="1" fontId="3" fillId="6" borderId="6" xfId="0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3" fillId="6" borderId="2" xfId="0" applyNumberFormat="1" applyFont="1" applyFill="1" applyBorder="1" applyAlignment="1">
      <alignment horizontal="center"/>
    </xf>
    <xf numFmtId="0" fontId="3" fillId="6" borderId="3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18" fillId="8" borderId="15" xfId="0" applyFont="1" applyFill="1" applyBorder="1" applyAlignment="1">
      <alignment horizontal="center" vertical="center"/>
    </xf>
  </cellXfs>
  <cellStyles count="49">
    <cellStyle name="20% - Accent1" xfId="24" builtinId="30" hidden="1"/>
    <cellStyle name="20% - Accent2" xfId="28" builtinId="34" hidden="1"/>
    <cellStyle name="20% - Accent3" xfId="32" builtinId="38" hidden="1"/>
    <cellStyle name="20% - Accent4" xfId="36" builtinId="42" hidden="1"/>
    <cellStyle name="20% - Accent5" xfId="40" builtinId="46" hidden="1"/>
    <cellStyle name="20% - Accent6" xfId="44" builtinId="50" hidden="1"/>
    <cellStyle name="40% - Accent1" xfId="25" builtinId="31" hidden="1"/>
    <cellStyle name="40% - Accent2" xfId="29" builtinId="35" hidden="1"/>
    <cellStyle name="40% - Accent3" xfId="33" builtinId="39" hidden="1"/>
    <cellStyle name="40% - Accent4" xfId="37" builtinId="43" hidden="1"/>
    <cellStyle name="40% - Accent5" xfId="41" builtinId="47" hidden="1"/>
    <cellStyle name="40% - Accent6" xfId="45" builtinId="51" hidden="1"/>
    <cellStyle name="60% - Accent1" xfId="26" builtinId="32" hidden="1"/>
    <cellStyle name="60% - Accent2" xfId="30" builtinId="36" hidden="1"/>
    <cellStyle name="60% - Accent3" xfId="34" builtinId="40" hidden="1"/>
    <cellStyle name="60% - Accent4" xfId="38" builtinId="44" hidden="1"/>
    <cellStyle name="60% - Accent5" xfId="42" builtinId="48" hidden="1"/>
    <cellStyle name="60% - Accent6" xfId="46" builtinId="52" hidden="1"/>
    <cellStyle name="Accent1" xfId="23" builtinId="29" hidden="1"/>
    <cellStyle name="Accent2" xfId="27" builtinId="33" hidden="1"/>
    <cellStyle name="Accent3" xfId="31" builtinId="37" hidden="1"/>
    <cellStyle name="Accent4" xfId="35" builtinId="41" hidden="1"/>
    <cellStyle name="Accent5" xfId="39" builtinId="45" hidden="1"/>
    <cellStyle name="Accent6" xfId="43" builtinId="49" hidden="1"/>
    <cellStyle name="Bad" xfId="12" builtinId="27" hidden="1"/>
    <cellStyle name="Calculation" xfId="16" builtinId="22" hidden="1"/>
    <cellStyle name="Check Cell" xfId="18" builtinId="23" hidden="1"/>
    <cellStyle name="Comma" xfId="1" builtinId="3" hidden="1"/>
    <cellStyle name="Comma [0]" xfId="2" builtinId="6" hidden="1"/>
    <cellStyle name="Currency" xfId="3" builtinId="4" hidden="1"/>
    <cellStyle name="Currency [0]" xfId="4" builtinId="7" hidden="1"/>
    <cellStyle name="Explanatory Text" xfId="21" builtinId="53" hidden="1"/>
    <cellStyle name="Good" xfId="11" builtinId="26" hidden="1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Input" xfId="14" builtinId="20" hidden="1"/>
    <cellStyle name="Linked Cell" xfId="17" builtinId="24" hidden="1"/>
    <cellStyle name="Neutral" xfId="13" builtinId="28" hidden="1"/>
    <cellStyle name="Normal" xfId="0" builtinId="0"/>
    <cellStyle name="Normal 2" xfId="47"/>
    <cellStyle name="Note" xfId="20" builtinId="10" hidden="1"/>
    <cellStyle name="Output" xfId="15" builtinId="21" hidden="1"/>
    <cellStyle name="Percent" xfId="5" builtinId="5" hidden="1"/>
    <cellStyle name="Title" xfId="6" builtinId="15" hidden="1"/>
    <cellStyle name="Total" xfId="22" builtinId="25" hidden="1"/>
    <cellStyle name="Warning Text" xfId="19" builtinId="11" hidden="1"/>
    <cellStyle name="パーセント 2" xfId="48"/>
  </cellStyles>
  <dxfs count="0"/>
  <tableStyles count="0" defaultTableStyle="TableStyleMedium2" defaultPivotStyle="PivotStyleMedium9"/>
  <colors>
    <mruColors>
      <color rgb="FF00FF00"/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6653073740522"/>
          <c:y val="2.2455701099022132E-2"/>
          <c:w val="0.79802649033231909"/>
          <c:h val="0.89720865321401433"/>
        </c:manualLayout>
      </c:layout>
      <c:scatterChart>
        <c:scatterStyle val="lineMarker"/>
        <c:varyColors val="0"/>
        <c:ser>
          <c:idx val="18"/>
          <c:order val="42"/>
          <c:tx>
            <c:v>No1 vehicle vs engine speed 1st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Longitudinal!$EK$6:$EK$1200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</c:v>
                </c:pt>
                <c:pt idx="26" formatCode="0%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BCF-4916-87A1-EBB9AF3A1B89}"/>
            </c:ext>
          </c:extLst>
        </c:ser>
        <c:ser>
          <c:idx val="20"/>
          <c:order val="43"/>
          <c:tx>
            <c:v>No1 vehicle vs engine speed 2nd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Longitudinal!$EL$6:$EL$1200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</c:v>
                </c:pt>
                <c:pt idx="26" formatCode="0%">
                  <c:v>0.02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BCF-4916-87A1-EBB9AF3A1B89}"/>
            </c:ext>
          </c:extLst>
        </c:ser>
        <c:ser>
          <c:idx val="22"/>
          <c:order val="44"/>
          <c:tx>
            <c:v>No1 vehicle vs engine speed 3rd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Longitudinal!$EM$6:$EM$1200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3</c:v>
                </c:pt>
                <c:pt idx="26" formatCode="0%">
                  <c:v>0.04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BCF-4916-87A1-EBB9AF3A1B89}"/>
            </c:ext>
          </c:extLst>
        </c:ser>
        <c:ser>
          <c:idx val="26"/>
          <c:order val="45"/>
          <c:tx>
            <c:v>No1 vehicle vs engine speed 4th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Longitudinal!$EN$6:$EN$1200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4</c:v>
                </c:pt>
                <c:pt idx="26" formatCode="0%">
                  <c:v>0.06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BCF-4916-87A1-EBB9AF3A1B89}"/>
            </c:ext>
          </c:extLst>
        </c:ser>
        <c:ser>
          <c:idx val="28"/>
          <c:order val="46"/>
          <c:tx>
            <c:v>No1 vehicle vs engine speed 5th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Longitudinal!$EO$6:$EO$1200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5</c:v>
                </c:pt>
                <c:pt idx="26" formatCode="0%">
                  <c:v>0.08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BCF-4916-87A1-EBB9AF3A1B89}"/>
            </c:ext>
          </c:extLst>
        </c:ser>
        <c:ser>
          <c:idx val="56"/>
          <c:order val="47"/>
          <c:tx>
            <c:v>No1 vehicle vs engine speed 6th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Longitudinal!$EP$6:$EP$1200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6</c:v>
                </c:pt>
                <c:pt idx="26" formatCode="0%">
                  <c:v>0.1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BCF-4916-87A1-EBB9AF3A1B89}"/>
            </c:ext>
          </c:extLst>
        </c:ser>
        <c:ser>
          <c:idx val="30"/>
          <c:order val="48"/>
          <c:tx>
            <c:v>No1 vehicle vs engine speed 7th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Longitudinal!$EQ$6:$EQ$1200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7</c:v>
                </c:pt>
                <c:pt idx="26" formatCode="0%">
                  <c:v>0.12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BCF-4916-87A1-EBB9AF3A1B89}"/>
            </c:ext>
          </c:extLst>
        </c:ser>
        <c:ser>
          <c:idx val="31"/>
          <c:order val="49"/>
          <c:tx>
            <c:v>No1 vehicle vs engine speed 8th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Longitudinal!$ER$6:$ER$1200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8</c:v>
                </c:pt>
                <c:pt idx="26" formatCode="0%">
                  <c:v>0.14000000000000001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BCF-4916-87A1-EBB9AF3A1B89}"/>
            </c:ext>
          </c:extLst>
        </c:ser>
        <c:ser>
          <c:idx val="32"/>
          <c:order val="50"/>
          <c:tx>
            <c:v>No1 vehicle vs engine speed 9th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Longitudinal!$ES$6:$ES$1200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9</c:v>
                </c:pt>
                <c:pt idx="26" formatCode="0%">
                  <c:v>0.16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BCF-4916-87A1-EBB9AF3A1B89}"/>
            </c:ext>
          </c:extLst>
        </c:ser>
        <c:ser>
          <c:idx val="33"/>
          <c:order val="51"/>
          <c:tx>
            <c:v>o1 vehicle vs engine speed 10th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Longitudinal!$ET$6:$ET$1200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10</c:v>
                </c:pt>
                <c:pt idx="26" formatCode="0%">
                  <c:v>0.18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BCF-4916-87A1-EBB9AF3A1B89}"/>
            </c:ext>
          </c:extLst>
        </c:ser>
        <c:ser>
          <c:idx val="34"/>
          <c:order val="52"/>
          <c:tx>
            <c:v>No1 vehicle vs engine speed 11th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Longitudinal!$EU$6:$EU$1200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11</c:v>
                </c:pt>
                <c:pt idx="26" formatCode="0%">
                  <c:v>0.2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BCF-4916-87A1-EBB9AF3A1B89}"/>
            </c:ext>
          </c:extLst>
        </c:ser>
        <c:ser>
          <c:idx val="35"/>
          <c:order val="53"/>
          <c:tx>
            <c:v>No1 vehicle vs engine speed 12th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Longitudinal!$EV$6:$EV$1200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12</c:v>
                </c:pt>
                <c:pt idx="26" formatCode="0%">
                  <c:v>0.22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6BCF-4916-87A1-EBB9AF3A1B89}"/>
            </c:ext>
          </c:extLst>
        </c:ser>
        <c:ser>
          <c:idx val="21"/>
          <c:order val="54"/>
          <c:tx>
            <c:v>No1 vehicle vs engine speed 13th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Longitudinal!$EW$6:$EW$1200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13</c:v>
                </c:pt>
                <c:pt idx="26" formatCode="0%">
                  <c:v>0.24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CF-4916-87A1-EBB9AF3A1B89}"/>
            </c:ext>
          </c:extLst>
        </c:ser>
        <c:ser>
          <c:idx val="23"/>
          <c:order val="55"/>
          <c:tx>
            <c:v>No1 vehicle vs engine speed 14th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Longitudinal!$EX$6:$EX$1200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14</c:v>
                </c:pt>
                <c:pt idx="26" formatCode="0%">
                  <c:v>0.26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CF-4916-87A1-EBB9AF3A1B89}"/>
            </c:ext>
          </c:extLst>
        </c:ser>
        <c:ser>
          <c:idx val="24"/>
          <c:order val="56"/>
          <c:tx>
            <c:v>No1 vehicle vs engine speed 15th</c:v>
          </c:tx>
          <c:marker>
            <c:symbol val="none"/>
          </c:marker>
          <c:xVal>
            <c:numRef>
              <c:f>Longitudinal!$EY$6:$EY$1200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15</c:v>
                </c:pt>
                <c:pt idx="26" formatCode="0%">
                  <c:v>0.28000000000000003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CF-4916-87A1-EBB9AF3A1B89}"/>
            </c:ext>
          </c:extLst>
        </c:ser>
        <c:ser>
          <c:idx val="25"/>
          <c:order val="57"/>
          <c:tx>
            <c:v>No1 vehicle vs engine speed 16th</c:v>
          </c:tx>
          <c:marker>
            <c:symbol val="none"/>
          </c:marker>
          <c:xVal>
            <c:numRef>
              <c:f>Longitudinal!$EZ$6:$EZ$1200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16</c:v>
                </c:pt>
                <c:pt idx="26" formatCode="0%">
                  <c:v>0.3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BCF-4916-87A1-EBB9AF3A1B89}"/>
            </c:ext>
          </c:extLst>
        </c:ser>
        <c:ser>
          <c:idx val="27"/>
          <c:order val="58"/>
          <c:tx>
            <c:v>No1 vehicle vs engine speed 17th</c:v>
          </c:tx>
          <c:marker>
            <c:symbol val="none"/>
          </c:marker>
          <c:xVal>
            <c:numRef>
              <c:f>Longitudinal!$FA$6:$FA$1200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17</c:v>
                </c:pt>
                <c:pt idx="26" formatCode="0%">
                  <c:v>0.32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CF-4916-87A1-EBB9AF3A1B89}"/>
            </c:ext>
          </c:extLst>
        </c:ser>
        <c:ser>
          <c:idx val="29"/>
          <c:order val="59"/>
          <c:tx>
            <c:v>No1 vehicle vs engine speed 18th</c:v>
          </c:tx>
          <c:marker>
            <c:symbol val="none"/>
          </c:marker>
          <c:xVal>
            <c:numRef>
              <c:f>Longitudinal!$FB$6:$FB$1200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18</c:v>
                </c:pt>
                <c:pt idx="26" formatCode="0%">
                  <c:v>0.34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BCF-4916-87A1-EBB9AF3A1B89}"/>
            </c:ext>
          </c:extLst>
        </c:ser>
        <c:ser>
          <c:idx val="57"/>
          <c:order val="60"/>
          <c:tx>
            <c:v>No1 vehicle vs engine speed 19th</c:v>
          </c:tx>
          <c:marker>
            <c:symbol val="none"/>
          </c:marker>
          <c:xVal>
            <c:numRef>
              <c:f>Longitudinal!$FC$6:$FC$1200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19</c:v>
                </c:pt>
                <c:pt idx="26" formatCode="0%">
                  <c:v>0.36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BCF-4916-87A1-EBB9AF3A1B89}"/>
            </c:ext>
          </c:extLst>
        </c:ser>
        <c:ser>
          <c:idx val="58"/>
          <c:order val="61"/>
          <c:tx>
            <c:v>No1 vehicle vs engine speed 20th</c:v>
          </c:tx>
          <c:marker>
            <c:symbol val="none"/>
          </c:marker>
          <c:xVal>
            <c:numRef>
              <c:f>Longitudinal!$FD$6:$FD$1200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20</c:v>
                </c:pt>
                <c:pt idx="26" formatCode="0%">
                  <c:v>0.38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BCF-4916-87A1-EBB9AF3A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2879"/>
        <c:axId val="106055007"/>
        <c:extLst/>
      </c:scatterChart>
      <c:scatterChart>
        <c:scatterStyle val="lineMarker"/>
        <c:varyColors val="0"/>
        <c:ser>
          <c:idx val="1"/>
          <c:order val="0"/>
          <c:tx>
            <c:v>No1 1st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Longitudinal!$DX$84:$DX$103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Longitudinal!$DZ$84:$DZ$103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CF-4916-87A1-EBB9AF3A1B89}"/>
            </c:ext>
          </c:extLst>
        </c:ser>
        <c:ser>
          <c:idx val="3"/>
          <c:order val="1"/>
          <c:tx>
            <c:v>No1 2nd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Longitudinal!$DX$108:$DX$127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Longitudinal!$DZ$108:$DZ$127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BCF-4916-87A1-EBB9AF3A1B89}"/>
            </c:ext>
          </c:extLst>
        </c:ser>
        <c:ser>
          <c:idx val="5"/>
          <c:order val="2"/>
          <c:tx>
            <c:v>No1 3rd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Longitudinal!$DX$133:$DX$152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Longitudinal!$DZ$133:$DZ$152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BCF-4916-87A1-EBB9AF3A1B89}"/>
            </c:ext>
          </c:extLst>
        </c:ser>
        <c:ser>
          <c:idx val="7"/>
          <c:order val="3"/>
          <c:tx>
            <c:v>No1 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Longitudinal!$DX$158:$DX$177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Longitudinal!$DZ$158:$DZ$177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BCF-4916-87A1-EBB9AF3A1B89}"/>
            </c:ext>
          </c:extLst>
        </c:ser>
        <c:ser>
          <c:idx val="9"/>
          <c:order val="4"/>
          <c:tx>
            <c:v>No1 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Longitudinal!$DX$183:$DX$202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Longitudinal!$DZ$183:$DZ$202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BCF-4916-87A1-EBB9AF3A1B89}"/>
            </c:ext>
          </c:extLst>
        </c:ser>
        <c:ser>
          <c:idx val="11"/>
          <c:order val="5"/>
          <c:tx>
            <c:v>No1 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Longitudinal!$DX$208:$DX$227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Longitudinal!$DZ$208:$DZ$227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BCF-4916-87A1-EBB9AF3A1B89}"/>
            </c:ext>
          </c:extLst>
        </c:ser>
        <c:ser>
          <c:idx val="10"/>
          <c:order val="6"/>
          <c:tx>
            <c:v>No1 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Longitudinal!$DX$233:$DX$252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Longitudinal!$DZ$233:$DZ$252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BCF-4916-87A1-EBB9AF3A1B89}"/>
            </c:ext>
          </c:extLst>
        </c:ser>
        <c:ser>
          <c:idx val="12"/>
          <c:order val="7"/>
          <c:tx>
            <c:v>No1 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Longitudinal!$DX$258:$DX$277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Longitudinal!$DZ$258:$DZ$277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BCF-4916-87A1-EBB9AF3A1B89}"/>
            </c:ext>
          </c:extLst>
        </c:ser>
        <c:ser>
          <c:idx val="36"/>
          <c:order val="8"/>
          <c:tx>
            <c:v>No1 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Longitudinal!$DX$283:$DX$302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Longitudinal!$DZ$283:$DZ$302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BCF-4916-87A1-EBB9AF3A1B89}"/>
            </c:ext>
          </c:extLst>
        </c:ser>
        <c:ser>
          <c:idx val="37"/>
          <c:order val="9"/>
          <c:tx>
            <c:v>No1 10th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Longitudinal!$DX$308:$DX$327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Longitudinal!$DZ$308:$DZ$327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BCF-4916-87A1-EBB9AF3A1B89}"/>
            </c:ext>
          </c:extLst>
        </c:ser>
        <c:ser>
          <c:idx val="38"/>
          <c:order val="10"/>
          <c:tx>
            <c:v>No1 11th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Longitudinal!$DX$333:$DX$352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Longitudinal!$DZ$333:$DZ$352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BCF-4916-87A1-EBB9AF3A1B89}"/>
            </c:ext>
          </c:extLst>
        </c:ser>
        <c:ser>
          <c:idx val="39"/>
          <c:order val="11"/>
          <c:tx>
            <c:v>No1 12th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Longitudinal!$DX$358:$DX$377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Longitudinal!$DZ$358:$DZ$377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BCF-4916-87A1-EBB9AF3A1B89}"/>
            </c:ext>
          </c:extLst>
        </c:ser>
        <c:ser>
          <c:idx val="40"/>
          <c:order val="12"/>
          <c:tx>
            <c:v>No1 13th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Longitudinal!$DX$383:$DX$402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Longitudinal!$DZ$383:$DZ$402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BCF-4916-87A1-EBB9AF3A1B89}"/>
            </c:ext>
          </c:extLst>
        </c:ser>
        <c:ser>
          <c:idx val="41"/>
          <c:order val="13"/>
          <c:tx>
            <c:v>No1 14th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Longitudinal!$DX$408:$DX$427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Longitudinal!$DZ$408:$DZ$427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BCF-4916-87A1-EBB9AF3A1B89}"/>
            </c:ext>
          </c:extLst>
        </c:ser>
        <c:ser>
          <c:idx val="42"/>
          <c:order val="14"/>
          <c:tx>
            <c:v>No1 15th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Longitudinal!$DX$433:$DX$452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Longitudinal!$DZ$433:$DZ$452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BCF-4916-87A1-EBB9AF3A1B89}"/>
            </c:ext>
          </c:extLst>
        </c:ser>
        <c:ser>
          <c:idx val="43"/>
          <c:order val="15"/>
          <c:tx>
            <c:v>No1 16th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Longitudinal!$DX$458:$DX$477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Longitudinal!$DZ$458:$DZ$477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BCF-4916-87A1-EBB9AF3A1B89}"/>
            </c:ext>
          </c:extLst>
        </c:ser>
        <c:ser>
          <c:idx val="44"/>
          <c:order val="16"/>
          <c:tx>
            <c:v>No1 17th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Longitudinal!$DX$483:$DX$502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Longitudinal!$DZ$483:$DZ$502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BCF-4916-87A1-EBB9AF3A1B89}"/>
            </c:ext>
          </c:extLst>
        </c:ser>
        <c:ser>
          <c:idx val="45"/>
          <c:order val="17"/>
          <c:tx>
            <c:v>No1 18th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Longitudinal!$DX$508:$DX$527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Longitudinal!$DZ$508:$DZ$527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BCF-4916-87A1-EBB9AF3A1B89}"/>
            </c:ext>
          </c:extLst>
        </c:ser>
        <c:ser>
          <c:idx val="46"/>
          <c:order val="18"/>
          <c:tx>
            <c:v>No1 19th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Longitudinal!$DX$533:$DX$552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Longitudinal!$DZ$533:$DZ$552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BCF-4916-87A1-EBB9AF3A1B89}"/>
            </c:ext>
          </c:extLst>
        </c:ser>
        <c:ser>
          <c:idx val="47"/>
          <c:order val="19"/>
          <c:tx>
            <c:v>No1 20th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Longitudinal!$DX$558:$DX$577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Longitudinal!$DZ$558:$DZ$577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BCF-4916-87A1-EBB9AF3A1B89}"/>
            </c:ext>
          </c:extLst>
        </c:ser>
        <c:ser>
          <c:idx val="0"/>
          <c:order val="20"/>
          <c:tx>
            <c:v>No1 Climb ability 01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Longitudinal!$EK$34:$EK$74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BCF-4916-87A1-EBB9AF3A1B89}"/>
            </c:ext>
          </c:extLst>
        </c:ser>
        <c:ser>
          <c:idx val="2"/>
          <c:order val="21"/>
          <c:tx>
            <c:v>No1 Climb ability 02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Longitudinal!$EL$34:$EL$74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BCF-4916-87A1-EBB9AF3A1B89}"/>
            </c:ext>
          </c:extLst>
        </c:ser>
        <c:ser>
          <c:idx val="4"/>
          <c:order val="22"/>
          <c:tx>
            <c:v>No1 Climb ability 03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Longitudinal!$EM$34:$EM$74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BCF-4916-87A1-EBB9AF3A1B89}"/>
            </c:ext>
          </c:extLst>
        </c:ser>
        <c:ser>
          <c:idx val="6"/>
          <c:order val="23"/>
          <c:tx>
            <c:v>No1 Climb ability 04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Longitudinal!$EN$34:$EN$74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BCF-4916-87A1-EBB9AF3A1B89}"/>
            </c:ext>
          </c:extLst>
        </c:ser>
        <c:ser>
          <c:idx val="8"/>
          <c:order val="24"/>
          <c:tx>
            <c:v>No1 Climb ability 05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Longitudinal!$EO$34:$EO$74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BCF-4916-87A1-EBB9AF3A1B89}"/>
            </c:ext>
          </c:extLst>
        </c:ser>
        <c:ser>
          <c:idx val="48"/>
          <c:order val="25"/>
          <c:tx>
            <c:v>No1 Climb ability 06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Longitudinal!$EP$34:$EP$74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BCF-4916-87A1-EBB9AF3A1B89}"/>
            </c:ext>
          </c:extLst>
        </c:ser>
        <c:ser>
          <c:idx val="49"/>
          <c:order val="26"/>
          <c:tx>
            <c:v>No1 Climb ability 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Longitudinal!$EQ$34:$EQ$74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BCF-4916-87A1-EBB9AF3A1B89}"/>
            </c:ext>
          </c:extLst>
        </c:ser>
        <c:ser>
          <c:idx val="50"/>
          <c:order val="27"/>
          <c:tx>
            <c:v>No1 Climb ability 08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Longitudinal!$ER$34:$ER$74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BCF-4916-87A1-EBB9AF3A1B89}"/>
            </c:ext>
          </c:extLst>
        </c:ser>
        <c:ser>
          <c:idx val="51"/>
          <c:order val="28"/>
          <c:tx>
            <c:v>No1 Climb ability 09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Longitudinal!$ES$34:$ES$74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BCF-4916-87A1-EBB9AF3A1B89}"/>
            </c:ext>
          </c:extLst>
        </c:ser>
        <c:ser>
          <c:idx val="52"/>
          <c:order val="29"/>
          <c:tx>
            <c:v>No1 Climb ability 10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Longitudinal!$ET$34:$ET$74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BCF-4916-87A1-EBB9AF3A1B89}"/>
            </c:ext>
          </c:extLst>
        </c:ser>
        <c:ser>
          <c:idx val="53"/>
          <c:order val="30"/>
          <c:tx>
            <c:v>No1 Climb ability 11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Longitudinal!$EU$34:$EU$74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BCF-4916-87A1-EBB9AF3A1B89}"/>
            </c:ext>
          </c:extLst>
        </c:ser>
        <c:ser>
          <c:idx val="54"/>
          <c:order val="31"/>
          <c:tx>
            <c:v>No1 Climb ability 12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Longitudinal!$EV$34:$EV$74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3-6BCF-4916-87A1-EBB9AF3A1B89}"/>
            </c:ext>
          </c:extLst>
        </c:ser>
        <c:ser>
          <c:idx val="55"/>
          <c:order val="32"/>
          <c:tx>
            <c:v>No1 Climb ability 13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Longitudinal!$EW$34:$EW$74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4-6BCF-4916-87A1-EBB9AF3A1B89}"/>
            </c:ext>
          </c:extLst>
        </c:ser>
        <c:ser>
          <c:idx val="13"/>
          <c:order val="33"/>
          <c:tx>
            <c:v>No1 Climb ability 14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Longitudinal!$EX$34:$EX$74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5-6BCF-4916-87A1-EBB9AF3A1B89}"/>
            </c:ext>
          </c:extLst>
        </c:ser>
        <c:ser>
          <c:idx val="14"/>
          <c:order val="34"/>
          <c:tx>
            <c:v>No1 Climb ability 15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Longitudinal!$EY$34:$EY$74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6-6BCF-4916-87A1-EBB9AF3A1B89}"/>
            </c:ext>
          </c:extLst>
        </c:ser>
        <c:ser>
          <c:idx val="15"/>
          <c:order val="35"/>
          <c:tx>
            <c:v>No1 Climb ability 16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Longitudinal!$EZ$34:$EZ$74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7-6BCF-4916-87A1-EBB9AF3A1B89}"/>
            </c:ext>
          </c:extLst>
        </c:ser>
        <c:ser>
          <c:idx val="16"/>
          <c:order val="36"/>
          <c:tx>
            <c:v>No1 Climb ability 17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Longitudinal!$FA$34:$FA$74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8-6BCF-4916-87A1-EBB9AF3A1B89}"/>
            </c:ext>
          </c:extLst>
        </c:ser>
        <c:ser>
          <c:idx val="17"/>
          <c:order val="37"/>
          <c:tx>
            <c:v>No1 Climb ability 18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Longitudinal!$FB$34:$FB$74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9-6BCF-4916-87A1-EBB9AF3A1B89}"/>
            </c:ext>
          </c:extLst>
        </c:ser>
        <c:ser>
          <c:idx val="59"/>
          <c:order val="38"/>
          <c:tx>
            <c:v>No1 Climb ability 19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Longitudinal!$FC$34:$FC$74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A-6BCF-4916-87A1-EBB9AF3A1B89}"/>
            </c:ext>
          </c:extLst>
        </c:ser>
        <c:ser>
          <c:idx val="60"/>
          <c:order val="39"/>
          <c:tx>
            <c:v>No1 Climb ability 20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Longitudinal!$FD$34:$FD$74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B-6BCF-4916-87A1-EBB9AF3A1B89}"/>
            </c:ext>
          </c:extLst>
        </c:ser>
        <c:ser>
          <c:idx val="61"/>
          <c:order val="40"/>
          <c:tx>
            <c:v>No1 Climb ability 21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Longitudinal!$FE$34:$FE$74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C-6BCF-4916-87A1-EBB9AF3A1B89}"/>
            </c:ext>
          </c:extLst>
        </c:ser>
        <c:ser>
          <c:idx val="62"/>
          <c:order val="41"/>
          <c:tx>
            <c:v>No1 Climb ability 22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Longitudinal!$FF$34:$FF$74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D-6BCF-4916-87A1-EBB9AF3A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4279"/>
        <c:axId val="143593951"/>
        <c:extLst/>
      </c:scatterChart>
      <c:valAx>
        <c:axId val="106055007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62879"/>
        <c:crosses val="max"/>
        <c:crossBetween val="midCat"/>
      </c:valAx>
      <c:valAx>
        <c:axId val="106062879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Vehicle speed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55007"/>
        <c:crosses val="autoZero"/>
        <c:crossBetween val="midCat"/>
      </c:valAx>
      <c:valAx>
        <c:axId val="143593951"/>
        <c:scaling>
          <c:orientation val="minMax"/>
          <c:max val="3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Driving force  and running resistance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ja-JP">
                <a:ln>
                  <a:noFill/>
                </a:ln>
                <a:solidFill>
                  <a:srgbClr val="000000"/>
                </a:solidFill>
              </a:defRPr>
            </a:pPr>
            <a:endParaRPr lang="en-US"/>
          </a:p>
        </c:txPr>
        <c:crossAx val="143594279"/>
        <c:crosses val="autoZero"/>
        <c:crossBetween val="midCat"/>
      </c:valAx>
      <c:valAx>
        <c:axId val="143594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93951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CorpoS" pitchFamily="2" charset="0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Longitudinal!$F$47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Longitudinal!$E$49:$E$68</c:f>
              <c:numCache>
                <c:formatCode>0</c:formatCode>
                <c:ptCount val="20"/>
              </c:numCache>
            </c:numRef>
          </c:xVal>
          <c:yVal>
            <c:numRef>
              <c:f>Longitudinal!$F$49:$F$68</c:f>
              <c:numCache>
                <c:formatCode>0.0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A-48C0-9D08-55FE7F24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53376"/>
        <c:axId val="569956000"/>
      </c:scatterChart>
      <c:scatterChart>
        <c:scatterStyle val="lineMarker"/>
        <c:varyColors val="0"/>
        <c:ser>
          <c:idx val="1"/>
          <c:order val="1"/>
          <c:tx>
            <c:strRef>
              <c:f>Longitudinal!$G$47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Longitudinal!$E$49:$E$68</c:f>
              <c:numCache>
                <c:formatCode>0</c:formatCode>
                <c:ptCount val="20"/>
              </c:numCache>
            </c:numRef>
          </c:xVal>
          <c:yVal>
            <c:numRef>
              <c:f>Longitudinal!$G$49:$G$68</c:f>
              <c:numCache>
                <c:formatCode>0.0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A-48C0-9D08-55FE7F24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81240"/>
        <c:axId val="450282552"/>
      </c:scatterChart>
      <c:valAx>
        <c:axId val="5699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rpo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569956000"/>
        <c:crosses val="autoZero"/>
        <c:crossBetween val="midCat"/>
      </c:valAx>
      <c:valAx>
        <c:axId val="5699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rpo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569953376"/>
        <c:crosses val="autoZero"/>
        <c:crossBetween val="midCat"/>
      </c:valAx>
      <c:valAx>
        <c:axId val="450282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rpo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450281240"/>
        <c:crosses val="max"/>
        <c:crossBetween val="midCat"/>
      </c:valAx>
      <c:valAx>
        <c:axId val="4502812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5028255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rpo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Corpo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6653073740522"/>
          <c:y val="2.2455701099022132E-2"/>
          <c:w val="0.79802649033231909"/>
          <c:h val="0.89720865321401433"/>
        </c:manualLayout>
      </c:layout>
      <c:scatterChart>
        <c:scatterStyle val="lineMarker"/>
        <c:varyColors val="0"/>
        <c:ser>
          <c:idx val="18"/>
          <c:order val="42"/>
          <c:tx>
            <c:v>No1 vehicle vs engine speed 1st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Longitudinal!$EK$6:$EK$1200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</c:v>
                </c:pt>
                <c:pt idx="26" formatCode="0%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6A3-4F25-B8D8-80051E3DC5D6}"/>
            </c:ext>
          </c:extLst>
        </c:ser>
        <c:ser>
          <c:idx val="20"/>
          <c:order val="43"/>
          <c:tx>
            <c:v>No1 vehicle vs engine speed 2nd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Longitudinal!$EL$6:$EL$1200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</c:v>
                </c:pt>
                <c:pt idx="26" formatCode="0%">
                  <c:v>0.02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6A3-4F25-B8D8-80051E3DC5D6}"/>
            </c:ext>
          </c:extLst>
        </c:ser>
        <c:ser>
          <c:idx val="22"/>
          <c:order val="44"/>
          <c:tx>
            <c:v>No1 vehicle vs engine speed 3rd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Longitudinal!$EM$6:$EM$1200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3</c:v>
                </c:pt>
                <c:pt idx="26" formatCode="0%">
                  <c:v>0.04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6A3-4F25-B8D8-80051E3DC5D6}"/>
            </c:ext>
          </c:extLst>
        </c:ser>
        <c:ser>
          <c:idx val="26"/>
          <c:order val="45"/>
          <c:tx>
            <c:v>No1 vehicle vs engine speed 4th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Longitudinal!$EN$6:$EN$1200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4</c:v>
                </c:pt>
                <c:pt idx="26" formatCode="0%">
                  <c:v>0.06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A3-4F25-B8D8-80051E3DC5D6}"/>
            </c:ext>
          </c:extLst>
        </c:ser>
        <c:ser>
          <c:idx val="28"/>
          <c:order val="46"/>
          <c:tx>
            <c:v>No1 vehicle vs engine speed 5th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Longitudinal!$EO$6:$EO$1200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5</c:v>
                </c:pt>
                <c:pt idx="26" formatCode="0%">
                  <c:v>0.08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A3-4F25-B8D8-80051E3DC5D6}"/>
            </c:ext>
          </c:extLst>
        </c:ser>
        <c:ser>
          <c:idx val="56"/>
          <c:order val="47"/>
          <c:tx>
            <c:v>No1 vehicle vs engine speed 6th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Longitudinal!$EP$6:$EP$1200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6</c:v>
                </c:pt>
                <c:pt idx="26" formatCode="0%">
                  <c:v>0.1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6A3-4F25-B8D8-80051E3DC5D6}"/>
            </c:ext>
          </c:extLst>
        </c:ser>
        <c:ser>
          <c:idx val="30"/>
          <c:order val="48"/>
          <c:tx>
            <c:v>No1 vehicle vs engine speed 7th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Longitudinal!$EQ$6:$EQ$1200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7</c:v>
                </c:pt>
                <c:pt idx="26" formatCode="0%">
                  <c:v>0.12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6A3-4F25-B8D8-80051E3DC5D6}"/>
            </c:ext>
          </c:extLst>
        </c:ser>
        <c:ser>
          <c:idx val="31"/>
          <c:order val="49"/>
          <c:tx>
            <c:v>No1 vehicle vs engine speed 8th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Longitudinal!$ER$6:$ER$1200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8</c:v>
                </c:pt>
                <c:pt idx="26" formatCode="0%">
                  <c:v>0.14000000000000001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6A3-4F25-B8D8-80051E3DC5D6}"/>
            </c:ext>
          </c:extLst>
        </c:ser>
        <c:ser>
          <c:idx val="32"/>
          <c:order val="50"/>
          <c:tx>
            <c:v>No1 vehicle vs engine speed 9th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Longitudinal!$ES$6:$ES$1200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9</c:v>
                </c:pt>
                <c:pt idx="26" formatCode="0%">
                  <c:v>0.16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6A3-4F25-B8D8-80051E3DC5D6}"/>
            </c:ext>
          </c:extLst>
        </c:ser>
        <c:ser>
          <c:idx val="33"/>
          <c:order val="51"/>
          <c:tx>
            <c:v>o1 vehicle vs engine speed 10th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Longitudinal!$ET$6:$ET$1200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10</c:v>
                </c:pt>
                <c:pt idx="26" formatCode="0%">
                  <c:v>0.18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6A3-4F25-B8D8-80051E3DC5D6}"/>
            </c:ext>
          </c:extLst>
        </c:ser>
        <c:ser>
          <c:idx val="34"/>
          <c:order val="52"/>
          <c:tx>
            <c:v>No1 vehicle vs engine speed 11th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Longitudinal!$EU$6:$EU$1200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11</c:v>
                </c:pt>
                <c:pt idx="26" formatCode="0%">
                  <c:v>0.2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36A3-4F25-B8D8-80051E3DC5D6}"/>
            </c:ext>
          </c:extLst>
        </c:ser>
        <c:ser>
          <c:idx val="35"/>
          <c:order val="53"/>
          <c:tx>
            <c:v>No1 vehicle vs engine speed 12th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Longitudinal!$EV$6:$EV$1200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12</c:v>
                </c:pt>
                <c:pt idx="26" formatCode="0%">
                  <c:v>0.22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36A3-4F25-B8D8-80051E3DC5D6}"/>
            </c:ext>
          </c:extLst>
        </c:ser>
        <c:ser>
          <c:idx val="21"/>
          <c:order val="54"/>
          <c:tx>
            <c:v>No1 vehicle vs engine speed 13th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Longitudinal!$EW$6:$EW$1200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13</c:v>
                </c:pt>
                <c:pt idx="26" formatCode="0%">
                  <c:v>0.24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6A3-4F25-B8D8-80051E3DC5D6}"/>
            </c:ext>
          </c:extLst>
        </c:ser>
        <c:ser>
          <c:idx val="23"/>
          <c:order val="55"/>
          <c:tx>
            <c:v>No1 vehicle vs engine speed 14th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Longitudinal!$EX$6:$EX$1200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14</c:v>
                </c:pt>
                <c:pt idx="26" formatCode="0%">
                  <c:v>0.26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6A3-4F25-B8D8-80051E3DC5D6}"/>
            </c:ext>
          </c:extLst>
        </c:ser>
        <c:ser>
          <c:idx val="24"/>
          <c:order val="56"/>
          <c:tx>
            <c:v>No1 vehicle vs engine speed 15th</c:v>
          </c:tx>
          <c:marker>
            <c:symbol val="none"/>
          </c:marker>
          <c:xVal>
            <c:numRef>
              <c:f>Longitudinal!$EY$6:$EY$1200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15</c:v>
                </c:pt>
                <c:pt idx="26" formatCode="0%">
                  <c:v>0.28000000000000003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6A3-4F25-B8D8-80051E3DC5D6}"/>
            </c:ext>
          </c:extLst>
        </c:ser>
        <c:ser>
          <c:idx val="25"/>
          <c:order val="57"/>
          <c:tx>
            <c:v>No1 vehicle vs engine speed 16th</c:v>
          </c:tx>
          <c:marker>
            <c:symbol val="none"/>
          </c:marker>
          <c:xVal>
            <c:numRef>
              <c:f>Longitudinal!$EZ$6:$EZ$1200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16</c:v>
                </c:pt>
                <c:pt idx="26" formatCode="0%">
                  <c:v>0.3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6A3-4F25-B8D8-80051E3DC5D6}"/>
            </c:ext>
          </c:extLst>
        </c:ser>
        <c:ser>
          <c:idx val="27"/>
          <c:order val="58"/>
          <c:tx>
            <c:v>No1 vehicle vs engine speed 17th</c:v>
          </c:tx>
          <c:marker>
            <c:symbol val="none"/>
          </c:marker>
          <c:xVal>
            <c:numRef>
              <c:f>Longitudinal!$FA$6:$FA$1200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17</c:v>
                </c:pt>
                <c:pt idx="26" formatCode="0%">
                  <c:v>0.32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A3-4F25-B8D8-80051E3DC5D6}"/>
            </c:ext>
          </c:extLst>
        </c:ser>
        <c:ser>
          <c:idx val="29"/>
          <c:order val="59"/>
          <c:tx>
            <c:v>No1 vehicle vs engine speed 18th</c:v>
          </c:tx>
          <c:marker>
            <c:symbol val="none"/>
          </c:marker>
          <c:xVal>
            <c:numRef>
              <c:f>Longitudinal!$FB$6:$FB$1200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18</c:v>
                </c:pt>
                <c:pt idx="26" formatCode="0%">
                  <c:v>0.34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A3-4F25-B8D8-80051E3DC5D6}"/>
            </c:ext>
          </c:extLst>
        </c:ser>
        <c:ser>
          <c:idx val="57"/>
          <c:order val="60"/>
          <c:tx>
            <c:v>No1 vehicle vs engine speed 19th</c:v>
          </c:tx>
          <c:marker>
            <c:symbol val="none"/>
          </c:marker>
          <c:xVal>
            <c:numRef>
              <c:f>Longitudinal!$FC$6:$FC$1200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19</c:v>
                </c:pt>
                <c:pt idx="26" formatCode="0%">
                  <c:v>0.36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A3-4F25-B8D8-80051E3DC5D6}"/>
            </c:ext>
          </c:extLst>
        </c:ser>
        <c:ser>
          <c:idx val="58"/>
          <c:order val="61"/>
          <c:tx>
            <c:v>No1 vehicle vs engine speed 20th</c:v>
          </c:tx>
          <c:marker>
            <c:symbol val="none"/>
          </c:marker>
          <c:xVal>
            <c:numRef>
              <c:f>Longitudinal!$FD$6:$FD$1200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20</c:v>
                </c:pt>
                <c:pt idx="26" formatCode="0%">
                  <c:v>0.38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A3-4F25-B8D8-80051E3D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2879"/>
        <c:axId val="106055007"/>
        <c:extLst/>
      </c:scatterChart>
      <c:scatterChart>
        <c:scatterStyle val="lineMarker"/>
        <c:varyColors val="0"/>
        <c:ser>
          <c:idx val="1"/>
          <c:order val="0"/>
          <c:tx>
            <c:v>No1 1st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Longitudinal!$DX$84:$DX$103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Longitudinal!$EB$84:$EB$103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A3-4F25-B8D8-80051E3DC5D6}"/>
            </c:ext>
          </c:extLst>
        </c:ser>
        <c:ser>
          <c:idx val="3"/>
          <c:order val="1"/>
          <c:tx>
            <c:v>No1 2nd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Longitudinal!$DX$108:$DX$127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Longitudinal!$EB$108:$EB$127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A3-4F25-B8D8-80051E3DC5D6}"/>
            </c:ext>
          </c:extLst>
        </c:ser>
        <c:ser>
          <c:idx val="5"/>
          <c:order val="2"/>
          <c:tx>
            <c:v>No1 3rd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Longitudinal!$DX$133:$DX$152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Longitudinal!$EB$133:$EB$152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6A3-4F25-B8D8-80051E3DC5D6}"/>
            </c:ext>
          </c:extLst>
        </c:ser>
        <c:ser>
          <c:idx val="7"/>
          <c:order val="3"/>
          <c:tx>
            <c:v>No1 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Longitudinal!$DX$158:$DX$177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Longitudinal!$EB$158:$EB$177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6A3-4F25-B8D8-80051E3DC5D6}"/>
            </c:ext>
          </c:extLst>
        </c:ser>
        <c:ser>
          <c:idx val="9"/>
          <c:order val="4"/>
          <c:tx>
            <c:v>No1 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Longitudinal!$DX$183:$DX$202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Longitudinal!$EB$183:$EB$202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6A3-4F25-B8D8-80051E3DC5D6}"/>
            </c:ext>
          </c:extLst>
        </c:ser>
        <c:ser>
          <c:idx val="11"/>
          <c:order val="5"/>
          <c:tx>
            <c:v>No1 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Longitudinal!$DX$208:$DX$227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Longitudinal!$EB$208:$EB$227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6A3-4F25-B8D8-80051E3DC5D6}"/>
            </c:ext>
          </c:extLst>
        </c:ser>
        <c:ser>
          <c:idx val="10"/>
          <c:order val="6"/>
          <c:tx>
            <c:v>No1 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Longitudinal!$DX$233:$DX$252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Longitudinal!$EB$233:$EB$252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6A3-4F25-B8D8-80051E3DC5D6}"/>
            </c:ext>
          </c:extLst>
        </c:ser>
        <c:ser>
          <c:idx val="12"/>
          <c:order val="7"/>
          <c:tx>
            <c:v>No1 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Longitudinal!$DX$258:$DX$277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Longitudinal!$EB$258:$EB$277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6A3-4F25-B8D8-80051E3DC5D6}"/>
            </c:ext>
          </c:extLst>
        </c:ser>
        <c:ser>
          <c:idx val="36"/>
          <c:order val="8"/>
          <c:tx>
            <c:v>No1 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Longitudinal!$DX$283:$DX$302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Longitudinal!$EB$283:$EB$302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6A3-4F25-B8D8-80051E3DC5D6}"/>
            </c:ext>
          </c:extLst>
        </c:ser>
        <c:ser>
          <c:idx val="37"/>
          <c:order val="9"/>
          <c:tx>
            <c:v>No1 10th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Longitudinal!$DX$308:$DX$327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Longitudinal!$EB$308:$EB$327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6A3-4F25-B8D8-80051E3DC5D6}"/>
            </c:ext>
          </c:extLst>
        </c:ser>
        <c:ser>
          <c:idx val="38"/>
          <c:order val="10"/>
          <c:tx>
            <c:v>No1 11th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Longitudinal!$DX$333:$DX$352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Longitudinal!$EB$333:$EB$352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6A3-4F25-B8D8-80051E3DC5D6}"/>
            </c:ext>
          </c:extLst>
        </c:ser>
        <c:ser>
          <c:idx val="39"/>
          <c:order val="11"/>
          <c:tx>
            <c:v>No1 12th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Longitudinal!$DX$358:$DX$377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Longitudinal!$EB$358:$EB$377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6A3-4F25-B8D8-80051E3DC5D6}"/>
            </c:ext>
          </c:extLst>
        </c:ser>
        <c:ser>
          <c:idx val="40"/>
          <c:order val="12"/>
          <c:tx>
            <c:v>No1 13th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Longitudinal!$DX$383:$DX$402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Longitudinal!$EB$383:$EB$402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6A3-4F25-B8D8-80051E3DC5D6}"/>
            </c:ext>
          </c:extLst>
        </c:ser>
        <c:ser>
          <c:idx val="41"/>
          <c:order val="13"/>
          <c:tx>
            <c:v>No1 14th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Longitudinal!$DX$408:$DX$427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Longitudinal!$EB$408:$EB$427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6A3-4F25-B8D8-80051E3DC5D6}"/>
            </c:ext>
          </c:extLst>
        </c:ser>
        <c:ser>
          <c:idx val="42"/>
          <c:order val="14"/>
          <c:tx>
            <c:v>No1 15th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Longitudinal!$DX$433:$DX$452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Longitudinal!$EB$433:$EB$452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6A3-4F25-B8D8-80051E3DC5D6}"/>
            </c:ext>
          </c:extLst>
        </c:ser>
        <c:ser>
          <c:idx val="43"/>
          <c:order val="15"/>
          <c:tx>
            <c:v>No1 16th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Longitudinal!$DX$458:$DX$477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Longitudinal!$EB$458:$EB$477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6A3-4F25-B8D8-80051E3DC5D6}"/>
            </c:ext>
          </c:extLst>
        </c:ser>
        <c:ser>
          <c:idx val="44"/>
          <c:order val="16"/>
          <c:tx>
            <c:v>No1 17th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Longitudinal!$DX$483:$DX$502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Longitudinal!$EB$483:$EB$502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6A3-4F25-B8D8-80051E3DC5D6}"/>
            </c:ext>
          </c:extLst>
        </c:ser>
        <c:ser>
          <c:idx val="45"/>
          <c:order val="17"/>
          <c:tx>
            <c:v>No1 18th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Longitudinal!$DX$508:$DX$527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Longitudinal!$EB$508:$EB$527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6A3-4F25-B8D8-80051E3DC5D6}"/>
            </c:ext>
          </c:extLst>
        </c:ser>
        <c:ser>
          <c:idx val="46"/>
          <c:order val="18"/>
          <c:tx>
            <c:v>No1 19th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Longitudinal!$DX$533:$DX$552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Longitudinal!$EB$533:$EB$552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6A3-4F25-B8D8-80051E3DC5D6}"/>
            </c:ext>
          </c:extLst>
        </c:ser>
        <c:ser>
          <c:idx val="47"/>
          <c:order val="19"/>
          <c:tx>
            <c:v>No1 20th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Longitudinal!$DX$558:$DX$577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Longitudinal!$EB$558:$EB$576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6A3-4F25-B8D8-80051E3D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4279"/>
        <c:axId val="143593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0"/>
                <c:tx>
                  <c:v>No1 Climb ability 01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Longitudinal!$EK$34:$EK$74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8-36A3-4F25-B8D8-80051E3DC5D6}"/>
                  </c:ext>
                </c:extLst>
              </c15:ser>
            </c15:filteredScatterSeries>
            <c15:filteredScatterSeries>
              <c15:ser>
                <c:idx val="2"/>
                <c:order val="21"/>
                <c:tx>
                  <c:v>No1 Climb ability 02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Longitudinal!$EL$34:$EL$74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6A3-4F25-B8D8-80051E3DC5D6}"/>
                  </c:ext>
                </c:extLst>
              </c15:ser>
            </c15:filteredScatterSeries>
            <c15:filteredScatterSeries>
              <c15:ser>
                <c:idx val="4"/>
                <c:order val="22"/>
                <c:tx>
                  <c:v>No1 Climb ability 03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Longitudinal!$EM$34:$EM$74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6A3-4F25-B8D8-80051E3DC5D6}"/>
                  </c:ext>
                </c:extLst>
              </c15:ser>
            </c15:filteredScatterSeries>
            <c15:filteredScatterSeries>
              <c15:ser>
                <c:idx val="6"/>
                <c:order val="23"/>
                <c:tx>
                  <c:v>No1 Climb ability 04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Longitudinal!$EN$34:$EN$74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6A3-4F25-B8D8-80051E3DC5D6}"/>
                  </c:ext>
                </c:extLst>
              </c15:ser>
            </c15:filteredScatterSeries>
            <c15:filteredScatterSeries>
              <c15:ser>
                <c:idx val="8"/>
                <c:order val="24"/>
                <c:tx>
                  <c:v>No1 Climb ability 05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Longitudinal!$EO$34:$EO$74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6A3-4F25-B8D8-80051E3DC5D6}"/>
                  </c:ext>
                </c:extLst>
              </c15:ser>
            </c15:filteredScatterSeries>
            <c15:filteredScatterSeries>
              <c15:ser>
                <c:idx val="48"/>
                <c:order val="25"/>
                <c:tx>
                  <c:v>No1 Climb ability 06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Longitudinal!$EP$34:$EP$74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6A3-4F25-B8D8-80051E3DC5D6}"/>
                  </c:ext>
                </c:extLst>
              </c15:ser>
            </c15:filteredScatterSeries>
            <c15:filteredScatterSeries>
              <c15:ser>
                <c:idx val="49"/>
                <c:order val="26"/>
                <c:tx>
                  <c:v>No1 Climb ability 07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Longitudinal!$EQ$34:$EQ$74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6A3-4F25-B8D8-80051E3DC5D6}"/>
                  </c:ext>
                </c:extLst>
              </c15:ser>
            </c15:filteredScatterSeries>
            <c15:filteredScatterSeries>
              <c15:ser>
                <c:idx val="50"/>
                <c:order val="27"/>
                <c:tx>
                  <c:v>No1 Climb ability 08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Longitudinal!$ER$34:$ER$74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6A3-4F25-B8D8-80051E3DC5D6}"/>
                  </c:ext>
                </c:extLst>
              </c15:ser>
            </c15:filteredScatterSeries>
            <c15:filteredScatterSeries>
              <c15:ser>
                <c:idx val="51"/>
                <c:order val="28"/>
                <c:tx>
                  <c:v>No1 Climb ability 09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Longitudinal!$ES$34:$ES$74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6A3-4F25-B8D8-80051E3DC5D6}"/>
                  </c:ext>
                </c:extLst>
              </c15:ser>
            </c15:filteredScatterSeries>
            <c15:filteredScatterSeries>
              <c15:ser>
                <c:idx val="52"/>
                <c:order val="29"/>
                <c:tx>
                  <c:v>No1 Climb ability 10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Longitudinal!$ET$34:$ET$74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6A3-4F25-B8D8-80051E3DC5D6}"/>
                  </c:ext>
                </c:extLst>
              </c15:ser>
            </c15:filteredScatterSeries>
            <c15:filteredScatterSeries>
              <c15:ser>
                <c:idx val="53"/>
                <c:order val="30"/>
                <c:tx>
                  <c:v>No1 Climb ability 11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Longitudinal!$EU$34:$EU$74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6A3-4F25-B8D8-80051E3DC5D6}"/>
                  </c:ext>
                </c:extLst>
              </c15:ser>
            </c15:filteredScatterSeries>
            <c15:filteredScatterSeries>
              <c15:ser>
                <c:idx val="54"/>
                <c:order val="31"/>
                <c:tx>
                  <c:v>No1 Climb ability 12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Longitudinal!$EV$34:$EV$74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6A3-4F25-B8D8-80051E3DC5D6}"/>
                  </c:ext>
                </c:extLst>
              </c15:ser>
            </c15:filteredScatterSeries>
            <c15:filteredScatterSeries>
              <c15:ser>
                <c:idx val="55"/>
                <c:order val="32"/>
                <c:tx>
                  <c:v>No1 Climb ability 13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Longitudinal!$EW$34:$EW$74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6A3-4F25-B8D8-80051E3DC5D6}"/>
                  </c:ext>
                </c:extLst>
              </c15:ser>
            </c15:filteredScatterSeries>
            <c15:filteredScatterSeries>
              <c15:ser>
                <c:idx val="13"/>
                <c:order val="33"/>
                <c:tx>
                  <c:v>No1 Climb ability 14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Longitudinal!$EX$34:$EX$74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6A3-4F25-B8D8-80051E3DC5D6}"/>
                  </c:ext>
                </c:extLst>
              </c15:ser>
            </c15:filteredScatterSeries>
            <c15:filteredScatterSeries>
              <c15:ser>
                <c:idx val="14"/>
                <c:order val="34"/>
                <c:tx>
                  <c:v>No1 Climb ability 15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Longitudinal!$EY$34:$EY$74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6A3-4F25-B8D8-80051E3DC5D6}"/>
                  </c:ext>
                </c:extLst>
              </c15:ser>
            </c15:filteredScatterSeries>
            <c15:filteredScatterSeries>
              <c15:ser>
                <c:idx val="15"/>
                <c:order val="35"/>
                <c:tx>
                  <c:v>No1 Climb ability 16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Longitudinal!$EZ$34:$EZ$74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6A3-4F25-B8D8-80051E3DC5D6}"/>
                  </c:ext>
                </c:extLst>
              </c15:ser>
            </c15:filteredScatterSeries>
            <c15:filteredScatterSeries>
              <c15:ser>
                <c:idx val="16"/>
                <c:order val="36"/>
                <c:tx>
                  <c:v>No1 Climb ability 17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Longitudinal!$FA$34:$FA$74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6A3-4F25-B8D8-80051E3DC5D6}"/>
                  </c:ext>
                </c:extLst>
              </c15:ser>
            </c15:filteredScatterSeries>
            <c15:filteredScatterSeries>
              <c15:ser>
                <c:idx val="17"/>
                <c:order val="37"/>
                <c:tx>
                  <c:v>No1 Climb ability 18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Longitudinal!$FB$34:$FB$74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6A3-4F25-B8D8-80051E3DC5D6}"/>
                  </c:ext>
                </c:extLst>
              </c15:ser>
            </c15:filteredScatterSeries>
            <c15:filteredScatterSeries>
              <c15:ser>
                <c:idx val="59"/>
                <c:order val="38"/>
                <c:tx>
                  <c:v>No1 Climb ability 19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Longitudinal!$FC$34:$FC$74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6A3-4F25-B8D8-80051E3DC5D6}"/>
                  </c:ext>
                </c:extLst>
              </c15:ser>
            </c15:filteredScatterSeries>
            <c15:filteredScatterSeries>
              <c15:ser>
                <c:idx val="60"/>
                <c:order val="39"/>
                <c:tx>
                  <c:v>No1 Climb ability 20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Longitudinal!$FD$34:$FD$74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6A3-4F25-B8D8-80051E3DC5D6}"/>
                  </c:ext>
                </c:extLst>
              </c15:ser>
            </c15:filteredScatterSeries>
            <c15:filteredScatterSeries>
              <c15:ser>
                <c:idx val="61"/>
                <c:order val="40"/>
                <c:tx>
                  <c:v>No1 Climb ability 21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Longitudinal!$FE$34:$FE$74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6A3-4F25-B8D8-80051E3DC5D6}"/>
                  </c:ext>
                </c:extLst>
              </c15:ser>
            </c15:filteredScatterSeries>
            <c15:filteredScatterSeries>
              <c15:ser>
                <c:idx val="62"/>
                <c:order val="41"/>
                <c:tx>
                  <c:v>No1 Climb ability 22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Longitudinal!$FF$34:$FF$74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6A3-4F25-B8D8-80051E3DC5D6}"/>
                  </c:ext>
                </c:extLst>
              </c15:ser>
            </c15:filteredScatterSeries>
          </c:ext>
        </c:extLst>
      </c:scatterChart>
      <c:valAx>
        <c:axId val="106055007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Engine speed [rpm]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62879"/>
        <c:crosses val="max"/>
        <c:crossBetween val="midCat"/>
      </c:valAx>
      <c:valAx>
        <c:axId val="106062879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Vehicle speed [km/h]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55007"/>
        <c:crosses val="autoZero"/>
        <c:crossBetween val="midCat"/>
      </c:valAx>
      <c:valAx>
        <c:axId val="14359395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sz="1800" b="0" i="0" baseline="0">
                    <a:effectLst/>
                  </a:rPr>
                  <a:t>Climbable gradient [%]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ja-JP">
                <a:ln>
                  <a:noFill/>
                </a:ln>
                <a:solidFill>
                  <a:srgbClr val="000000"/>
                </a:solidFill>
              </a:defRPr>
            </a:pPr>
            <a:endParaRPr lang="en-US"/>
          </a:p>
        </c:txPr>
        <c:crossAx val="143594279"/>
        <c:crosses val="autoZero"/>
        <c:crossBetween val="midCat"/>
      </c:valAx>
      <c:valAx>
        <c:axId val="143594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93951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CorpoS" pitchFamily="2" charset="0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164659</xdr:colOff>
      <xdr:row>1</xdr:row>
      <xdr:rowOff>50110</xdr:rowOff>
    </xdr:from>
    <xdr:to>
      <xdr:col>36</xdr:col>
      <xdr:colOff>68166</xdr:colOff>
      <xdr:row>63</xdr:row>
      <xdr:rowOff>88210</xdr:rowOff>
    </xdr:to>
    <xdr:graphicFrame macro="">
      <xdr:nvGraphicFramePr>
        <xdr:cNvPr id="2" name="ek" title="tes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312965</xdr:colOff>
      <xdr:row>75</xdr:row>
      <xdr:rowOff>1359</xdr:rowOff>
    </xdr:from>
    <xdr:to>
      <xdr:col>29</xdr:col>
      <xdr:colOff>489857</xdr:colOff>
      <xdr:row>102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182880</xdr:colOff>
      <xdr:row>1</xdr:row>
      <xdr:rowOff>91440</xdr:rowOff>
    </xdr:from>
    <xdr:to>
      <xdr:col>59</xdr:col>
      <xdr:colOff>86387</xdr:colOff>
      <xdr:row>63</xdr:row>
      <xdr:rowOff>129540</xdr:rowOff>
    </xdr:to>
    <xdr:graphicFrame macro="">
      <xdr:nvGraphicFramePr>
        <xdr:cNvPr id="4" name="グラフ 1" title="tes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/>
    <pageSetUpPr fitToPage="1"/>
  </sheetPr>
  <dimension ref="A1:FH1201"/>
  <sheetViews>
    <sheetView showGridLines="0" tabSelected="1" zoomScaleNormal="100" zoomScaleSheetLayoutView="55" workbookViewId="0">
      <selection activeCell="J9" sqref="J9"/>
    </sheetView>
  </sheetViews>
  <sheetFormatPr defaultColWidth="7.33203125" defaultRowHeight="12" customHeight="1"/>
  <cols>
    <col min="1" max="1" width="1.44140625" style="5" customWidth="1"/>
    <col min="2" max="2" width="9.6640625" style="5" customWidth="1"/>
    <col min="3" max="3" width="9.109375" style="5" customWidth="1"/>
    <col min="4" max="4" width="7.44140625" style="5" customWidth="1"/>
    <col min="5" max="7" width="8.6640625" style="5" customWidth="1"/>
    <col min="8" max="8" width="5" style="5" customWidth="1"/>
    <col min="9" max="50" width="7.33203125" style="5" customWidth="1"/>
    <col min="51" max="51" width="7.33203125" style="6" customWidth="1"/>
    <col min="52" max="55" width="7.33203125" style="5" customWidth="1"/>
    <col min="56" max="56" width="7.33203125" style="3" customWidth="1"/>
    <col min="57" max="61" width="7.33203125" style="1" customWidth="1"/>
    <col min="62" max="62" width="7.33203125" style="149" customWidth="1"/>
    <col min="63" max="85" width="7.33203125" style="1" customWidth="1"/>
    <col min="86" max="86" width="7.33203125" style="149" customWidth="1"/>
    <col min="87" max="121" width="7.33203125" style="1" customWidth="1"/>
    <col min="122" max="122" width="7.33203125" style="149" customWidth="1"/>
    <col min="123" max="137" width="7.33203125" style="1" customWidth="1"/>
    <col min="138" max="138" width="7.33203125" style="149" customWidth="1"/>
    <col min="139" max="163" width="9" style="1" customWidth="1"/>
    <col min="164" max="164" width="9" style="149" customWidth="1"/>
    <col min="165" max="16384" width="7.33203125" style="7"/>
  </cols>
  <sheetData>
    <row r="1" spans="1:164" ht="13.5" customHeight="1">
      <c r="A1" s="1"/>
      <c r="B1" s="266" t="s">
        <v>0</v>
      </c>
      <c r="C1" s="2"/>
      <c r="D1" s="2"/>
      <c r="E1" s="3" t="s">
        <v>1</v>
      </c>
      <c r="F1" s="4"/>
      <c r="G1" s="4"/>
      <c r="H1" s="4"/>
      <c r="I1" s="1"/>
      <c r="J1" s="251"/>
      <c r="K1" s="251"/>
      <c r="L1" s="251"/>
      <c r="M1" s="251"/>
      <c r="N1" s="25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V1" s="6"/>
      <c r="AW1" s="6"/>
      <c r="AX1" s="6"/>
    </row>
    <row r="2" spans="1:164" ht="12.6" customHeight="1">
      <c r="A2" s="1"/>
      <c r="B2" s="8"/>
      <c r="C2" s="9"/>
      <c r="D2" s="10"/>
      <c r="E2" s="281"/>
      <c r="F2" s="282"/>
      <c r="G2" s="283"/>
      <c r="H2" s="290"/>
      <c r="I2" s="292"/>
      <c r="J2" s="250"/>
      <c r="K2" s="250"/>
      <c r="L2" s="250"/>
      <c r="M2" s="250"/>
      <c r="N2" s="25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V2" s="293"/>
      <c r="AW2" s="293"/>
      <c r="AX2" s="293"/>
      <c r="AY2" s="271"/>
      <c r="AZ2" s="271"/>
      <c r="BA2" s="271"/>
      <c r="BB2" s="271"/>
      <c r="BL2" s="3" t="s">
        <v>2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164" ht="2.4" hidden="1" customHeight="1">
      <c r="A3" s="1"/>
      <c r="B3" s="9"/>
      <c r="C3" s="9"/>
      <c r="D3" s="10"/>
      <c r="E3" s="284"/>
      <c r="F3" s="285"/>
      <c r="G3" s="286"/>
      <c r="H3" s="290"/>
      <c r="I3" s="292"/>
      <c r="J3" s="250"/>
      <c r="K3" s="250"/>
      <c r="L3" s="250"/>
      <c r="M3" s="250"/>
      <c r="N3" s="25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3"/>
      <c r="AV3" s="293"/>
      <c r="AW3" s="293"/>
      <c r="AX3" s="293"/>
      <c r="AY3" s="271"/>
      <c r="AZ3" s="271"/>
      <c r="BA3" s="271"/>
      <c r="BB3" s="271"/>
      <c r="BC3" s="14"/>
      <c r="BL3" s="3" t="s">
        <v>3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152"/>
      <c r="CI3" s="3"/>
      <c r="CJ3" s="3"/>
      <c r="DX3" s="147"/>
      <c r="EJ3" s="1" t="s">
        <v>4</v>
      </c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</row>
    <row r="4" spans="1:164" ht="13.2" hidden="1" customHeight="1">
      <c r="A4" s="1"/>
      <c r="B4" s="9"/>
      <c r="C4" s="9"/>
      <c r="D4" s="9"/>
      <c r="E4" s="284"/>
      <c r="F4" s="285"/>
      <c r="G4" s="286"/>
      <c r="H4" s="290"/>
      <c r="I4" s="292"/>
      <c r="J4" s="250"/>
      <c r="K4" s="250"/>
      <c r="L4" s="250"/>
      <c r="M4" s="250"/>
      <c r="N4" s="25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6"/>
      <c r="AV4" s="293"/>
      <c r="AW4" s="293"/>
      <c r="AX4" s="293"/>
      <c r="AY4" s="271"/>
      <c r="AZ4" s="271"/>
      <c r="BA4" s="271"/>
      <c r="BB4" s="271"/>
      <c r="BC4" s="17"/>
      <c r="BL4" s="153"/>
      <c r="BM4" s="154" t="s">
        <v>5</v>
      </c>
      <c r="BN4" s="154" t="s">
        <v>6</v>
      </c>
      <c r="BO4" s="154" t="s">
        <v>7</v>
      </c>
      <c r="BP4" s="154" t="s">
        <v>8</v>
      </c>
      <c r="BQ4" s="154" t="s">
        <v>9</v>
      </c>
      <c r="BR4" s="154" t="s">
        <v>10</v>
      </c>
      <c r="BS4" s="154" t="s">
        <v>11</v>
      </c>
      <c r="BT4" s="154" t="s">
        <v>12</v>
      </c>
      <c r="BU4" s="154" t="s">
        <v>13</v>
      </c>
      <c r="BV4" s="154" t="s">
        <v>14</v>
      </c>
      <c r="BW4" s="154" t="s">
        <v>15</v>
      </c>
      <c r="BX4" s="154" t="s">
        <v>16</v>
      </c>
      <c r="BY4" s="154" t="s">
        <v>17</v>
      </c>
      <c r="BZ4" s="154" t="s">
        <v>18</v>
      </c>
      <c r="CA4" s="154" t="s">
        <v>19</v>
      </c>
      <c r="CB4" s="154" t="s">
        <v>20</v>
      </c>
      <c r="CC4" s="154" t="s">
        <v>21</v>
      </c>
      <c r="CD4" s="154" t="s">
        <v>22</v>
      </c>
      <c r="CE4" s="154" t="s">
        <v>23</v>
      </c>
      <c r="CF4" s="155" t="s">
        <v>24</v>
      </c>
      <c r="CG4" s="139"/>
      <c r="CH4" s="156"/>
      <c r="CI4" s="157"/>
      <c r="CJ4" s="157"/>
      <c r="DT4" s="3"/>
      <c r="DU4" s="3" t="s">
        <v>25</v>
      </c>
      <c r="DV4" s="165" t="s">
        <v>26</v>
      </c>
      <c r="DW4" s="3"/>
      <c r="DX4" s="3"/>
      <c r="DY4" s="3"/>
      <c r="DZ4" s="3"/>
      <c r="EA4" s="3"/>
      <c r="EB4" s="3"/>
      <c r="EC4" s="3"/>
      <c r="ED4" s="3"/>
      <c r="EE4" s="3"/>
      <c r="EJ4" s="47"/>
      <c r="EK4" s="20" t="s">
        <v>5</v>
      </c>
      <c r="EL4" s="20" t="s">
        <v>27</v>
      </c>
      <c r="EM4" s="20" t="s">
        <v>28</v>
      </c>
      <c r="EN4" s="20" t="s">
        <v>8</v>
      </c>
      <c r="EO4" s="20" t="s">
        <v>9</v>
      </c>
      <c r="EP4" s="20" t="s">
        <v>10</v>
      </c>
      <c r="EQ4" s="20" t="s">
        <v>11</v>
      </c>
      <c r="ER4" s="20" t="s">
        <v>12</v>
      </c>
      <c r="ES4" s="20" t="s">
        <v>13</v>
      </c>
      <c r="ET4" s="20" t="s">
        <v>14</v>
      </c>
      <c r="EU4" s="20" t="s">
        <v>15</v>
      </c>
      <c r="EV4" s="20" t="s">
        <v>16</v>
      </c>
      <c r="EW4" s="20" t="s">
        <v>17</v>
      </c>
      <c r="EX4" s="20" t="s">
        <v>18</v>
      </c>
      <c r="EY4" s="20" t="s">
        <v>19</v>
      </c>
      <c r="EZ4" s="20" t="s">
        <v>20</v>
      </c>
      <c r="FA4" s="20" t="s">
        <v>21</v>
      </c>
      <c r="FB4" s="20" t="s">
        <v>22</v>
      </c>
      <c r="FC4" s="20" t="s">
        <v>23</v>
      </c>
      <c r="FD4" s="207" t="s">
        <v>24</v>
      </c>
      <c r="FE4" s="3"/>
      <c r="FF4" s="3"/>
    </row>
    <row r="5" spans="1:164" ht="13.2" hidden="1" customHeight="1">
      <c r="A5" s="1"/>
      <c r="B5" s="187" t="s">
        <v>29</v>
      </c>
      <c r="C5" s="187"/>
      <c r="D5" s="187"/>
      <c r="E5" s="287"/>
      <c r="F5" s="288"/>
      <c r="G5" s="289"/>
      <c r="H5" s="290"/>
      <c r="I5" s="292"/>
      <c r="J5" s="250"/>
      <c r="K5" s="250"/>
      <c r="L5" s="250"/>
      <c r="M5" s="250"/>
      <c r="N5" s="25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6"/>
      <c r="AV5" s="293"/>
      <c r="AW5" s="293"/>
      <c r="AX5" s="293"/>
      <c r="AY5" s="271"/>
      <c r="AZ5" s="271"/>
      <c r="BA5" s="271"/>
      <c r="BB5" s="271"/>
      <c r="BC5" s="16"/>
      <c r="BL5" s="138" t="s">
        <v>30</v>
      </c>
      <c r="BM5" s="139" t="s">
        <v>31</v>
      </c>
      <c r="BN5" s="139" t="s">
        <v>31</v>
      </c>
      <c r="BO5" s="139" t="s">
        <v>31</v>
      </c>
      <c r="BP5" s="139" t="s">
        <v>31</v>
      </c>
      <c r="BQ5" s="139" t="s">
        <v>31</v>
      </c>
      <c r="BR5" s="139" t="s">
        <v>31</v>
      </c>
      <c r="BS5" s="139" t="s">
        <v>31</v>
      </c>
      <c r="BT5" s="139" t="s">
        <v>31</v>
      </c>
      <c r="BU5" s="139" t="s">
        <v>31</v>
      </c>
      <c r="BV5" s="139" t="s">
        <v>31</v>
      </c>
      <c r="BW5" s="139" t="s">
        <v>31</v>
      </c>
      <c r="BX5" s="139" t="s">
        <v>31</v>
      </c>
      <c r="BY5" s="139" t="s">
        <v>31</v>
      </c>
      <c r="BZ5" s="139" t="s">
        <v>31</v>
      </c>
      <c r="CA5" s="139" t="s">
        <v>31</v>
      </c>
      <c r="CB5" s="139" t="s">
        <v>31</v>
      </c>
      <c r="CC5" s="139" t="s">
        <v>31</v>
      </c>
      <c r="CD5" s="139" t="s">
        <v>31</v>
      </c>
      <c r="CE5" s="139" t="s">
        <v>31</v>
      </c>
      <c r="CF5" s="140" t="s">
        <v>31</v>
      </c>
      <c r="CG5" s="139"/>
      <c r="CH5" s="156"/>
      <c r="CI5" s="157"/>
      <c r="CK5" s="157"/>
      <c r="CL5" s="157"/>
      <c r="CO5" s="1" t="s">
        <v>32</v>
      </c>
      <c r="CP5" s="158" t="s">
        <v>33</v>
      </c>
      <c r="CQ5" s="1" t="s">
        <v>34</v>
      </c>
      <c r="DT5" s="3"/>
      <c r="DU5" s="41" t="s">
        <v>35</v>
      </c>
      <c r="DV5" s="41" t="s">
        <v>36</v>
      </c>
      <c r="DW5" s="218" t="s">
        <v>36</v>
      </c>
      <c r="DX5" s="218" t="s">
        <v>36</v>
      </c>
      <c r="DY5" s="218" t="s">
        <v>36</v>
      </c>
      <c r="DZ5" s="218" t="s">
        <v>36</v>
      </c>
      <c r="EA5" s="218" t="s">
        <v>36</v>
      </c>
      <c r="EB5" s="218" t="s">
        <v>36</v>
      </c>
      <c r="EC5" s="218" t="s">
        <v>36</v>
      </c>
      <c r="ED5" s="218" t="s">
        <v>36</v>
      </c>
      <c r="EE5" s="219" t="s">
        <v>36</v>
      </c>
      <c r="EJ5" s="208" t="s">
        <v>30</v>
      </c>
      <c r="EK5" s="209" t="s">
        <v>37</v>
      </c>
      <c r="EL5" s="209" t="s">
        <v>37</v>
      </c>
      <c r="EM5" s="209" t="s">
        <v>37</v>
      </c>
      <c r="EN5" s="209" t="s">
        <v>37</v>
      </c>
      <c r="EO5" s="209" t="s">
        <v>37</v>
      </c>
      <c r="EP5" s="209" t="s">
        <v>37</v>
      </c>
      <c r="EQ5" s="209" t="s">
        <v>37</v>
      </c>
      <c r="ER5" s="209" t="s">
        <v>37</v>
      </c>
      <c r="ES5" s="209" t="s">
        <v>37</v>
      </c>
      <c r="ET5" s="209" t="s">
        <v>37</v>
      </c>
      <c r="EU5" s="209" t="s">
        <v>37</v>
      </c>
      <c r="EV5" s="209" t="s">
        <v>37</v>
      </c>
      <c r="EW5" s="209" t="s">
        <v>37</v>
      </c>
      <c r="EX5" s="209" t="s">
        <v>37</v>
      </c>
      <c r="EY5" s="209" t="s">
        <v>37</v>
      </c>
      <c r="EZ5" s="209" t="s">
        <v>37</v>
      </c>
      <c r="FA5" s="209" t="s">
        <v>37</v>
      </c>
      <c r="FB5" s="209" t="s">
        <v>37</v>
      </c>
      <c r="FC5" s="209" t="s">
        <v>37</v>
      </c>
      <c r="FD5" s="210" t="s">
        <v>37</v>
      </c>
      <c r="FE5" s="3"/>
      <c r="FF5" s="3"/>
    </row>
    <row r="6" spans="1:164" s="4" customFormat="1" ht="13.5" customHeight="1">
      <c r="A6" s="1"/>
      <c r="B6" s="19" t="s">
        <v>38</v>
      </c>
      <c r="C6" s="20"/>
      <c r="D6" s="21" t="s">
        <v>39</v>
      </c>
      <c r="E6" s="294"/>
      <c r="F6" s="295"/>
      <c r="G6" s="22" t="s">
        <v>40</v>
      </c>
      <c r="H6" s="5"/>
      <c r="I6" s="292"/>
      <c r="J6" s="250"/>
      <c r="K6" s="250"/>
      <c r="L6" s="250"/>
      <c r="M6" s="250"/>
      <c r="N6" s="25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85"/>
      <c r="AV6" s="6"/>
      <c r="AW6" s="6"/>
      <c r="AX6" s="23"/>
      <c r="AY6" s="23"/>
      <c r="AZ6" s="23"/>
      <c r="BA6" s="23"/>
      <c r="BB6" s="15"/>
      <c r="BC6" s="24"/>
      <c r="BJ6" s="149"/>
      <c r="BL6" s="141" t="str">
        <f t="shared" ref="BL6:BL25" si="0">IF($E49="","-",$E49)</f>
        <v>-</v>
      </c>
      <c r="BM6" s="142" t="str">
        <f t="shared" ref="BM6:BM25" si="1">IF($F49="","-",IF($G$9="A",$F79, IF($G$9="B",$F104, IF($G$9="C", $F129, IF($G$9="D",$F154,$F49)))))</f>
        <v>-</v>
      </c>
      <c r="BN6" s="142" t="str">
        <f t="shared" ref="BN6:BN25" si="2">IF($F49="","-",IF($G$10="A",$F79, IF($G$10="B",$F104, IF($G$10="C", $F129, IF($G$10="D",$F154,$F49)))))</f>
        <v>-</v>
      </c>
      <c r="BO6" s="142" t="str">
        <f t="shared" ref="BO6:BO25" si="3">IF($F49="","-",IF($G$11="A",$F79, IF($G$11="B",$F104, IF($G$11="C", $F129, IF($G$11="D",$F154,$F49)))))</f>
        <v>-</v>
      </c>
      <c r="BP6" s="142" t="str">
        <f t="shared" ref="BP6:BP25" si="4">IF($F49="","-",IF($G$12="A",$F79, IF($G$12="B",$F104, IF($G$12="C", $F129, IF($G$12="D",$F154,$F49)))))</f>
        <v>-</v>
      </c>
      <c r="BQ6" s="142" t="str">
        <f t="shared" ref="BQ6:BQ25" si="5">IF($F49="","-",IF($G$13="A",$F79, IF($G$13="B",$F104, IF($G$13="C", $F129, IF($G$13="D",$F154,$F49)))))</f>
        <v>-</v>
      </c>
      <c r="BR6" s="142" t="str">
        <f t="shared" ref="BR6:BR25" si="6">IF($F49="","-",IF($G$14="A",$F79, IF($G$14="B",$F104, IF($G$14="C", $F129, IF($G$14="D",$F154,$F49)))))</f>
        <v>-</v>
      </c>
      <c r="BS6" s="142" t="str">
        <f t="shared" ref="BS6:BS25" si="7">IF($F49="","-",IF($G$15="A",$F79, IF($G$15="B",$F104, IF($G$15="C", $F129, IF($G$15="D",$F154,$F49)))))</f>
        <v>-</v>
      </c>
      <c r="BT6" s="142" t="str">
        <f t="shared" ref="BT6:BT25" si="8">IF($F49="","-",IF($G$16="A",$F79, IF($G$16="B",$F104, IF($G$16="C", $F129, IF($G$16="D",$F154,$F49)))))</f>
        <v>-</v>
      </c>
      <c r="BU6" s="142" t="str">
        <f t="shared" ref="BU6:BU25" si="9">IF($F49="","-",IF($G$17="A",$F79, IF($G$17="B",$F104, IF($G$17="C", $F129, IF($G$17="D",$F154,$F49)))))</f>
        <v>-</v>
      </c>
      <c r="BV6" s="142" t="str">
        <f t="shared" ref="BV6:BV25" si="10">IF($F49="","-",IF($G$18="A",$F79, IF($G$18="B",$F104, IF($G$18="C", $F129, IF($G$18="D",$F154,$F49)))))</f>
        <v>-</v>
      </c>
      <c r="BW6" s="142" t="str">
        <f t="shared" ref="BW6:BW25" si="11">IF($F49="","-",IF($G$19="A",$F79, IF($G$19="B",$F104, IF($G$19="C", $F129, IF($G$19="D",$F154,$F49)))))</f>
        <v>-</v>
      </c>
      <c r="BX6" s="142" t="str">
        <f t="shared" ref="BX6:BX25" si="12">IF($F49="","-",IF($G$20="A",$F79, IF($G$20="B",$F104, IF($G$20="C", $F129, IF($G$20="D",$F154,$F49)))))</f>
        <v>-</v>
      </c>
      <c r="BY6" s="142" t="str">
        <f t="shared" ref="BY6:BY25" si="13">IF($F49="","-",IF($G$21="A",$F79, IF($G$21="B",$F104, IF($G$21="C", $F129, IF($G$21="D",$F154,$F49)))))</f>
        <v>-</v>
      </c>
      <c r="BZ6" s="142" t="str">
        <f t="shared" ref="BZ6:BZ25" si="14">IF($F49="","-",IF($G$22="A",$F79, IF($G$22="B",$F104, IF($G$22="C", $F129, IF($G$22="D",$F154,$F49)))))</f>
        <v>-</v>
      </c>
      <c r="CA6" s="142" t="str">
        <f t="shared" ref="CA6:CA25" si="15">IF($F49="","-",IF($G$23="A",$F79, IF($G$23="B",$F104, IF($G$23="C", $F129, IF($G$23="D",$F154,$F49)))))</f>
        <v>-</v>
      </c>
      <c r="CB6" s="142" t="str">
        <f t="shared" ref="CB6:CB25" si="16">IF($F49="","-",IF($G$24="A",$F79, IF($G$24="B",$F104, IF($G$24="C", $F129, IF($G$24="D",$F154,$F49)))))</f>
        <v>-</v>
      </c>
      <c r="CC6" s="142" t="str">
        <f t="shared" ref="CC6:CC25" si="17">IF($F49="","-",IF($G$25="A",$F79, IF($G$25="B",$F104, IF($G$25="C", $F129, IF($G$25="D",$F154,$F49)))))</f>
        <v>-</v>
      </c>
      <c r="CD6" s="142" t="str">
        <f t="shared" ref="CD6:CD25" si="18">IF($F49="","-",IF($G$26="A",$F79, IF($G$26="B",$F104, IF($G$26="C", $F129, IF($G$26="D",$F154,$F49)))))</f>
        <v>-</v>
      </c>
      <c r="CE6" s="142" t="str">
        <f t="shared" ref="CE6:CE25" si="19">IF($F49="","-",IF($G$27="A",$F79, IF($G$27="B",$F104, IF($G$27="C", $F129, IF($G$27="D",$F154,$F49)))))</f>
        <v>-</v>
      </c>
      <c r="CF6" s="159" t="str">
        <f t="shared" ref="CF6:CF25" si="20">IF($F49="","-",IF($G$28="A",$F79, IF($G$28="B",$F104, IF($G$28="C", $F129, IF($G$28="D",$F154,$F49)))))</f>
        <v>-</v>
      </c>
      <c r="CG6" s="142"/>
      <c r="CH6" s="156"/>
      <c r="CI6" s="157"/>
      <c r="CJ6" s="180"/>
      <c r="CK6" s="180"/>
      <c r="CL6" s="180"/>
      <c r="CM6" s="180"/>
      <c r="CN6" s="1"/>
      <c r="CO6" s="215">
        <v>0</v>
      </c>
      <c r="CP6" s="242">
        <f>$AL$70</f>
        <v>0</v>
      </c>
      <c r="CQ6" s="242">
        <f>$AM$70</f>
        <v>0.01</v>
      </c>
      <c r="CR6" s="242">
        <f>$AN$70</f>
        <v>0.02</v>
      </c>
      <c r="CS6" s="242">
        <f>$AO$70</f>
        <v>0.03</v>
      </c>
      <c r="CT6" s="242">
        <f>$AP$70</f>
        <v>0.04</v>
      </c>
      <c r="CU6" s="242">
        <f>$AQ$70</f>
        <v>0.05</v>
      </c>
      <c r="CV6" s="242">
        <f>$AR$70</f>
        <v>0.06</v>
      </c>
      <c r="CW6" s="242">
        <f>$AS$70</f>
        <v>7.0000000000000007E-2</v>
      </c>
      <c r="CX6" s="242">
        <f>$AT$70</f>
        <v>0.08</v>
      </c>
      <c r="CY6" s="242">
        <f>$AU$70</f>
        <v>0.09</v>
      </c>
      <c r="CZ6" s="242">
        <f>$AV$70</f>
        <v>0.1</v>
      </c>
      <c r="DA6" s="193">
        <f>CO6</f>
        <v>0</v>
      </c>
      <c r="DB6" s="233">
        <f>CP6</f>
        <v>0</v>
      </c>
      <c r="DC6" s="193">
        <f t="shared" ref="DB6:DL7" si="21">CQ6</f>
        <v>0.01</v>
      </c>
      <c r="DD6" s="193">
        <f t="shared" si="21"/>
        <v>0.02</v>
      </c>
      <c r="DE6" s="193">
        <f t="shared" si="21"/>
        <v>0.03</v>
      </c>
      <c r="DF6" s="193">
        <f t="shared" si="21"/>
        <v>0.04</v>
      </c>
      <c r="DG6" s="193">
        <f t="shared" si="21"/>
        <v>0.05</v>
      </c>
      <c r="DH6" s="193">
        <f t="shared" si="21"/>
        <v>0.06</v>
      </c>
      <c r="DI6" s="193">
        <f t="shared" si="21"/>
        <v>7.0000000000000007E-2</v>
      </c>
      <c r="DJ6" s="193">
        <f t="shared" si="21"/>
        <v>0.08</v>
      </c>
      <c r="DK6" s="193">
        <f t="shared" si="21"/>
        <v>0.09</v>
      </c>
      <c r="DL6" s="194">
        <f t="shared" si="21"/>
        <v>0.1</v>
      </c>
      <c r="DM6" s="1"/>
      <c r="DN6" s="3"/>
      <c r="DO6" s="3"/>
      <c r="DP6" s="3"/>
      <c r="DQ6" s="3"/>
      <c r="DR6" s="149"/>
      <c r="DT6" s="165"/>
      <c r="DU6" s="39"/>
      <c r="DV6" s="39">
        <f t="shared" ref="DV6:EE6" si="22">AY70</f>
        <v>10</v>
      </c>
      <c r="DW6" s="209">
        <f t="shared" si="22"/>
        <v>20</v>
      </c>
      <c r="DX6" s="209">
        <f t="shared" si="22"/>
        <v>30</v>
      </c>
      <c r="DY6" s="209">
        <f t="shared" si="22"/>
        <v>40</v>
      </c>
      <c r="DZ6" s="209">
        <f t="shared" si="22"/>
        <v>50</v>
      </c>
      <c r="EA6" s="209">
        <f t="shared" si="22"/>
        <v>60</v>
      </c>
      <c r="EB6" s="209">
        <f t="shared" si="22"/>
        <v>70</v>
      </c>
      <c r="EC6" s="209">
        <f t="shared" si="22"/>
        <v>80</v>
      </c>
      <c r="ED6" s="209">
        <f t="shared" si="22"/>
        <v>90</v>
      </c>
      <c r="EE6" s="210">
        <f t="shared" si="22"/>
        <v>100</v>
      </c>
      <c r="EH6" s="149"/>
      <c r="EI6" s="1"/>
      <c r="EJ6" s="201">
        <f>IF(E49="",0,E49)</f>
        <v>0</v>
      </c>
      <c r="EK6" s="202">
        <f>IF($E$9="",0,EJ6/$E$9/$E$30*(2*PI()*$E$33)/1000*60)</f>
        <v>0</v>
      </c>
      <c r="EL6" s="202">
        <f>IF($E$10="",0,EJ6/$E$10/$E$30*(2*PI()*$E$33)/1000*60)</f>
        <v>0</v>
      </c>
      <c r="EM6" s="202">
        <f>IF($E$11="",0,EJ6/$E$11/$E$30*(2*PI()*$E$33)/1000*60)</f>
        <v>0</v>
      </c>
      <c r="EN6" s="202">
        <f>IF($E$12="",0,EJ6/$E$12/$E$30*(2*PI()*$E$33)/1000*60)</f>
        <v>0</v>
      </c>
      <c r="EO6" s="202">
        <f>IF($E$13="",0,EJ6/$E$13/$E$30*(2*PI()*$E$33)/1000*60)</f>
        <v>0</v>
      </c>
      <c r="EP6" s="202">
        <f>IF($E$14="",0,EJ6/$E$14/$E$30*(2*PI()*$E$33)/1000*60)</f>
        <v>0</v>
      </c>
      <c r="EQ6" s="202">
        <f>IF($E$15="",0,EJ6/$E$15/$E$30*(2*PI()*$E$33)/1000*60)</f>
        <v>0</v>
      </c>
      <c r="ER6" s="202">
        <f>IF($E$16="",0,EJ6/$E$16/$E$30*(2*PI()*$E$33)/1000*60)</f>
        <v>0</v>
      </c>
      <c r="ES6" s="202">
        <f>IF($E$17="",0,EJ6/$E$17/$E$30*(2*PI()*$E$33)/1000*60)</f>
        <v>0</v>
      </c>
      <c r="ET6" s="202">
        <f>IF($E$18="",0,EJ6/$E$18/$E$30*(2*PI()*$E$33)/1000*60)</f>
        <v>0</v>
      </c>
      <c r="EU6" s="202">
        <f>IF($E$19="",0,EJ6/$E$19/$E$30*(2*PI()*$E$33)/1000*60)</f>
        <v>0</v>
      </c>
      <c r="EV6" s="202">
        <f>IF($E$20="",0,EJ6/$E$20/$E$30*(2*PI()*$E$33)/1000*60)</f>
        <v>0</v>
      </c>
      <c r="EW6" s="202">
        <f>IF($E$21="",0,EJ6/$E$21/$E$30*(2*PI()*$E$33)/1000*60)</f>
        <v>0</v>
      </c>
      <c r="EX6" s="202">
        <f>IF($E$22="",0,EJ6/$E$22/$E$30*(2*PI()*$E$33)/1000*60)</f>
        <v>0</v>
      </c>
      <c r="EY6" s="202">
        <f>IF($E$23="",0,EJ6/$E$23/$E$30*(2*PI()*$E$33)/1000*60)</f>
        <v>0</v>
      </c>
      <c r="EZ6" s="202">
        <f>IF($E$24="",0,EJ6/$E$24/$E$30*(2*PI()*$E$33)/1000*60)</f>
        <v>0</v>
      </c>
      <c r="FA6" s="202">
        <f>IF($E$25="",0,EJ6/$E$25/$E$30*(2*PI()*$E$33)/1000*60)</f>
        <v>0</v>
      </c>
      <c r="FB6" s="202">
        <f>IF($E$26="",0,EJ6/$E$26/$E$30*(2*PI()*$E$33)/1000*60)</f>
        <v>0</v>
      </c>
      <c r="FC6" s="202">
        <f>IF($E$27="",0,EJ6/$E$27/$E$30*(2*PI()*$E$33)/1000*60)</f>
        <v>0</v>
      </c>
      <c r="FD6" s="203">
        <f>IF($E$28="",0,EJ6/$E$28/$E$30*(2*PI()*$E$33)/1000*60)</f>
        <v>0</v>
      </c>
      <c r="FE6" s="3"/>
      <c r="FF6" s="3"/>
      <c r="FG6" s="1"/>
      <c r="FH6" s="149"/>
    </row>
    <row r="7" spans="1:164" ht="13.5" customHeight="1">
      <c r="A7" s="1"/>
      <c r="B7" s="25" t="s">
        <v>41</v>
      </c>
      <c r="C7" s="128"/>
      <c r="D7" s="26" t="s">
        <v>42</v>
      </c>
      <c r="E7" s="296" t="s">
        <v>157</v>
      </c>
      <c r="F7" s="297"/>
      <c r="G7" s="84" t="s">
        <v>43</v>
      </c>
      <c r="I7" s="292"/>
      <c r="J7" s="252"/>
      <c r="K7" s="250"/>
      <c r="L7" s="250"/>
      <c r="M7" s="250"/>
      <c r="N7" s="25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85"/>
      <c r="AV7" s="6"/>
      <c r="AW7" s="6"/>
      <c r="AX7" s="23"/>
      <c r="AY7" s="23"/>
      <c r="AZ7" s="23"/>
      <c r="BA7" s="23"/>
      <c r="BB7" s="23"/>
      <c r="BC7" s="24"/>
      <c r="BL7" s="141" t="str">
        <f t="shared" si="0"/>
        <v>-</v>
      </c>
      <c r="BM7" s="142" t="str">
        <f t="shared" si="1"/>
        <v>-</v>
      </c>
      <c r="BN7" s="142" t="str">
        <f t="shared" si="2"/>
        <v>-</v>
      </c>
      <c r="BO7" s="142" t="str">
        <f t="shared" si="3"/>
        <v>-</v>
      </c>
      <c r="BP7" s="142" t="str">
        <f t="shared" si="4"/>
        <v>-</v>
      </c>
      <c r="BQ7" s="142" t="str">
        <f t="shared" si="5"/>
        <v>-</v>
      </c>
      <c r="BR7" s="142" t="str">
        <f t="shared" si="6"/>
        <v>-</v>
      </c>
      <c r="BS7" s="142" t="str">
        <f t="shared" si="7"/>
        <v>-</v>
      </c>
      <c r="BT7" s="142" t="str">
        <f t="shared" si="8"/>
        <v>-</v>
      </c>
      <c r="BU7" s="142" t="str">
        <f t="shared" si="9"/>
        <v>-</v>
      </c>
      <c r="BV7" s="142" t="str">
        <f t="shared" si="10"/>
        <v>-</v>
      </c>
      <c r="BW7" s="142" t="str">
        <f t="shared" si="11"/>
        <v>-</v>
      </c>
      <c r="BX7" s="142" t="str">
        <f t="shared" si="12"/>
        <v>-</v>
      </c>
      <c r="BY7" s="142" t="str">
        <f t="shared" si="13"/>
        <v>-</v>
      </c>
      <c r="BZ7" s="142" t="str">
        <f t="shared" si="14"/>
        <v>-</v>
      </c>
      <c r="CA7" s="142" t="str">
        <f t="shared" si="15"/>
        <v>-</v>
      </c>
      <c r="CB7" s="142" t="str">
        <f t="shared" si="16"/>
        <v>-</v>
      </c>
      <c r="CC7" s="142" t="str">
        <f t="shared" si="17"/>
        <v>-</v>
      </c>
      <c r="CD7" s="142" t="str">
        <f t="shared" si="18"/>
        <v>-</v>
      </c>
      <c r="CE7" s="142" t="str">
        <f t="shared" si="19"/>
        <v>-</v>
      </c>
      <c r="CF7" s="159" t="str">
        <f t="shared" si="20"/>
        <v>-</v>
      </c>
      <c r="CG7" s="142"/>
      <c r="CH7" s="156"/>
      <c r="CI7" s="157"/>
      <c r="CJ7" s="157"/>
      <c r="CO7" s="213">
        <f t="shared" ref="CO7:CZ7" si="23">$E$6*9.80665*SIN(ATAN(CO$6))</f>
        <v>0</v>
      </c>
      <c r="CP7" s="196">
        <f>$E$6*9.80665*SIN(ATAN(CP6))</f>
        <v>0</v>
      </c>
      <c r="CQ7" s="243">
        <f>$E$6*9.80665*SIN(ATAN(CQ$6))</f>
        <v>0</v>
      </c>
      <c r="CR7" s="196">
        <f t="shared" si="23"/>
        <v>0</v>
      </c>
      <c r="CS7" s="196">
        <f t="shared" si="23"/>
        <v>0</v>
      </c>
      <c r="CT7" s="196">
        <f t="shared" si="23"/>
        <v>0</v>
      </c>
      <c r="CU7" s="196">
        <f t="shared" si="23"/>
        <v>0</v>
      </c>
      <c r="CV7" s="196">
        <f t="shared" si="23"/>
        <v>0</v>
      </c>
      <c r="CW7" s="196">
        <f t="shared" si="23"/>
        <v>0</v>
      </c>
      <c r="CX7" s="196">
        <f t="shared" si="23"/>
        <v>0</v>
      </c>
      <c r="CY7" s="196">
        <f t="shared" si="23"/>
        <v>0</v>
      </c>
      <c r="CZ7" s="196">
        <f t="shared" si="23"/>
        <v>0</v>
      </c>
      <c r="DA7" s="196">
        <f>CO7</f>
        <v>0</v>
      </c>
      <c r="DB7" s="196">
        <f t="shared" si="21"/>
        <v>0</v>
      </c>
      <c r="DC7" s="196">
        <f t="shared" si="21"/>
        <v>0</v>
      </c>
      <c r="DD7" s="196">
        <f t="shared" si="21"/>
        <v>0</v>
      </c>
      <c r="DE7" s="196">
        <f t="shared" si="21"/>
        <v>0</v>
      </c>
      <c r="DF7" s="196">
        <f t="shared" si="21"/>
        <v>0</v>
      </c>
      <c r="DG7" s="196">
        <f t="shared" si="21"/>
        <v>0</v>
      </c>
      <c r="DH7" s="196">
        <f t="shared" si="21"/>
        <v>0</v>
      </c>
      <c r="DI7" s="196">
        <f t="shared" si="21"/>
        <v>0</v>
      </c>
      <c r="DJ7" s="196">
        <f t="shared" si="21"/>
        <v>0</v>
      </c>
      <c r="DK7" s="196">
        <f t="shared" si="21"/>
        <v>0</v>
      </c>
      <c r="DL7" s="197">
        <f t="shared" si="21"/>
        <v>0</v>
      </c>
      <c r="DN7" s="3"/>
      <c r="DO7" s="3"/>
      <c r="DP7" s="3"/>
      <c r="DQ7" s="3"/>
      <c r="DT7" s="3"/>
      <c r="DU7" s="27" t="s">
        <v>5</v>
      </c>
      <c r="DV7" s="216" t="e">
        <f t="shared" ref="DV7:EE7" si="24">IF(DV$6*$E9*$E$30/(2*PI()*$E$33)*1000/60&lt;MAX($E$49:$E$68),DV$6*$E9*$E$30/(2*PI()*$E$33)*1000/60,0)</f>
        <v>#DIV/0!</v>
      </c>
      <c r="DW7" s="202" t="e">
        <f t="shared" si="24"/>
        <v>#DIV/0!</v>
      </c>
      <c r="DX7" s="202" t="e">
        <f t="shared" si="24"/>
        <v>#DIV/0!</v>
      </c>
      <c r="DY7" s="202" t="e">
        <f t="shared" si="24"/>
        <v>#DIV/0!</v>
      </c>
      <c r="DZ7" s="202" t="e">
        <f t="shared" si="24"/>
        <v>#DIV/0!</v>
      </c>
      <c r="EA7" s="202" t="e">
        <f t="shared" si="24"/>
        <v>#DIV/0!</v>
      </c>
      <c r="EB7" s="202" t="e">
        <f t="shared" si="24"/>
        <v>#DIV/0!</v>
      </c>
      <c r="EC7" s="202" t="e">
        <f t="shared" si="24"/>
        <v>#DIV/0!</v>
      </c>
      <c r="ED7" s="202" t="e">
        <f t="shared" si="24"/>
        <v>#DIV/0!</v>
      </c>
      <c r="EE7" s="203" t="e">
        <f t="shared" si="24"/>
        <v>#DIV/0!</v>
      </c>
      <c r="EJ7" s="201">
        <f t="shared" ref="EJ7:EJ25" si="25">IF(E50="",EJ6,E50)</f>
        <v>0</v>
      </c>
      <c r="EK7" s="202">
        <f t="shared" ref="EK7:EK25" si="26">IF($E$9="",0,EJ7/$E$9/$E$30*(2*PI()*$E$33)/1000*60)</f>
        <v>0</v>
      </c>
      <c r="EL7" s="202">
        <f t="shared" ref="EL7:EL25" si="27">IF($E$10="",0,EJ7/$E$10/$E$30*(2*PI()*$E$33)/1000*60)</f>
        <v>0</v>
      </c>
      <c r="EM7" s="202">
        <f t="shared" ref="EM7:EM25" si="28">IF($E$11="",0,EJ7/$E$11/$E$30*(2*PI()*$E$33)/1000*60)</f>
        <v>0</v>
      </c>
      <c r="EN7" s="202">
        <f t="shared" ref="EN7:EN25" si="29">IF($E$12="",0,EJ7/$E$12/$E$30*(2*PI()*$E$33)/1000*60)</f>
        <v>0</v>
      </c>
      <c r="EO7" s="202">
        <f t="shared" ref="EO7:EO25" si="30">IF($E$13="",0,EJ7/$E$13/$E$30*(2*PI()*$E$33)/1000*60)</f>
        <v>0</v>
      </c>
      <c r="EP7" s="202">
        <f t="shared" ref="EP7:EP25" si="31">IF($E$14="",0,EJ7/$E$14/$E$30*(2*PI()*$E$33)/1000*60)</f>
        <v>0</v>
      </c>
      <c r="EQ7" s="202">
        <f t="shared" ref="EQ7:EQ25" si="32">IF($E$15="",0,EJ7/$E$15/$E$30*(2*PI()*$E$33)/1000*60)</f>
        <v>0</v>
      </c>
      <c r="ER7" s="202">
        <f t="shared" ref="ER7:ER25" si="33">IF($E$16="",0,EJ7/$E$16/$E$30*(2*PI()*$E$33)/1000*60)</f>
        <v>0</v>
      </c>
      <c r="ES7" s="202">
        <f t="shared" ref="ES7:ES25" si="34">IF($E$17="",0,EJ7/$E$17/$E$30*(2*PI()*$E$33)/1000*60)</f>
        <v>0</v>
      </c>
      <c r="ET7" s="202">
        <f t="shared" ref="ET7:ET25" si="35">IF($E$18="",0,EJ7/$E$18/$E$30*(2*PI()*$E$33)/1000*60)</f>
        <v>0</v>
      </c>
      <c r="EU7" s="202">
        <f t="shared" ref="EU7:EU25" si="36">IF($E$19="",0,EJ7/$E$19/$E$30*(2*PI()*$E$33)/1000*60)</f>
        <v>0</v>
      </c>
      <c r="EV7" s="202">
        <f t="shared" ref="EV7:EV25" si="37">IF($E$20="",0,EJ7/$E$20/$E$30*(2*PI()*$E$33)/1000*60)</f>
        <v>0</v>
      </c>
      <c r="EW7" s="202">
        <f t="shared" ref="EW7:EW25" si="38">IF($E$21="",0,EJ7/$E$21/$E$30*(2*PI()*$E$33)/1000*60)</f>
        <v>0</v>
      </c>
      <c r="EX7" s="202">
        <f t="shared" ref="EX7:EX25" si="39">IF($E$22="",0,EJ7/$E$22/$E$30*(2*PI()*$E$33)/1000*60)</f>
        <v>0</v>
      </c>
      <c r="EY7" s="202">
        <f t="shared" ref="EY7:EY25" si="40">IF($E$23="",0,EJ7/$E$23/$E$30*(2*PI()*$E$33)/1000*60)</f>
        <v>0</v>
      </c>
      <c r="EZ7" s="202">
        <f t="shared" ref="EZ7:EZ25" si="41">IF($E$24="",0,EJ7/$E$24/$E$30*(2*PI()*$E$33)/1000*60)</f>
        <v>0</v>
      </c>
      <c r="FA7" s="202">
        <f t="shared" ref="FA7:FA25" si="42">IF($E$25="",0,EJ7/$E$25/$E$30*(2*PI()*$E$33)/1000*60)</f>
        <v>0</v>
      </c>
      <c r="FB7" s="202">
        <f t="shared" ref="FB7:FB25" si="43">IF($E$26="",0,EJ7/$E$26/$E$30*(2*PI()*$E$33)/1000*60)</f>
        <v>0</v>
      </c>
      <c r="FC7" s="202">
        <f t="shared" ref="FC7:FC25" si="44">IF($E$27="",0,EJ7/$E$27/$E$30*(2*PI()*$E$33)/1000*60)</f>
        <v>0</v>
      </c>
      <c r="FD7" s="203">
        <f t="shared" ref="FD7:FD25" si="45">IF($E$28="",0,EJ7/$E$28/$E$30*(2*PI()*$E$33)/1000*60)</f>
        <v>0</v>
      </c>
      <c r="FE7" s="3"/>
      <c r="FF7" s="3"/>
    </row>
    <row r="8" spans="1:164" ht="13.5" customHeight="1">
      <c r="A8" s="1"/>
      <c r="B8" s="27" t="s">
        <v>44</v>
      </c>
      <c r="C8" s="10"/>
      <c r="D8" s="28"/>
      <c r="E8" s="29" t="s">
        <v>45</v>
      </c>
      <c r="F8" s="272" t="s">
        <v>46</v>
      </c>
      <c r="G8" s="85" t="s">
        <v>47</v>
      </c>
      <c r="I8" s="292"/>
      <c r="J8" s="253" t="s">
        <v>48</v>
      </c>
      <c r="K8" s="254"/>
      <c r="L8" s="250"/>
      <c r="M8" s="250"/>
      <c r="N8" s="250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85"/>
      <c r="AV8" s="30"/>
      <c r="AW8" s="30"/>
      <c r="AX8" s="23"/>
      <c r="AY8" s="23"/>
      <c r="AZ8" s="23"/>
      <c r="BA8" s="23"/>
      <c r="BB8" s="23"/>
      <c r="BC8" s="24"/>
      <c r="BL8" s="141" t="str">
        <f t="shared" si="0"/>
        <v>-</v>
      </c>
      <c r="BM8" s="142" t="str">
        <f t="shared" si="1"/>
        <v>-</v>
      </c>
      <c r="BN8" s="142" t="str">
        <f t="shared" si="2"/>
        <v>-</v>
      </c>
      <c r="BO8" s="142" t="str">
        <f t="shared" si="3"/>
        <v>-</v>
      </c>
      <c r="BP8" s="142" t="str">
        <f t="shared" si="4"/>
        <v>-</v>
      </c>
      <c r="BQ8" s="142" t="str">
        <f t="shared" si="5"/>
        <v>-</v>
      </c>
      <c r="BR8" s="142" t="str">
        <f t="shared" si="6"/>
        <v>-</v>
      </c>
      <c r="BS8" s="142" t="str">
        <f t="shared" si="7"/>
        <v>-</v>
      </c>
      <c r="BT8" s="142" t="str">
        <f t="shared" si="8"/>
        <v>-</v>
      </c>
      <c r="BU8" s="142" t="str">
        <f t="shared" si="9"/>
        <v>-</v>
      </c>
      <c r="BV8" s="142" t="str">
        <f t="shared" si="10"/>
        <v>-</v>
      </c>
      <c r="BW8" s="142" t="str">
        <f t="shared" si="11"/>
        <v>-</v>
      </c>
      <c r="BX8" s="142" t="str">
        <f t="shared" si="12"/>
        <v>-</v>
      </c>
      <c r="BY8" s="142" t="str">
        <f t="shared" si="13"/>
        <v>-</v>
      </c>
      <c r="BZ8" s="142" t="str">
        <f t="shared" si="14"/>
        <v>-</v>
      </c>
      <c r="CA8" s="142" t="str">
        <f t="shared" si="15"/>
        <v>-</v>
      </c>
      <c r="CB8" s="142" t="str">
        <f t="shared" si="16"/>
        <v>-</v>
      </c>
      <c r="CC8" s="142" t="str">
        <f t="shared" si="17"/>
        <v>-</v>
      </c>
      <c r="CD8" s="142" t="str">
        <f t="shared" si="18"/>
        <v>-</v>
      </c>
      <c r="CE8" s="142" t="str">
        <f t="shared" si="19"/>
        <v>-</v>
      </c>
      <c r="CF8" s="159" t="str">
        <f t="shared" si="20"/>
        <v>-</v>
      </c>
      <c r="CG8" s="142"/>
      <c r="CH8" s="156"/>
      <c r="CI8" s="157"/>
      <c r="CJ8" s="139"/>
      <c r="CQ8" s="160"/>
      <c r="DN8" s="3"/>
      <c r="DO8" s="3"/>
      <c r="DP8" s="3"/>
      <c r="DQ8" s="3"/>
      <c r="DT8" s="3"/>
      <c r="DU8" s="27" t="s">
        <v>6</v>
      </c>
      <c r="DV8" s="216" t="e">
        <f t="shared" ref="DV8:EE8" si="46">IF(DV$6*$E10*$E$30/(2*PI()*$E$33)*1000/60&lt;MAX($E$49:$E$68),DV$6*$E10*$E$30/(2*PI()*$E$33)*1000/60,0)</f>
        <v>#DIV/0!</v>
      </c>
      <c r="DW8" s="202" t="e">
        <f t="shared" si="46"/>
        <v>#DIV/0!</v>
      </c>
      <c r="DX8" s="202" t="e">
        <f t="shared" si="46"/>
        <v>#DIV/0!</v>
      </c>
      <c r="DY8" s="202" t="e">
        <f t="shared" si="46"/>
        <v>#DIV/0!</v>
      </c>
      <c r="DZ8" s="202" t="e">
        <f t="shared" si="46"/>
        <v>#DIV/0!</v>
      </c>
      <c r="EA8" s="202" t="e">
        <f t="shared" si="46"/>
        <v>#DIV/0!</v>
      </c>
      <c r="EB8" s="202" t="e">
        <f t="shared" si="46"/>
        <v>#DIV/0!</v>
      </c>
      <c r="EC8" s="202" t="e">
        <f t="shared" si="46"/>
        <v>#DIV/0!</v>
      </c>
      <c r="ED8" s="202" t="e">
        <f t="shared" si="46"/>
        <v>#DIV/0!</v>
      </c>
      <c r="EE8" s="203" t="e">
        <f t="shared" si="46"/>
        <v>#DIV/0!</v>
      </c>
      <c r="EJ8" s="201">
        <f t="shared" si="25"/>
        <v>0</v>
      </c>
      <c r="EK8" s="202">
        <f t="shared" si="26"/>
        <v>0</v>
      </c>
      <c r="EL8" s="202">
        <f t="shared" si="27"/>
        <v>0</v>
      </c>
      <c r="EM8" s="202">
        <f t="shared" si="28"/>
        <v>0</v>
      </c>
      <c r="EN8" s="202">
        <f t="shared" si="29"/>
        <v>0</v>
      </c>
      <c r="EO8" s="202">
        <f t="shared" si="30"/>
        <v>0</v>
      </c>
      <c r="EP8" s="202">
        <f t="shared" si="31"/>
        <v>0</v>
      </c>
      <c r="EQ8" s="202">
        <f t="shared" si="32"/>
        <v>0</v>
      </c>
      <c r="ER8" s="202">
        <f t="shared" si="33"/>
        <v>0</v>
      </c>
      <c r="ES8" s="202">
        <f t="shared" si="34"/>
        <v>0</v>
      </c>
      <c r="ET8" s="202">
        <f t="shared" si="35"/>
        <v>0</v>
      </c>
      <c r="EU8" s="202">
        <f t="shared" si="36"/>
        <v>0</v>
      </c>
      <c r="EV8" s="202">
        <f t="shared" si="37"/>
        <v>0</v>
      </c>
      <c r="EW8" s="202">
        <f t="shared" si="38"/>
        <v>0</v>
      </c>
      <c r="EX8" s="202">
        <f t="shared" si="39"/>
        <v>0</v>
      </c>
      <c r="EY8" s="202">
        <f t="shared" si="40"/>
        <v>0</v>
      </c>
      <c r="EZ8" s="202">
        <f t="shared" si="41"/>
        <v>0</v>
      </c>
      <c r="FA8" s="202">
        <f t="shared" si="42"/>
        <v>0</v>
      </c>
      <c r="FB8" s="202">
        <f t="shared" si="43"/>
        <v>0</v>
      </c>
      <c r="FC8" s="202">
        <f t="shared" si="44"/>
        <v>0</v>
      </c>
      <c r="FD8" s="203">
        <f t="shared" si="45"/>
        <v>0</v>
      </c>
      <c r="FE8" s="3"/>
      <c r="FF8" s="3"/>
    </row>
    <row r="9" spans="1:164" ht="13.5" customHeight="1">
      <c r="A9" s="1"/>
      <c r="B9" s="27"/>
      <c r="C9" s="10"/>
      <c r="D9" s="31" t="s">
        <v>49</v>
      </c>
      <c r="E9" s="275"/>
      <c r="F9" s="276"/>
      <c r="G9" s="90" t="s">
        <v>158</v>
      </c>
      <c r="I9" s="292"/>
      <c r="J9" s="255">
        <v>1</v>
      </c>
      <c r="K9" s="258">
        <v>0</v>
      </c>
      <c r="L9" s="250"/>
      <c r="M9" s="250"/>
      <c r="N9" s="250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85"/>
      <c r="AV9" s="6"/>
      <c r="AW9" s="6"/>
      <c r="AX9" s="23"/>
      <c r="AY9" s="23"/>
      <c r="AZ9" s="23"/>
      <c r="BA9" s="23"/>
      <c r="BB9" s="23"/>
      <c r="BC9" s="24"/>
      <c r="BL9" s="141" t="str">
        <f t="shared" si="0"/>
        <v>-</v>
      </c>
      <c r="BM9" s="142" t="str">
        <f t="shared" si="1"/>
        <v>-</v>
      </c>
      <c r="BN9" s="142" t="str">
        <f t="shared" si="2"/>
        <v>-</v>
      </c>
      <c r="BO9" s="142" t="str">
        <f t="shared" si="3"/>
        <v>-</v>
      </c>
      <c r="BP9" s="142" t="str">
        <f t="shared" si="4"/>
        <v>-</v>
      </c>
      <c r="BQ9" s="142" t="str">
        <f t="shared" si="5"/>
        <v>-</v>
      </c>
      <c r="BR9" s="142" t="str">
        <f t="shared" si="6"/>
        <v>-</v>
      </c>
      <c r="BS9" s="142" t="str">
        <f t="shared" si="7"/>
        <v>-</v>
      </c>
      <c r="BT9" s="142" t="str">
        <f t="shared" si="8"/>
        <v>-</v>
      </c>
      <c r="BU9" s="142" t="str">
        <f t="shared" si="9"/>
        <v>-</v>
      </c>
      <c r="BV9" s="142" t="str">
        <f t="shared" si="10"/>
        <v>-</v>
      </c>
      <c r="BW9" s="142" t="str">
        <f t="shared" si="11"/>
        <v>-</v>
      </c>
      <c r="BX9" s="142" t="str">
        <f t="shared" si="12"/>
        <v>-</v>
      </c>
      <c r="BY9" s="142" t="str">
        <f t="shared" si="13"/>
        <v>-</v>
      </c>
      <c r="BZ9" s="142" t="str">
        <f t="shared" si="14"/>
        <v>-</v>
      </c>
      <c r="CA9" s="142" t="str">
        <f t="shared" si="15"/>
        <v>-</v>
      </c>
      <c r="CB9" s="142" t="str">
        <f t="shared" si="16"/>
        <v>-</v>
      </c>
      <c r="CC9" s="142" t="str">
        <f t="shared" si="17"/>
        <v>-</v>
      </c>
      <c r="CD9" s="142" t="str">
        <f t="shared" si="18"/>
        <v>-</v>
      </c>
      <c r="CE9" s="142" t="str">
        <f t="shared" si="19"/>
        <v>-</v>
      </c>
      <c r="CF9" s="159" t="str">
        <f t="shared" si="20"/>
        <v>-</v>
      </c>
      <c r="CG9" s="142"/>
      <c r="CH9" s="156"/>
      <c r="CI9" s="157"/>
      <c r="CJ9" s="139"/>
      <c r="CL9" s="1" t="s">
        <v>26</v>
      </c>
      <c r="CM9" s="3" t="s">
        <v>50</v>
      </c>
      <c r="CN9" s="1" t="s">
        <v>51</v>
      </c>
      <c r="CO9" s="1" t="s">
        <v>52</v>
      </c>
      <c r="DM9" s="1" t="s">
        <v>25</v>
      </c>
      <c r="DN9" s="3" t="s">
        <v>53</v>
      </c>
      <c r="DO9" s="151" t="s">
        <v>54</v>
      </c>
      <c r="DP9" s="3"/>
      <c r="DQ9" s="3"/>
      <c r="DT9" s="3"/>
      <c r="DU9" s="27" t="s">
        <v>28</v>
      </c>
      <c r="DV9" s="216" t="e">
        <f t="shared" ref="DV9:EE9" si="47">IF(DV$6*$E11*$E$30/(2*PI()*$E$33)*1000/60&lt;MAX($E$49:$E$68),DV$6*$E11*$E$30/(2*PI()*$E$33)*1000/60,0)</f>
        <v>#DIV/0!</v>
      </c>
      <c r="DW9" s="202" t="e">
        <f t="shared" si="47"/>
        <v>#DIV/0!</v>
      </c>
      <c r="DX9" s="202" t="e">
        <f t="shared" si="47"/>
        <v>#DIV/0!</v>
      </c>
      <c r="DY9" s="202" t="e">
        <f t="shared" si="47"/>
        <v>#DIV/0!</v>
      </c>
      <c r="DZ9" s="202" t="e">
        <f t="shared" si="47"/>
        <v>#DIV/0!</v>
      </c>
      <c r="EA9" s="202" t="e">
        <f t="shared" si="47"/>
        <v>#DIV/0!</v>
      </c>
      <c r="EB9" s="202" t="e">
        <f t="shared" si="47"/>
        <v>#DIV/0!</v>
      </c>
      <c r="EC9" s="202" t="e">
        <f t="shared" si="47"/>
        <v>#DIV/0!</v>
      </c>
      <c r="ED9" s="202" t="e">
        <f t="shared" si="47"/>
        <v>#DIV/0!</v>
      </c>
      <c r="EE9" s="203" t="e">
        <f t="shared" si="47"/>
        <v>#DIV/0!</v>
      </c>
      <c r="EJ9" s="201">
        <f t="shared" si="25"/>
        <v>0</v>
      </c>
      <c r="EK9" s="202">
        <f t="shared" si="26"/>
        <v>0</v>
      </c>
      <c r="EL9" s="202">
        <f t="shared" si="27"/>
        <v>0</v>
      </c>
      <c r="EM9" s="202">
        <f t="shared" si="28"/>
        <v>0</v>
      </c>
      <c r="EN9" s="202">
        <f t="shared" si="29"/>
        <v>0</v>
      </c>
      <c r="EO9" s="202">
        <f t="shared" si="30"/>
        <v>0</v>
      </c>
      <c r="EP9" s="202">
        <f t="shared" si="31"/>
        <v>0</v>
      </c>
      <c r="EQ9" s="202">
        <f t="shared" si="32"/>
        <v>0</v>
      </c>
      <c r="ER9" s="202">
        <f t="shared" si="33"/>
        <v>0</v>
      </c>
      <c r="ES9" s="202">
        <f t="shared" si="34"/>
        <v>0</v>
      </c>
      <c r="ET9" s="202">
        <f t="shared" si="35"/>
        <v>0</v>
      </c>
      <c r="EU9" s="202">
        <f t="shared" si="36"/>
        <v>0</v>
      </c>
      <c r="EV9" s="202">
        <f t="shared" si="37"/>
        <v>0</v>
      </c>
      <c r="EW9" s="202">
        <f t="shared" si="38"/>
        <v>0</v>
      </c>
      <c r="EX9" s="202">
        <f t="shared" si="39"/>
        <v>0</v>
      </c>
      <c r="EY9" s="202">
        <f t="shared" si="40"/>
        <v>0</v>
      </c>
      <c r="EZ9" s="202">
        <f t="shared" si="41"/>
        <v>0</v>
      </c>
      <c r="FA9" s="202">
        <f t="shared" si="42"/>
        <v>0</v>
      </c>
      <c r="FB9" s="202">
        <f t="shared" si="43"/>
        <v>0</v>
      </c>
      <c r="FC9" s="202">
        <f t="shared" si="44"/>
        <v>0</v>
      </c>
      <c r="FD9" s="203">
        <f t="shared" si="45"/>
        <v>0</v>
      </c>
      <c r="FE9" s="3"/>
      <c r="FF9" s="3"/>
    </row>
    <row r="10" spans="1:164" ht="13.5" customHeight="1">
      <c r="A10" s="1"/>
      <c r="B10" s="27"/>
      <c r="C10" s="32"/>
      <c r="D10" s="31" t="s">
        <v>55</v>
      </c>
      <c r="E10" s="275"/>
      <c r="F10" s="276"/>
      <c r="G10" s="90" t="s">
        <v>158</v>
      </c>
      <c r="I10" s="292"/>
      <c r="J10" s="256">
        <v>2</v>
      </c>
      <c r="K10" s="258">
        <v>0.02</v>
      </c>
      <c r="L10" s="250"/>
      <c r="M10" s="250"/>
      <c r="N10" s="25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85"/>
      <c r="AV10" s="6"/>
      <c r="AW10" s="6"/>
      <c r="AX10" s="23"/>
      <c r="AY10" s="23"/>
      <c r="AZ10" s="23"/>
      <c r="BA10" s="23"/>
      <c r="BB10" s="23"/>
      <c r="BC10" s="24"/>
      <c r="BL10" s="141" t="str">
        <f t="shared" si="0"/>
        <v>-</v>
      </c>
      <c r="BM10" s="142" t="str">
        <f t="shared" si="1"/>
        <v>-</v>
      </c>
      <c r="BN10" s="142" t="str">
        <f t="shared" si="2"/>
        <v>-</v>
      </c>
      <c r="BO10" s="142" t="str">
        <f t="shared" si="3"/>
        <v>-</v>
      </c>
      <c r="BP10" s="142" t="str">
        <f t="shared" si="4"/>
        <v>-</v>
      </c>
      <c r="BQ10" s="142" t="str">
        <f t="shared" si="5"/>
        <v>-</v>
      </c>
      <c r="BR10" s="142" t="str">
        <f t="shared" si="6"/>
        <v>-</v>
      </c>
      <c r="BS10" s="142" t="str">
        <f t="shared" si="7"/>
        <v>-</v>
      </c>
      <c r="BT10" s="142" t="str">
        <f t="shared" si="8"/>
        <v>-</v>
      </c>
      <c r="BU10" s="142" t="str">
        <f t="shared" si="9"/>
        <v>-</v>
      </c>
      <c r="BV10" s="142" t="str">
        <f t="shared" si="10"/>
        <v>-</v>
      </c>
      <c r="BW10" s="142" t="str">
        <f t="shared" si="11"/>
        <v>-</v>
      </c>
      <c r="BX10" s="142" t="str">
        <f t="shared" si="12"/>
        <v>-</v>
      </c>
      <c r="BY10" s="142" t="str">
        <f t="shared" si="13"/>
        <v>-</v>
      </c>
      <c r="BZ10" s="142" t="str">
        <f t="shared" si="14"/>
        <v>-</v>
      </c>
      <c r="CA10" s="142" t="str">
        <f t="shared" si="15"/>
        <v>-</v>
      </c>
      <c r="CB10" s="142" t="str">
        <f t="shared" si="16"/>
        <v>-</v>
      </c>
      <c r="CC10" s="142" t="str">
        <f t="shared" si="17"/>
        <v>-</v>
      </c>
      <c r="CD10" s="142" t="str">
        <f t="shared" si="18"/>
        <v>-</v>
      </c>
      <c r="CE10" s="142" t="str">
        <f t="shared" si="19"/>
        <v>-</v>
      </c>
      <c r="CF10" s="159" t="str">
        <f t="shared" si="20"/>
        <v>-</v>
      </c>
      <c r="CG10" s="142"/>
      <c r="CH10" s="156"/>
      <c r="CI10" s="157"/>
      <c r="CJ10" s="231"/>
      <c r="CK10" s="232" t="str">
        <f>BM4</f>
        <v>1st</v>
      </c>
      <c r="CL10" s="232"/>
      <c r="CM10" s="223"/>
      <c r="CN10" s="223"/>
      <c r="CO10" s="193">
        <f>CO$6</f>
        <v>0</v>
      </c>
      <c r="CP10" s="233">
        <f>CP$6</f>
        <v>0</v>
      </c>
      <c r="CQ10" s="193">
        <f t="shared" ref="CQ10:CZ10" si="48">CQ$6</f>
        <v>0.01</v>
      </c>
      <c r="CR10" s="193">
        <f t="shared" si="48"/>
        <v>0.02</v>
      </c>
      <c r="CS10" s="193">
        <f t="shared" si="48"/>
        <v>0.03</v>
      </c>
      <c r="CT10" s="193">
        <f t="shared" si="48"/>
        <v>0.04</v>
      </c>
      <c r="CU10" s="193">
        <f t="shared" si="48"/>
        <v>0.05</v>
      </c>
      <c r="CV10" s="193">
        <f t="shared" si="48"/>
        <v>0.06</v>
      </c>
      <c r="CW10" s="193">
        <f t="shared" si="48"/>
        <v>7.0000000000000007E-2</v>
      </c>
      <c r="CX10" s="193">
        <f t="shared" si="48"/>
        <v>0.08</v>
      </c>
      <c r="CY10" s="193">
        <f t="shared" si="48"/>
        <v>0.09</v>
      </c>
      <c r="CZ10" s="193">
        <f t="shared" si="48"/>
        <v>0.1</v>
      </c>
      <c r="DA10" s="193">
        <f>CO$6</f>
        <v>0</v>
      </c>
      <c r="DB10" s="193">
        <f>CP$6</f>
        <v>0</v>
      </c>
      <c r="DC10" s="193">
        <f t="shared" ref="DC10:DJ10" si="49">CQ$6</f>
        <v>0.01</v>
      </c>
      <c r="DD10" s="193">
        <f t="shared" si="49"/>
        <v>0.02</v>
      </c>
      <c r="DE10" s="193">
        <f t="shared" si="49"/>
        <v>0.03</v>
      </c>
      <c r="DF10" s="193">
        <f t="shared" si="49"/>
        <v>0.04</v>
      </c>
      <c r="DG10" s="193">
        <f t="shared" si="49"/>
        <v>0.05</v>
      </c>
      <c r="DH10" s="193">
        <f t="shared" si="49"/>
        <v>0.06</v>
      </c>
      <c r="DI10" s="193">
        <f t="shared" si="49"/>
        <v>7.0000000000000007E-2</v>
      </c>
      <c r="DJ10" s="193">
        <f t="shared" si="49"/>
        <v>0.08</v>
      </c>
      <c r="DK10" s="193">
        <f>CY$6</f>
        <v>0.09</v>
      </c>
      <c r="DL10" s="193">
        <f>CZ$6</f>
        <v>0.1</v>
      </c>
      <c r="DM10" s="193"/>
      <c r="DN10" s="193"/>
      <c r="DO10" s="193" t="s">
        <v>56</v>
      </c>
      <c r="DP10" s="194"/>
      <c r="DQ10" s="3"/>
      <c r="DT10" s="3"/>
      <c r="DU10" s="27" t="s">
        <v>8</v>
      </c>
      <c r="DV10" s="216" t="e">
        <f t="shared" ref="DV10:EE10" si="50">IF(DV$6*$E12*$E$30/(2*PI()*$E$33)*1000/60&lt;MAX($E$49:$E$68),DV$6*$E12*$E$30/(2*PI()*$E$33)*1000/60,0)</f>
        <v>#DIV/0!</v>
      </c>
      <c r="DW10" s="202" t="e">
        <f t="shared" si="50"/>
        <v>#DIV/0!</v>
      </c>
      <c r="DX10" s="202" t="e">
        <f t="shared" si="50"/>
        <v>#DIV/0!</v>
      </c>
      <c r="DY10" s="202" t="e">
        <f t="shared" si="50"/>
        <v>#DIV/0!</v>
      </c>
      <c r="DZ10" s="202" t="e">
        <f t="shared" si="50"/>
        <v>#DIV/0!</v>
      </c>
      <c r="EA10" s="202" t="e">
        <f t="shared" si="50"/>
        <v>#DIV/0!</v>
      </c>
      <c r="EB10" s="202" t="e">
        <f t="shared" si="50"/>
        <v>#DIV/0!</v>
      </c>
      <c r="EC10" s="202" t="e">
        <f t="shared" si="50"/>
        <v>#DIV/0!</v>
      </c>
      <c r="ED10" s="202" t="e">
        <f t="shared" si="50"/>
        <v>#DIV/0!</v>
      </c>
      <c r="EE10" s="203" t="e">
        <f t="shared" si="50"/>
        <v>#DIV/0!</v>
      </c>
      <c r="EJ10" s="201">
        <f t="shared" si="25"/>
        <v>0</v>
      </c>
      <c r="EK10" s="202">
        <f t="shared" si="26"/>
        <v>0</v>
      </c>
      <c r="EL10" s="202">
        <f t="shared" si="27"/>
        <v>0</v>
      </c>
      <c r="EM10" s="202">
        <f t="shared" si="28"/>
        <v>0</v>
      </c>
      <c r="EN10" s="202">
        <f t="shared" si="29"/>
        <v>0</v>
      </c>
      <c r="EO10" s="202">
        <f t="shared" si="30"/>
        <v>0</v>
      </c>
      <c r="EP10" s="202">
        <f t="shared" si="31"/>
        <v>0</v>
      </c>
      <c r="EQ10" s="202">
        <f t="shared" si="32"/>
        <v>0</v>
      </c>
      <c r="ER10" s="202">
        <f t="shared" si="33"/>
        <v>0</v>
      </c>
      <c r="ES10" s="202">
        <f t="shared" si="34"/>
        <v>0</v>
      </c>
      <c r="ET10" s="202">
        <f t="shared" si="35"/>
        <v>0</v>
      </c>
      <c r="EU10" s="202">
        <f t="shared" si="36"/>
        <v>0</v>
      </c>
      <c r="EV10" s="202">
        <f t="shared" si="37"/>
        <v>0</v>
      </c>
      <c r="EW10" s="202">
        <f t="shared" si="38"/>
        <v>0</v>
      </c>
      <c r="EX10" s="202">
        <f t="shared" si="39"/>
        <v>0</v>
      </c>
      <c r="EY10" s="202">
        <f t="shared" si="40"/>
        <v>0</v>
      </c>
      <c r="EZ10" s="202">
        <f t="shared" si="41"/>
        <v>0</v>
      </c>
      <c r="FA10" s="202">
        <f t="shared" si="42"/>
        <v>0</v>
      </c>
      <c r="FB10" s="202">
        <f t="shared" si="43"/>
        <v>0</v>
      </c>
      <c r="FC10" s="202">
        <f t="shared" si="44"/>
        <v>0</v>
      </c>
      <c r="FD10" s="203">
        <f t="shared" si="45"/>
        <v>0</v>
      </c>
      <c r="FE10" s="3"/>
      <c r="FF10" s="3"/>
    </row>
    <row r="11" spans="1:164" ht="13.5" customHeight="1">
      <c r="A11" s="1"/>
      <c r="B11" s="27"/>
      <c r="C11" s="32"/>
      <c r="D11" s="31" t="s">
        <v>57</v>
      </c>
      <c r="E11" s="275"/>
      <c r="F11" s="276"/>
      <c r="G11" s="90" t="s">
        <v>158</v>
      </c>
      <c r="I11" s="292"/>
      <c r="J11" s="256">
        <v>3</v>
      </c>
      <c r="K11" s="258">
        <v>0.04</v>
      </c>
      <c r="L11" s="250"/>
      <c r="M11" s="250"/>
      <c r="N11" s="25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185"/>
      <c r="AV11" s="6"/>
      <c r="AW11" s="6"/>
      <c r="AX11" s="23"/>
      <c r="AY11" s="23"/>
      <c r="AZ11" s="23"/>
      <c r="BA11" s="23"/>
      <c r="BB11" s="23"/>
      <c r="BC11" s="24"/>
      <c r="BL11" s="141" t="str">
        <f t="shared" si="0"/>
        <v>-</v>
      </c>
      <c r="BM11" s="142" t="str">
        <f t="shared" si="1"/>
        <v>-</v>
      </c>
      <c r="BN11" s="142" t="str">
        <f t="shared" si="2"/>
        <v>-</v>
      </c>
      <c r="BO11" s="142" t="str">
        <f t="shared" si="3"/>
        <v>-</v>
      </c>
      <c r="BP11" s="142" t="str">
        <f t="shared" si="4"/>
        <v>-</v>
      </c>
      <c r="BQ11" s="142" t="str">
        <f t="shared" si="5"/>
        <v>-</v>
      </c>
      <c r="BR11" s="142" t="str">
        <f t="shared" si="6"/>
        <v>-</v>
      </c>
      <c r="BS11" s="142" t="str">
        <f t="shared" si="7"/>
        <v>-</v>
      </c>
      <c r="BT11" s="142" t="str">
        <f t="shared" si="8"/>
        <v>-</v>
      </c>
      <c r="BU11" s="142" t="str">
        <f t="shared" si="9"/>
        <v>-</v>
      </c>
      <c r="BV11" s="142" t="str">
        <f t="shared" si="10"/>
        <v>-</v>
      </c>
      <c r="BW11" s="142" t="str">
        <f t="shared" si="11"/>
        <v>-</v>
      </c>
      <c r="BX11" s="142" t="str">
        <f t="shared" si="12"/>
        <v>-</v>
      </c>
      <c r="BY11" s="142" t="str">
        <f t="shared" si="13"/>
        <v>-</v>
      </c>
      <c r="BZ11" s="142" t="str">
        <f t="shared" si="14"/>
        <v>-</v>
      </c>
      <c r="CA11" s="142" t="str">
        <f t="shared" si="15"/>
        <v>-</v>
      </c>
      <c r="CB11" s="142" t="str">
        <f t="shared" si="16"/>
        <v>-</v>
      </c>
      <c r="CC11" s="142" t="str">
        <f t="shared" si="17"/>
        <v>-</v>
      </c>
      <c r="CD11" s="142" t="str">
        <f t="shared" si="18"/>
        <v>-</v>
      </c>
      <c r="CE11" s="142" t="str">
        <f t="shared" si="19"/>
        <v>-</v>
      </c>
      <c r="CF11" s="159" t="str">
        <f t="shared" si="20"/>
        <v>-</v>
      </c>
      <c r="CG11" s="142"/>
      <c r="CH11" s="156"/>
      <c r="CI11" s="157"/>
      <c r="CJ11" s="234" t="str">
        <f>BL5</f>
        <v>rpm</v>
      </c>
      <c r="CK11" s="139" t="str">
        <f>BM5</f>
        <v>Nm</v>
      </c>
      <c r="CL11" s="139" t="s">
        <v>36</v>
      </c>
      <c r="CM11" s="3" t="s">
        <v>58</v>
      </c>
      <c r="CN11" s="3" t="s">
        <v>59</v>
      </c>
      <c r="CO11" s="3" t="s">
        <v>59</v>
      </c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 t="s">
        <v>35</v>
      </c>
      <c r="DN11" s="3" t="s">
        <v>58</v>
      </c>
      <c r="DO11" s="139" t="s">
        <v>60</v>
      </c>
      <c r="DP11" s="235" t="s">
        <v>61</v>
      </c>
      <c r="DQ11" s="3"/>
      <c r="DT11" s="3"/>
      <c r="DU11" s="27" t="s">
        <v>9</v>
      </c>
      <c r="DV11" s="216" t="e">
        <f t="shared" ref="DV11:EE11" si="51">IF(DV$6*$E13*$E$30/(2*PI()*$E$33)*1000/60&lt;MAX($E$49:$E$68),DV$6*$E13*$E$30/(2*PI()*$E$33)*1000/60,0)</f>
        <v>#DIV/0!</v>
      </c>
      <c r="DW11" s="202" t="e">
        <f t="shared" si="51"/>
        <v>#DIV/0!</v>
      </c>
      <c r="DX11" s="202" t="e">
        <f t="shared" si="51"/>
        <v>#DIV/0!</v>
      </c>
      <c r="DY11" s="202" t="e">
        <f t="shared" si="51"/>
        <v>#DIV/0!</v>
      </c>
      <c r="DZ11" s="202" t="e">
        <f t="shared" si="51"/>
        <v>#DIV/0!</v>
      </c>
      <c r="EA11" s="202" t="e">
        <f t="shared" si="51"/>
        <v>#DIV/0!</v>
      </c>
      <c r="EB11" s="202" t="e">
        <f t="shared" si="51"/>
        <v>#DIV/0!</v>
      </c>
      <c r="EC11" s="202" t="e">
        <f t="shared" si="51"/>
        <v>#DIV/0!</v>
      </c>
      <c r="ED11" s="202" t="e">
        <f t="shared" si="51"/>
        <v>#DIV/0!</v>
      </c>
      <c r="EE11" s="203" t="e">
        <f t="shared" si="51"/>
        <v>#DIV/0!</v>
      </c>
      <c r="EJ11" s="201">
        <f t="shared" si="25"/>
        <v>0</v>
      </c>
      <c r="EK11" s="202">
        <f t="shared" si="26"/>
        <v>0</v>
      </c>
      <c r="EL11" s="202">
        <f t="shared" si="27"/>
        <v>0</v>
      </c>
      <c r="EM11" s="202">
        <f t="shared" si="28"/>
        <v>0</v>
      </c>
      <c r="EN11" s="202">
        <f t="shared" si="29"/>
        <v>0</v>
      </c>
      <c r="EO11" s="202">
        <f t="shared" si="30"/>
        <v>0</v>
      </c>
      <c r="EP11" s="202">
        <f t="shared" si="31"/>
        <v>0</v>
      </c>
      <c r="EQ11" s="202">
        <f t="shared" si="32"/>
        <v>0</v>
      </c>
      <c r="ER11" s="202">
        <f t="shared" si="33"/>
        <v>0</v>
      </c>
      <c r="ES11" s="202">
        <f t="shared" si="34"/>
        <v>0</v>
      </c>
      <c r="ET11" s="202">
        <f t="shared" si="35"/>
        <v>0</v>
      </c>
      <c r="EU11" s="202">
        <f t="shared" si="36"/>
        <v>0</v>
      </c>
      <c r="EV11" s="202">
        <f t="shared" si="37"/>
        <v>0</v>
      </c>
      <c r="EW11" s="202">
        <f t="shared" si="38"/>
        <v>0</v>
      </c>
      <c r="EX11" s="202">
        <f t="shared" si="39"/>
        <v>0</v>
      </c>
      <c r="EY11" s="202">
        <f t="shared" si="40"/>
        <v>0</v>
      </c>
      <c r="EZ11" s="202">
        <f t="shared" si="41"/>
        <v>0</v>
      </c>
      <c r="FA11" s="202">
        <f t="shared" si="42"/>
        <v>0</v>
      </c>
      <c r="FB11" s="202">
        <f t="shared" si="43"/>
        <v>0</v>
      </c>
      <c r="FC11" s="202">
        <f t="shared" si="44"/>
        <v>0</v>
      </c>
      <c r="FD11" s="203">
        <f t="shared" si="45"/>
        <v>0</v>
      </c>
      <c r="FE11" s="3"/>
      <c r="FF11" s="3"/>
    </row>
    <row r="12" spans="1:164" ht="13.5" customHeight="1">
      <c r="A12" s="1"/>
      <c r="B12" s="27"/>
      <c r="C12" s="32"/>
      <c r="D12" s="31" t="s">
        <v>62</v>
      </c>
      <c r="E12" s="275"/>
      <c r="F12" s="276"/>
      <c r="G12" s="90" t="s">
        <v>158</v>
      </c>
      <c r="I12" s="292"/>
      <c r="J12" s="256">
        <v>4</v>
      </c>
      <c r="K12" s="258">
        <v>0.06</v>
      </c>
      <c r="L12" s="250"/>
      <c r="M12" s="250"/>
      <c r="N12" s="25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185"/>
      <c r="AV12" s="6"/>
      <c r="AW12" s="6"/>
      <c r="AX12" s="23"/>
      <c r="AY12" s="23"/>
      <c r="AZ12" s="23"/>
      <c r="BA12" s="23"/>
      <c r="BB12" s="23"/>
      <c r="BC12" s="24"/>
      <c r="BL12" s="141" t="str">
        <f t="shared" si="0"/>
        <v>-</v>
      </c>
      <c r="BM12" s="142" t="str">
        <f t="shared" si="1"/>
        <v>-</v>
      </c>
      <c r="BN12" s="142" t="str">
        <f t="shared" si="2"/>
        <v>-</v>
      </c>
      <c r="BO12" s="142" t="str">
        <f t="shared" si="3"/>
        <v>-</v>
      </c>
      <c r="BP12" s="142" t="str">
        <f t="shared" si="4"/>
        <v>-</v>
      </c>
      <c r="BQ12" s="142" t="str">
        <f t="shared" si="5"/>
        <v>-</v>
      </c>
      <c r="BR12" s="142" t="str">
        <f t="shared" si="6"/>
        <v>-</v>
      </c>
      <c r="BS12" s="142" t="str">
        <f t="shared" si="7"/>
        <v>-</v>
      </c>
      <c r="BT12" s="142" t="str">
        <f t="shared" si="8"/>
        <v>-</v>
      </c>
      <c r="BU12" s="142" t="str">
        <f t="shared" si="9"/>
        <v>-</v>
      </c>
      <c r="BV12" s="142" t="str">
        <f t="shared" si="10"/>
        <v>-</v>
      </c>
      <c r="BW12" s="142" t="str">
        <f t="shared" si="11"/>
        <v>-</v>
      </c>
      <c r="BX12" s="142" t="str">
        <f t="shared" si="12"/>
        <v>-</v>
      </c>
      <c r="BY12" s="142" t="str">
        <f t="shared" si="13"/>
        <v>-</v>
      </c>
      <c r="BZ12" s="142" t="str">
        <f t="shared" si="14"/>
        <v>-</v>
      </c>
      <c r="CA12" s="142" t="str">
        <f t="shared" si="15"/>
        <v>-</v>
      </c>
      <c r="CB12" s="142" t="str">
        <f t="shared" si="16"/>
        <v>-</v>
      </c>
      <c r="CC12" s="142" t="str">
        <f t="shared" si="17"/>
        <v>-</v>
      </c>
      <c r="CD12" s="142" t="str">
        <f t="shared" si="18"/>
        <v>-</v>
      </c>
      <c r="CE12" s="142" t="str">
        <f t="shared" si="19"/>
        <v>-</v>
      </c>
      <c r="CF12" s="159" t="str">
        <f t="shared" si="20"/>
        <v>-</v>
      </c>
      <c r="CG12" s="142"/>
      <c r="CH12" s="156"/>
      <c r="CI12" s="157"/>
      <c r="CJ12" s="236" t="str">
        <f>IF($E$9="","-",BL6)</f>
        <v>-</v>
      </c>
      <c r="CK12" s="142" t="str">
        <f>IF($E$9="","-",BM6)</f>
        <v>-</v>
      </c>
      <c r="CL12" s="260" t="str">
        <f>IF(CJ12="-","-",CJ12/$E$9/$E$30*(2*PI()*$E$33)/1000*60)</f>
        <v>-</v>
      </c>
      <c r="CM12" s="261">
        <f t="shared" ref="CM12:CM31" si="52">IF(CJ12="-",0,$CK12*$E$9*$E$30*$F$9*$E$31/($E$33))</f>
        <v>0</v>
      </c>
      <c r="CN12" s="3">
        <f>IF($CJ12="-",0,$E$36*$E$6*9.80665+$E$37*CL12+$E$38*(CL12^2))</f>
        <v>0</v>
      </c>
      <c r="CO12" s="3">
        <f>$CM12-$CN12-CO$7</f>
        <v>0</v>
      </c>
      <c r="CP12" s="3">
        <f>$CM12-$CN12-CP$7</f>
        <v>0</v>
      </c>
      <c r="CQ12" s="3">
        <f>IF(CJ12="-",0,$CM12-$CN12-CQ$7)</f>
        <v>0</v>
      </c>
      <c r="CR12" s="3">
        <f t="shared" ref="CR12:CR31" si="53">IF(CJ12="-",0,$CM12-$CN12-CR$7)</f>
        <v>0</v>
      </c>
      <c r="CS12" s="3">
        <f t="shared" ref="CS12:CS28" si="54">IF(CJ12="-",0,$CM12-$CN12-CS$7)</f>
        <v>0</v>
      </c>
      <c r="CT12" s="3">
        <f t="shared" ref="CT12:CT28" si="55">IF(CJ12="-",0,$CM12-$CN12-CT$7)</f>
        <v>0</v>
      </c>
      <c r="CU12" s="3">
        <f t="shared" ref="CU12:CU28" si="56">IF(CJ12="-",0,$CM12-$CN12-CU$7)</f>
        <v>0</v>
      </c>
      <c r="CV12" s="3">
        <f t="shared" ref="CV12:CV28" si="57">IF(CJ12="-",0,$CM12-$CN12-CV$7)</f>
        <v>0</v>
      </c>
      <c r="CW12" s="3">
        <f t="shared" ref="CW12:CW28" si="58">IF(CJ12="-",0,$CM12-$CN12-CW$7)</f>
        <v>0</v>
      </c>
      <c r="CX12" s="3">
        <f t="shared" ref="CX12:CX28" si="59">IF(CJ12="-",0,$CM12-$CN12-CX$7)</f>
        <v>0</v>
      </c>
      <c r="CY12" s="3">
        <f t="shared" ref="CY12:CY28" si="60">IF(CJ12="-",0,$CM12-$CN12-CY$7)</f>
        <v>0</v>
      </c>
      <c r="CZ12" s="3">
        <f t="shared" ref="CZ12:CZ31" si="61">IF(CJ12="-",0,$CM12-$CN12-CZ$7)</f>
        <v>0</v>
      </c>
      <c r="DA12" s="3">
        <f>IF(AND(CO12&gt;0,CO13&lt;0),1,-1)</f>
        <v>-1</v>
      </c>
      <c r="DB12" s="3">
        <f>IF(AND(CP12&gt;0,CP13&lt;0),1,-1)</f>
        <v>-1</v>
      </c>
      <c r="DC12" s="3">
        <f>IF(AND(CQ12&gt;0,CQ13&lt;0),1,-1)</f>
        <v>-1</v>
      </c>
      <c r="DD12" s="3">
        <f t="shared" ref="DB12:DL27" si="62">IF(AND(CR12&gt;0,CR13&lt;0),1,-1)</f>
        <v>-1</v>
      </c>
      <c r="DE12" s="3">
        <f t="shared" si="62"/>
        <v>-1</v>
      </c>
      <c r="DF12" s="3">
        <f t="shared" si="62"/>
        <v>-1</v>
      </c>
      <c r="DG12" s="3">
        <f t="shared" si="62"/>
        <v>-1</v>
      </c>
      <c r="DH12" s="3">
        <f t="shared" si="62"/>
        <v>-1</v>
      </c>
      <c r="DI12" s="3">
        <f t="shared" si="62"/>
        <v>-1</v>
      </c>
      <c r="DJ12" s="3">
        <f t="shared" si="62"/>
        <v>-1</v>
      </c>
      <c r="DK12" s="3">
        <f t="shared" si="62"/>
        <v>-1</v>
      </c>
      <c r="DL12" s="3">
        <f t="shared" si="62"/>
        <v>-1</v>
      </c>
      <c r="DM12" s="161" t="str">
        <f t="shared" ref="DM12:DM31" si="63">CJ12</f>
        <v>-</v>
      </c>
      <c r="DN12" s="161" t="str">
        <f t="shared" ref="DN12:DN31" si="64">CK12</f>
        <v>-</v>
      </c>
      <c r="DO12" s="139" t="str">
        <f>IF(OR(DM12="-",DM13="-"),"-",(DN12-DN13)/(DM12-DM13))</f>
        <v>-</v>
      </c>
      <c r="DP12" s="235" t="str">
        <f>IF(OR(DM12="-",DM13="-"),"-",(DM12*DN13-DN12*DM13)/(DM12-DM13))</f>
        <v>-</v>
      </c>
      <c r="DQ12" s="3"/>
      <c r="DT12" s="3"/>
      <c r="DU12" s="27" t="s">
        <v>10</v>
      </c>
      <c r="DV12" s="216" t="e">
        <f t="shared" ref="DV12:EE12" si="65">IF(DV$6*$E14*$E$30/(2*PI()*$E$33)*1000/60&lt;MAX($E$49:$E$68),DV$6*$E14*$E$30/(2*PI()*$E$33)*1000/60,0)</f>
        <v>#DIV/0!</v>
      </c>
      <c r="DW12" s="202" t="e">
        <f t="shared" si="65"/>
        <v>#DIV/0!</v>
      </c>
      <c r="DX12" s="202" t="e">
        <f t="shared" si="65"/>
        <v>#DIV/0!</v>
      </c>
      <c r="DY12" s="202" t="e">
        <f t="shared" si="65"/>
        <v>#DIV/0!</v>
      </c>
      <c r="DZ12" s="202" t="e">
        <f t="shared" si="65"/>
        <v>#DIV/0!</v>
      </c>
      <c r="EA12" s="202" t="e">
        <f t="shared" si="65"/>
        <v>#DIV/0!</v>
      </c>
      <c r="EB12" s="202" t="e">
        <f t="shared" si="65"/>
        <v>#DIV/0!</v>
      </c>
      <c r="EC12" s="202" t="e">
        <f t="shared" si="65"/>
        <v>#DIV/0!</v>
      </c>
      <c r="ED12" s="202" t="e">
        <f t="shared" si="65"/>
        <v>#DIV/0!</v>
      </c>
      <c r="EE12" s="203" t="e">
        <f t="shared" si="65"/>
        <v>#DIV/0!</v>
      </c>
      <c r="EJ12" s="201">
        <f t="shared" si="25"/>
        <v>0</v>
      </c>
      <c r="EK12" s="202">
        <f t="shared" si="26"/>
        <v>0</v>
      </c>
      <c r="EL12" s="202">
        <f t="shared" si="27"/>
        <v>0</v>
      </c>
      <c r="EM12" s="202">
        <f t="shared" si="28"/>
        <v>0</v>
      </c>
      <c r="EN12" s="202">
        <f t="shared" si="29"/>
        <v>0</v>
      </c>
      <c r="EO12" s="202">
        <f t="shared" si="30"/>
        <v>0</v>
      </c>
      <c r="EP12" s="202">
        <f t="shared" si="31"/>
        <v>0</v>
      </c>
      <c r="EQ12" s="202">
        <f t="shared" si="32"/>
        <v>0</v>
      </c>
      <c r="ER12" s="202">
        <f t="shared" si="33"/>
        <v>0</v>
      </c>
      <c r="ES12" s="202">
        <f t="shared" si="34"/>
        <v>0</v>
      </c>
      <c r="ET12" s="202">
        <f t="shared" si="35"/>
        <v>0</v>
      </c>
      <c r="EU12" s="202">
        <f t="shared" si="36"/>
        <v>0</v>
      </c>
      <c r="EV12" s="202">
        <f t="shared" si="37"/>
        <v>0</v>
      </c>
      <c r="EW12" s="202">
        <f t="shared" si="38"/>
        <v>0</v>
      </c>
      <c r="EX12" s="202">
        <f t="shared" si="39"/>
        <v>0</v>
      </c>
      <c r="EY12" s="202">
        <f t="shared" si="40"/>
        <v>0</v>
      </c>
      <c r="EZ12" s="202">
        <f t="shared" si="41"/>
        <v>0</v>
      </c>
      <c r="FA12" s="202">
        <f t="shared" si="42"/>
        <v>0</v>
      </c>
      <c r="FB12" s="202">
        <f t="shared" si="43"/>
        <v>0</v>
      </c>
      <c r="FC12" s="202">
        <f t="shared" si="44"/>
        <v>0</v>
      </c>
      <c r="FD12" s="203">
        <f t="shared" si="45"/>
        <v>0</v>
      </c>
      <c r="FE12" s="3"/>
      <c r="FF12" s="3"/>
    </row>
    <row r="13" spans="1:164" ht="13.5" customHeight="1">
      <c r="A13" s="1"/>
      <c r="B13" s="27"/>
      <c r="C13" s="10"/>
      <c r="D13" s="31" t="s">
        <v>63</v>
      </c>
      <c r="E13" s="275"/>
      <c r="F13" s="276"/>
      <c r="G13" s="90" t="s">
        <v>158</v>
      </c>
      <c r="I13" s="292"/>
      <c r="J13" s="256">
        <v>5</v>
      </c>
      <c r="K13" s="258">
        <v>0.08</v>
      </c>
      <c r="L13" s="250"/>
      <c r="M13" s="250"/>
      <c r="N13" s="25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185"/>
      <c r="AV13" s="6"/>
      <c r="AW13" s="6"/>
      <c r="AX13" s="23"/>
      <c r="AY13" s="23"/>
      <c r="AZ13" s="23"/>
      <c r="BA13" s="23"/>
      <c r="BB13" s="23"/>
      <c r="BC13" s="24"/>
      <c r="BL13" s="141" t="str">
        <f t="shared" si="0"/>
        <v>-</v>
      </c>
      <c r="BM13" s="142" t="str">
        <f t="shared" si="1"/>
        <v>-</v>
      </c>
      <c r="BN13" s="142" t="str">
        <f t="shared" si="2"/>
        <v>-</v>
      </c>
      <c r="BO13" s="142" t="str">
        <f t="shared" si="3"/>
        <v>-</v>
      </c>
      <c r="BP13" s="142" t="str">
        <f t="shared" si="4"/>
        <v>-</v>
      </c>
      <c r="BQ13" s="142" t="str">
        <f t="shared" si="5"/>
        <v>-</v>
      </c>
      <c r="BR13" s="142" t="str">
        <f t="shared" si="6"/>
        <v>-</v>
      </c>
      <c r="BS13" s="142" t="str">
        <f t="shared" si="7"/>
        <v>-</v>
      </c>
      <c r="BT13" s="142" t="str">
        <f t="shared" si="8"/>
        <v>-</v>
      </c>
      <c r="BU13" s="142" t="str">
        <f t="shared" si="9"/>
        <v>-</v>
      </c>
      <c r="BV13" s="142" t="str">
        <f t="shared" si="10"/>
        <v>-</v>
      </c>
      <c r="BW13" s="142" t="str">
        <f t="shared" si="11"/>
        <v>-</v>
      </c>
      <c r="BX13" s="142" t="str">
        <f t="shared" si="12"/>
        <v>-</v>
      </c>
      <c r="BY13" s="142" t="str">
        <f t="shared" si="13"/>
        <v>-</v>
      </c>
      <c r="BZ13" s="142" t="str">
        <f t="shared" si="14"/>
        <v>-</v>
      </c>
      <c r="CA13" s="142" t="str">
        <f t="shared" si="15"/>
        <v>-</v>
      </c>
      <c r="CB13" s="142" t="str">
        <f t="shared" si="16"/>
        <v>-</v>
      </c>
      <c r="CC13" s="142" t="str">
        <f t="shared" si="17"/>
        <v>-</v>
      </c>
      <c r="CD13" s="142" t="str">
        <f t="shared" si="18"/>
        <v>-</v>
      </c>
      <c r="CE13" s="142" t="str">
        <f t="shared" si="19"/>
        <v>-</v>
      </c>
      <c r="CF13" s="159" t="str">
        <f t="shared" si="20"/>
        <v>-</v>
      </c>
      <c r="CG13" s="142"/>
      <c r="CH13" s="156"/>
      <c r="CI13" s="157"/>
      <c r="CJ13" s="236" t="str">
        <f t="shared" ref="CJ13:CK31" si="66">IF($E$9="","-",BL7)</f>
        <v>-</v>
      </c>
      <c r="CK13" s="142" t="str">
        <f t="shared" si="66"/>
        <v>-</v>
      </c>
      <c r="CL13" s="260" t="str">
        <f t="shared" ref="CL13:CL31" si="67">IF(CJ13="-","-",CJ13/$E$9/$E$30*(2*PI()*$E$33)/1000*60)</f>
        <v>-</v>
      </c>
      <c r="CM13" s="261">
        <f t="shared" si="52"/>
        <v>0</v>
      </c>
      <c r="CN13" s="3">
        <f t="shared" ref="CN13:CN31" si="68">IF($CJ13="-",0,$E$36*$E$6*9.80665+$E$37*CL13+$E$38*(CL13^2))</f>
        <v>0</v>
      </c>
      <c r="CO13" s="3">
        <f t="shared" ref="CO13:CP31" si="69">$CM13-$CN13-CO$7</f>
        <v>0</v>
      </c>
      <c r="CP13" s="3">
        <f t="shared" si="69"/>
        <v>0</v>
      </c>
      <c r="CQ13" s="3">
        <f>IF(CJ13="-",0,$CM13-$CN13-CQ$7)</f>
        <v>0</v>
      </c>
      <c r="CR13" s="3">
        <f t="shared" si="53"/>
        <v>0</v>
      </c>
      <c r="CS13" s="3">
        <f t="shared" si="54"/>
        <v>0</v>
      </c>
      <c r="CT13" s="3">
        <f t="shared" si="55"/>
        <v>0</v>
      </c>
      <c r="CU13" s="3">
        <f t="shared" si="56"/>
        <v>0</v>
      </c>
      <c r="CV13" s="3">
        <f t="shared" si="57"/>
        <v>0</v>
      </c>
      <c r="CW13" s="3">
        <f t="shared" si="58"/>
        <v>0</v>
      </c>
      <c r="CX13" s="3">
        <f t="shared" si="59"/>
        <v>0</v>
      </c>
      <c r="CY13" s="3">
        <f t="shared" si="60"/>
        <v>0</v>
      </c>
      <c r="CZ13" s="3">
        <f t="shared" si="61"/>
        <v>0</v>
      </c>
      <c r="DA13" s="3">
        <f t="shared" ref="DA13:DL30" si="70">IF(AND(CO13&gt;0,CO14&lt;0),1,-1)</f>
        <v>-1</v>
      </c>
      <c r="DB13" s="3">
        <f t="shared" si="62"/>
        <v>-1</v>
      </c>
      <c r="DC13" s="3">
        <f t="shared" si="62"/>
        <v>-1</v>
      </c>
      <c r="DD13" s="3">
        <f t="shared" si="62"/>
        <v>-1</v>
      </c>
      <c r="DE13" s="3">
        <f t="shared" si="62"/>
        <v>-1</v>
      </c>
      <c r="DF13" s="3">
        <f t="shared" si="62"/>
        <v>-1</v>
      </c>
      <c r="DG13" s="3">
        <f t="shared" si="62"/>
        <v>-1</v>
      </c>
      <c r="DH13" s="3">
        <f t="shared" si="62"/>
        <v>-1</v>
      </c>
      <c r="DI13" s="3">
        <f t="shared" si="62"/>
        <v>-1</v>
      </c>
      <c r="DJ13" s="3">
        <f t="shared" si="62"/>
        <v>-1</v>
      </c>
      <c r="DK13" s="3">
        <f t="shared" si="62"/>
        <v>-1</v>
      </c>
      <c r="DL13" s="3">
        <f t="shared" si="62"/>
        <v>-1</v>
      </c>
      <c r="DM13" s="161" t="str">
        <f t="shared" si="63"/>
        <v>-</v>
      </c>
      <c r="DN13" s="161" t="str">
        <f t="shared" si="64"/>
        <v>-</v>
      </c>
      <c r="DO13" s="139" t="str">
        <f>IF(OR(DM13="-",DM14="-"),"-",(DN13-DN14)/(DM13-DM14))</f>
        <v>-</v>
      </c>
      <c r="DP13" s="235" t="str">
        <f t="shared" ref="DP13:DP30" si="71">IF(OR(DM13="-",DM14="-"),"-",(DM13*DN14-DN13*DM14)/(DM13-DM14))</f>
        <v>-</v>
      </c>
      <c r="DQ13" s="3"/>
      <c r="DT13" s="3"/>
      <c r="DU13" s="27" t="s">
        <v>11</v>
      </c>
      <c r="DV13" s="216" t="e">
        <f t="shared" ref="DV13:EE13" si="72">IF(DV$6*$E15*$E$30/(2*PI()*$E$33)*1000/60&lt;MAX($E$49:$E$68),DV$6*$E15*$E$30/(2*PI()*$E$33)*1000/60,0)</f>
        <v>#DIV/0!</v>
      </c>
      <c r="DW13" s="202" t="e">
        <f t="shared" si="72"/>
        <v>#DIV/0!</v>
      </c>
      <c r="DX13" s="202" t="e">
        <f t="shared" si="72"/>
        <v>#DIV/0!</v>
      </c>
      <c r="DY13" s="202" t="e">
        <f t="shared" si="72"/>
        <v>#DIV/0!</v>
      </c>
      <c r="DZ13" s="202" t="e">
        <f t="shared" si="72"/>
        <v>#DIV/0!</v>
      </c>
      <c r="EA13" s="202" t="e">
        <f t="shared" si="72"/>
        <v>#DIV/0!</v>
      </c>
      <c r="EB13" s="202" t="e">
        <f t="shared" si="72"/>
        <v>#DIV/0!</v>
      </c>
      <c r="EC13" s="202" t="e">
        <f t="shared" si="72"/>
        <v>#DIV/0!</v>
      </c>
      <c r="ED13" s="202" t="e">
        <f t="shared" si="72"/>
        <v>#DIV/0!</v>
      </c>
      <c r="EE13" s="203" t="e">
        <f t="shared" si="72"/>
        <v>#DIV/0!</v>
      </c>
      <c r="EJ13" s="201">
        <f t="shared" si="25"/>
        <v>0</v>
      </c>
      <c r="EK13" s="202">
        <f t="shared" si="26"/>
        <v>0</v>
      </c>
      <c r="EL13" s="202">
        <f t="shared" si="27"/>
        <v>0</v>
      </c>
      <c r="EM13" s="202">
        <f t="shared" si="28"/>
        <v>0</v>
      </c>
      <c r="EN13" s="202">
        <f>IF($E$12="",0,EJ13/$E$12/$E$30*(2*PI()*$E$33)/1000*60)</f>
        <v>0</v>
      </c>
      <c r="EO13" s="202">
        <f t="shared" si="30"/>
        <v>0</v>
      </c>
      <c r="EP13" s="202">
        <f t="shared" si="31"/>
        <v>0</v>
      </c>
      <c r="EQ13" s="202">
        <f t="shared" si="32"/>
        <v>0</v>
      </c>
      <c r="ER13" s="202">
        <f t="shared" si="33"/>
        <v>0</v>
      </c>
      <c r="ES13" s="202">
        <f t="shared" si="34"/>
        <v>0</v>
      </c>
      <c r="ET13" s="202">
        <f t="shared" si="35"/>
        <v>0</v>
      </c>
      <c r="EU13" s="202">
        <f t="shared" si="36"/>
        <v>0</v>
      </c>
      <c r="EV13" s="202">
        <f t="shared" si="37"/>
        <v>0</v>
      </c>
      <c r="EW13" s="202">
        <f t="shared" si="38"/>
        <v>0</v>
      </c>
      <c r="EX13" s="202">
        <f t="shared" si="39"/>
        <v>0</v>
      </c>
      <c r="EY13" s="202">
        <f t="shared" si="40"/>
        <v>0</v>
      </c>
      <c r="EZ13" s="202">
        <f t="shared" si="41"/>
        <v>0</v>
      </c>
      <c r="FA13" s="202">
        <f t="shared" si="42"/>
        <v>0</v>
      </c>
      <c r="FB13" s="202">
        <f t="shared" si="43"/>
        <v>0</v>
      </c>
      <c r="FC13" s="202">
        <f t="shared" si="44"/>
        <v>0</v>
      </c>
      <c r="FD13" s="203">
        <f t="shared" si="45"/>
        <v>0</v>
      </c>
      <c r="FE13" s="3"/>
      <c r="FF13" s="3"/>
    </row>
    <row r="14" spans="1:164" ht="13.5" customHeight="1">
      <c r="A14" s="1"/>
      <c r="B14" s="27"/>
      <c r="C14" s="10"/>
      <c r="D14" s="31" t="s">
        <v>10</v>
      </c>
      <c r="E14" s="275"/>
      <c r="F14" s="276"/>
      <c r="G14" s="90" t="s">
        <v>158</v>
      </c>
      <c r="I14" s="292"/>
      <c r="J14" s="256">
        <v>6</v>
      </c>
      <c r="K14" s="258">
        <v>0.1</v>
      </c>
      <c r="L14" s="250"/>
      <c r="M14" s="250"/>
      <c r="N14" s="25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185"/>
      <c r="AV14" s="6"/>
      <c r="AW14" s="6"/>
      <c r="AX14" s="23"/>
      <c r="AY14" s="23"/>
      <c r="AZ14" s="23"/>
      <c r="BA14" s="23"/>
      <c r="BB14" s="23"/>
      <c r="BC14" s="24"/>
      <c r="BL14" s="141" t="str">
        <f t="shared" si="0"/>
        <v>-</v>
      </c>
      <c r="BM14" s="142" t="str">
        <f t="shared" si="1"/>
        <v>-</v>
      </c>
      <c r="BN14" s="142" t="str">
        <f t="shared" si="2"/>
        <v>-</v>
      </c>
      <c r="BO14" s="142" t="str">
        <f t="shared" si="3"/>
        <v>-</v>
      </c>
      <c r="BP14" s="142" t="str">
        <f t="shared" si="4"/>
        <v>-</v>
      </c>
      <c r="BQ14" s="142" t="str">
        <f t="shared" si="5"/>
        <v>-</v>
      </c>
      <c r="BR14" s="142" t="str">
        <f t="shared" si="6"/>
        <v>-</v>
      </c>
      <c r="BS14" s="142" t="str">
        <f t="shared" si="7"/>
        <v>-</v>
      </c>
      <c r="BT14" s="142" t="str">
        <f t="shared" si="8"/>
        <v>-</v>
      </c>
      <c r="BU14" s="142" t="str">
        <f t="shared" si="9"/>
        <v>-</v>
      </c>
      <c r="BV14" s="142" t="str">
        <f t="shared" si="10"/>
        <v>-</v>
      </c>
      <c r="BW14" s="142" t="str">
        <f t="shared" si="11"/>
        <v>-</v>
      </c>
      <c r="BX14" s="142" t="str">
        <f t="shared" si="12"/>
        <v>-</v>
      </c>
      <c r="BY14" s="142" t="str">
        <f t="shared" si="13"/>
        <v>-</v>
      </c>
      <c r="BZ14" s="142" t="str">
        <f t="shared" si="14"/>
        <v>-</v>
      </c>
      <c r="CA14" s="142" t="str">
        <f t="shared" si="15"/>
        <v>-</v>
      </c>
      <c r="CB14" s="142" t="str">
        <f t="shared" si="16"/>
        <v>-</v>
      </c>
      <c r="CC14" s="142" t="str">
        <f t="shared" si="17"/>
        <v>-</v>
      </c>
      <c r="CD14" s="142" t="str">
        <f t="shared" si="18"/>
        <v>-</v>
      </c>
      <c r="CE14" s="142" t="str">
        <f t="shared" si="19"/>
        <v>-</v>
      </c>
      <c r="CF14" s="159" t="str">
        <f t="shared" si="20"/>
        <v>-</v>
      </c>
      <c r="CG14" s="142"/>
      <c r="CH14" s="156"/>
      <c r="CI14" s="157"/>
      <c r="CJ14" s="236" t="str">
        <f t="shared" si="66"/>
        <v>-</v>
      </c>
      <c r="CK14" s="142" t="str">
        <f t="shared" si="66"/>
        <v>-</v>
      </c>
      <c r="CL14" s="260" t="str">
        <f t="shared" si="67"/>
        <v>-</v>
      </c>
      <c r="CM14" s="261">
        <f t="shared" si="52"/>
        <v>0</v>
      </c>
      <c r="CN14" s="3">
        <f t="shared" si="68"/>
        <v>0</v>
      </c>
      <c r="CO14" s="3">
        <f t="shared" si="69"/>
        <v>0</v>
      </c>
      <c r="CP14" s="3">
        <f t="shared" si="69"/>
        <v>0</v>
      </c>
      <c r="CQ14" s="3">
        <f t="shared" ref="CQ14:CQ30" si="73">IF(CJ14="-",0,$CM14-$CN14-CQ$7)</f>
        <v>0</v>
      </c>
      <c r="CR14" s="3">
        <f t="shared" si="53"/>
        <v>0</v>
      </c>
      <c r="CS14" s="3">
        <f t="shared" si="54"/>
        <v>0</v>
      </c>
      <c r="CT14" s="3">
        <f t="shared" si="55"/>
        <v>0</v>
      </c>
      <c r="CU14" s="3">
        <f t="shared" si="56"/>
        <v>0</v>
      </c>
      <c r="CV14" s="3">
        <f t="shared" si="57"/>
        <v>0</v>
      </c>
      <c r="CW14" s="3">
        <f t="shared" si="58"/>
        <v>0</v>
      </c>
      <c r="CX14" s="3">
        <f t="shared" si="59"/>
        <v>0</v>
      </c>
      <c r="CY14" s="3">
        <f t="shared" si="60"/>
        <v>0</v>
      </c>
      <c r="CZ14" s="3">
        <f t="shared" si="61"/>
        <v>0</v>
      </c>
      <c r="DA14" s="3">
        <f t="shared" si="70"/>
        <v>-1</v>
      </c>
      <c r="DB14" s="3">
        <f t="shared" si="62"/>
        <v>-1</v>
      </c>
      <c r="DC14" s="3">
        <f t="shared" si="62"/>
        <v>-1</v>
      </c>
      <c r="DD14" s="3">
        <f t="shared" si="62"/>
        <v>-1</v>
      </c>
      <c r="DE14" s="3">
        <f t="shared" si="62"/>
        <v>-1</v>
      </c>
      <c r="DF14" s="3">
        <f t="shared" si="62"/>
        <v>-1</v>
      </c>
      <c r="DG14" s="3">
        <f t="shared" si="62"/>
        <v>-1</v>
      </c>
      <c r="DH14" s="3">
        <f t="shared" si="62"/>
        <v>-1</v>
      </c>
      <c r="DI14" s="3">
        <f t="shared" si="62"/>
        <v>-1</v>
      </c>
      <c r="DJ14" s="3">
        <f t="shared" si="62"/>
        <v>-1</v>
      </c>
      <c r="DK14" s="3">
        <f t="shared" si="62"/>
        <v>-1</v>
      </c>
      <c r="DL14" s="3">
        <f t="shared" si="62"/>
        <v>-1</v>
      </c>
      <c r="DM14" s="161" t="str">
        <f t="shared" si="63"/>
        <v>-</v>
      </c>
      <c r="DN14" s="161" t="str">
        <f t="shared" si="64"/>
        <v>-</v>
      </c>
      <c r="DO14" s="139" t="str">
        <f t="shared" ref="DO14:DO29" si="74">IF(OR(DM14="-",DM15="-"),"-",(DN14-DN15)/(DM14-DM15))</f>
        <v>-</v>
      </c>
      <c r="DP14" s="235" t="str">
        <f t="shared" si="71"/>
        <v>-</v>
      </c>
      <c r="DQ14" s="3"/>
      <c r="DT14" s="3"/>
      <c r="DU14" s="27" t="s">
        <v>12</v>
      </c>
      <c r="DV14" s="216" t="e">
        <f t="shared" ref="DV14:EE14" si="75">IF(DV$6*$E16*$E$30/(2*PI()*$E$33)*1000/60&lt;MAX($E$49:$E$68),DV$6*$E16*$E$30/(2*PI()*$E$33)*1000/60,0)</f>
        <v>#DIV/0!</v>
      </c>
      <c r="DW14" s="202" t="e">
        <f t="shared" si="75"/>
        <v>#DIV/0!</v>
      </c>
      <c r="DX14" s="202" t="e">
        <f t="shared" si="75"/>
        <v>#DIV/0!</v>
      </c>
      <c r="DY14" s="202" t="e">
        <f t="shared" si="75"/>
        <v>#DIV/0!</v>
      </c>
      <c r="DZ14" s="202" t="e">
        <f t="shared" si="75"/>
        <v>#DIV/0!</v>
      </c>
      <c r="EA14" s="202" t="e">
        <f t="shared" si="75"/>
        <v>#DIV/0!</v>
      </c>
      <c r="EB14" s="202" t="e">
        <f t="shared" si="75"/>
        <v>#DIV/0!</v>
      </c>
      <c r="EC14" s="202" t="e">
        <f t="shared" si="75"/>
        <v>#DIV/0!</v>
      </c>
      <c r="ED14" s="202" t="e">
        <f t="shared" si="75"/>
        <v>#DIV/0!</v>
      </c>
      <c r="EE14" s="203" t="e">
        <f t="shared" si="75"/>
        <v>#DIV/0!</v>
      </c>
      <c r="EJ14" s="201">
        <f t="shared" si="25"/>
        <v>0</v>
      </c>
      <c r="EK14" s="202">
        <f t="shared" si="26"/>
        <v>0</v>
      </c>
      <c r="EL14" s="202">
        <f t="shared" si="27"/>
        <v>0</v>
      </c>
      <c r="EM14" s="202">
        <f t="shared" si="28"/>
        <v>0</v>
      </c>
      <c r="EN14" s="202">
        <f t="shared" si="29"/>
        <v>0</v>
      </c>
      <c r="EO14" s="202">
        <f t="shared" si="30"/>
        <v>0</v>
      </c>
      <c r="EP14" s="202">
        <f t="shared" si="31"/>
        <v>0</v>
      </c>
      <c r="EQ14" s="202">
        <f t="shared" si="32"/>
        <v>0</v>
      </c>
      <c r="ER14" s="202">
        <f t="shared" si="33"/>
        <v>0</v>
      </c>
      <c r="ES14" s="202">
        <f>IF($E$17="",0,EJ14/$E$17/$E$30*(2*PI()*$E$33)/1000*60)</f>
        <v>0</v>
      </c>
      <c r="ET14" s="202">
        <f t="shared" si="35"/>
        <v>0</v>
      </c>
      <c r="EU14" s="202">
        <f t="shared" si="36"/>
        <v>0</v>
      </c>
      <c r="EV14" s="202">
        <f t="shared" si="37"/>
        <v>0</v>
      </c>
      <c r="EW14" s="202">
        <f t="shared" si="38"/>
        <v>0</v>
      </c>
      <c r="EX14" s="202">
        <f t="shared" si="39"/>
        <v>0</v>
      </c>
      <c r="EY14" s="202">
        <f t="shared" si="40"/>
        <v>0</v>
      </c>
      <c r="EZ14" s="202">
        <f t="shared" si="41"/>
        <v>0</v>
      </c>
      <c r="FA14" s="202">
        <f t="shared" si="42"/>
        <v>0</v>
      </c>
      <c r="FB14" s="202">
        <f t="shared" si="43"/>
        <v>0</v>
      </c>
      <c r="FC14" s="202">
        <f t="shared" si="44"/>
        <v>0</v>
      </c>
      <c r="FD14" s="203">
        <f t="shared" si="45"/>
        <v>0</v>
      </c>
      <c r="FE14" s="3"/>
      <c r="FF14" s="3"/>
    </row>
    <row r="15" spans="1:164" ht="13.5" customHeight="1">
      <c r="A15" s="1"/>
      <c r="B15" s="27"/>
      <c r="C15" s="10"/>
      <c r="D15" s="31" t="s">
        <v>11</v>
      </c>
      <c r="E15" s="275"/>
      <c r="F15" s="276"/>
      <c r="G15" s="90" t="s">
        <v>158</v>
      </c>
      <c r="I15" s="292"/>
      <c r="J15" s="256">
        <v>7</v>
      </c>
      <c r="K15" s="258">
        <v>0.12</v>
      </c>
      <c r="L15" s="250"/>
      <c r="M15" s="250"/>
      <c r="N15" s="25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185"/>
      <c r="AV15" s="6"/>
      <c r="AW15" s="6"/>
      <c r="AX15" s="23"/>
      <c r="AY15" s="23"/>
      <c r="AZ15" s="23"/>
      <c r="BA15" s="23"/>
      <c r="BB15" s="23"/>
      <c r="BC15" s="24"/>
      <c r="BL15" s="141" t="str">
        <f t="shared" si="0"/>
        <v>-</v>
      </c>
      <c r="BM15" s="142" t="str">
        <f t="shared" si="1"/>
        <v>-</v>
      </c>
      <c r="BN15" s="142" t="str">
        <f t="shared" si="2"/>
        <v>-</v>
      </c>
      <c r="BO15" s="142" t="str">
        <f t="shared" si="3"/>
        <v>-</v>
      </c>
      <c r="BP15" s="142" t="str">
        <f t="shared" si="4"/>
        <v>-</v>
      </c>
      <c r="BQ15" s="142" t="str">
        <f t="shared" si="5"/>
        <v>-</v>
      </c>
      <c r="BR15" s="142" t="str">
        <f t="shared" si="6"/>
        <v>-</v>
      </c>
      <c r="BS15" s="142" t="str">
        <f t="shared" si="7"/>
        <v>-</v>
      </c>
      <c r="BT15" s="142" t="str">
        <f t="shared" si="8"/>
        <v>-</v>
      </c>
      <c r="BU15" s="142" t="str">
        <f t="shared" si="9"/>
        <v>-</v>
      </c>
      <c r="BV15" s="142" t="str">
        <f t="shared" si="10"/>
        <v>-</v>
      </c>
      <c r="BW15" s="142" t="str">
        <f t="shared" si="11"/>
        <v>-</v>
      </c>
      <c r="BX15" s="142" t="str">
        <f t="shared" si="12"/>
        <v>-</v>
      </c>
      <c r="BY15" s="142" t="str">
        <f t="shared" si="13"/>
        <v>-</v>
      </c>
      <c r="BZ15" s="142" t="str">
        <f t="shared" si="14"/>
        <v>-</v>
      </c>
      <c r="CA15" s="142" t="str">
        <f t="shared" si="15"/>
        <v>-</v>
      </c>
      <c r="CB15" s="142" t="str">
        <f t="shared" si="16"/>
        <v>-</v>
      </c>
      <c r="CC15" s="142" t="str">
        <f t="shared" si="17"/>
        <v>-</v>
      </c>
      <c r="CD15" s="142" t="str">
        <f t="shared" si="18"/>
        <v>-</v>
      </c>
      <c r="CE15" s="142" t="str">
        <f t="shared" si="19"/>
        <v>-</v>
      </c>
      <c r="CF15" s="159" t="str">
        <f t="shared" si="20"/>
        <v>-</v>
      </c>
      <c r="CG15" s="142"/>
      <c r="CH15" s="156"/>
      <c r="CI15" s="157"/>
      <c r="CJ15" s="236" t="str">
        <f t="shared" si="66"/>
        <v>-</v>
      </c>
      <c r="CK15" s="142" t="str">
        <f t="shared" si="66"/>
        <v>-</v>
      </c>
      <c r="CL15" s="260" t="str">
        <f t="shared" si="67"/>
        <v>-</v>
      </c>
      <c r="CM15" s="261">
        <f t="shared" si="52"/>
        <v>0</v>
      </c>
      <c r="CN15" s="3">
        <f t="shared" si="68"/>
        <v>0</v>
      </c>
      <c r="CO15" s="3">
        <f t="shared" si="69"/>
        <v>0</v>
      </c>
      <c r="CP15" s="3">
        <f t="shared" si="69"/>
        <v>0</v>
      </c>
      <c r="CQ15" s="3">
        <f t="shared" si="73"/>
        <v>0</v>
      </c>
      <c r="CR15" s="3">
        <f t="shared" si="53"/>
        <v>0</v>
      </c>
      <c r="CS15" s="3">
        <f t="shared" si="54"/>
        <v>0</v>
      </c>
      <c r="CT15" s="3">
        <f t="shared" si="55"/>
        <v>0</v>
      </c>
      <c r="CU15" s="3">
        <f t="shared" si="56"/>
        <v>0</v>
      </c>
      <c r="CV15" s="3">
        <f t="shared" si="57"/>
        <v>0</v>
      </c>
      <c r="CW15" s="3">
        <f t="shared" si="58"/>
        <v>0</v>
      </c>
      <c r="CX15" s="3">
        <f t="shared" si="59"/>
        <v>0</v>
      </c>
      <c r="CY15" s="3">
        <f t="shared" si="60"/>
        <v>0</v>
      </c>
      <c r="CZ15" s="3">
        <f t="shared" si="61"/>
        <v>0</v>
      </c>
      <c r="DA15" s="3">
        <f t="shared" si="70"/>
        <v>-1</v>
      </c>
      <c r="DB15" s="3">
        <f t="shared" si="62"/>
        <v>-1</v>
      </c>
      <c r="DC15" s="3">
        <f t="shared" si="62"/>
        <v>-1</v>
      </c>
      <c r="DD15" s="3">
        <f t="shared" si="62"/>
        <v>-1</v>
      </c>
      <c r="DE15" s="3">
        <f t="shared" si="62"/>
        <v>-1</v>
      </c>
      <c r="DF15" s="3">
        <f t="shared" si="62"/>
        <v>-1</v>
      </c>
      <c r="DG15" s="3">
        <f t="shared" si="62"/>
        <v>-1</v>
      </c>
      <c r="DH15" s="3">
        <f t="shared" si="62"/>
        <v>-1</v>
      </c>
      <c r="DI15" s="3">
        <f t="shared" si="62"/>
        <v>-1</v>
      </c>
      <c r="DJ15" s="3">
        <f t="shared" si="62"/>
        <v>-1</v>
      </c>
      <c r="DK15" s="3">
        <f t="shared" si="62"/>
        <v>-1</v>
      </c>
      <c r="DL15" s="3">
        <f t="shared" si="62"/>
        <v>-1</v>
      </c>
      <c r="DM15" s="161" t="str">
        <f t="shared" si="63"/>
        <v>-</v>
      </c>
      <c r="DN15" s="161" t="str">
        <f t="shared" si="64"/>
        <v>-</v>
      </c>
      <c r="DO15" s="139" t="str">
        <f t="shared" si="74"/>
        <v>-</v>
      </c>
      <c r="DP15" s="235" t="str">
        <f t="shared" si="71"/>
        <v>-</v>
      </c>
      <c r="DQ15" s="3"/>
      <c r="DT15" s="3"/>
      <c r="DU15" s="27" t="s">
        <v>13</v>
      </c>
      <c r="DV15" s="216" t="e">
        <f t="shared" ref="DV15:EE15" si="76">IF(DV$6*$E17*$E$30/(2*PI()*$E$33)*1000/60&lt;MAX($E$49:$E$68),DV$6*$E17*$E$30/(2*PI()*$E$33)*1000/60,0)</f>
        <v>#DIV/0!</v>
      </c>
      <c r="DW15" s="202" t="e">
        <f t="shared" si="76"/>
        <v>#DIV/0!</v>
      </c>
      <c r="DX15" s="202" t="e">
        <f t="shared" si="76"/>
        <v>#DIV/0!</v>
      </c>
      <c r="DY15" s="202" t="e">
        <f t="shared" si="76"/>
        <v>#DIV/0!</v>
      </c>
      <c r="DZ15" s="202" t="e">
        <f t="shared" si="76"/>
        <v>#DIV/0!</v>
      </c>
      <c r="EA15" s="202" t="e">
        <f t="shared" si="76"/>
        <v>#DIV/0!</v>
      </c>
      <c r="EB15" s="202" t="e">
        <f t="shared" si="76"/>
        <v>#DIV/0!</v>
      </c>
      <c r="EC15" s="202" t="e">
        <f t="shared" si="76"/>
        <v>#DIV/0!</v>
      </c>
      <c r="ED15" s="202" t="e">
        <f t="shared" si="76"/>
        <v>#DIV/0!</v>
      </c>
      <c r="EE15" s="203" t="e">
        <f t="shared" si="76"/>
        <v>#DIV/0!</v>
      </c>
      <c r="EJ15" s="201">
        <f t="shared" si="25"/>
        <v>0</v>
      </c>
      <c r="EK15" s="202">
        <f t="shared" si="26"/>
        <v>0</v>
      </c>
      <c r="EL15" s="202">
        <f t="shared" si="27"/>
        <v>0</v>
      </c>
      <c r="EM15" s="202">
        <f t="shared" si="28"/>
        <v>0</v>
      </c>
      <c r="EN15" s="202">
        <f t="shared" si="29"/>
        <v>0</v>
      </c>
      <c r="EO15" s="202">
        <f t="shared" si="30"/>
        <v>0</v>
      </c>
      <c r="EP15" s="202">
        <f t="shared" si="31"/>
        <v>0</v>
      </c>
      <c r="EQ15" s="202">
        <f t="shared" si="32"/>
        <v>0</v>
      </c>
      <c r="ER15" s="202">
        <f t="shared" si="33"/>
        <v>0</v>
      </c>
      <c r="ES15" s="202">
        <f t="shared" si="34"/>
        <v>0</v>
      </c>
      <c r="ET15" s="202">
        <f t="shared" si="35"/>
        <v>0</v>
      </c>
      <c r="EU15" s="202">
        <f t="shared" si="36"/>
        <v>0</v>
      </c>
      <c r="EV15" s="202">
        <f t="shared" si="37"/>
        <v>0</v>
      </c>
      <c r="EW15" s="202">
        <f t="shared" si="38"/>
        <v>0</v>
      </c>
      <c r="EX15" s="202">
        <f t="shared" si="39"/>
        <v>0</v>
      </c>
      <c r="EY15" s="202">
        <f t="shared" si="40"/>
        <v>0</v>
      </c>
      <c r="EZ15" s="202">
        <f t="shared" si="41"/>
        <v>0</v>
      </c>
      <c r="FA15" s="202">
        <f t="shared" si="42"/>
        <v>0</v>
      </c>
      <c r="FB15" s="202">
        <f t="shared" si="43"/>
        <v>0</v>
      </c>
      <c r="FC15" s="202">
        <f t="shared" si="44"/>
        <v>0</v>
      </c>
      <c r="FD15" s="203">
        <f t="shared" si="45"/>
        <v>0</v>
      </c>
      <c r="FE15" s="3"/>
      <c r="FF15" s="3"/>
    </row>
    <row r="16" spans="1:164" ht="13.5" customHeight="1">
      <c r="A16" s="1"/>
      <c r="B16" s="27"/>
      <c r="C16" s="10"/>
      <c r="D16" s="31" t="s">
        <v>12</v>
      </c>
      <c r="E16" s="275"/>
      <c r="F16" s="276"/>
      <c r="G16" s="90" t="s">
        <v>158</v>
      </c>
      <c r="I16" s="325"/>
      <c r="J16" s="256">
        <v>8</v>
      </c>
      <c r="K16" s="258">
        <v>0.14000000000000001</v>
      </c>
      <c r="L16" s="250"/>
      <c r="M16" s="250"/>
      <c r="N16" s="25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185"/>
      <c r="AV16" s="6"/>
      <c r="AW16" s="6"/>
      <c r="AX16" s="23"/>
      <c r="AY16" s="23"/>
      <c r="AZ16" s="23"/>
      <c r="BA16" s="23"/>
      <c r="BB16" s="23"/>
      <c r="BC16" s="24"/>
      <c r="BL16" s="141" t="str">
        <f t="shared" si="0"/>
        <v>-</v>
      </c>
      <c r="BM16" s="142" t="str">
        <f t="shared" si="1"/>
        <v>-</v>
      </c>
      <c r="BN16" s="142" t="str">
        <f t="shared" si="2"/>
        <v>-</v>
      </c>
      <c r="BO16" s="142" t="str">
        <f t="shared" si="3"/>
        <v>-</v>
      </c>
      <c r="BP16" s="142" t="str">
        <f t="shared" si="4"/>
        <v>-</v>
      </c>
      <c r="BQ16" s="142" t="str">
        <f t="shared" si="5"/>
        <v>-</v>
      </c>
      <c r="BR16" s="142" t="str">
        <f t="shared" si="6"/>
        <v>-</v>
      </c>
      <c r="BS16" s="142" t="str">
        <f t="shared" si="7"/>
        <v>-</v>
      </c>
      <c r="BT16" s="142" t="str">
        <f t="shared" si="8"/>
        <v>-</v>
      </c>
      <c r="BU16" s="142" t="str">
        <f t="shared" si="9"/>
        <v>-</v>
      </c>
      <c r="BV16" s="142" t="str">
        <f t="shared" si="10"/>
        <v>-</v>
      </c>
      <c r="BW16" s="142" t="str">
        <f t="shared" si="11"/>
        <v>-</v>
      </c>
      <c r="BX16" s="142" t="str">
        <f t="shared" si="12"/>
        <v>-</v>
      </c>
      <c r="BY16" s="142" t="str">
        <f t="shared" si="13"/>
        <v>-</v>
      </c>
      <c r="BZ16" s="142" t="str">
        <f t="shared" si="14"/>
        <v>-</v>
      </c>
      <c r="CA16" s="142" t="str">
        <f t="shared" si="15"/>
        <v>-</v>
      </c>
      <c r="CB16" s="142" t="str">
        <f t="shared" si="16"/>
        <v>-</v>
      </c>
      <c r="CC16" s="142" t="str">
        <f t="shared" si="17"/>
        <v>-</v>
      </c>
      <c r="CD16" s="142" t="str">
        <f t="shared" si="18"/>
        <v>-</v>
      </c>
      <c r="CE16" s="142" t="str">
        <f t="shared" si="19"/>
        <v>-</v>
      </c>
      <c r="CF16" s="159" t="str">
        <f t="shared" si="20"/>
        <v>-</v>
      </c>
      <c r="CG16" s="142"/>
      <c r="CH16" s="156"/>
      <c r="CI16" s="157"/>
      <c r="CJ16" s="236" t="str">
        <f t="shared" si="66"/>
        <v>-</v>
      </c>
      <c r="CK16" s="142" t="str">
        <f t="shared" si="66"/>
        <v>-</v>
      </c>
      <c r="CL16" s="260" t="str">
        <f t="shared" si="67"/>
        <v>-</v>
      </c>
      <c r="CM16" s="261">
        <f t="shared" si="52"/>
        <v>0</v>
      </c>
      <c r="CN16" s="3">
        <f t="shared" si="68"/>
        <v>0</v>
      </c>
      <c r="CO16" s="3">
        <f t="shared" si="69"/>
        <v>0</v>
      </c>
      <c r="CP16" s="3">
        <f t="shared" si="69"/>
        <v>0</v>
      </c>
      <c r="CQ16" s="3">
        <f t="shared" si="73"/>
        <v>0</v>
      </c>
      <c r="CR16" s="3">
        <f t="shared" si="53"/>
        <v>0</v>
      </c>
      <c r="CS16" s="3">
        <f t="shared" si="54"/>
        <v>0</v>
      </c>
      <c r="CT16" s="3">
        <f t="shared" si="55"/>
        <v>0</v>
      </c>
      <c r="CU16" s="3">
        <f t="shared" si="56"/>
        <v>0</v>
      </c>
      <c r="CV16" s="3">
        <f t="shared" si="57"/>
        <v>0</v>
      </c>
      <c r="CW16" s="3">
        <f t="shared" si="58"/>
        <v>0</v>
      </c>
      <c r="CX16" s="3">
        <f t="shared" si="59"/>
        <v>0</v>
      </c>
      <c r="CY16" s="3">
        <f t="shared" si="60"/>
        <v>0</v>
      </c>
      <c r="CZ16" s="3">
        <f t="shared" si="61"/>
        <v>0</v>
      </c>
      <c r="DA16" s="3">
        <f t="shared" si="70"/>
        <v>-1</v>
      </c>
      <c r="DB16" s="3">
        <f t="shared" si="62"/>
        <v>-1</v>
      </c>
      <c r="DC16" s="3">
        <f t="shared" si="62"/>
        <v>-1</v>
      </c>
      <c r="DD16" s="3">
        <f t="shared" si="62"/>
        <v>-1</v>
      </c>
      <c r="DE16" s="3">
        <f t="shared" si="62"/>
        <v>-1</v>
      </c>
      <c r="DF16" s="3">
        <f t="shared" si="62"/>
        <v>-1</v>
      </c>
      <c r="DG16" s="3">
        <f t="shared" si="62"/>
        <v>-1</v>
      </c>
      <c r="DH16" s="3">
        <f t="shared" si="62"/>
        <v>-1</v>
      </c>
      <c r="DI16" s="3">
        <f t="shared" si="62"/>
        <v>-1</v>
      </c>
      <c r="DJ16" s="3">
        <f t="shared" si="62"/>
        <v>-1</v>
      </c>
      <c r="DK16" s="3">
        <f t="shared" si="62"/>
        <v>-1</v>
      </c>
      <c r="DL16" s="3">
        <f t="shared" si="62"/>
        <v>-1</v>
      </c>
      <c r="DM16" s="161" t="str">
        <f t="shared" si="63"/>
        <v>-</v>
      </c>
      <c r="DN16" s="161" t="str">
        <f t="shared" si="64"/>
        <v>-</v>
      </c>
      <c r="DO16" s="139" t="str">
        <f t="shared" si="74"/>
        <v>-</v>
      </c>
      <c r="DP16" s="235" t="str">
        <f t="shared" si="71"/>
        <v>-</v>
      </c>
      <c r="DQ16" s="3"/>
      <c r="DT16" s="3"/>
      <c r="DU16" s="27" t="s">
        <v>14</v>
      </c>
      <c r="DV16" s="216" t="e">
        <f t="shared" ref="DV16:EE16" si="77">IF(DV$6*$E18*$E$30/(2*PI()*$E$33)*1000/60&lt;MAX($E$49:$E$68),DV$6*$E18*$E$30/(2*PI()*$E$33)*1000/60,0)</f>
        <v>#DIV/0!</v>
      </c>
      <c r="DW16" s="202" t="e">
        <f t="shared" si="77"/>
        <v>#DIV/0!</v>
      </c>
      <c r="DX16" s="202" t="e">
        <f t="shared" si="77"/>
        <v>#DIV/0!</v>
      </c>
      <c r="DY16" s="202" t="e">
        <f t="shared" si="77"/>
        <v>#DIV/0!</v>
      </c>
      <c r="DZ16" s="202" t="e">
        <f t="shared" si="77"/>
        <v>#DIV/0!</v>
      </c>
      <c r="EA16" s="202" t="e">
        <f t="shared" si="77"/>
        <v>#DIV/0!</v>
      </c>
      <c r="EB16" s="202" t="e">
        <f t="shared" si="77"/>
        <v>#DIV/0!</v>
      </c>
      <c r="EC16" s="202" t="e">
        <f t="shared" si="77"/>
        <v>#DIV/0!</v>
      </c>
      <c r="ED16" s="202" t="e">
        <f t="shared" si="77"/>
        <v>#DIV/0!</v>
      </c>
      <c r="EE16" s="203" t="e">
        <f t="shared" si="77"/>
        <v>#DIV/0!</v>
      </c>
      <c r="EJ16" s="201">
        <f t="shared" si="25"/>
        <v>0</v>
      </c>
      <c r="EK16" s="202">
        <f t="shared" si="26"/>
        <v>0</v>
      </c>
      <c r="EL16" s="202">
        <f t="shared" si="27"/>
        <v>0</v>
      </c>
      <c r="EM16" s="202">
        <f t="shared" si="28"/>
        <v>0</v>
      </c>
      <c r="EN16" s="202">
        <f t="shared" si="29"/>
        <v>0</v>
      </c>
      <c r="EO16" s="202">
        <f t="shared" si="30"/>
        <v>0</v>
      </c>
      <c r="EP16" s="202">
        <f t="shared" si="31"/>
        <v>0</v>
      </c>
      <c r="EQ16" s="202">
        <f t="shared" si="32"/>
        <v>0</v>
      </c>
      <c r="ER16" s="202">
        <f t="shared" si="33"/>
        <v>0</v>
      </c>
      <c r="ES16" s="202">
        <f t="shared" si="34"/>
        <v>0</v>
      </c>
      <c r="ET16" s="202">
        <f t="shared" si="35"/>
        <v>0</v>
      </c>
      <c r="EU16" s="202">
        <f t="shared" si="36"/>
        <v>0</v>
      </c>
      <c r="EV16" s="202">
        <f t="shared" si="37"/>
        <v>0</v>
      </c>
      <c r="EW16" s="202">
        <f t="shared" si="38"/>
        <v>0</v>
      </c>
      <c r="EX16" s="202">
        <f t="shared" si="39"/>
        <v>0</v>
      </c>
      <c r="EY16" s="202">
        <f t="shared" si="40"/>
        <v>0</v>
      </c>
      <c r="EZ16" s="202">
        <f t="shared" si="41"/>
        <v>0</v>
      </c>
      <c r="FA16" s="202">
        <f t="shared" si="42"/>
        <v>0</v>
      </c>
      <c r="FB16" s="202">
        <f t="shared" si="43"/>
        <v>0</v>
      </c>
      <c r="FC16" s="202">
        <f t="shared" si="44"/>
        <v>0</v>
      </c>
      <c r="FD16" s="203">
        <f t="shared" si="45"/>
        <v>0</v>
      </c>
      <c r="FE16" s="3"/>
      <c r="FF16" s="3"/>
    </row>
    <row r="17" spans="1:162" ht="13.5" customHeight="1">
      <c r="A17" s="1"/>
      <c r="B17" s="27"/>
      <c r="C17" s="10"/>
      <c r="D17" s="31" t="s">
        <v>13</v>
      </c>
      <c r="E17" s="275"/>
      <c r="F17" s="276"/>
      <c r="G17" s="90" t="s">
        <v>158</v>
      </c>
      <c r="I17" s="325"/>
      <c r="J17" s="256">
        <v>9</v>
      </c>
      <c r="K17" s="258">
        <v>0.16</v>
      </c>
      <c r="L17" s="250"/>
      <c r="M17" s="250"/>
      <c r="N17" s="25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185"/>
      <c r="AV17" s="6"/>
      <c r="AW17" s="6"/>
      <c r="AX17" s="23"/>
      <c r="AY17" s="23"/>
      <c r="AZ17" s="23"/>
      <c r="BA17" s="23"/>
      <c r="BB17" s="23"/>
      <c r="BC17" s="24"/>
      <c r="BL17" s="141" t="str">
        <f t="shared" si="0"/>
        <v>-</v>
      </c>
      <c r="BM17" s="142" t="str">
        <f t="shared" si="1"/>
        <v>-</v>
      </c>
      <c r="BN17" s="142" t="str">
        <f t="shared" si="2"/>
        <v>-</v>
      </c>
      <c r="BO17" s="142" t="str">
        <f t="shared" si="3"/>
        <v>-</v>
      </c>
      <c r="BP17" s="142" t="str">
        <f t="shared" si="4"/>
        <v>-</v>
      </c>
      <c r="BQ17" s="142" t="str">
        <f t="shared" si="5"/>
        <v>-</v>
      </c>
      <c r="BR17" s="142" t="str">
        <f t="shared" si="6"/>
        <v>-</v>
      </c>
      <c r="BS17" s="142" t="str">
        <f t="shared" si="7"/>
        <v>-</v>
      </c>
      <c r="BT17" s="142" t="str">
        <f t="shared" si="8"/>
        <v>-</v>
      </c>
      <c r="BU17" s="142" t="str">
        <f t="shared" si="9"/>
        <v>-</v>
      </c>
      <c r="BV17" s="142" t="str">
        <f t="shared" si="10"/>
        <v>-</v>
      </c>
      <c r="BW17" s="142" t="str">
        <f t="shared" si="11"/>
        <v>-</v>
      </c>
      <c r="BX17" s="142" t="str">
        <f t="shared" si="12"/>
        <v>-</v>
      </c>
      <c r="BY17" s="142" t="str">
        <f t="shared" si="13"/>
        <v>-</v>
      </c>
      <c r="BZ17" s="142" t="str">
        <f t="shared" si="14"/>
        <v>-</v>
      </c>
      <c r="CA17" s="142" t="str">
        <f t="shared" si="15"/>
        <v>-</v>
      </c>
      <c r="CB17" s="142" t="str">
        <f t="shared" si="16"/>
        <v>-</v>
      </c>
      <c r="CC17" s="142" t="str">
        <f t="shared" si="17"/>
        <v>-</v>
      </c>
      <c r="CD17" s="142" t="str">
        <f t="shared" si="18"/>
        <v>-</v>
      </c>
      <c r="CE17" s="142" t="str">
        <f t="shared" si="19"/>
        <v>-</v>
      </c>
      <c r="CF17" s="159" t="str">
        <f t="shared" si="20"/>
        <v>-</v>
      </c>
      <c r="CG17" s="142"/>
      <c r="CH17" s="156"/>
      <c r="CI17" s="157"/>
      <c r="CJ17" s="236" t="str">
        <f t="shared" si="66"/>
        <v>-</v>
      </c>
      <c r="CK17" s="142" t="str">
        <f t="shared" si="66"/>
        <v>-</v>
      </c>
      <c r="CL17" s="260" t="str">
        <f t="shared" si="67"/>
        <v>-</v>
      </c>
      <c r="CM17" s="261">
        <f t="shared" si="52"/>
        <v>0</v>
      </c>
      <c r="CN17" s="3">
        <f t="shared" si="68"/>
        <v>0</v>
      </c>
      <c r="CO17" s="3">
        <f t="shared" si="69"/>
        <v>0</v>
      </c>
      <c r="CP17" s="3">
        <f t="shared" si="69"/>
        <v>0</v>
      </c>
      <c r="CQ17" s="3">
        <f t="shared" si="73"/>
        <v>0</v>
      </c>
      <c r="CR17" s="3">
        <f t="shared" si="53"/>
        <v>0</v>
      </c>
      <c r="CS17" s="3">
        <f t="shared" si="54"/>
        <v>0</v>
      </c>
      <c r="CT17" s="3">
        <f t="shared" si="55"/>
        <v>0</v>
      </c>
      <c r="CU17" s="3">
        <f t="shared" si="56"/>
        <v>0</v>
      </c>
      <c r="CV17" s="3">
        <f t="shared" si="57"/>
        <v>0</v>
      </c>
      <c r="CW17" s="3">
        <f t="shared" si="58"/>
        <v>0</v>
      </c>
      <c r="CX17" s="3">
        <f t="shared" si="59"/>
        <v>0</v>
      </c>
      <c r="CY17" s="3">
        <f t="shared" si="60"/>
        <v>0</v>
      </c>
      <c r="CZ17" s="3">
        <f t="shared" si="61"/>
        <v>0</v>
      </c>
      <c r="DA17" s="3">
        <f t="shared" si="70"/>
        <v>-1</v>
      </c>
      <c r="DB17" s="3">
        <f t="shared" si="62"/>
        <v>-1</v>
      </c>
      <c r="DC17" s="3">
        <f t="shared" si="62"/>
        <v>-1</v>
      </c>
      <c r="DD17" s="3">
        <f t="shared" si="62"/>
        <v>-1</v>
      </c>
      <c r="DE17" s="3">
        <f t="shared" si="62"/>
        <v>-1</v>
      </c>
      <c r="DF17" s="3">
        <f t="shared" si="62"/>
        <v>-1</v>
      </c>
      <c r="DG17" s="3">
        <f t="shared" si="62"/>
        <v>-1</v>
      </c>
      <c r="DH17" s="3">
        <f t="shared" si="62"/>
        <v>-1</v>
      </c>
      <c r="DI17" s="3">
        <f t="shared" si="62"/>
        <v>-1</v>
      </c>
      <c r="DJ17" s="3">
        <f t="shared" si="62"/>
        <v>-1</v>
      </c>
      <c r="DK17" s="3">
        <f t="shared" si="62"/>
        <v>-1</v>
      </c>
      <c r="DL17" s="3">
        <f t="shared" si="62"/>
        <v>-1</v>
      </c>
      <c r="DM17" s="161" t="str">
        <f t="shared" si="63"/>
        <v>-</v>
      </c>
      <c r="DN17" s="161" t="str">
        <f t="shared" si="64"/>
        <v>-</v>
      </c>
      <c r="DO17" s="139" t="str">
        <f t="shared" si="74"/>
        <v>-</v>
      </c>
      <c r="DP17" s="235" t="str">
        <f t="shared" si="71"/>
        <v>-</v>
      </c>
      <c r="DQ17" s="3"/>
      <c r="DT17" s="3"/>
      <c r="DU17" s="27" t="s">
        <v>15</v>
      </c>
      <c r="DV17" s="216" t="e">
        <f t="shared" ref="DV17:EE17" si="78">IF(DV$6*$E19*$E$30/(2*PI()*$E$33)*1000/60&lt;MAX($E$49:$E$68),DV$6*$E19*$E$30/(2*PI()*$E$33)*1000/60,0)</f>
        <v>#DIV/0!</v>
      </c>
      <c r="DW17" s="202" t="e">
        <f t="shared" si="78"/>
        <v>#DIV/0!</v>
      </c>
      <c r="DX17" s="202" t="e">
        <f t="shared" si="78"/>
        <v>#DIV/0!</v>
      </c>
      <c r="DY17" s="202" t="e">
        <f t="shared" si="78"/>
        <v>#DIV/0!</v>
      </c>
      <c r="DZ17" s="202" t="e">
        <f t="shared" si="78"/>
        <v>#DIV/0!</v>
      </c>
      <c r="EA17" s="202" t="e">
        <f t="shared" si="78"/>
        <v>#DIV/0!</v>
      </c>
      <c r="EB17" s="202" t="e">
        <f t="shared" si="78"/>
        <v>#DIV/0!</v>
      </c>
      <c r="EC17" s="202" t="e">
        <f t="shared" si="78"/>
        <v>#DIV/0!</v>
      </c>
      <c r="ED17" s="202" t="e">
        <f t="shared" si="78"/>
        <v>#DIV/0!</v>
      </c>
      <c r="EE17" s="203" t="e">
        <f t="shared" si="78"/>
        <v>#DIV/0!</v>
      </c>
      <c r="EJ17" s="201">
        <f t="shared" si="25"/>
        <v>0</v>
      </c>
      <c r="EK17" s="202">
        <f t="shared" si="26"/>
        <v>0</v>
      </c>
      <c r="EL17" s="202">
        <f t="shared" si="27"/>
        <v>0</v>
      </c>
      <c r="EM17" s="202">
        <f t="shared" si="28"/>
        <v>0</v>
      </c>
      <c r="EN17" s="202">
        <f t="shared" si="29"/>
        <v>0</v>
      </c>
      <c r="EO17" s="202">
        <f t="shared" si="30"/>
        <v>0</v>
      </c>
      <c r="EP17" s="202">
        <f t="shared" si="31"/>
        <v>0</v>
      </c>
      <c r="EQ17" s="202">
        <f t="shared" si="32"/>
        <v>0</v>
      </c>
      <c r="ER17" s="202">
        <f t="shared" si="33"/>
        <v>0</v>
      </c>
      <c r="ES17" s="202">
        <f t="shared" si="34"/>
        <v>0</v>
      </c>
      <c r="ET17" s="202">
        <f t="shared" si="35"/>
        <v>0</v>
      </c>
      <c r="EU17" s="202">
        <f t="shared" si="36"/>
        <v>0</v>
      </c>
      <c r="EV17" s="202">
        <f t="shared" si="37"/>
        <v>0</v>
      </c>
      <c r="EW17" s="202">
        <f t="shared" si="38"/>
        <v>0</v>
      </c>
      <c r="EX17" s="202">
        <f t="shared" si="39"/>
        <v>0</v>
      </c>
      <c r="EY17" s="202">
        <f t="shared" si="40"/>
        <v>0</v>
      </c>
      <c r="EZ17" s="202">
        <f t="shared" si="41"/>
        <v>0</v>
      </c>
      <c r="FA17" s="202">
        <f t="shared" si="42"/>
        <v>0</v>
      </c>
      <c r="FB17" s="202">
        <f t="shared" si="43"/>
        <v>0</v>
      </c>
      <c r="FC17" s="202">
        <f t="shared" si="44"/>
        <v>0</v>
      </c>
      <c r="FD17" s="203">
        <f t="shared" si="45"/>
        <v>0</v>
      </c>
      <c r="FE17" s="3"/>
      <c r="FF17" s="3"/>
    </row>
    <row r="18" spans="1:162" ht="13.5" customHeight="1">
      <c r="A18" s="1"/>
      <c r="B18" s="27"/>
      <c r="C18" s="10"/>
      <c r="D18" s="31" t="s">
        <v>14</v>
      </c>
      <c r="E18" s="275"/>
      <c r="F18" s="276"/>
      <c r="G18" s="90" t="s">
        <v>158</v>
      </c>
      <c r="I18" s="325"/>
      <c r="J18" s="256">
        <v>10</v>
      </c>
      <c r="K18" s="258">
        <v>0.18</v>
      </c>
      <c r="L18" s="250"/>
      <c r="M18" s="250"/>
      <c r="N18" s="250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185"/>
      <c r="AV18" s="6"/>
      <c r="AW18" s="6"/>
      <c r="AX18" s="23"/>
      <c r="AY18" s="23"/>
      <c r="AZ18" s="23"/>
      <c r="BA18" s="23"/>
      <c r="BB18" s="23"/>
      <c r="BC18" s="24"/>
      <c r="BL18" s="141" t="str">
        <f t="shared" si="0"/>
        <v>-</v>
      </c>
      <c r="BM18" s="142" t="str">
        <f t="shared" si="1"/>
        <v>-</v>
      </c>
      <c r="BN18" s="142" t="str">
        <f t="shared" si="2"/>
        <v>-</v>
      </c>
      <c r="BO18" s="142" t="str">
        <f t="shared" si="3"/>
        <v>-</v>
      </c>
      <c r="BP18" s="142" t="str">
        <f t="shared" si="4"/>
        <v>-</v>
      </c>
      <c r="BQ18" s="142" t="str">
        <f t="shared" si="5"/>
        <v>-</v>
      </c>
      <c r="BR18" s="142" t="str">
        <f t="shared" si="6"/>
        <v>-</v>
      </c>
      <c r="BS18" s="142" t="str">
        <f t="shared" si="7"/>
        <v>-</v>
      </c>
      <c r="BT18" s="142" t="str">
        <f t="shared" si="8"/>
        <v>-</v>
      </c>
      <c r="BU18" s="142" t="str">
        <f t="shared" si="9"/>
        <v>-</v>
      </c>
      <c r="BV18" s="142" t="str">
        <f t="shared" si="10"/>
        <v>-</v>
      </c>
      <c r="BW18" s="142" t="str">
        <f t="shared" si="11"/>
        <v>-</v>
      </c>
      <c r="BX18" s="142" t="str">
        <f t="shared" si="12"/>
        <v>-</v>
      </c>
      <c r="BY18" s="142" t="str">
        <f t="shared" si="13"/>
        <v>-</v>
      </c>
      <c r="BZ18" s="142" t="str">
        <f t="shared" si="14"/>
        <v>-</v>
      </c>
      <c r="CA18" s="142" t="str">
        <f t="shared" si="15"/>
        <v>-</v>
      </c>
      <c r="CB18" s="142" t="str">
        <f t="shared" si="16"/>
        <v>-</v>
      </c>
      <c r="CC18" s="142" t="str">
        <f t="shared" si="17"/>
        <v>-</v>
      </c>
      <c r="CD18" s="142" t="str">
        <f t="shared" si="18"/>
        <v>-</v>
      </c>
      <c r="CE18" s="142" t="str">
        <f t="shared" si="19"/>
        <v>-</v>
      </c>
      <c r="CF18" s="159" t="str">
        <f t="shared" si="20"/>
        <v>-</v>
      </c>
      <c r="CG18" s="142"/>
      <c r="CH18" s="156"/>
      <c r="CI18" s="157"/>
      <c r="CJ18" s="236" t="str">
        <f t="shared" si="66"/>
        <v>-</v>
      </c>
      <c r="CK18" s="142" t="str">
        <f t="shared" si="66"/>
        <v>-</v>
      </c>
      <c r="CL18" s="260" t="str">
        <f t="shared" si="67"/>
        <v>-</v>
      </c>
      <c r="CM18" s="261">
        <f t="shared" si="52"/>
        <v>0</v>
      </c>
      <c r="CN18" s="3">
        <f t="shared" si="68"/>
        <v>0</v>
      </c>
      <c r="CO18" s="3">
        <f t="shared" si="69"/>
        <v>0</v>
      </c>
      <c r="CP18" s="3">
        <f t="shared" si="69"/>
        <v>0</v>
      </c>
      <c r="CQ18" s="3">
        <f t="shared" si="73"/>
        <v>0</v>
      </c>
      <c r="CR18" s="3">
        <f t="shared" si="53"/>
        <v>0</v>
      </c>
      <c r="CS18" s="3">
        <f t="shared" si="54"/>
        <v>0</v>
      </c>
      <c r="CT18" s="3">
        <f t="shared" si="55"/>
        <v>0</v>
      </c>
      <c r="CU18" s="3">
        <f t="shared" si="56"/>
        <v>0</v>
      </c>
      <c r="CV18" s="3">
        <f t="shared" si="57"/>
        <v>0</v>
      </c>
      <c r="CW18" s="3">
        <f t="shared" si="58"/>
        <v>0</v>
      </c>
      <c r="CX18" s="3">
        <f t="shared" si="59"/>
        <v>0</v>
      </c>
      <c r="CY18" s="3">
        <f t="shared" si="60"/>
        <v>0</v>
      </c>
      <c r="CZ18" s="3">
        <f t="shared" si="61"/>
        <v>0</v>
      </c>
      <c r="DA18" s="3">
        <f t="shared" si="70"/>
        <v>-1</v>
      </c>
      <c r="DB18" s="3">
        <f t="shared" si="62"/>
        <v>-1</v>
      </c>
      <c r="DC18" s="3">
        <f t="shared" si="62"/>
        <v>-1</v>
      </c>
      <c r="DD18" s="3">
        <f t="shared" si="62"/>
        <v>-1</v>
      </c>
      <c r="DE18" s="3">
        <f t="shared" si="62"/>
        <v>-1</v>
      </c>
      <c r="DF18" s="3">
        <f t="shared" si="62"/>
        <v>-1</v>
      </c>
      <c r="DG18" s="3">
        <f t="shared" si="62"/>
        <v>-1</v>
      </c>
      <c r="DH18" s="3">
        <f t="shared" si="62"/>
        <v>-1</v>
      </c>
      <c r="DI18" s="3">
        <f t="shared" si="62"/>
        <v>-1</v>
      </c>
      <c r="DJ18" s="3">
        <f t="shared" si="62"/>
        <v>-1</v>
      </c>
      <c r="DK18" s="3">
        <f t="shared" si="62"/>
        <v>-1</v>
      </c>
      <c r="DL18" s="3">
        <f t="shared" si="62"/>
        <v>-1</v>
      </c>
      <c r="DM18" s="161" t="str">
        <f t="shared" si="63"/>
        <v>-</v>
      </c>
      <c r="DN18" s="161" t="str">
        <f t="shared" si="64"/>
        <v>-</v>
      </c>
      <c r="DO18" s="139" t="str">
        <f t="shared" si="74"/>
        <v>-</v>
      </c>
      <c r="DP18" s="235" t="str">
        <f t="shared" si="71"/>
        <v>-</v>
      </c>
      <c r="DQ18" s="3"/>
      <c r="DT18" s="3"/>
      <c r="DU18" s="27" t="s">
        <v>16</v>
      </c>
      <c r="DV18" s="216" t="e">
        <f t="shared" ref="DV18:EE18" si="79">IF(DV$6*$E20*$E$30/(2*PI()*$E$33)*1000/60&lt;MAX($E$49:$E$68),DV$6*$E20*$E$30/(2*PI()*$E$33)*1000/60,0)</f>
        <v>#DIV/0!</v>
      </c>
      <c r="DW18" s="202" t="e">
        <f t="shared" si="79"/>
        <v>#DIV/0!</v>
      </c>
      <c r="DX18" s="202" t="e">
        <f t="shared" si="79"/>
        <v>#DIV/0!</v>
      </c>
      <c r="DY18" s="202" t="e">
        <f t="shared" si="79"/>
        <v>#DIV/0!</v>
      </c>
      <c r="DZ18" s="202" t="e">
        <f t="shared" si="79"/>
        <v>#DIV/0!</v>
      </c>
      <c r="EA18" s="202" t="e">
        <f t="shared" si="79"/>
        <v>#DIV/0!</v>
      </c>
      <c r="EB18" s="202" t="e">
        <f t="shared" si="79"/>
        <v>#DIV/0!</v>
      </c>
      <c r="EC18" s="202" t="e">
        <f t="shared" si="79"/>
        <v>#DIV/0!</v>
      </c>
      <c r="ED18" s="202" t="e">
        <f t="shared" si="79"/>
        <v>#DIV/0!</v>
      </c>
      <c r="EE18" s="203" t="e">
        <f t="shared" si="79"/>
        <v>#DIV/0!</v>
      </c>
      <c r="EJ18" s="201">
        <f t="shared" si="25"/>
        <v>0</v>
      </c>
      <c r="EK18" s="202">
        <f t="shared" si="26"/>
        <v>0</v>
      </c>
      <c r="EL18" s="202">
        <f t="shared" si="27"/>
        <v>0</v>
      </c>
      <c r="EM18" s="202">
        <f t="shared" si="28"/>
        <v>0</v>
      </c>
      <c r="EN18" s="202">
        <f t="shared" si="29"/>
        <v>0</v>
      </c>
      <c r="EO18" s="202">
        <f t="shared" si="30"/>
        <v>0</v>
      </c>
      <c r="EP18" s="202">
        <f t="shared" si="31"/>
        <v>0</v>
      </c>
      <c r="EQ18" s="202">
        <f t="shared" si="32"/>
        <v>0</v>
      </c>
      <c r="ER18" s="202">
        <f t="shared" si="33"/>
        <v>0</v>
      </c>
      <c r="ES18" s="202">
        <f t="shared" si="34"/>
        <v>0</v>
      </c>
      <c r="ET18" s="202">
        <f t="shared" si="35"/>
        <v>0</v>
      </c>
      <c r="EU18" s="202">
        <f t="shared" si="36"/>
        <v>0</v>
      </c>
      <c r="EV18" s="202">
        <f t="shared" si="37"/>
        <v>0</v>
      </c>
      <c r="EW18" s="202">
        <f t="shared" si="38"/>
        <v>0</v>
      </c>
      <c r="EX18" s="202">
        <f t="shared" si="39"/>
        <v>0</v>
      </c>
      <c r="EY18" s="202">
        <f t="shared" si="40"/>
        <v>0</v>
      </c>
      <c r="EZ18" s="202">
        <f t="shared" si="41"/>
        <v>0</v>
      </c>
      <c r="FA18" s="202">
        <f t="shared" si="42"/>
        <v>0</v>
      </c>
      <c r="FB18" s="202">
        <f t="shared" si="43"/>
        <v>0</v>
      </c>
      <c r="FC18" s="202">
        <f t="shared" si="44"/>
        <v>0</v>
      </c>
      <c r="FD18" s="203">
        <f t="shared" si="45"/>
        <v>0</v>
      </c>
      <c r="FE18" s="3"/>
      <c r="FF18" s="3"/>
    </row>
    <row r="19" spans="1:162" ht="13.5" customHeight="1">
      <c r="A19" s="1"/>
      <c r="B19" s="27"/>
      <c r="C19" s="10"/>
      <c r="D19" s="31" t="s">
        <v>15</v>
      </c>
      <c r="E19" s="275"/>
      <c r="F19" s="276"/>
      <c r="G19" s="90" t="s">
        <v>158</v>
      </c>
      <c r="I19" s="325"/>
      <c r="J19" s="256">
        <v>11</v>
      </c>
      <c r="K19" s="258">
        <v>0.2</v>
      </c>
      <c r="L19" s="250"/>
      <c r="M19" s="250"/>
      <c r="N19" s="25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185"/>
      <c r="AV19" s="6"/>
      <c r="AW19" s="6"/>
      <c r="AX19" s="23"/>
      <c r="AY19" s="23"/>
      <c r="AZ19" s="23"/>
      <c r="BA19" s="23"/>
      <c r="BB19" s="23"/>
      <c r="BC19" s="24"/>
      <c r="BL19" s="141" t="str">
        <f t="shared" si="0"/>
        <v>-</v>
      </c>
      <c r="BM19" s="142" t="str">
        <f t="shared" si="1"/>
        <v>-</v>
      </c>
      <c r="BN19" s="142" t="str">
        <f t="shared" si="2"/>
        <v>-</v>
      </c>
      <c r="BO19" s="142" t="str">
        <f t="shared" si="3"/>
        <v>-</v>
      </c>
      <c r="BP19" s="142" t="str">
        <f t="shared" si="4"/>
        <v>-</v>
      </c>
      <c r="BQ19" s="142" t="str">
        <f t="shared" si="5"/>
        <v>-</v>
      </c>
      <c r="BR19" s="142" t="str">
        <f t="shared" si="6"/>
        <v>-</v>
      </c>
      <c r="BS19" s="142" t="str">
        <f t="shared" si="7"/>
        <v>-</v>
      </c>
      <c r="BT19" s="142" t="str">
        <f t="shared" si="8"/>
        <v>-</v>
      </c>
      <c r="BU19" s="142" t="str">
        <f t="shared" si="9"/>
        <v>-</v>
      </c>
      <c r="BV19" s="142" t="str">
        <f t="shared" si="10"/>
        <v>-</v>
      </c>
      <c r="BW19" s="142" t="str">
        <f t="shared" si="11"/>
        <v>-</v>
      </c>
      <c r="BX19" s="142" t="str">
        <f t="shared" si="12"/>
        <v>-</v>
      </c>
      <c r="BY19" s="142" t="str">
        <f t="shared" si="13"/>
        <v>-</v>
      </c>
      <c r="BZ19" s="142" t="str">
        <f t="shared" si="14"/>
        <v>-</v>
      </c>
      <c r="CA19" s="142" t="str">
        <f t="shared" si="15"/>
        <v>-</v>
      </c>
      <c r="CB19" s="142" t="str">
        <f t="shared" si="16"/>
        <v>-</v>
      </c>
      <c r="CC19" s="142" t="str">
        <f t="shared" si="17"/>
        <v>-</v>
      </c>
      <c r="CD19" s="142" t="str">
        <f t="shared" si="18"/>
        <v>-</v>
      </c>
      <c r="CE19" s="142" t="str">
        <f t="shared" si="19"/>
        <v>-</v>
      </c>
      <c r="CF19" s="159" t="str">
        <f t="shared" si="20"/>
        <v>-</v>
      </c>
      <c r="CG19" s="142"/>
      <c r="CH19" s="156"/>
      <c r="CI19" s="157"/>
      <c r="CJ19" s="236" t="str">
        <f t="shared" si="66"/>
        <v>-</v>
      </c>
      <c r="CK19" s="142" t="str">
        <f t="shared" si="66"/>
        <v>-</v>
      </c>
      <c r="CL19" s="260" t="str">
        <f t="shared" si="67"/>
        <v>-</v>
      </c>
      <c r="CM19" s="261">
        <f t="shared" si="52"/>
        <v>0</v>
      </c>
      <c r="CN19" s="3">
        <f t="shared" si="68"/>
        <v>0</v>
      </c>
      <c r="CO19" s="3">
        <f t="shared" si="69"/>
        <v>0</v>
      </c>
      <c r="CP19" s="3">
        <f t="shared" si="69"/>
        <v>0</v>
      </c>
      <c r="CQ19" s="3">
        <f t="shared" si="73"/>
        <v>0</v>
      </c>
      <c r="CR19" s="3">
        <f t="shared" si="53"/>
        <v>0</v>
      </c>
      <c r="CS19" s="3">
        <f t="shared" si="54"/>
        <v>0</v>
      </c>
      <c r="CT19" s="3">
        <f t="shared" si="55"/>
        <v>0</v>
      </c>
      <c r="CU19" s="3">
        <f t="shared" si="56"/>
        <v>0</v>
      </c>
      <c r="CV19" s="3">
        <f t="shared" si="57"/>
        <v>0</v>
      </c>
      <c r="CW19" s="3">
        <f t="shared" si="58"/>
        <v>0</v>
      </c>
      <c r="CX19" s="3">
        <f t="shared" si="59"/>
        <v>0</v>
      </c>
      <c r="CY19" s="3">
        <f t="shared" si="60"/>
        <v>0</v>
      </c>
      <c r="CZ19" s="3">
        <f t="shared" si="61"/>
        <v>0</v>
      </c>
      <c r="DA19" s="3">
        <f t="shared" si="70"/>
        <v>-1</v>
      </c>
      <c r="DB19" s="3">
        <f t="shared" si="62"/>
        <v>-1</v>
      </c>
      <c r="DC19" s="3">
        <f t="shared" si="62"/>
        <v>-1</v>
      </c>
      <c r="DD19" s="3">
        <f t="shared" si="62"/>
        <v>-1</v>
      </c>
      <c r="DE19" s="3">
        <f t="shared" si="62"/>
        <v>-1</v>
      </c>
      <c r="DF19" s="3">
        <f t="shared" si="62"/>
        <v>-1</v>
      </c>
      <c r="DG19" s="3">
        <f t="shared" si="62"/>
        <v>-1</v>
      </c>
      <c r="DH19" s="3">
        <f t="shared" si="62"/>
        <v>-1</v>
      </c>
      <c r="DI19" s="3">
        <f t="shared" si="62"/>
        <v>-1</v>
      </c>
      <c r="DJ19" s="3">
        <f t="shared" si="62"/>
        <v>-1</v>
      </c>
      <c r="DK19" s="3">
        <f t="shared" si="62"/>
        <v>-1</v>
      </c>
      <c r="DL19" s="3">
        <f t="shared" si="62"/>
        <v>-1</v>
      </c>
      <c r="DM19" s="161" t="str">
        <f t="shared" si="63"/>
        <v>-</v>
      </c>
      <c r="DN19" s="161" t="str">
        <f t="shared" si="64"/>
        <v>-</v>
      </c>
      <c r="DO19" s="139" t="str">
        <f t="shared" si="74"/>
        <v>-</v>
      </c>
      <c r="DP19" s="235" t="str">
        <f t="shared" si="71"/>
        <v>-</v>
      </c>
      <c r="DQ19" s="3"/>
      <c r="DT19" s="3"/>
      <c r="DU19" s="27" t="s">
        <v>17</v>
      </c>
      <c r="DV19" s="216" t="e">
        <f t="shared" ref="DV19:EE19" si="80">IF(DV$6*$E21*$E$30/(2*PI()*$E$33)*1000/60&lt;MAX($E$49:$E$68),DV$6*$E21*$E$30/(2*PI()*$E$33)*1000/60,0)</f>
        <v>#DIV/0!</v>
      </c>
      <c r="DW19" s="202" t="e">
        <f t="shared" si="80"/>
        <v>#DIV/0!</v>
      </c>
      <c r="DX19" s="202" t="e">
        <f t="shared" si="80"/>
        <v>#DIV/0!</v>
      </c>
      <c r="DY19" s="202" t="e">
        <f t="shared" si="80"/>
        <v>#DIV/0!</v>
      </c>
      <c r="DZ19" s="202" t="e">
        <f t="shared" si="80"/>
        <v>#DIV/0!</v>
      </c>
      <c r="EA19" s="202" t="e">
        <f t="shared" si="80"/>
        <v>#DIV/0!</v>
      </c>
      <c r="EB19" s="202" t="e">
        <f t="shared" si="80"/>
        <v>#DIV/0!</v>
      </c>
      <c r="EC19" s="202" t="e">
        <f t="shared" si="80"/>
        <v>#DIV/0!</v>
      </c>
      <c r="ED19" s="202" t="e">
        <f t="shared" si="80"/>
        <v>#DIV/0!</v>
      </c>
      <c r="EE19" s="203" t="e">
        <f t="shared" si="80"/>
        <v>#DIV/0!</v>
      </c>
      <c r="EJ19" s="201">
        <f t="shared" si="25"/>
        <v>0</v>
      </c>
      <c r="EK19" s="202">
        <f t="shared" si="26"/>
        <v>0</v>
      </c>
      <c r="EL19" s="202">
        <f t="shared" si="27"/>
        <v>0</v>
      </c>
      <c r="EM19" s="202">
        <f t="shared" si="28"/>
        <v>0</v>
      </c>
      <c r="EN19" s="202">
        <f t="shared" si="29"/>
        <v>0</v>
      </c>
      <c r="EO19" s="202">
        <f t="shared" si="30"/>
        <v>0</v>
      </c>
      <c r="EP19" s="202">
        <f t="shared" si="31"/>
        <v>0</v>
      </c>
      <c r="EQ19" s="202">
        <f t="shared" si="32"/>
        <v>0</v>
      </c>
      <c r="ER19" s="202">
        <f t="shared" si="33"/>
        <v>0</v>
      </c>
      <c r="ES19" s="202">
        <f t="shared" si="34"/>
        <v>0</v>
      </c>
      <c r="ET19" s="202">
        <f t="shared" si="35"/>
        <v>0</v>
      </c>
      <c r="EU19" s="202">
        <f t="shared" si="36"/>
        <v>0</v>
      </c>
      <c r="EV19" s="202">
        <f t="shared" si="37"/>
        <v>0</v>
      </c>
      <c r="EW19" s="202">
        <f t="shared" si="38"/>
        <v>0</v>
      </c>
      <c r="EX19" s="202">
        <f t="shared" si="39"/>
        <v>0</v>
      </c>
      <c r="EY19" s="202">
        <f t="shared" si="40"/>
        <v>0</v>
      </c>
      <c r="EZ19" s="202">
        <f t="shared" si="41"/>
        <v>0</v>
      </c>
      <c r="FA19" s="202">
        <f t="shared" si="42"/>
        <v>0</v>
      </c>
      <c r="FB19" s="202">
        <f t="shared" si="43"/>
        <v>0</v>
      </c>
      <c r="FC19" s="202">
        <f t="shared" si="44"/>
        <v>0</v>
      </c>
      <c r="FD19" s="203">
        <f t="shared" si="45"/>
        <v>0</v>
      </c>
      <c r="FE19" s="3"/>
      <c r="FF19" s="3"/>
    </row>
    <row r="20" spans="1:162" ht="13.5" customHeight="1">
      <c r="A20" s="1"/>
      <c r="B20" s="27"/>
      <c r="C20" s="10"/>
      <c r="D20" s="31" t="s">
        <v>16</v>
      </c>
      <c r="E20" s="275"/>
      <c r="F20" s="276"/>
      <c r="G20" s="90" t="s">
        <v>158</v>
      </c>
      <c r="I20" s="325"/>
      <c r="J20" s="256">
        <v>12</v>
      </c>
      <c r="K20" s="258">
        <v>0.22</v>
      </c>
      <c r="L20" s="250"/>
      <c r="M20" s="250"/>
      <c r="N20" s="250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185"/>
      <c r="AV20" s="6"/>
      <c r="AW20" s="6"/>
      <c r="AX20" s="23"/>
      <c r="AY20" s="23"/>
      <c r="AZ20" s="23"/>
      <c r="BA20" s="23"/>
      <c r="BB20" s="23"/>
      <c r="BC20" s="24"/>
      <c r="BL20" s="141" t="str">
        <f t="shared" si="0"/>
        <v>-</v>
      </c>
      <c r="BM20" s="142" t="str">
        <f t="shared" si="1"/>
        <v>-</v>
      </c>
      <c r="BN20" s="142" t="str">
        <f t="shared" si="2"/>
        <v>-</v>
      </c>
      <c r="BO20" s="142" t="str">
        <f t="shared" si="3"/>
        <v>-</v>
      </c>
      <c r="BP20" s="142" t="str">
        <f t="shared" si="4"/>
        <v>-</v>
      </c>
      <c r="BQ20" s="142" t="str">
        <f t="shared" si="5"/>
        <v>-</v>
      </c>
      <c r="BR20" s="142" t="str">
        <f t="shared" si="6"/>
        <v>-</v>
      </c>
      <c r="BS20" s="142" t="str">
        <f t="shared" si="7"/>
        <v>-</v>
      </c>
      <c r="BT20" s="142" t="str">
        <f t="shared" si="8"/>
        <v>-</v>
      </c>
      <c r="BU20" s="142" t="str">
        <f t="shared" si="9"/>
        <v>-</v>
      </c>
      <c r="BV20" s="142" t="str">
        <f t="shared" si="10"/>
        <v>-</v>
      </c>
      <c r="BW20" s="142" t="str">
        <f t="shared" si="11"/>
        <v>-</v>
      </c>
      <c r="BX20" s="142" t="str">
        <f t="shared" si="12"/>
        <v>-</v>
      </c>
      <c r="BY20" s="142" t="str">
        <f t="shared" si="13"/>
        <v>-</v>
      </c>
      <c r="BZ20" s="142" t="str">
        <f t="shared" si="14"/>
        <v>-</v>
      </c>
      <c r="CA20" s="142" t="str">
        <f t="shared" si="15"/>
        <v>-</v>
      </c>
      <c r="CB20" s="142" t="str">
        <f t="shared" si="16"/>
        <v>-</v>
      </c>
      <c r="CC20" s="142" t="str">
        <f t="shared" si="17"/>
        <v>-</v>
      </c>
      <c r="CD20" s="142" t="str">
        <f t="shared" si="18"/>
        <v>-</v>
      </c>
      <c r="CE20" s="142" t="str">
        <f t="shared" si="19"/>
        <v>-</v>
      </c>
      <c r="CF20" s="159" t="str">
        <f t="shared" si="20"/>
        <v>-</v>
      </c>
      <c r="CG20" s="142"/>
      <c r="CH20" s="156"/>
      <c r="CI20" s="157"/>
      <c r="CJ20" s="236" t="str">
        <f t="shared" si="66"/>
        <v>-</v>
      </c>
      <c r="CK20" s="142" t="str">
        <f t="shared" si="66"/>
        <v>-</v>
      </c>
      <c r="CL20" s="260" t="str">
        <f t="shared" si="67"/>
        <v>-</v>
      </c>
      <c r="CM20" s="261">
        <f t="shared" si="52"/>
        <v>0</v>
      </c>
      <c r="CN20" s="3">
        <f t="shared" si="68"/>
        <v>0</v>
      </c>
      <c r="CO20" s="3">
        <f t="shared" si="69"/>
        <v>0</v>
      </c>
      <c r="CP20" s="3">
        <f t="shared" si="69"/>
        <v>0</v>
      </c>
      <c r="CQ20" s="3">
        <f t="shared" si="73"/>
        <v>0</v>
      </c>
      <c r="CR20" s="3">
        <f t="shared" si="53"/>
        <v>0</v>
      </c>
      <c r="CS20" s="3">
        <f t="shared" si="54"/>
        <v>0</v>
      </c>
      <c r="CT20" s="3">
        <f t="shared" si="55"/>
        <v>0</v>
      </c>
      <c r="CU20" s="3">
        <f t="shared" si="56"/>
        <v>0</v>
      </c>
      <c r="CV20" s="3">
        <f t="shared" si="57"/>
        <v>0</v>
      </c>
      <c r="CW20" s="3">
        <f t="shared" si="58"/>
        <v>0</v>
      </c>
      <c r="CX20" s="3">
        <f t="shared" si="59"/>
        <v>0</v>
      </c>
      <c r="CY20" s="3">
        <f t="shared" si="60"/>
        <v>0</v>
      </c>
      <c r="CZ20" s="3">
        <f t="shared" si="61"/>
        <v>0</v>
      </c>
      <c r="DA20" s="3">
        <f t="shared" si="70"/>
        <v>-1</v>
      </c>
      <c r="DB20" s="3">
        <f t="shared" si="62"/>
        <v>-1</v>
      </c>
      <c r="DC20" s="3">
        <f t="shared" si="62"/>
        <v>-1</v>
      </c>
      <c r="DD20" s="3">
        <f t="shared" si="62"/>
        <v>-1</v>
      </c>
      <c r="DE20" s="3">
        <f t="shared" si="62"/>
        <v>-1</v>
      </c>
      <c r="DF20" s="3">
        <f t="shared" si="62"/>
        <v>-1</v>
      </c>
      <c r="DG20" s="3">
        <f t="shared" si="62"/>
        <v>-1</v>
      </c>
      <c r="DH20" s="3">
        <f t="shared" si="62"/>
        <v>-1</v>
      </c>
      <c r="DI20" s="3">
        <f t="shared" si="62"/>
        <v>-1</v>
      </c>
      <c r="DJ20" s="3">
        <f t="shared" si="62"/>
        <v>-1</v>
      </c>
      <c r="DK20" s="3">
        <f t="shared" si="62"/>
        <v>-1</v>
      </c>
      <c r="DL20" s="3">
        <f t="shared" si="62"/>
        <v>-1</v>
      </c>
      <c r="DM20" s="161" t="str">
        <f t="shared" si="63"/>
        <v>-</v>
      </c>
      <c r="DN20" s="161" t="str">
        <f t="shared" si="64"/>
        <v>-</v>
      </c>
      <c r="DO20" s="139" t="str">
        <f t="shared" si="74"/>
        <v>-</v>
      </c>
      <c r="DP20" s="235" t="str">
        <f t="shared" si="71"/>
        <v>-</v>
      </c>
      <c r="DQ20" s="3"/>
      <c r="DT20" s="3"/>
      <c r="DU20" s="27" t="s">
        <v>18</v>
      </c>
      <c r="DV20" s="216" t="e">
        <f t="shared" ref="DV20:EE20" si="81">IF(DV$6*$E22*$E$30/(2*PI()*$E$33)*1000/60&lt;MAX($E$49:$E$68),DV$6*$E22*$E$30/(2*PI()*$E$33)*1000/60,0)</f>
        <v>#DIV/0!</v>
      </c>
      <c r="DW20" s="202" t="e">
        <f t="shared" si="81"/>
        <v>#DIV/0!</v>
      </c>
      <c r="DX20" s="202" t="e">
        <f t="shared" si="81"/>
        <v>#DIV/0!</v>
      </c>
      <c r="DY20" s="202" t="e">
        <f t="shared" si="81"/>
        <v>#DIV/0!</v>
      </c>
      <c r="DZ20" s="202" t="e">
        <f t="shared" si="81"/>
        <v>#DIV/0!</v>
      </c>
      <c r="EA20" s="202" t="e">
        <f t="shared" si="81"/>
        <v>#DIV/0!</v>
      </c>
      <c r="EB20" s="202" t="e">
        <f t="shared" si="81"/>
        <v>#DIV/0!</v>
      </c>
      <c r="EC20" s="202" t="e">
        <f t="shared" si="81"/>
        <v>#DIV/0!</v>
      </c>
      <c r="ED20" s="202" t="e">
        <f t="shared" si="81"/>
        <v>#DIV/0!</v>
      </c>
      <c r="EE20" s="203" t="e">
        <f t="shared" si="81"/>
        <v>#DIV/0!</v>
      </c>
      <c r="EJ20" s="201">
        <f t="shared" si="25"/>
        <v>0</v>
      </c>
      <c r="EK20" s="202">
        <f t="shared" si="26"/>
        <v>0</v>
      </c>
      <c r="EL20" s="202">
        <f t="shared" si="27"/>
        <v>0</v>
      </c>
      <c r="EM20" s="202">
        <f t="shared" si="28"/>
        <v>0</v>
      </c>
      <c r="EN20" s="202">
        <f t="shared" si="29"/>
        <v>0</v>
      </c>
      <c r="EO20" s="202">
        <f t="shared" si="30"/>
        <v>0</v>
      </c>
      <c r="EP20" s="202">
        <f t="shared" si="31"/>
        <v>0</v>
      </c>
      <c r="EQ20" s="202">
        <f t="shared" si="32"/>
        <v>0</v>
      </c>
      <c r="ER20" s="202">
        <f t="shared" si="33"/>
        <v>0</v>
      </c>
      <c r="ES20" s="202">
        <f t="shared" si="34"/>
        <v>0</v>
      </c>
      <c r="ET20" s="202">
        <f t="shared" si="35"/>
        <v>0</v>
      </c>
      <c r="EU20" s="202">
        <f t="shared" si="36"/>
        <v>0</v>
      </c>
      <c r="EV20" s="202">
        <f t="shared" si="37"/>
        <v>0</v>
      </c>
      <c r="EW20" s="202">
        <f t="shared" si="38"/>
        <v>0</v>
      </c>
      <c r="EX20" s="202">
        <f t="shared" si="39"/>
        <v>0</v>
      </c>
      <c r="EY20" s="202">
        <f t="shared" si="40"/>
        <v>0</v>
      </c>
      <c r="EZ20" s="202">
        <f t="shared" si="41"/>
        <v>0</v>
      </c>
      <c r="FA20" s="202">
        <f t="shared" si="42"/>
        <v>0</v>
      </c>
      <c r="FB20" s="202">
        <f t="shared" si="43"/>
        <v>0</v>
      </c>
      <c r="FC20" s="202">
        <f t="shared" si="44"/>
        <v>0</v>
      </c>
      <c r="FD20" s="203">
        <f t="shared" si="45"/>
        <v>0</v>
      </c>
      <c r="FE20" s="3"/>
      <c r="FF20" s="3"/>
    </row>
    <row r="21" spans="1:162" ht="13.5" customHeight="1">
      <c r="A21" s="1"/>
      <c r="B21" s="27"/>
      <c r="C21" s="10"/>
      <c r="D21" s="31" t="s">
        <v>17</v>
      </c>
      <c r="E21" s="275"/>
      <c r="F21" s="276"/>
      <c r="G21" s="90" t="s">
        <v>158</v>
      </c>
      <c r="I21" s="325"/>
      <c r="J21" s="256">
        <v>13</v>
      </c>
      <c r="K21" s="258">
        <v>0.24</v>
      </c>
      <c r="L21" s="250"/>
      <c r="M21" s="250"/>
      <c r="N21" s="250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85"/>
      <c r="AV21" s="6"/>
      <c r="AW21" s="6"/>
      <c r="AX21" s="23"/>
      <c r="AY21" s="23"/>
      <c r="AZ21" s="23"/>
      <c r="BA21" s="23"/>
      <c r="BB21" s="23"/>
      <c r="BC21" s="24"/>
      <c r="BL21" s="141" t="str">
        <f t="shared" si="0"/>
        <v>-</v>
      </c>
      <c r="BM21" s="142" t="str">
        <f t="shared" si="1"/>
        <v>-</v>
      </c>
      <c r="BN21" s="142" t="str">
        <f t="shared" si="2"/>
        <v>-</v>
      </c>
      <c r="BO21" s="142" t="str">
        <f t="shared" si="3"/>
        <v>-</v>
      </c>
      <c r="BP21" s="142" t="str">
        <f t="shared" si="4"/>
        <v>-</v>
      </c>
      <c r="BQ21" s="142" t="str">
        <f t="shared" si="5"/>
        <v>-</v>
      </c>
      <c r="BR21" s="142" t="str">
        <f t="shared" si="6"/>
        <v>-</v>
      </c>
      <c r="BS21" s="142" t="str">
        <f t="shared" si="7"/>
        <v>-</v>
      </c>
      <c r="BT21" s="142" t="str">
        <f t="shared" si="8"/>
        <v>-</v>
      </c>
      <c r="BU21" s="142" t="str">
        <f t="shared" si="9"/>
        <v>-</v>
      </c>
      <c r="BV21" s="142" t="str">
        <f t="shared" si="10"/>
        <v>-</v>
      </c>
      <c r="BW21" s="142" t="str">
        <f t="shared" si="11"/>
        <v>-</v>
      </c>
      <c r="BX21" s="142" t="str">
        <f t="shared" si="12"/>
        <v>-</v>
      </c>
      <c r="BY21" s="142" t="str">
        <f t="shared" si="13"/>
        <v>-</v>
      </c>
      <c r="BZ21" s="142" t="str">
        <f t="shared" si="14"/>
        <v>-</v>
      </c>
      <c r="CA21" s="142" t="str">
        <f t="shared" si="15"/>
        <v>-</v>
      </c>
      <c r="CB21" s="142" t="str">
        <f t="shared" si="16"/>
        <v>-</v>
      </c>
      <c r="CC21" s="142" t="str">
        <f t="shared" si="17"/>
        <v>-</v>
      </c>
      <c r="CD21" s="142" t="str">
        <f t="shared" si="18"/>
        <v>-</v>
      </c>
      <c r="CE21" s="142" t="str">
        <f t="shared" si="19"/>
        <v>-</v>
      </c>
      <c r="CF21" s="159" t="str">
        <f t="shared" si="20"/>
        <v>-</v>
      </c>
      <c r="CG21" s="142"/>
      <c r="CH21" s="156"/>
      <c r="CI21" s="157"/>
      <c r="CJ21" s="236" t="str">
        <f t="shared" si="66"/>
        <v>-</v>
      </c>
      <c r="CK21" s="142" t="str">
        <f t="shared" si="66"/>
        <v>-</v>
      </c>
      <c r="CL21" s="260" t="str">
        <f t="shared" si="67"/>
        <v>-</v>
      </c>
      <c r="CM21" s="261">
        <f t="shared" si="52"/>
        <v>0</v>
      </c>
      <c r="CN21" s="3">
        <f t="shared" si="68"/>
        <v>0</v>
      </c>
      <c r="CO21" s="3">
        <f t="shared" si="69"/>
        <v>0</v>
      </c>
      <c r="CP21" s="3">
        <f t="shared" si="69"/>
        <v>0</v>
      </c>
      <c r="CQ21" s="3">
        <f t="shared" si="73"/>
        <v>0</v>
      </c>
      <c r="CR21" s="3">
        <f t="shared" si="53"/>
        <v>0</v>
      </c>
      <c r="CS21" s="3">
        <f t="shared" si="54"/>
        <v>0</v>
      </c>
      <c r="CT21" s="3">
        <f t="shared" si="55"/>
        <v>0</v>
      </c>
      <c r="CU21" s="3">
        <f t="shared" si="56"/>
        <v>0</v>
      </c>
      <c r="CV21" s="3">
        <f t="shared" si="57"/>
        <v>0</v>
      </c>
      <c r="CW21" s="3">
        <f t="shared" si="58"/>
        <v>0</v>
      </c>
      <c r="CX21" s="3">
        <f t="shared" si="59"/>
        <v>0</v>
      </c>
      <c r="CY21" s="3">
        <f t="shared" si="60"/>
        <v>0</v>
      </c>
      <c r="CZ21" s="3">
        <f t="shared" si="61"/>
        <v>0</v>
      </c>
      <c r="DA21" s="3">
        <f t="shared" si="70"/>
        <v>-1</v>
      </c>
      <c r="DB21" s="3">
        <f t="shared" si="62"/>
        <v>-1</v>
      </c>
      <c r="DC21" s="3">
        <f t="shared" si="62"/>
        <v>-1</v>
      </c>
      <c r="DD21" s="3">
        <f t="shared" si="62"/>
        <v>-1</v>
      </c>
      <c r="DE21" s="3">
        <f t="shared" si="62"/>
        <v>-1</v>
      </c>
      <c r="DF21" s="3">
        <f t="shared" si="62"/>
        <v>-1</v>
      </c>
      <c r="DG21" s="3">
        <f t="shared" si="62"/>
        <v>-1</v>
      </c>
      <c r="DH21" s="3">
        <f t="shared" si="62"/>
        <v>-1</v>
      </c>
      <c r="DI21" s="3">
        <f t="shared" si="62"/>
        <v>-1</v>
      </c>
      <c r="DJ21" s="3">
        <f t="shared" si="62"/>
        <v>-1</v>
      </c>
      <c r="DK21" s="3">
        <f t="shared" si="62"/>
        <v>-1</v>
      </c>
      <c r="DL21" s="3">
        <f t="shared" si="62"/>
        <v>-1</v>
      </c>
      <c r="DM21" s="161" t="str">
        <f t="shared" si="63"/>
        <v>-</v>
      </c>
      <c r="DN21" s="161" t="str">
        <f t="shared" si="64"/>
        <v>-</v>
      </c>
      <c r="DO21" s="139" t="str">
        <f>IF(OR(DM21="-",DM22="-"),"-",(DN21-DN22)/(DM21-DM22))</f>
        <v>-</v>
      </c>
      <c r="DP21" s="235" t="str">
        <f t="shared" si="71"/>
        <v>-</v>
      </c>
      <c r="DQ21" s="3"/>
      <c r="DT21" s="3"/>
      <c r="DU21" s="27" t="s">
        <v>19</v>
      </c>
      <c r="DV21" s="216" t="e">
        <f t="shared" ref="DV21:EE21" si="82">IF(DV$6*$E23*$E$30/(2*PI()*$E$33)*1000/60&lt;MAX($E$49:$E$68),DV$6*$E23*$E$30/(2*PI()*$E$33)*1000/60,0)</f>
        <v>#DIV/0!</v>
      </c>
      <c r="DW21" s="202" t="e">
        <f t="shared" si="82"/>
        <v>#DIV/0!</v>
      </c>
      <c r="DX21" s="202" t="e">
        <f t="shared" si="82"/>
        <v>#DIV/0!</v>
      </c>
      <c r="DY21" s="202" t="e">
        <f t="shared" si="82"/>
        <v>#DIV/0!</v>
      </c>
      <c r="DZ21" s="202" t="e">
        <f t="shared" si="82"/>
        <v>#DIV/0!</v>
      </c>
      <c r="EA21" s="202" t="e">
        <f t="shared" si="82"/>
        <v>#DIV/0!</v>
      </c>
      <c r="EB21" s="202" t="e">
        <f t="shared" si="82"/>
        <v>#DIV/0!</v>
      </c>
      <c r="EC21" s="202" t="e">
        <f t="shared" si="82"/>
        <v>#DIV/0!</v>
      </c>
      <c r="ED21" s="202" t="e">
        <f t="shared" si="82"/>
        <v>#DIV/0!</v>
      </c>
      <c r="EE21" s="203" t="e">
        <f t="shared" si="82"/>
        <v>#DIV/0!</v>
      </c>
      <c r="EJ21" s="201">
        <f t="shared" si="25"/>
        <v>0</v>
      </c>
      <c r="EK21" s="202">
        <f t="shared" si="26"/>
        <v>0</v>
      </c>
      <c r="EL21" s="202">
        <f t="shared" si="27"/>
        <v>0</v>
      </c>
      <c r="EM21" s="202">
        <f t="shared" si="28"/>
        <v>0</v>
      </c>
      <c r="EN21" s="202">
        <f t="shared" si="29"/>
        <v>0</v>
      </c>
      <c r="EO21" s="202">
        <f t="shared" si="30"/>
        <v>0</v>
      </c>
      <c r="EP21" s="202">
        <f t="shared" si="31"/>
        <v>0</v>
      </c>
      <c r="EQ21" s="202">
        <f t="shared" si="32"/>
        <v>0</v>
      </c>
      <c r="ER21" s="202">
        <f t="shared" si="33"/>
        <v>0</v>
      </c>
      <c r="ES21" s="202">
        <f t="shared" si="34"/>
        <v>0</v>
      </c>
      <c r="ET21" s="202">
        <f t="shared" si="35"/>
        <v>0</v>
      </c>
      <c r="EU21" s="202">
        <f t="shared" si="36"/>
        <v>0</v>
      </c>
      <c r="EV21" s="202">
        <f t="shared" si="37"/>
        <v>0</v>
      </c>
      <c r="EW21" s="202">
        <f t="shared" si="38"/>
        <v>0</v>
      </c>
      <c r="EX21" s="202">
        <f t="shared" si="39"/>
        <v>0</v>
      </c>
      <c r="EY21" s="202">
        <f t="shared" si="40"/>
        <v>0</v>
      </c>
      <c r="EZ21" s="202">
        <f t="shared" si="41"/>
        <v>0</v>
      </c>
      <c r="FA21" s="202">
        <f t="shared" si="42"/>
        <v>0</v>
      </c>
      <c r="FB21" s="202">
        <f t="shared" si="43"/>
        <v>0</v>
      </c>
      <c r="FC21" s="202">
        <f t="shared" si="44"/>
        <v>0</v>
      </c>
      <c r="FD21" s="203">
        <f t="shared" si="45"/>
        <v>0</v>
      </c>
      <c r="FE21" s="3"/>
      <c r="FF21" s="3"/>
    </row>
    <row r="22" spans="1:162" ht="13.5" customHeight="1">
      <c r="A22" s="1"/>
      <c r="B22" s="27"/>
      <c r="C22" s="10"/>
      <c r="D22" s="31" t="s">
        <v>18</v>
      </c>
      <c r="E22" s="275"/>
      <c r="F22" s="276"/>
      <c r="G22" s="90" t="s">
        <v>158</v>
      </c>
      <c r="I22" s="325"/>
      <c r="J22" s="256">
        <v>14</v>
      </c>
      <c r="K22" s="258">
        <v>0.26</v>
      </c>
      <c r="L22" s="250"/>
      <c r="M22" s="250"/>
      <c r="N22" s="250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185"/>
      <c r="AV22" s="6"/>
      <c r="AW22" s="6"/>
      <c r="AX22" s="23"/>
      <c r="AY22" s="23"/>
      <c r="AZ22" s="23"/>
      <c r="BA22" s="23"/>
      <c r="BB22" s="23"/>
      <c r="BC22" s="24"/>
      <c r="BL22" s="141" t="str">
        <f t="shared" si="0"/>
        <v>-</v>
      </c>
      <c r="BM22" s="142" t="str">
        <f t="shared" si="1"/>
        <v>-</v>
      </c>
      <c r="BN22" s="142" t="str">
        <f t="shared" si="2"/>
        <v>-</v>
      </c>
      <c r="BO22" s="142" t="str">
        <f t="shared" si="3"/>
        <v>-</v>
      </c>
      <c r="BP22" s="142" t="str">
        <f t="shared" si="4"/>
        <v>-</v>
      </c>
      <c r="BQ22" s="142" t="str">
        <f t="shared" si="5"/>
        <v>-</v>
      </c>
      <c r="BR22" s="142" t="str">
        <f t="shared" si="6"/>
        <v>-</v>
      </c>
      <c r="BS22" s="142" t="str">
        <f t="shared" si="7"/>
        <v>-</v>
      </c>
      <c r="BT22" s="142" t="str">
        <f t="shared" si="8"/>
        <v>-</v>
      </c>
      <c r="BU22" s="142" t="str">
        <f t="shared" si="9"/>
        <v>-</v>
      </c>
      <c r="BV22" s="142" t="str">
        <f t="shared" si="10"/>
        <v>-</v>
      </c>
      <c r="BW22" s="142" t="str">
        <f t="shared" si="11"/>
        <v>-</v>
      </c>
      <c r="BX22" s="142" t="str">
        <f t="shared" si="12"/>
        <v>-</v>
      </c>
      <c r="BY22" s="142" t="str">
        <f t="shared" si="13"/>
        <v>-</v>
      </c>
      <c r="BZ22" s="142" t="str">
        <f t="shared" si="14"/>
        <v>-</v>
      </c>
      <c r="CA22" s="142" t="str">
        <f t="shared" si="15"/>
        <v>-</v>
      </c>
      <c r="CB22" s="142" t="str">
        <f t="shared" si="16"/>
        <v>-</v>
      </c>
      <c r="CC22" s="142" t="str">
        <f t="shared" si="17"/>
        <v>-</v>
      </c>
      <c r="CD22" s="142" t="str">
        <f t="shared" si="18"/>
        <v>-</v>
      </c>
      <c r="CE22" s="142" t="str">
        <f t="shared" si="19"/>
        <v>-</v>
      </c>
      <c r="CF22" s="159" t="str">
        <f t="shared" si="20"/>
        <v>-</v>
      </c>
      <c r="CG22" s="142"/>
      <c r="CH22" s="156"/>
      <c r="CI22" s="157"/>
      <c r="CJ22" s="236" t="str">
        <f t="shared" si="66"/>
        <v>-</v>
      </c>
      <c r="CK22" s="142" t="str">
        <f t="shared" si="66"/>
        <v>-</v>
      </c>
      <c r="CL22" s="260" t="str">
        <f t="shared" si="67"/>
        <v>-</v>
      </c>
      <c r="CM22" s="261">
        <f t="shared" si="52"/>
        <v>0</v>
      </c>
      <c r="CN22" s="3">
        <f t="shared" si="68"/>
        <v>0</v>
      </c>
      <c r="CO22" s="3">
        <f t="shared" si="69"/>
        <v>0</v>
      </c>
      <c r="CP22" s="3">
        <f t="shared" si="69"/>
        <v>0</v>
      </c>
      <c r="CQ22" s="3">
        <f t="shared" si="73"/>
        <v>0</v>
      </c>
      <c r="CR22" s="3">
        <f t="shared" si="53"/>
        <v>0</v>
      </c>
      <c r="CS22" s="3">
        <f t="shared" si="54"/>
        <v>0</v>
      </c>
      <c r="CT22" s="3">
        <f t="shared" si="55"/>
        <v>0</v>
      </c>
      <c r="CU22" s="3">
        <f t="shared" si="56"/>
        <v>0</v>
      </c>
      <c r="CV22" s="3">
        <f t="shared" si="57"/>
        <v>0</v>
      </c>
      <c r="CW22" s="3">
        <f t="shared" si="58"/>
        <v>0</v>
      </c>
      <c r="CX22" s="3">
        <f t="shared" si="59"/>
        <v>0</v>
      </c>
      <c r="CY22" s="3">
        <f t="shared" si="60"/>
        <v>0</v>
      </c>
      <c r="CZ22" s="3">
        <f t="shared" si="61"/>
        <v>0</v>
      </c>
      <c r="DA22" s="3">
        <f t="shared" si="70"/>
        <v>-1</v>
      </c>
      <c r="DB22" s="3">
        <f t="shared" si="62"/>
        <v>-1</v>
      </c>
      <c r="DC22" s="3">
        <f t="shared" si="62"/>
        <v>-1</v>
      </c>
      <c r="DD22" s="3">
        <f t="shared" si="62"/>
        <v>-1</v>
      </c>
      <c r="DE22" s="3">
        <f t="shared" si="62"/>
        <v>-1</v>
      </c>
      <c r="DF22" s="3">
        <f t="shared" si="62"/>
        <v>-1</v>
      </c>
      <c r="DG22" s="3">
        <f t="shared" si="62"/>
        <v>-1</v>
      </c>
      <c r="DH22" s="3">
        <f t="shared" si="62"/>
        <v>-1</v>
      </c>
      <c r="DI22" s="3">
        <f t="shared" si="62"/>
        <v>-1</v>
      </c>
      <c r="DJ22" s="3">
        <f t="shared" si="62"/>
        <v>-1</v>
      </c>
      <c r="DK22" s="3">
        <f t="shared" si="62"/>
        <v>-1</v>
      </c>
      <c r="DL22" s="3">
        <f t="shared" si="62"/>
        <v>-1</v>
      </c>
      <c r="DM22" s="161" t="str">
        <f t="shared" si="63"/>
        <v>-</v>
      </c>
      <c r="DN22" s="161" t="str">
        <f t="shared" si="64"/>
        <v>-</v>
      </c>
      <c r="DO22" s="139" t="str">
        <f t="shared" si="74"/>
        <v>-</v>
      </c>
      <c r="DP22" s="235" t="str">
        <f t="shared" si="71"/>
        <v>-</v>
      </c>
      <c r="DQ22" s="3"/>
      <c r="DT22" s="3"/>
      <c r="DU22" s="27" t="s">
        <v>20</v>
      </c>
      <c r="DV22" s="216" t="e">
        <f t="shared" ref="DV22:EE22" si="83">IF(DV$6*$E24*$E$30/(2*PI()*$E$33)*1000/60&lt;MAX($E$49:$E$68),DV$6*$E24*$E$30/(2*PI()*$E$33)*1000/60,0)</f>
        <v>#DIV/0!</v>
      </c>
      <c r="DW22" s="202" t="e">
        <f t="shared" si="83"/>
        <v>#DIV/0!</v>
      </c>
      <c r="DX22" s="202" t="e">
        <f t="shared" si="83"/>
        <v>#DIV/0!</v>
      </c>
      <c r="DY22" s="202" t="e">
        <f t="shared" si="83"/>
        <v>#DIV/0!</v>
      </c>
      <c r="DZ22" s="202" t="e">
        <f t="shared" si="83"/>
        <v>#DIV/0!</v>
      </c>
      <c r="EA22" s="202" t="e">
        <f t="shared" si="83"/>
        <v>#DIV/0!</v>
      </c>
      <c r="EB22" s="202" t="e">
        <f t="shared" si="83"/>
        <v>#DIV/0!</v>
      </c>
      <c r="EC22" s="202" t="e">
        <f t="shared" si="83"/>
        <v>#DIV/0!</v>
      </c>
      <c r="ED22" s="202" t="e">
        <f t="shared" si="83"/>
        <v>#DIV/0!</v>
      </c>
      <c r="EE22" s="203" t="e">
        <f t="shared" si="83"/>
        <v>#DIV/0!</v>
      </c>
      <c r="EJ22" s="201">
        <f t="shared" si="25"/>
        <v>0</v>
      </c>
      <c r="EK22" s="202">
        <f t="shared" si="26"/>
        <v>0</v>
      </c>
      <c r="EL22" s="202">
        <f t="shared" si="27"/>
        <v>0</v>
      </c>
      <c r="EM22" s="202">
        <f t="shared" si="28"/>
        <v>0</v>
      </c>
      <c r="EN22" s="202">
        <f t="shared" si="29"/>
        <v>0</v>
      </c>
      <c r="EO22" s="202">
        <f t="shared" si="30"/>
        <v>0</v>
      </c>
      <c r="EP22" s="202">
        <f t="shared" si="31"/>
        <v>0</v>
      </c>
      <c r="EQ22" s="202">
        <f t="shared" si="32"/>
        <v>0</v>
      </c>
      <c r="ER22" s="202">
        <f t="shared" si="33"/>
        <v>0</v>
      </c>
      <c r="ES22" s="202">
        <f t="shared" si="34"/>
        <v>0</v>
      </c>
      <c r="ET22" s="202">
        <f t="shared" si="35"/>
        <v>0</v>
      </c>
      <c r="EU22" s="202">
        <f t="shared" si="36"/>
        <v>0</v>
      </c>
      <c r="EV22" s="202">
        <f t="shared" si="37"/>
        <v>0</v>
      </c>
      <c r="EW22" s="202">
        <f t="shared" si="38"/>
        <v>0</v>
      </c>
      <c r="EX22" s="202">
        <f t="shared" si="39"/>
        <v>0</v>
      </c>
      <c r="EY22" s="202">
        <f t="shared" si="40"/>
        <v>0</v>
      </c>
      <c r="EZ22" s="202">
        <f t="shared" si="41"/>
        <v>0</v>
      </c>
      <c r="FA22" s="202">
        <f t="shared" si="42"/>
        <v>0</v>
      </c>
      <c r="FB22" s="202">
        <f t="shared" si="43"/>
        <v>0</v>
      </c>
      <c r="FC22" s="202">
        <f t="shared" si="44"/>
        <v>0</v>
      </c>
      <c r="FD22" s="203">
        <f t="shared" si="45"/>
        <v>0</v>
      </c>
      <c r="FE22" s="3"/>
      <c r="FF22" s="3"/>
    </row>
    <row r="23" spans="1:162" ht="13.5" customHeight="1">
      <c r="A23" s="1"/>
      <c r="B23" s="27"/>
      <c r="C23" s="10"/>
      <c r="D23" s="31" t="s">
        <v>19</v>
      </c>
      <c r="E23" s="275"/>
      <c r="F23" s="276"/>
      <c r="G23" s="90" t="s">
        <v>158</v>
      </c>
      <c r="I23" s="325"/>
      <c r="J23" s="256">
        <v>15</v>
      </c>
      <c r="K23" s="258">
        <v>0.28000000000000003</v>
      </c>
      <c r="L23" s="250"/>
      <c r="M23" s="250"/>
      <c r="N23" s="250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185"/>
      <c r="AV23" s="6"/>
      <c r="AW23" s="6"/>
      <c r="AX23" s="23"/>
      <c r="AY23" s="23"/>
      <c r="AZ23" s="23"/>
      <c r="BA23" s="23"/>
      <c r="BB23" s="23"/>
      <c r="BC23" s="24"/>
      <c r="BL23" s="141" t="str">
        <f t="shared" si="0"/>
        <v>-</v>
      </c>
      <c r="BM23" s="142" t="str">
        <f t="shared" si="1"/>
        <v>-</v>
      </c>
      <c r="BN23" s="142" t="str">
        <f t="shared" si="2"/>
        <v>-</v>
      </c>
      <c r="BO23" s="142" t="str">
        <f t="shared" si="3"/>
        <v>-</v>
      </c>
      <c r="BP23" s="142" t="str">
        <f t="shared" si="4"/>
        <v>-</v>
      </c>
      <c r="BQ23" s="142" t="str">
        <f t="shared" si="5"/>
        <v>-</v>
      </c>
      <c r="BR23" s="142" t="str">
        <f t="shared" si="6"/>
        <v>-</v>
      </c>
      <c r="BS23" s="142" t="str">
        <f t="shared" si="7"/>
        <v>-</v>
      </c>
      <c r="BT23" s="142" t="str">
        <f t="shared" si="8"/>
        <v>-</v>
      </c>
      <c r="BU23" s="142" t="str">
        <f t="shared" si="9"/>
        <v>-</v>
      </c>
      <c r="BV23" s="142" t="str">
        <f t="shared" si="10"/>
        <v>-</v>
      </c>
      <c r="BW23" s="142" t="str">
        <f t="shared" si="11"/>
        <v>-</v>
      </c>
      <c r="BX23" s="142" t="str">
        <f t="shared" si="12"/>
        <v>-</v>
      </c>
      <c r="BY23" s="142" t="str">
        <f t="shared" si="13"/>
        <v>-</v>
      </c>
      <c r="BZ23" s="142" t="str">
        <f t="shared" si="14"/>
        <v>-</v>
      </c>
      <c r="CA23" s="142" t="str">
        <f t="shared" si="15"/>
        <v>-</v>
      </c>
      <c r="CB23" s="142" t="str">
        <f t="shared" si="16"/>
        <v>-</v>
      </c>
      <c r="CC23" s="142" t="str">
        <f t="shared" si="17"/>
        <v>-</v>
      </c>
      <c r="CD23" s="142" t="str">
        <f t="shared" si="18"/>
        <v>-</v>
      </c>
      <c r="CE23" s="142" t="str">
        <f t="shared" si="19"/>
        <v>-</v>
      </c>
      <c r="CF23" s="159" t="str">
        <f t="shared" si="20"/>
        <v>-</v>
      </c>
      <c r="CG23" s="142"/>
      <c r="CH23" s="156"/>
      <c r="CI23" s="157"/>
      <c r="CJ23" s="236" t="str">
        <f t="shared" si="66"/>
        <v>-</v>
      </c>
      <c r="CK23" s="142" t="str">
        <f t="shared" si="66"/>
        <v>-</v>
      </c>
      <c r="CL23" s="260" t="str">
        <f t="shared" si="67"/>
        <v>-</v>
      </c>
      <c r="CM23" s="261">
        <f t="shared" si="52"/>
        <v>0</v>
      </c>
      <c r="CN23" s="3">
        <f t="shared" si="68"/>
        <v>0</v>
      </c>
      <c r="CO23" s="3">
        <f t="shared" si="69"/>
        <v>0</v>
      </c>
      <c r="CP23" s="3">
        <f t="shared" si="69"/>
        <v>0</v>
      </c>
      <c r="CQ23" s="3">
        <f t="shared" si="73"/>
        <v>0</v>
      </c>
      <c r="CR23" s="3">
        <f t="shared" si="53"/>
        <v>0</v>
      </c>
      <c r="CS23" s="3">
        <f t="shared" si="54"/>
        <v>0</v>
      </c>
      <c r="CT23" s="3">
        <f t="shared" si="55"/>
        <v>0</v>
      </c>
      <c r="CU23" s="3">
        <f t="shared" si="56"/>
        <v>0</v>
      </c>
      <c r="CV23" s="3">
        <f t="shared" si="57"/>
        <v>0</v>
      </c>
      <c r="CW23" s="3">
        <f t="shared" si="58"/>
        <v>0</v>
      </c>
      <c r="CX23" s="3">
        <f t="shared" si="59"/>
        <v>0</v>
      </c>
      <c r="CY23" s="3">
        <f t="shared" si="60"/>
        <v>0</v>
      </c>
      <c r="CZ23" s="3">
        <f t="shared" si="61"/>
        <v>0</v>
      </c>
      <c r="DA23" s="3">
        <f t="shared" si="70"/>
        <v>-1</v>
      </c>
      <c r="DB23" s="3">
        <f t="shared" si="62"/>
        <v>-1</v>
      </c>
      <c r="DC23" s="3">
        <f t="shared" si="62"/>
        <v>-1</v>
      </c>
      <c r="DD23" s="3">
        <f t="shared" si="62"/>
        <v>-1</v>
      </c>
      <c r="DE23" s="3">
        <f t="shared" si="62"/>
        <v>-1</v>
      </c>
      <c r="DF23" s="3">
        <f t="shared" si="62"/>
        <v>-1</v>
      </c>
      <c r="DG23" s="3">
        <f t="shared" si="62"/>
        <v>-1</v>
      </c>
      <c r="DH23" s="3">
        <f t="shared" si="62"/>
        <v>-1</v>
      </c>
      <c r="DI23" s="3">
        <f t="shared" si="62"/>
        <v>-1</v>
      </c>
      <c r="DJ23" s="3">
        <f t="shared" si="62"/>
        <v>-1</v>
      </c>
      <c r="DK23" s="3">
        <f t="shared" si="62"/>
        <v>-1</v>
      </c>
      <c r="DL23" s="3">
        <f t="shared" si="62"/>
        <v>-1</v>
      </c>
      <c r="DM23" s="161" t="str">
        <f t="shared" si="63"/>
        <v>-</v>
      </c>
      <c r="DN23" s="161" t="str">
        <f t="shared" si="64"/>
        <v>-</v>
      </c>
      <c r="DO23" s="139" t="str">
        <f t="shared" si="74"/>
        <v>-</v>
      </c>
      <c r="DP23" s="235" t="str">
        <f t="shared" si="71"/>
        <v>-</v>
      </c>
      <c r="DQ23" s="3"/>
      <c r="DT23" s="3"/>
      <c r="DU23" s="27" t="s">
        <v>21</v>
      </c>
      <c r="DV23" s="216" t="e">
        <f t="shared" ref="DV23:EE23" si="84">IF(DV$6*$E25*$E$30/(2*PI()*$E$33)*1000/60&lt;MAX($E$49:$E$68),DV$6*$E25*$E$30/(2*PI()*$E$33)*1000/60,0)</f>
        <v>#DIV/0!</v>
      </c>
      <c r="DW23" s="202" t="e">
        <f t="shared" si="84"/>
        <v>#DIV/0!</v>
      </c>
      <c r="DX23" s="202" t="e">
        <f t="shared" si="84"/>
        <v>#DIV/0!</v>
      </c>
      <c r="DY23" s="202" t="e">
        <f t="shared" si="84"/>
        <v>#DIV/0!</v>
      </c>
      <c r="DZ23" s="202" t="e">
        <f t="shared" si="84"/>
        <v>#DIV/0!</v>
      </c>
      <c r="EA23" s="202" t="e">
        <f t="shared" si="84"/>
        <v>#DIV/0!</v>
      </c>
      <c r="EB23" s="202" t="e">
        <f t="shared" si="84"/>
        <v>#DIV/0!</v>
      </c>
      <c r="EC23" s="202" t="e">
        <f t="shared" si="84"/>
        <v>#DIV/0!</v>
      </c>
      <c r="ED23" s="202" t="e">
        <f t="shared" si="84"/>
        <v>#DIV/0!</v>
      </c>
      <c r="EE23" s="203" t="e">
        <f t="shared" si="84"/>
        <v>#DIV/0!</v>
      </c>
      <c r="EJ23" s="201">
        <f t="shared" si="25"/>
        <v>0</v>
      </c>
      <c r="EK23" s="202">
        <f t="shared" si="26"/>
        <v>0</v>
      </c>
      <c r="EL23" s="202">
        <f t="shared" si="27"/>
        <v>0</v>
      </c>
      <c r="EM23" s="202">
        <f t="shared" si="28"/>
        <v>0</v>
      </c>
      <c r="EN23" s="202">
        <f t="shared" si="29"/>
        <v>0</v>
      </c>
      <c r="EO23" s="202">
        <f t="shared" si="30"/>
        <v>0</v>
      </c>
      <c r="EP23" s="202">
        <f t="shared" si="31"/>
        <v>0</v>
      </c>
      <c r="EQ23" s="202">
        <f t="shared" si="32"/>
        <v>0</v>
      </c>
      <c r="ER23" s="202">
        <f t="shared" si="33"/>
        <v>0</v>
      </c>
      <c r="ES23" s="202">
        <f t="shared" si="34"/>
        <v>0</v>
      </c>
      <c r="ET23" s="202">
        <f t="shared" si="35"/>
        <v>0</v>
      </c>
      <c r="EU23" s="202">
        <f t="shared" si="36"/>
        <v>0</v>
      </c>
      <c r="EV23" s="202">
        <f t="shared" si="37"/>
        <v>0</v>
      </c>
      <c r="EW23" s="202">
        <f t="shared" si="38"/>
        <v>0</v>
      </c>
      <c r="EX23" s="202">
        <f t="shared" si="39"/>
        <v>0</v>
      </c>
      <c r="EY23" s="202">
        <f t="shared" si="40"/>
        <v>0</v>
      </c>
      <c r="EZ23" s="202">
        <f t="shared" si="41"/>
        <v>0</v>
      </c>
      <c r="FA23" s="202">
        <f t="shared" si="42"/>
        <v>0</v>
      </c>
      <c r="FB23" s="202">
        <f t="shared" si="43"/>
        <v>0</v>
      </c>
      <c r="FC23" s="202">
        <f t="shared" si="44"/>
        <v>0</v>
      </c>
      <c r="FD23" s="203">
        <f t="shared" si="45"/>
        <v>0</v>
      </c>
      <c r="FE23" s="3"/>
      <c r="FF23" s="3"/>
    </row>
    <row r="24" spans="1:162" ht="13.5" customHeight="1">
      <c r="A24" s="1"/>
      <c r="B24" s="27"/>
      <c r="C24" s="10"/>
      <c r="D24" s="31" t="s">
        <v>20</v>
      </c>
      <c r="E24" s="275"/>
      <c r="F24" s="276"/>
      <c r="G24" s="90" t="s">
        <v>158</v>
      </c>
      <c r="I24" s="325"/>
      <c r="J24" s="256">
        <v>16</v>
      </c>
      <c r="K24" s="258">
        <v>0.3</v>
      </c>
      <c r="L24" s="250"/>
      <c r="M24" s="250"/>
      <c r="N24" s="250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185"/>
      <c r="AV24" s="6"/>
      <c r="AW24" s="6"/>
      <c r="AX24" s="23"/>
      <c r="AY24" s="23"/>
      <c r="AZ24" s="23"/>
      <c r="BA24" s="23"/>
      <c r="BB24" s="23"/>
      <c r="BC24" s="24"/>
      <c r="BL24" s="141" t="str">
        <f t="shared" si="0"/>
        <v>-</v>
      </c>
      <c r="BM24" s="142" t="str">
        <f t="shared" si="1"/>
        <v>-</v>
      </c>
      <c r="BN24" s="142" t="str">
        <f t="shared" si="2"/>
        <v>-</v>
      </c>
      <c r="BO24" s="142" t="str">
        <f t="shared" si="3"/>
        <v>-</v>
      </c>
      <c r="BP24" s="142" t="str">
        <f t="shared" si="4"/>
        <v>-</v>
      </c>
      <c r="BQ24" s="142" t="str">
        <f t="shared" si="5"/>
        <v>-</v>
      </c>
      <c r="BR24" s="142" t="str">
        <f t="shared" si="6"/>
        <v>-</v>
      </c>
      <c r="BS24" s="142" t="str">
        <f t="shared" si="7"/>
        <v>-</v>
      </c>
      <c r="BT24" s="142" t="str">
        <f t="shared" si="8"/>
        <v>-</v>
      </c>
      <c r="BU24" s="142" t="str">
        <f t="shared" si="9"/>
        <v>-</v>
      </c>
      <c r="BV24" s="142" t="str">
        <f t="shared" si="10"/>
        <v>-</v>
      </c>
      <c r="BW24" s="142" t="str">
        <f t="shared" si="11"/>
        <v>-</v>
      </c>
      <c r="BX24" s="142" t="str">
        <f t="shared" si="12"/>
        <v>-</v>
      </c>
      <c r="BY24" s="142" t="str">
        <f t="shared" si="13"/>
        <v>-</v>
      </c>
      <c r="BZ24" s="142" t="str">
        <f t="shared" si="14"/>
        <v>-</v>
      </c>
      <c r="CA24" s="142" t="str">
        <f t="shared" si="15"/>
        <v>-</v>
      </c>
      <c r="CB24" s="142" t="str">
        <f t="shared" si="16"/>
        <v>-</v>
      </c>
      <c r="CC24" s="142" t="str">
        <f t="shared" si="17"/>
        <v>-</v>
      </c>
      <c r="CD24" s="142" t="str">
        <f t="shared" si="18"/>
        <v>-</v>
      </c>
      <c r="CE24" s="142" t="str">
        <f t="shared" si="19"/>
        <v>-</v>
      </c>
      <c r="CF24" s="159" t="str">
        <f t="shared" si="20"/>
        <v>-</v>
      </c>
      <c r="CG24" s="142"/>
      <c r="CH24" s="156"/>
      <c r="CI24" s="157"/>
      <c r="CJ24" s="236" t="str">
        <f t="shared" si="66"/>
        <v>-</v>
      </c>
      <c r="CK24" s="142" t="str">
        <f t="shared" si="66"/>
        <v>-</v>
      </c>
      <c r="CL24" s="260" t="str">
        <f t="shared" si="67"/>
        <v>-</v>
      </c>
      <c r="CM24" s="261">
        <f t="shared" si="52"/>
        <v>0</v>
      </c>
      <c r="CN24" s="3">
        <f t="shared" si="68"/>
        <v>0</v>
      </c>
      <c r="CO24" s="3">
        <f t="shared" si="69"/>
        <v>0</v>
      </c>
      <c r="CP24" s="3">
        <f t="shared" si="69"/>
        <v>0</v>
      </c>
      <c r="CQ24" s="3">
        <f t="shared" si="73"/>
        <v>0</v>
      </c>
      <c r="CR24" s="3">
        <f t="shared" si="53"/>
        <v>0</v>
      </c>
      <c r="CS24" s="3">
        <f t="shared" si="54"/>
        <v>0</v>
      </c>
      <c r="CT24" s="3">
        <f t="shared" si="55"/>
        <v>0</v>
      </c>
      <c r="CU24" s="3">
        <f t="shared" si="56"/>
        <v>0</v>
      </c>
      <c r="CV24" s="3">
        <f t="shared" si="57"/>
        <v>0</v>
      </c>
      <c r="CW24" s="3">
        <f t="shared" si="58"/>
        <v>0</v>
      </c>
      <c r="CX24" s="3">
        <f t="shared" si="59"/>
        <v>0</v>
      </c>
      <c r="CY24" s="3">
        <f t="shared" si="60"/>
        <v>0</v>
      </c>
      <c r="CZ24" s="3">
        <f t="shared" si="61"/>
        <v>0</v>
      </c>
      <c r="DA24" s="3">
        <f t="shared" si="70"/>
        <v>-1</v>
      </c>
      <c r="DB24" s="3">
        <f t="shared" si="62"/>
        <v>-1</v>
      </c>
      <c r="DC24" s="3">
        <f t="shared" si="62"/>
        <v>-1</v>
      </c>
      <c r="DD24" s="3">
        <f t="shared" si="62"/>
        <v>-1</v>
      </c>
      <c r="DE24" s="3">
        <f t="shared" si="62"/>
        <v>-1</v>
      </c>
      <c r="DF24" s="3">
        <f t="shared" si="62"/>
        <v>-1</v>
      </c>
      <c r="DG24" s="3">
        <f t="shared" si="62"/>
        <v>-1</v>
      </c>
      <c r="DH24" s="3">
        <f t="shared" si="62"/>
        <v>-1</v>
      </c>
      <c r="DI24" s="3">
        <f t="shared" si="62"/>
        <v>-1</v>
      </c>
      <c r="DJ24" s="3">
        <f t="shared" si="62"/>
        <v>-1</v>
      </c>
      <c r="DK24" s="3">
        <f t="shared" si="62"/>
        <v>-1</v>
      </c>
      <c r="DL24" s="3">
        <f t="shared" si="62"/>
        <v>-1</v>
      </c>
      <c r="DM24" s="161" t="str">
        <f t="shared" si="63"/>
        <v>-</v>
      </c>
      <c r="DN24" s="161" t="str">
        <f t="shared" si="64"/>
        <v>-</v>
      </c>
      <c r="DO24" s="139" t="str">
        <f t="shared" si="74"/>
        <v>-</v>
      </c>
      <c r="DP24" s="235" t="str">
        <f t="shared" si="71"/>
        <v>-</v>
      </c>
      <c r="DQ24" s="3"/>
      <c r="DT24" s="3"/>
      <c r="DU24" s="27" t="s">
        <v>22</v>
      </c>
      <c r="DV24" s="216" t="e">
        <f t="shared" ref="DV24:EE24" si="85">IF(DV$6*$E26*$E$30/(2*PI()*$E$33)*1000/60&lt;MAX($E$49:$E$68),DV$6*$E26*$E$30/(2*PI()*$E$33)*1000/60,0)</f>
        <v>#DIV/0!</v>
      </c>
      <c r="DW24" s="202" t="e">
        <f t="shared" si="85"/>
        <v>#DIV/0!</v>
      </c>
      <c r="DX24" s="202" t="e">
        <f t="shared" si="85"/>
        <v>#DIV/0!</v>
      </c>
      <c r="DY24" s="202" t="e">
        <f t="shared" si="85"/>
        <v>#DIV/0!</v>
      </c>
      <c r="DZ24" s="202" t="e">
        <f t="shared" si="85"/>
        <v>#DIV/0!</v>
      </c>
      <c r="EA24" s="202" t="e">
        <f t="shared" si="85"/>
        <v>#DIV/0!</v>
      </c>
      <c r="EB24" s="202" t="e">
        <f t="shared" si="85"/>
        <v>#DIV/0!</v>
      </c>
      <c r="EC24" s="202" t="e">
        <f t="shared" si="85"/>
        <v>#DIV/0!</v>
      </c>
      <c r="ED24" s="202" t="e">
        <f t="shared" si="85"/>
        <v>#DIV/0!</v>
      </c>
      <c r="EE24" s="203" t="e">
        <f t="shared" si="85"/>
        <v>#DIV/0!</v>
      </c>
      <c r="EJ24" s="201">
        <f t="shared" si="25"/>
        <v>0</v>
      </c>
      <c r="EK24" s="202">
        <f t="shared" si="26"/>
        <v>0</v>
      </c>
      <c r="EL24" s="202">
        <f t="shared" si="27"/>
        <v>0</v>
      </c>
      <c r="EM24" s="202">
        <f t="shared" si="28"/>
        <v>0</v>
      </c>
      <c r="EN24" s="202">
        <f t="shared" si="29"/>
        <v>0</v>
      </c>
      <c r="EO24" s="202">
        <f t="shared" si="30"/>
        <v>0</v>
      </c>
      <c r="EP24" s="202">
        <f t="shared" si="31"/>
        <v>0</v>
      </c>
      <c r="EQ24" s="202">
        <f t="shared" si="32"/>
        <v>0</v>
      </c>
      <c r="ER24" s="202">
        <f t="shared" si="33"/>
        <v>0</v>
      </c>
      <c r="ES24" s="202">
        <f t="shared" si="34"/>
        <v>0</v>
      </c>
      <c r="ET24" s="202">
        <f t="shared" si="35"/>
        <v>0</v>
      </c>
      <c r="EU24" s="202">
        <f t="shared" si="36"/>
        <v>0</v>
      </c>
      <c r="EV24" s="202">
        <f t="shared" si="37"/>
        <v>0</v>
      </c>
      <c r="EW24" s="202">
        <f t="shared" si="38"/>
        <v>0</v>
      </c>
      <c r="EX24" s="202">
        <f t="shared" si="39"/>
        <v>0</v>
      </c>
      <c r="EY24" s="202">
        <f t="shared" si="40"/>
        <v>0</v>
      </c>
      <c r="EZ24" s="202">
        <f t="shared" si="41"/>
        <v>0</v>
      </c>
      <c r="FA24" s="202">
        <f t="shared" si="42"/>
        <v>0</v>
      </c>
      <c r="FB24" s="202">
        <f t="shared" si="43"/>
        <v>0</v>
      </c>
      <c r="FC24" s="202">
        <f t="shared" si="44"/>
        <v>0</v>
      </c>
      <c r="FD24" s="203">
        <f t="shared" si="45"/>
        <v>0</v>
      </c>
      <c r="FE24" s="3"/>
      <c r="FF24" s="3"/>
    </row>
    <row r="25" spans="1:162" ht="13.5" customHeight="1" thickBot="1">
      <c r="A25" s="1"/>
      <c r="B25" s="27"/>
      <c r="C25" s="10"/>
      <c r="D25" s="31" t="s">
        <v>21</v>
      </c>
      <c r="E25" s="275"/>
      <c r="F25" s="276"/>
      <c r="G25" s="90" t="s">
        <v>158</v>
      </c>
      <c r="I25" s="325"/>
      <c r="J25" s="256">
        <v>17</v>
      </c>
      <c r="K25" s="258">
        <v>0.32</v>
      </c>
      <c r="L25" s="250"/>
      <c r="M25" s="250"/>
      <c r="N25" s="250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185"/>
      <c r="AV25" s="6"/>
      <c r="AW25" s="6"/>
      <c r="AX25" s="23"/>
      <c r="AY25" s="23"/>
      <c r="AZ25" s="23"/>
      <c r="BA25" s="23"/>
      <c r="BB25" s="23"/>
      <c r="BC25" s="24"/>
      <c r="BL25" s="143" t="str">
        <f t="shared" si="0"/>
        <v>-</v>
      </c>
      <c r="BM25" s="144" t="str">
        <f t="shared" si="1"/>
        <v>-</v>
      </c>
      <c r="BN25" s="144" t="str">
        <f t="shared" si="2"/>
        <v>-</v>
      </c>
      <c r="BO25" s="144" t="str">
        <f t="shared" si="3"/>
        <v>-</v>
      </c>
      <c r="BP25" s="144" t="str">
        <f t="shared" si="4"/>
        <v>-</v>
      </c>
      <c r="BQ25" s="144" t="str">
        <f t="shared" si="5"/>
        <v>-</v>
      </c>
      <c r="BR25" s="144" t="str">
        <f t="shared" si="6"/>
        <v>-</v>
      </c>
      <c r="BS25" s="144" t="str">
        <f t="shared" si="7"/>
        <v>-</v>
      </c>
      <c r="BT25" s="144" t="str">
        <f t="shared" si="8"/>
        <v>-</v>
      </c>
      <c r="BU25" s="144" t="str">
        <f t="shared" si="9"/>
        <v>-</v>
      </c>
      <c r="BV25" s="144" t="str">
        <f t="shared" si="10"/>
        <v>-</v>
      </c>
      <c r="BW25" s="144" t="str">
        <f t="shared" si="11"/>
        <v>-</v>
      </c>
      <c r="BX25" s="144" t="str">
        <f t="shared" si="12"/>
        <v>-</v>
      </c>
      <c r="BY25" s="144" t="str">
        <f t="shared" si="13"/>
        <v>-</v>
      </c>
      <c r="BZ25" s="144" t="str">
        <f t="shared" si="14"/>
        <v>-</v>
      </c>
      <c r="CA25" s="144" t="str">
        <f t="shared" si="15"/>
        <v>-</v>
      </c>
      <c r="CB25" s="144" t="str">
        <f t="shared" si="16"/>
        <v>-</v>
      </c>
      <c r="CC25" s="144" t="str">
        <f t="shared" si="17"/>
        <v>-</v>
      </c>
      <c r="CD25" s="144" t="str">
        <f t="shared" si="18"/>
        <v>-</v>
      </c>
      <c r="CE25" s="144" t="str">
        <f t="shared" si="19"/>
        <v>-</v>
      </c>
      <c r="CF25" s="162" t="str">
        <f t="shared" si="20"/>
        <v>-</v>
      </c>
      <c r="CG25" s="142"/>
      <c r="CH25" s="156"/>
      <c r="CI25" s="157"/>
      <c r="CJ25" s="236" t="str">
        <f t="shared" si="66"/>
        <v>-</v>
      </c>
      <c r="CK25" s="142" t="str">
        <f t="shared" si="66"/>
        <v>-</v>
      </c>
      <c r="CL25" s="260" t="str">
        <f t="shared" si="67"/>
        <v>-</v>
      </c>
      <c r="CM25" s="261">
        <f t="shared" si="52"/>
        <v>0</v>
      </c>
      <c r="CN25" s="3">
        <f t="shared" si="68"/>
        <v>0</v>
      </c>
      <c r="CO25" s="3">
        <f t="shared" si="69"/>
        <v>0</v>
      </c>
      <c r="CP25" s="3">
        <f t="shared" si="69"/>
        <v>0</v>
      </c>
      <c r="CQ25" s="3">
        <f t="shared" si="73"/>
        <v>0</v>
      </c>
      <c r="CR25" s="3">
        <f t="shared" si="53"/>
        <v>0</v>
      </c>
      <c r="CS25" s="3">
        <f t="shared" si="54"/>
        <v>0</v>
      </c>
      <c r="CT25" s="3">
        <f t="shared" si="55"/>
        <v>0</v>
      </c>
      <c r="CU25" s="3">
        <f t="shared" si="56"/>
        <v>0</v>
      </c>
      <c r="CV25" s="3">
        <f t="shared" si="57"/>
        <v>0</v>
      </c>
      <c r="CW25" s="3">
        <f t="shared" si="58"/>
        <v>0</v>
      </c>
      <c r="CX25" s="3">
        <f t="shared" si="59"/>
        <v>0</v>
      </c>
      <c r="CY25" s="3">
        <f t="shared" si="60"/>
        <v>0</v>
      </c>
      <c r="CZ25" s="3">
        <f t="shared" si="61"/>
        <v>0</v>
      </c>
      <c r="DA25" s="3">
        <f t="shared" si="70"/>
        <v>-1</v>
      </c>
      <c r="DB25" s="3">
        <f t="shared" si="62"/>
        <v>-1</v>
      </c>
      <c r="DC25" s="3">
        <f t="shared" si="62"/>
        <v>-1</v>
      </c>
      <c r="DD25" s="3">
        <f t="shared" si="62"/>
        <v>-1</v>
      </c>
      <c r="DE25" s="3">
        <f t="shared" si="62"/>
        <v>-1</v>
      </c>
      <c r="DF25" s="3">
        <f t="shared" si="62"/>
        <v>-1</v>
      </c>
      <c r="DG25" s="3">
        <f t="shared" si="62"/>
        <v>-1</v>
      </c>
      <c r="DH25" s="3">
        <f t="shared" si="62"/>
        <v>-1</v>
      </c>
      <c r="DI25" s="3">
        <f t="shared" si="62"/>
        <v>-1</v>
      </c>
      <c r="DJ25" s="3">
        <f t="shared" si="62"/>
        <v>-1</v>
      </c>
      <c r="DK25" s="3">
        <f t="shared" si="62"/>
        <v>-1</v>
      </c>
      <c r="DL25" s="3">
        <f t="shared" si="62"/>
        <v>-1</v>
      </c>
      <c r="DM25" s="161" t="str">
        <f t="shared" si="63"/>
        <v>-</v>
      </c>
      <c r="DN25" s="161" t="str">
        <f t="shared" si="64"/>
        <v>-</v>
      </c>
      <c r="DO25" s="139" t="str">
        <f t="shared" si="74"/>
        <v>-</v>
      </c>
      <c r="DP25" s="235" t="str">
        <f t="shared" si="71"/>
        <v>-</v>
      </c>
      <c r="DQ25" s="3"/>
      <c r="DT25" s="3"/>
      <c r="DU25" s="27" t="s">
        <v>23</v>
      </c>
      <c r="DV25" s="216" t="e">
        <f t="shared" ref="DV25:EE25" si="86">IF(DV$6*$E27*$E$30/(2*PI()*$E$33)*1000/60&lt;MAX($E$49:$E$68),DV$6*$E27*$E$30/(2*PI()*$E$33)*1000/60,0)</f>
        <v>#DIV/0!</v>
      </c>
      <c r="DW25" s="202" t="e">
        <f t="shared" si="86"/>
        <v>#DIV/0!</v>
      </c>
      <c r="DX25" s="202" t="e">
        <f t="shared" si="86"/>
        <v>#DIV/0!</v>
      </c>
      <c r="DY25" s="202" t="e">
        <f t="shared" si="86"/>
        <v>#DIV/0!</v>
      </c>
      <c r="DZ25" s="202" t="e">
        <f t="shared" si="86"/>
        <v>#DIV/0!</v>
      </c>
      <c r="EA25" s="202" t="e">
        <f t="shared" si="86"/>
        <v>#DIV/0!</v>
      </c>
      <c r="EB25" s="202" t="e">
        <f t="shared" si="86"/>
        <v>#DIV/0!</v>
      </c>
      <c r="EC25" s="202" t="e">
        <f t="shared" si="86"/>
        <v>#DIV/0!</v>
      </c>
      <c r="ED25" s="202" t="e">
        <f t="shared" si="86"/>
        <v>#DIV/0!</v>
      </c>
      <c r="EE25" s="203" t="e">
        <f t="shared" si="86"/>
        <v>#DIV/0!</v>
      </c>
      <c r="EJ25" s="204">
        <f t="shared" si="25"/>
        <v>0</v>
      </c>
      <c r="EK25" s="205">
        <f t="shared" si="26"/>
        <v>0</v>
      </c>
      <c r="EL25" s="205">
        <f t="shared" si="27"/>
        <v>0</v>
      </c>
      <c r="EM25" s="205">
        <f t="shared" si="28"/>
        <v>0</v>
      </c>
      <c r="EN25" s="205">
        <f t="shared" si="29"/>
        <v>0</v>
      </c>
      <c r="EO25" s="205">
        <f t="shared" si="30"/>
        <v>0</v>
      </c>
      <c r="EP25" s="205">
        <f t="shared" si="31"/>
        <v>0</v>
      </c>
      <c r="EQ25" s="205">
        <f t="shared" si="32"/>
        <v>0</v>
      </c>
      <c r="ER25" s="205">
        <f t="shared" si="33"/>
        <v>0</v>
      </c>
      <c r="ES25" s="205">
        <f t="shared" si="34"/>
        <v>0</v>
      </c>
      <c r="ET25" s="205">
        <f t="shared" si="35"/>
        <v>0</v>
      </c>
      <c r="EU25" s="205">
        <f t="shared" si="36"/>
        <v>0</v>
      </c>
      <c r="EV25" s="205">
        <f t="shared" si="37"/>
        <v>0</v>
      </c>
      <c r="EW25" s="205">
        <f t="shared" si="38"/>
        <v>0</v>
      </c>
      <c r="EX25" s="205">
        <f t="shared" si="39"/>
        <v>0</v>
      </c>
      <c r="EY25" s="205">
        <f t="shared" si="40"/>
        <v>0</v>
      </c>
      <c r="EZ25" s="205">
        <f t="shared" si="41"/>
        <v>0</v>
      </c>
      <c r="FA25" s="205">
        <f t="shared" si="42"/>
        <v>0</v>
      </c>
      <c r="FB25" s="205">
        <f t="shared" si="43"/>
        <v>0</v>
      </c>
      <c r="FC25" s="205">
        <f t="shared" si="44"/>
        <v>0</v>
      </c>
      <c r="FD25" s="206">
        <f t="shared" si="45"/>
        <v>0</v>
      </c>
      <c r="FE25" s="3"/>
      <c r="FF25" s="3"/>
    </row>
    <row r="26" spans="1:162" ht="13.5" customHeight="1">
      <c r="A26" s="1"/>
      <c r="B26" s="27"/>
      <c r="C26" s="10"/>
      <c r="D26" s="31" t="s">
        <v>22</v>
      </c>
      <c r="E26" s="275"/>
      <c r="F26" s="276"/>
      <c r="G26" s="90" t="s">
        <v>158</v>
      </c>
      <c r="I26" s="325"/>
      <c r="J26" s="256">
        <v>18</v>
      </c>
      <c r="K26" s="258">
        <v>0.34</v>
      </c>
      <c r="L26" s="250"/>
      <c r="M26" s="250"/>
      <c r="N26" s="250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185"/>
      <c r="AV26" s="6"/>
      <c r="AW26" s="6"/>
      <c r="AX26" s="23"/>
      <c r="AY26" s="23"/>
      <c r="AZ26" s="23"/>
      <c r="BA26" s="23"/>
      <c r="BB26" s="23"/>
      <c r="BC26" s="24"/>
      <c r="CI26" s="157"/>
      <c r="CJ26" s="236" t="str">
        <f t="shared" si="66"/>
        <v>-</v>
      </c>
      <c r="CK26" s="142" t="str">
        <f t="shared" si="66"/>
        <v>-</v>
      </c>
      <c r="CL26" s="260" t="str">
        <f t="shared" si="67"/>
        <v>-</v>
      </c>
      <c r="CM26" s="261">
        <f t="shared" si="52"/>
        <v>0</v>
      </c>
      <c r="CN26" s="3">
        <f t="shared" si="68"/>
        <v>0</v>
      </c>
      <c r="CO26" s="3">
        <f t="shared" si="69"/>
        <v>0</v>
      </c>
      <c r="CP26" s="3">
        <f t="shared" si="69"/>
        <v>0</v>
      </c>
      <c r="CQ26" s="3">
        <f t="shared" si="73"/>
        <v>0</v>
      </c>
      <c r="CR26" s="3">
        <f t="shared" si="53"/>
        <v>0</v>
      </c>
      <c r="CS26" s="3">
        <f t="shared" si="54"/>
        <v>0</v>
      </c>
      <c r="CT26" s="3">
        <f t="shared" si="55"/>
        <v>0</v>
      </c>
      <c r="CU26" s="3">
        <f t="shared" si="56"/>
        <v>0</v>
      </c>
      <c r="CV26" s="3">
        <f t="shared" si="57"/>
        <v>0</v>
      </c>
      <c r="CW26" s="3">
        <f t="shared" si="58"/>
        <v>0</v>
      </c>
      <c r="CX26" s="3">
        <f t="shared" si="59"/>
        <v>0</v>
      </c>
      <c r="CY26" s="3">
        <f t="shared" si="60"/>
        <v>0</v>
      </c>
      <c r="CZ26" s="3">
        <f t="shared" si="61"/>
        <v>0</v>
      </c>
      <c r="DA26" s="3">
        <f t="shared" si="70"/>
        <v>-1</v>
      </c>
      <c r="DB26" s="3">
        <f t="shared" si="62"/>
        <v>-1</v>
      </c>
      <c r="DC26" s="3">
        <f t="shared" si="62"/>
        <v>-1</v>
      </c>
      <c r="DD26" s="3">
        <f t="shared" si="62"/>
        <v>-1</v>
      </c>
      <c r="DE26" s="3">
        <f t="shared" si="62"/>
        <v>-1</v>
      </c>
      <c r="DF26" s="3">
        <f t="shared" si="62"/>
        <v>-1</v>
      </c>
      <c r="DG26" s="3">
        <f t="shared" si="62"/>
        <v>-1</v>
      </c>
      <c r="DH26" s="3">
        <f t="shared" si="62"/>
        <v>-1</v>
      </c>
      <c r="DI26" s="3">
        <f t="shared" si="62"/>
        <v>-1</v>
      </c>
      <c r="DJ26" s="3">
        <f t="shared" si="62"/>
        <v>-1</v>
      </c>
      <c r="DK26" s="3">
        <f t="shared" si="62"/>
        <v>-1</v>
      </c>
      <c r="DL26" s="3">
        <f t="shared" si="62"/>
        <v>-1</v>
      </c>
      <c r="DM26" s="161" t="str">
        <f t="shared" si="63"/>
        <v>-</v>
      </c>
      <c r="DN26" s="161" t="str">
        <f t="shared" si="64"/>
        <v>-</v>
      </c>
      <c r="DO26" s="139" t="str">
        <f t="shared" si="74"/>
        <v>-</v>
      </c>
      <c r="DP26" s="235" t="str">
        <f t="shared" si="71"/>
        <v>-</v>
      </c>
      <c r="DQ26" s="3"/>
      <c r="DT26" s="3"/>
      <c r="DU26" s="39" t="s">
        <v>24</v>
      </c>
      <c r="DV26" s="217" t="e">
        <f t="shared" ref="DV26:EE26" si="87">IF(DV$6*$E28*$E$30/(2*PI()*$E$33)*1000/60&lt;MAX($E$49:$E$68),DV$6*$E28*$E$30/(2*PI()*$E$33)*1000/60,0)</f>
        <v>#DIV/0!</v>
      </c>
      <c r="DW26" s="205" t="e">
        <f t="shared" si="87"/>
        <v>#DIV/0!</v>
      </c>
      <c r="DX26" s="205" t="e">
        <f t="shared" si="87"/>
        <v>#DIV/0!</v>
      </c>
      <c r="DY26" s="205" t="e">
        <f t="shared" si="87"/>
        <v>#DIV/0!</v>
      </c>
      <c r="DZ26" s="205" t="e">
        <f t="shared" si="87"/>
        <v>#DIV/0!</v>
      </c>
      <c r="EA26" s="205" t="e">
        <f t="shared" si="87"/>
        <v>#DIV/0!</v>
      </c>
      <c r="EB26" s="205" t="e">
        <f t="shared" si="87"/>
        <v>#DIV/0!</v>
      </c>
      <c r="EC26" s="205" t="e">
        <f t="shared" si="87"/>
        <v>#DIV/0!</v>
      </c>
      <c r="ED26" s="205" t="e">
        <f t="shared" si="87"/>
        <v>#DIV/0!</v>
      </c>
      <c r="EE26" s="206" t="e">
        <f t="shared" si="87"/>
        <v>#DIV/0!</v>
      </c>
      <c r="EJ26" s="147"/>
    </row>
    <row r="27" spans="1:162" ht="13.5" customHeight="1">
      <c r="A27" s="1"/>
      <c r="B27" s="27"/>
      <c r="C27" s="10"/>
      <c r="D27" s="31" t="s">
        <v>23</v>
      </c>
      <c r="E27" s="275"/>
      <c r="F27" s="276"/>
      <c r="G27" s="90" t="s">
        <v>158</v>
      </c>
      <c r="I27" s="325"/>
      <c r="J27" s="256">
        <v>19</v>
      </c>
      <c r="K27" s="258">
        <v>0.36</v>
      </c>
      <c r="L27" s="250"/>
      <c r="M27" s="250"/>
      <c r="N27" s="250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185"/>
      <c r="AV27" s="6"/>
      <c r="AW27" s="6"/>
      <c r="AX27" s="23"/>
      <c r="AY27" s="23"/>
      <c r="AZ27" s="23"/>
      <c r="BA27" s="23"/>
      <c r="BB27" s="23"/>
      <c r="BC27" s="24"/>
      <c r="CI27" s="157"/>
      <c r="CJ27" s="236" t="str">
        <f t="shared" si="66"/>
        <v>-</v>
      </c>
      <c r="CK27" s="142" t="str">
        <f t="shared" si="66"/>
        <v>-</v>
      </c>
      <c r="CL27" s="260" t="str">
        <f t="shared" si="67"/>
        <v>-</v>
      </c>
      <c r="CM27" s="261">
        <f t="shared" si="52"/>
        <v>0</v>
      </c>
      <c r="CN27" s="3">
        <f t="shared" si="68"/>
        <v>0</v>
      </c>
      <c r="CO27" s="3">
        <f t="shared" si="69"/>
        <v>0</v>
      </c>
      <c r="CP27" s="3">
        <f t="shared" si="69"/>
        <v>0</v>
      </c>
      <c r="CQ27" s="3">
        <f t="shared" si="73"/>
        <v>0</v>
      </c>
      <c r="CR27" s="3">
        <f t="shared" si="53"/>
        <v>0</v>
      </c>
      <c r="CS27" s="3">
        <f t="shared" si="54"/>
        <v>0</v>
      </c>
      <c r="CT27" s="3">
        <f t="shared" si="55"/>
        <v>0</v>
      </c>
      <c r="CU27" s="3">
        <f t="shared" si="56"/>
        <v>0</v>
      </c>
      <c r="CV27" s="3">
        <f t="shared" si="57"/>
        <v>0</v>
      </c>
      <c r="CW27" s="3">
        <f t="shared" si="58"/>
        <v>0</v>
      </c>
      <c r="CX27" s="3">
        <f t="shared" si="59"/>
        <v>0</v>
      </c>
      <c r="CY27" s="3">
        <f t="shared" si="60"/>
        <v>0</v>
      </c>
      <c r="CZ27" s="3">
        <f t="shared" si="61"/>
        <v>0</v>
      </c>
      <c r="DA27" s="3">
        <f t="shared" si="70"/>
        <v>-1</v>
      </c>
      <c r="DB27" s="3">
        <f t="shared" si="62"/>
        <v>-1</v>
      </c>
      <c r="DC27" s="3">
        <f t="shared" si="62"/>
        <v>-1</v>
      </c>
      <c r="DD27" s="3">
        <f t="shared" si="62"/>
        <v>-1</v>
      </c>
      <c r="DE27" s="3">
        <f t="shared" si="62"/>
        <v>-1</v>
      </c>
      <c r="DF27" s="3">
        <f t="shared" si="62"/>
        <v>-1</v>
      </c>
      <c r="DG27" s="3">
        <f t="shared" si="62"/>
        <v>-1</v>
      </c>
      <c r="DH27" s="3">
        <f t="shared" si="62"/>
        <v>-1</v>
      </c>
      <c r="DI27" s="3">
        <f t="shared" si="62"/>
        <v>-1</v>
      </c>
      <c r="DJ27" s="3">
        <f t="shared" si="62"/>
        <v>-1</v>
      </c>
      <c r="DK27" s="3">
        <f t="shared" si="62"/>
        <v>-1</v>
      </c>
      <c r="DL27" s="3">
        <f t="shared" si="62"/>
        <v>-1</v>
      </c>
      <c r="DM27" s="161" t="str">
        <f t="shared" si="63"/>
        <v>-</v>
      </c>
      <c r="DN27" s="161" t="str">
        <f t="shared" si="64"/>
        <v>-</v>
      </c>
      <c r="DO27" s="139" t="str">
        <f t="shared" si="74"/>
        <v>-</v>
      </c>
      <c r="DP27" s="235" t="str">
        <f t="shared" si="71"/>
        <v>-</v>
      </c>
      <c r="DQ27" s="3"/>
      <c r="EJ27" s="147"/>
    </row>
    <row r="28" spans="1:162" ht="13.5" customHeight="1" thickBot="1">
      <c r="A28" s="1"/>
      <c r="B28" s="39"/>
      <c r="C28" s="129"/>
      <c r="D28" s="40" t="s">
        <v>24</v>
      </c>
      <c r="E28" s="275"/>
      <c r="F28" s="276"/>
      <c r="G28" s="90" t="s">
        <v>158</v>
      </c>
      <c r="I28" s="325"/>
      <c r="J28" s="256">
        <v>20</v>
      </c>
      <c r="K28" s="258">
        <v>0.38</v>
      </c>
      <c r="L28" s="250"/>
      <c r="M28" s="250"/>
      <c r="N28" s="250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85"/>
      <c r="AV28" s="6"/>
      <c r="AW28" s="6"/>
      <c r="AX28" s="23"/>
      <c r="AY28" s="23"/>
      <c r="AZ28" s="23"/>
      <c r="BA28" s="23"/>
      <c r="BB28" s="23"/>
      <c r="BC28" s="24"/>
      <c r="BL28" s="1" t="s">
        <v>64</v>
      </c>
      <c r="CH28" s="152"/>
      <c r="CI28" s="157"/>
      <c r="CJ28" s="236" t="str">
        <f t="shared" si="66"/>
        <v>-</v>
      </c>
      <c r="CK28" s="142" t="str">
        <f t="shared" si="66"/>
        <v>-</v>
      </c>
      <c r="CL28" s="260" t="str">
        <f t="shared" si="67"/>
        <v>-</v>
      </c>
      <c r="CM28" s="261">
        <f t="shared" si="52"/>
        <v>0</v>
      </c>
      <c r="CN28" s="3">
        <f t="shared" si="68"/>
        <v>0</v>
      </c>
      <c r="CO28" s="3">
        <f>$CM28-$CN28-CO$7</f>
        <v>0</v>
      </c>
      <c r="CP28" s="3">
        <f t="shared" si="69"/>
        <v>0</v>
      </c>
      <c r="CQ28" s="3">
        <f t="shared" si="73"/>
        <v>0</v>
      </c>
      <c r="CR28" s="3">
        <f t="shared" si="53"/>
        <v>0</v>
      </c>
      <c r="CS28" s="3">
        <f t="shared" si="54"/>
        <v>0</v>
      </c>
      <c r="CT28" s="3">
        <f t="shared" si="55"/>
        <v>0</v>
      </c>
      <c r="CU28" s="3">
        <f t="shared" si="56"/>
        <v>0</v>
      </c>
      <c r="CV28" s="3">
        <f t="shared" si="57"/>
        <v>0</v>
      </c>
      <c r="CW28" s="3">
        <f t="shared" si="58"/>
        <v>0</v>
      </c>
      <c r="CX28" s="3">
        <f t="shared" si="59"/>
        <v>0</v>
      </c>
      <c r="CY28" s="3">
        <f t="shared" si="60"/>
        <v>0</v>
      </c>
      <c r="CZ28" s="3">
        <f t="shared" si="61"/>
        <v>0</v>
      </c>
      <c r="DA28" s="3">
        <f t="shared" si="70"/>
        <v>-1</v>
      </c>
      <c r="DB28" s="3">
        <f t="shared" si="70"/>
        <v>-1</v>
      </c>
      <c r="DC28" s="3">
        <f t="shared" si="70"/>
        <v>-1</v>
      </c>
      <c r="DD28" s="3">
        <f t="shared" si="70"/>
        <v>-1</v>
      </c>
      <c r="DE28" s="3">
        <f t="shared" si="70"/>
        <v>-1</v>
      </c>
      <c r="DF28" s="3">
        <f t="shared" si="70"/>
        <v>-1</v>
      </c>
      <c r="DG28" s="3">
        <f t="shared" si="70"/>
        <v>-1</v>
      </c>
      <c r="DH28" s="3">
        <f t="shared" si="70"/>
        <v>-1</v>
      </c>
      <c r="DI28" s="3">
        <f t="shared" si="70"/>
        <v>-1</v>
      </c>
      <c r="DJ28" s="3">
        <f t="shared" si="70"/>
        <v>-1</v>
      </c>
      <c r="DK28" s="3">
        <f t="shared" si="70"/>
        <v>-1</v>
      </c>
      <c r="DL28" s="3">
        <f t="shared" si="70"/>
        <v>-1</v>
      </c>
      <c r="DM28" s="161" t="str">
        <f t="shared" si="63"/>
        <v>-</v>
      </c>
      <c r="DN28" s="161" t="str">
        <f t="shared" si="64"/>
        <v>-</v>
      </c>
      <c r="DO28" s="139" t="str">
        <f t="shared" si="74"/>
        <v>-</v>
      </c>
      <c r="DP28" s="235" t="str">
        <f t="shared" si="71"/>
        <v>-</v>
      </c>
      <c r="DQ28" s="3"/>
      <c r="DU28" s="1" t="s">
        <v>53</v>
      </c>
      <c r="DV28" s="4" t="s">
        <v>26</v>
      </c>
      <c r="EJ28" s="147"/>
    </row>
    <row r="29" spans="1:162" ht="13.5" customHeight="1">
      <c r="A29" s="1"/>
      <c r="B29" s="25" t="s">
        <v>65</v>
      </c>
      <c r="C29" s="41" t="s">
        <v>66</v>
      </c>
      <c r="D29" s="26"/>
      <c r="E29" s="326"/>
      <c r="F29" s="327"/>
      <c r="G29" s="328"/>
      <c r="I29" s="325"/>
      <c r="J29" s="256">
        <v>21</v>
      </c>
      <c r="K29" s="258">
        <v>0.4</v>
      </c>
      <c r="L29" s="250"/>
      <c r="M29" s="250"/>
      <c r="N29" s="250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185"/>
      <c r="AV29" s="6"/>
      <c r="AW29" s="6"/>
      <c r="AX29" s="23"/>
      <c r="AY29" s="23"/>
      <c r="AZ29" s="23"/>
      <c r="BA29" s="23"/>
      <c r="BB29" s="23"/>
      <c r="BC29" s="24"/>
      <c r="BL29" s="132" t="s">
        <v>5</v>
      </c>
      <c r="BM29" s="133"/>
      <c r="BN29" s="134" t="s">
        <v>54</v>
      </c>
      <c r="BO29" s="135"/>
      <c r="BQ29" s="132" t="s">
        <v>6</v>
      </c>
      <c r="BR29" s="133"/>
      <c r="BS29" s="134" t="s">
        <v>54</v>
      </c>
      <c r="BT29" s="135"/>
      <c r="BV29" s="132" t="s">
        <v>7</v>
      </c>
      <c r="BW29" s="133"/>
      <c r="BX29" s="134" t="s">
        <v>54</v>
      </c>
      <c r="BY29" s="135"/>
      <c r="CA29" s="132" t="s">
        <v>67</v>
      </c>
      <c r="CB29" s="133"/>
      <c r="CC29" s="134" t="s">
        <v>54</v>
      </c>
      <c r="CD29" s="135"/>
      <c r="CH29" s="152"/>
      <c r="CI29" s="157"/>
      <c r="CJ29" s="236" t="str">
        <f t="shared" si="66"/>
        <v>-</v>
      </c>
      <c r="CK29" s="142" t="str">
        <f t="shared" si="66"/>
        <v>-</v>
      </c>
      <c r="CL29" s="260" t="str">
        <f t="shared" si="67"/>
        <v>-</v>
      </c>
      <c r="CM29" s="261">
        <f t="shared" si="52"/>
        <v>0</v>
      </c>
      <c r="CN29" s="3">
        <f t="shared" si="68"/>
        <v>0</v>
      </c>
      <c r="CO29" s="3">
        <f t="shared" si="69"/>
        <v>0</v>
      </c>
      <c r="CP29" s="3">
        <f t="shared" si="69"/>
        <v>0</v>
      </c>
      <c r="CQ29" s="3">
        <f t="shared" si="73"/>
        <v>0</v>
      </c>
      <c r="CR29" s="3">
        <f t="shared" si="53"/>
        <v>0</v>
      </c>
      <c r="CS29" s="3">
        <f>IF(CJ29="-",0,$CM29-$CN29-CS$7)</f>
        <v>0</v>
      </c>
      <c r="CT29" s="3">
        <f>IF(CJ29="-",0,$CM29-$CN29-CT$7)</f>
        <v>0</v>
      </c>
      <c r="CU29" s="3">
        <f>IF(CJ29="-",0,$CM29-$CN29-CU$7)</f>
        <v>0</v>
      </c>
      <c r="CV29" s="3">
        <f>IF(CJ29="-",0,$CM29-$CN29-CV$7)</f>
        <v>0</v>
      </c>
      <c r="CW29" s="3">
        <f>IF(CJ29="-",0,$CM29-$CN29-CW$7)</f>
        <v>0</v>
      </c>
      <c r="CX29" s="3">
        <f>IF(CJ29="-",0,$CM29-$CN29-CX$7)</f>
        <v>0</v>
      </c>
      <c r="CY29" s="3">
        <f>IF(CJ29="-",0,$CM29-$CN29-CY$7)</f>
        <v>0</v>
      </c>
      <c r="CZ29" s="3">
        <f>IF(CJ29="-",0,$CM29-$CN29-CZ$7)</f>
        <v>0</v>
      </c>
      <c r="DA29" s="3">
        <f t="shared" si="70"/>
        <v>-1</v>
      </c>
      <c r="DB29" s="3">
        <f t="shared" si="70"/>
        <v>-1</v>
      </c>
      <c r="DC29" s="3">
        <f t="shared" si="70"/>
        <v>-1</v>
      </c>
      <c r="DD29" s="3">
        <f t="shared" si="70"/>
        <v>-1</v>
      </c>
      <c r="DE29" s="3">
        <f t="shared" si="70"/>
        <v>-1</v>
      </c>
      <c r="DF29" s="3">
        <f t="shared" si="70"/>
        <v>-1</v>
      </c>
      <c r="DG29" s="3">
        <f t="shared" si="70"/>
        <v>-1</v>
      </c>
      <c r="DH29" s="3">
        <f t="shared" si="70"/>
        <v>-1</v>
      </c>
      <c r="DI29" s="3">
        <f t="shared" si="70"/>
        <v>-1</v>
      </c>
      <c r="DJ29" s="3">
        <f t="shared" si="70"/>
        <v>-1</v>
      </c>
      <c r="DK29" s="3">
        <f t="shared" si="70"/>
        <v>-1</v>
      </c>
      <c r="DL29" s="3">
        <f t="shared" si="70"/>
        <v>-1</v>
      </c>
      <c r="DM29" s="161" t="str">
        <f t="shared" si="63"/>
        <v>-</v>
      </c>
      <c r="DN29" s="161" t="str">
        <f t="shared" si="64"/>
        <v>-</v>
      </c>
      <c r="DO29" s="139" t="str">
        <f t="shared" si="74"/>
        <v>-</v>
      </c>
      <c r="DP29" s="235" t="str">
        <f t="shared" si="71"/>
        <v>-</v>
      </c>
      <c r="DQ29" s="3"/>
      <c r="DU29" s="220" t="s">
        <v>58</v>
      </c>
      <c r="DV29" s="218" t="s">
        <v>36</v>
      </c>
      <c r="DW29" s="218" t="s">
        <v>36</v>
      </c>
      <c r="DX29" s="218" t="s">
        <v>36</v>
      </c>
      <c r="DY29" s="218" t="s">
        <v>36</v>
      </c>
      <c r="DZ29" s="218" t="s">
        <v>36</v>
      </c>
      <c r="EA29" s="218" t="s">
        <v>36</v>
      </c>
      <c r="EB29" s="218" t="s">
        <v>36</v>
      </c>
      <c r="EC29" s="218" t="s">
        <v>36</v>
      </c>
      <c r="ED29" s="218" t="s">
        <v>36</v>
      </c>
      <c r="EE29" s="219" t="s">
        <v>36</v>
      </c>
      <c r="EJ29" s="3"/>
      <c r="EK29" s="3"/>
    </row>
    <row r="30" spans="1:162" ht="13.5" customHeight="1">
      <c r="A30" s="1"/>
      <c r="B30" s="42"/>
      <c r="C30" s="27"/>
      <c r="D30" s="43" t="s">
        <v>68</v>
      </c>
      <c r="E30" s="329"/>
      <c r="F30" s="330"/>
      <c r="G30" s="331"/>
      <c r="I30" s="325"/>
      <c r="J30" s="257">
        <v>22</v>
      </c>
      <c r="K30" s="258">
        <v>0.42</v>
      </c>
      <c r="L30" s="250"/>
      <c r="M30" s="250"/>
      <c r="N30" s="250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185"/>
      <c r="AV30" s="6"/>
      <c r="AW30" s="6"/>
      <c r="AX30" s="23"/>
      <c r="AY30" s="23"/>
      <c r="AZ30" s="23"/>
      <c r="BA30" s="23"/>
      <c r="BB30" s="23"/>
      <c r="BC30" s="24"/>
      <c r="BL30" s="136"/>
      <c r="BM30" s="3"/>
      <c r="BN30" s="3" t="s">
        <v>56</v>
      </c>
      <c r="BO30" s="137"/>
      <c r="BQ30" s="136"/>
      <c r="BR30" s="3"/>
      <c r="BS30" s="3" t="s">
        <v>69</v>
      </c>
      <c r="BT30" s="137"/>
      <c r="BV30" s="136"/>
      <c r="BW30" s="3"/>
      <c r="BX30" s="3" t="s">
        <v>69</v>
      </c>
      <c r="BY30" s="137"/>
      <c r="CA30" s="136"/>
      <c r="CB30" s="3"/>
      <c r="CC30" s="3" t="s">
        <v>69</v>
      </c>
      <c r="CD30" s="137"/>
      <c r="CH30" s="152"/>
      <c r="CI30" s="157"/>
      <c r="CJ30" s="236" t="str">
        <f t="shared" si="66"/>
        <v>-</v>
      </c>
      <c r="CK30" s="142" t="str">
        <f>IF($E$9="","-",BM24)</f>
        <v>-</v>
      </c>
      <c r="CL30" s="260" t="str">
        <f t="shared" si="67"/>
        <v>-</v>
      </c>
      <c r="CM30" s="261">
        <f t="shared" si="52"/>
        <v>0</v>
      </c>
      <c r="CN30" s="3">
        <f t="shared" si="68"/>
        <v>0</v>
      </c>
      <c r="CO30" s="3">
        <f t="shared" si="69"/>
        <v>0</v>
      </c>
      <c r="CP30" s="3">
        <f t="shared" si="69"/>
        <v>0</v>
      </c>
      <c r="CQ30" s="3">
        <f t="shared" si="73"/>
        <v>0</v>
      </c>
      <c r="CR30" s="3">
        <f t="shared" si="53"/>
        <v>0</v>
      </c>
      <c r="CS30" s="3">
        <f>IF(CJ30="-",0,$CM30-$CN30-CS$7)</f>
        <v>0</v>
      </c>
      <c r="CT30" s="3">
        <f>IF(CJ30="-",0,$CM30-$CN30-CT$7)</f>
        <v>0</v>
      </c>
      <c r="CU30" s="3">
        <f>IF(CJ30="-",0,$CM30-$CN30-CU$7)</f>
        <v>0</v>
      </c>
      <c r="CV30" s="3">
        <f>IF(CJ30="-",0,$CM30-$CN30-CV$7)</f>
        <v>0</v>
      </c>
      <c r="CW30" s="3">
        <f>IF(CJ30="-",0,$CM30-$CN30-CW$7)</f>
        <v>0</v>
      </c>
      <c r="CX30" s="3">
        <f>IF(CJ30="-",0,$CM30-$CN30-CX$7)</f>
        <v>0</v>
      </c>
      <c r="CY30" s="3">
        <f>IF(CJ30="-",0,$CM30-$CN30-CY$7)</f>
        <v>0</v>
      </c>
      <c r="CZ30" s="3">
        <f t="shared" si="61"/>
        <v>0</v>
      </c>
      <c r="DA30" s="3">
        <f t="shared" si="70"/>
        <v>-1</v>
      </c>
      <c r="DB30" s="3">
        <f t="shared" si="70"/>
        <v>-1</v>
      </c>
      <c r="DC30" s="3">
        <f t="shared" si="70"/>
        <v>-1</v>
      </c>
      <c r="DD30" s="3">
        <f t="shared" si="70"/>
        <v>-1</v>
      </c>
      <c r="DE30" s="3">
        <f t="shared" si="70"/>
        <v>-1</v>
      </c>
      <c r="DF30" s="3">
        <f t="shared" si="70"/>
        <v>-1</v>
      </c>
      <c r="DG30" s="3">
        <f t="shared" si="70"/>
        <v>-1</v>
      </c>
      <c r="DH30" s="3">
        <f t="shared" si="70"/>
        <v>-1</v>
      </c>
      <c r="DI30" s="3">
        <f t="shared" si="70"/>
        <v>-1</v>
      </c>
      <c r="DJ30" s="3">
        <f t="shared" si="70"/>
        <v>-1</v>
      </c>
      <c r="DK30" s="3">
        <f t="shared" si="70"/>
        <v>-1</v>
      </c>
      <c r="DL30" s="3">
        <f t="shared" si="70"/>
        <v>-1</v>
      </c>
      <c r="DM30" s="161" t="str">
        <f t="shared" si="63"/>
        <v>-</v>
      </c>
      <c r="DN30" s="161" t="str">
        <f t="shared" si="64"/>
        <v>-</v>
      </c>
      <c r="DO30" s="139" t="str">
        <f>IF(OR(DM30="-",DM31="-"),"-",(DN30-DN31)/(DM30-DM31))</f>
        <v>-</v>
      </c>
      <c r="DP30" s="235" t="str">
        <f t="shared" si="71"/>
        <v>-</v>
      </c>
      <c r="DQ30" s="3"/>
      <c r="DT30" s="4"/>
      <c r="DU30" s="221"/>
      <c r="DV30" s="209">
        <f>DV6</f>
        <v>10</v>
      </c>
      <c r="DW30" s="209">
        <f t="shared" ref="DW30:EE30" si="88">DW6</f>
        <v>20</v>
      </c>
      <c r="DX30" s="209">
        <f t="shared" si="88"/>
        <v>30</v>
      </c>
      <c r="DY30" s="209">
        <f t="shared" si="88"/>
        <v>40</v>
      </c>
      <c r="DZ30" s="209">
        <f t="shared" si="88"/>
        <v>50</v>
      </c>
      <c r="EA30" s="209">
        <f t="shared" si="88"/>
        <v>60</v>
      </c>
      <c r="EB30" s="209">
        <f t="shared" si="88"/>
        <v>70</v>
      </c>
      <c r="EC30" s="209">
        <f t="shared" si="88"/>
        <v>80</v>
      </c>
      <c r="ED30" s="209">
        <f t="shared" si="88"/>
        <v>90</v>
      </c>
      <c r="EE30" s="210">
        <f t="shared" si="88"/>
        <v>100</v>
      </c>
      <c r="EJ30" s="200" t="s">
        <v>48</v>
      </c>
      <c r="EK30" s="3"/>
      <c r="EL30" s="36"/>
      <c r="EM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</row>
    <row r="31" spans="1:162" ht="13.5" customHeight="1">
      <c r="A31" s="1"/>
      <c r="B31" s="39"/>
      <c r="C31" s="39"/>
      <c r="D31" s="44" t="s">
        <v>46</v>
      </c>
      <c r="E31" s="332"/>
      <c r="F31" s="333"/>
      <c r="G31" s="334"/>
      <c r="I31" s="325"/>
      <c r="J31" s="250"/>
      <c r="K31" s="250"/>
      <c r="L31" s="250"/>
      <c r="M31" s="250"/>
      <c r="N31" s="250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185"/>
      <c r="AV31" s="6"/>
      <c r="AW31" s="6"/>
      <c r="AX31" s="23"/>
      <c r="AY31" s="23"/>
      <c r="AZ31" s="23"/>
      <c r="BA31" s="23"/>
      <c r="BB31" s="23"/>
      <c r="BC31" s="24"/>
      <c r="BL31" s="138"/>
      <c r="BM31" s="139"/>
      <c r="BN31" s="139" t="s">
        <v>60</v>
      </c>
      <c r="BO31" s="140" t="s">
        <v>61</v>
      </c>
      <c r="BQ31" s="138"/>
      <c r="BR31" s="139"/>
      <c r="BS31" s="139" t="s">
        <v>70</v>
      </c>
      <c r="BT31" s="140" t="s">
        <v>71</v>
      </c>
      <c r="BV31" s="138"/>
      <c r="BW31" s="139"/>
      <c r="BX31" s="139" t="s">
        <v>70</v>
      </c>
      <c r="BY31" s="140" t="s">
        <v>71</v>
      </c>
      <c r="CA31" s="138"/>
      <c r="CB31" s="139"/>
      <c r="CC31" s="139" t="s">
        <v>70</v>
      </c>
      <c r="CD31" s="140" t="s">
        <v>71</v>
      </c>
      <c r="CH31" s="152"/>
      <c r="CI31" s="157"/>
      <c r="CJ31" s="237" t="str">
        <f t="shared" si="66"/>
        <v>-</v>
      </c>
      <c r="CK31" s="238" t="str">
        <f t="shared" si="66"/>
        <v>-</v>
      </c>
      <c r="CL31" s="260" t="str">
        <f t="shared" si="67"/>
        <v>-</v>
      </c>
      <c r="CM31" s="262">
        <f t="shared" si="52"/>
        <v>0</v>
      </c>
      <c r="CN31" s="3">
        <f t="shared" si="68"/>
        <v>0</v>
      </c>
      <c r="CO31" s="196">
        <f t="shared" si="69"/>
        <v>0</v>
      </c>
      <c r="CP31" s="196">
        <f t="shared" si="69"/>
        <v>0</v>
      </c>
      <c r="CQ31" s="196">
        <f>IF(CJ31="-",0,$CM31-$CN31-CQ$7)</f>
        <v>0</v>
      </c>
      <c r="CR31" s="196">
        <f t="shared" si="53"/>
        <v>0</v>
      </c>
      <c r="CS31" s="196">
        <f>IF(CJ31="-",0,$CM31-$CN31-CS$7)</f>
        <v>0</v>
      </c>
      <c r="CT31" s="196">
        <f>IF(CJ31="-",0,$CM31-$CN31-CT$7)</f>
        <v>0</v>
      </c>
      <c r="CU31" s="196">
        <f>IF(CJ31="-",0,$CM31-$CN31-CU$7)</f>
        <v>0</v>
      </c>
      <c r="CV31" s="196">
        <f>IF(CJ31="-",0,$CM31-$CN31-CV$7)</f>
        <v>0</v>
      </c>
      <c r="CW31" s="196">
        <f>IF(CJ31="-",0,$CM31-$CN31-CW$7)</f>
        <v>0</v>
      </c>
      <c r="CX31" s="196">
        <f>IF(CJ31="-",0,$CM31-$CN31-CX$7)</f>
        <v>0</v>
      </c>
      <c r="CY31" s="196">
        <f>IF(CJ31="-",0,$CM31-$CN31-CY$7)</f>
        <v>0</v>
      </c>
      <c r="CZ31" s="196">
        <f t="shared" si="61"/>
        <v>0</v>
      </c>
      <c r="DA31" s="196"/>
      <c r="DB31" s="196"/>
      <c r="DC31" s="196"/>
      <c r="DD31" s="196"/>
      <c r="DE31" s="196"/>
      <c r="DF31" s="196"/>
      <c r="DG31" s="196"/>
      <c r="DH31" s="196"/>
      <c r="DI31" s="196"/>
      <c r="DJ31" s="196"/>
      <c r="DK31" s="196"/>
      <c r="DL31" s="196"/>
      <c r="DM31" s="239" t="str">
        <f t="shared" si="63"/>
        <v>-</v>
      </c>
      <c r="DN31" s="239" t="str">
        <f t="shared" si="64"/>
        <v>-</v>
      </c>
      <c r="DO31" s="240"/>
      <c r="DP31" s="241"/>
      <c r="DQ31" s="3"/>
      <c r="DU31" s="222" t="s">
        <v>5</v>
      </c>
      <c r="DV31" s="202" t="e">
        <f>IF(DV7&lt;$BL33,0,(IF(DV7=0,0,VLOOKUP(DV7,$BL33:$BO51,3,TRUE)) * DV7 + IF(DV7=0,0,VLOOKUP(DV7,$BL33:$BO51,4,TRUE))))</f>
        <v>#DIV/0!</v>
      </c>
      <c r="DW31" s="202" t="e">
        <f t="shared" ref="DW31:ED31" si="89">IF(DW7&lt;$BL33,0,(IF(DW7=0,0,VLOOKUP(DW7,$BL33:$BO51,3,TRUE)) * DW7 + IF(DW7=0,0,VLOOKUP(DW7,$BL33:$BO51,4,TRUE))))</f>
        <v>#DIV/0!</v>
      </c>
      <c r="DX31" s="202" t="e">
        <f t="shared" si="89"/>
        <v>#DIV/0!</v>
      </c>
      <c r="DY31" s="202" t="e">
        <f t="shared" si="89"/>
        <v>#DIV/0!</v>
      </c>
      <c r="DZ31" s="202" t="e">
        <f t="shared" si="89"/>
        <v>#DIV/0!</v>
      </c>
      <c r="EA31" s="202" t="e">
        <f t="shared" si="89"/>
        <v>#DIV/0!</v>
      </c>
      <c r="EB31" s="202" t="e">
        <f t="shared" si="89"/>
        <v>#DIV/0!</v>
      </c>
      <c r="EC31" s="202" t="e">
        <f t="shared" si="89"/>
        <v>#DIV/0!</v>
      </c>
      <c r="ED31" s="202" t="e">
        <f t="shared" si="89"/>
        <v>#DIV/0!</v>
      </c>
      <c r="EE31" s="203" t="e">
        <f>IF(EE7&lt;$BL33,0,(IF(EE7=0,0,VLOOKUP(EE7,$BL33:$BO51,3,TRUE)) * EE7 + IF(EE7=0,0,VLOOKUP(EE7,$BL33:$BO51,4,TRUE))))</f>
        <v>#DIV/0!</v>
      </c>
      <c r="EJ31" s="188"/>
      <c r="EK31" s="182">
        <v>1</v>
      </c>
      <c r="EL31" s="183">
        <v>2</v>
      </c>
      <c r="EM31" s="181">
        <v>3</v>
      </c>
      <c r="EN31" s="183">
        <v>4</v>
      </c>
      <c r="EO31" s="181">
        <v>5</v>
      </c>
      <c r="EP31" s="183">
        <v>6</v>
      </c>
      <c r="EQ31" s="181">
        <v>7</v>
      </c>
      <c r="ER31" s="183">
        <v>8</v>
      </c>
      <c r="ES31" s="181">
        <v>9</v>
      </c>
      <c r="ET31" s="183">
        <v>10</v>
      </c>
      <c r="EU31" s="181">
        <v>11</v>
      </c>
      <c r="EV31" s="183">
        <v>12</v>
      </c>
      <c r="EW31" s="181">
        <v>13</v>
      </c>
      <c r="EX31" s="183">
        <v>14</v>
      </c>
      <c r="EY31" s="181">
        <v>15</v>
      </c>
      <c r="EZ31" s="183">
        <v>16</v>
      </c>
      <c r="FA31" s="181">
        <v>17</v>
      </c>
      <c r="FB31" s="184">
        <v>18</v>
      </c>
      <c r="FC31" s="181">
        <v>19</v>
      </c>
      <c r="FD31" s="184">
        <v>20</v>
      </c>
      <c r="FE31" s="181">
        <v>21</v>
      </c>
      <c r="FF31" s="184">
        <v>22</v>
      </c>
    </row>
    <row r="32" spans="1:162" ht="13.5" customHeight="1">
      <c r="A32" s="1"/>
      <c r="B32" s="25" t="s">
        <v>72</v>
      </c>
      <c r="C32" s="41" t="s">
        <v>73</v>
      </c>
      <c r="D32" s="26"/>
      <c r="E32" s="335"/>
      <c r="F32" s="336"/>
      <c r="G32" s="337"/>
      <c r="I32" s="325"/>
      <c r="J32" s="250"/>
      <c r="K32" s="250"/>
      <c r="L32" s="250"/>
      <c r="M32" s="250"/>
      <c r="N32" s="250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85"/>
      <c r="AV32" s="6"/>
      <c r="AW32" s="6"/>
      <c r="AX32" s="23"/>
      <c r="AY32" s="23"/>
      <c r="AZ32" s="23"/>
      <c r="BA32" s="23"/>
      <c r="BB32" s="23"/>
      <c r="BC32" s="24"/>
      <c r="BL32" s="138" t="s">
        <v>30</v>
      </c>
      <c r="BM32" s="139" t="s">
        <v>31</v>
      </c>
      <c r="BN32" s="139"/>
      <c r="BO32" s="140"/>
      <c r="BQ32" s="138" t="s">
        <v>30</v>
      </c>
      <c r="BR32" s="139" t="s">
        <v>31</v>
      </c>
      <c r="BS32" s="139"/>
      <c r="BT32" s="140"/>
      <c r="BV32" s="138" t="s">
        <v>30</v>
      </c>
      <c r="BW32" s="139" t="s">
        <v>31</v>
      </c>
      <c r="BX32" s="139"/>
      <c r="BY32" s="140"/>
      <c r="CA32" s="138" t="s">
        <v>30</v>
      </c>
      <c r="CB32" s="139" t="s">
        <v>31</v>
      </c>
      <c r="CC32" s="139"/>
      <c r="CD32" s="140"/>
      <c r="CH32" s="152"/>
      <c r="CI32" s="157"/>
      <c r="CJ32" s="139"/>
      <c r="CK32" s="139"/>
      <c r="CL32" s="139"/>
      <c r="DN32" s="3"/>
      <c r="DO32" s="3"/>
      <c r="DP32" s="3"/>
      <c r="DQ32" s="3"/>
      <c r="DU32" s="222" t="s">
        <v>6</v>
      </c>
      <c r="DV32" s="202" t="e">
        <f>IF(DV8&lt;$BQ33,0,(IF(DV8=0,0,VLOOKUP(DV8,$BQ33:$BT51,3,TRUE)) * DV8 + IF(DV8=0,0,VLOOKUP(DV8,$BQ33:$BT51,4,TRUE))))</f>
        <v>#DIV/0!</v>
      </c>
      <c r="DW32" s="202" t="e">
        <f t="shared" ref="DW32:ED32" si="90">IF(DW8&lt;$BQ33,0,(IF(DW8=0,0,VLOOKUP(DW8,$BQ33:$BT51,3,TRUE)) * DW8 + IF(DW8=0,0,VLOOKUP(DW8,$BQ33:$BT51,4,TRUE))))</f>
        <v>#DIV/0!</v>
      </c>
      <c r="DX32" s="202" t="e">
        <f t="shared" si="90"/>
        <v>#DIV/0!</v>
      </c>
      <c r="DY32" s="202" t="e">
        <f t="shared" si="90"/>
        <v>#DIV/0!</v>
      </c>
      <c r="DZ32" s="202" t="e">
        <f t="shared" si="90"/>
        <v>#DIV/0!</v>
      </c>
      <c r="EA32" s="202" t="e">
        <f t="shared" si="90"/>
        <v>#DIV/0!</v>
      </c>
      <c r="EB32" s="202" t="e">
        <f t="shared" si="90"/>
        <v>#DIV/0!</v>
      </c>
      <c r="EC32" s="202" t="e">
        <f t="shared" si="90"/>
        <v>#DIV/0!</v>
      </c>
      <c r="ED32" s="202" t="e">
        <f t="shared" si="90"/>
        <v>#DIV/0!</v>
      </c>
      <c r="EE32" s="203" t="e">
        <f>IF(EE8&lt;$BQ33,0,(IF(EE8=0,0,VLOOKUP(EE8,$BQ33:$BT51,3,TRUE)) * EE8 + IF(EE8=0,0,VLOOKUP(EE8,$BQ33:$BT51,4,TRUE))))</f>
        <v>#DIV/0!</v>
      </c>
      <c r="EJ32" s="67" t="s">
        <v>74</v>
      </c>
      <c r="EK32" s="110">
        <f>K9</f>
        <v>0</v>
      </c>
      <c r="EL32" s="110">
        <f>K10</f>
        <v>0.02</v>
      </c>
      <c r="EM32" s="110">
        <f>K11</f>
        <v>0.04</v>
      </c>
      <c r="EN32" s="110">
        <f>K12</f>
        <v>0.06</v>
      </c>
      <c r="EO32" s="110">
        <f>K13</f>
        <v>0.08</v>
      </c>
      <c r="EP32" s="110">
        <f>K14</f>
        <v>0.1</v>
      </c>
      <c r="EQ32" s="110">
        <f>K15</f>
        <v>0.12</v>
      </c>
      <c r="ER32" s="110">
        <f>K16</f>
        <v>0.14000000000000001</v>
      </c>
      <c r="ES32" s="110">
        <f>K17</f>
        <v>0.16</v>
      </c>
      <c r="ET32" s="110">
        <f>K18</f>
        <v>0.18</v>
      </c>
      <c r="EU32" s="110">
        <f>K19</f>
        <v>0.2</v>
      </c>
      <c r="EV32" s="110">
        <f>K20</f>
        <v>0.22</v>
      </c>
      <c r="EW32" s="110">
        <f>K21</f>
        <v>0.24</v>
      </c>
      <c r="EX32" s="110">
        <f>K22</f>
        <v>0.26</v>
      </c>
      <c r="EY32" s="110">
        <f>K23</f>
        <v>0.28000000000000003</v>
      </c>
      <c r="EZ32" s="110">
        <f>K24</f>
        <v>0.3</v>
      </c>
      <c r="FA32" s="110">
        <f>K25</f>
        <v>0.32</v>
      </c>
      <c r="FB32" s="110">
        <f>K26</f>
        <v>0.34</v>
      </c>
      <c r="FC32" s="110">
        <f>K27</f>
        <v>0.36</v>
      </c>
      <c r="FD32" s="110">
        <f>K28</f>
        <v>0.38</v>
      </c>
      <c r="FE32" s="110">
        <f>K29</f>
        <v>0.4</v>
      </c>
      <c r="FF32" s="189">
        <f>K30</f>
        <v>0.42</v>
      </c>
    </row>
    <row r="33" spans="1:162" ht="13.5" customHeight="1">
      <c r="A33" s="1"/>
      <c r="B33" s="27"/>
      <c r="C33" s="27" t="s">
        <v>75</v>
      </c>
      <c r="D33" s="43" t="s">
        <v>76</v>
      </c>
      <c r="E33" s="329"/>
      <c r="F33" s="330"/>
      <c r="G33" s="331"/>
      <c r="I33" s="325"/>
      <c r="J33" s="250"/>
      <c r="K33" s="250"/>
      <c r="L33" s="250"/>
      <c r="M33" s="250"/>
      <c r="N33" s="250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185"/>
      <c r="AV33" s="6"/>
      <c r="AW33" s="6"/>
      <c r="AX33" s="23"/>
      <c r="AY33" s="23"/>
      <c r="AZ33" s="23"/>
      <c r="BA33" s="23"/>
      <c r="BB33" s="23"/>
      <c r="BC33" s="24"/>
      <c r="BL33" s="141" t="str">
        <f>BL6</f>
        <v>-</v>
      </c>
      <c r="BM33" s="142" t="str">
        <f>BM6</f>
        <v>-</v>
      </c>
      <c r="BN33" s="139" t="str">
        <f>IF(OR(BL33="-",BL34="-"),"-",(BM33-BM34)/(BL33-BL34))</f>
        <v>-</v>
      </c>
      <c r="BO33" s="140" t="str">
        <f>IF(OR(BL33="-",BL34="-"),"-",(BL33*BM34-BM33*BL34)/(BL33-BL34))</f>
        <v>-</v>
      </c>
      <c r="BQ33" s="141" t="str">
        <f>BL6</f>
        <v>-</v>
      </c>
      <c r="BR33" s="142" t="str">
        <f>BN6</f>
        <v>-</v>
      </c>
      <c r="BS33" s="139" t="str">
        <f>IF(OR(BQ33="-",BQ34="-"),"-",(BR33-BR34)/(BQ33-BQ34))</f>
        <v>-</v>
      </c>
      <c r="BT33" s="140" t="str">
        <f>IF(OR(BQ33="-",BQ34="-"),"-",(BQ33*BR34-BR33*BQ34)/(BQ33-BQ34))</f>
        <v>-</v>
      </c>
      <c r="BV33" s="141" t="str">
        <f>BL6</f>
        <v>-</v>
      </c>
      <c r="BW33" s="142" t="str">
        <f>BO6</f>
        <v>-</v>
      </c>
      <c r="BX33" s="139" t="str">
        <f>IF(OR(BV33="-",BV34="-"),"-",(BW33-BW34)/(BV33-BV34))</f>
        <v>-</v>
      </c>
      <c r="BY33" s="140" t="str">
        <f>IF(OR(BV33="-",BV34="-"),"-",(BV33*BW34-BW33*BV34)/(BV33-BV34))</f>
        <v>-</v>
      </c>
      <c r="CA33" s="141" t="str">
        <f>BL6</f>
        <v>-</v>
      </c>
      <c r="CB33" s="142" t="str">
        <f>BP6</f>
        <v>-</v>
      </c>
      <c r="CC33" s="139" t="str">
        <f>IF(OR(CA33="-",CA34="-"),"-",(CB33-CB34)/(CA33-CA34))</f>
        <v>-</v>
      </c>
      <c r="CD33" s="140" t="str">
        <f>IF(OR(CA33="-",CA34="-"),"-",(CA33*CB34-CB33*CA34)/(CA33-CA34))</f>
        <v>-</v>
      </c>
      <c r="CH33" s="156"/>
      <c r="CI33" s="157"/>
      <c r="CJ33" s="139"/>
      <c r="CZ33" s="244" t="s">
        <v>77</v>
      </c>
      <c r="DA33" s="198">
        <f>IF(MAX(DA12:DA30)=1,1,0)</f>
        <v>0</v>
      </c>
      <c r="DB33" s="198">
        <f t="shared" ref="DB33:DL33" si="91">IF(MAX(DB12:DB30)=1,1,0)</f>
        <v>0</v>
      </c>
      <c r="DC33" s="198">
        <f t="shared" si="91"/>
        <v>0</v>
      </c>
      <c r="DD33" s="198">
        <f t="shared" si="91"/>
        <v>0</v>
      </c>
      <c r="DE33" s="198">
        <f t="shared" si="91"/>
        <v>0</v>
      </c>
      <c r="DF33" s="198">
        <f t="shared" si="91"/>
        <v>0</v>
      </c>
      <c r="DG33" s="198">
        <f>IF(MAX(DG12:DG30)=1,1,0)</f>
        <v>0</v>
      </c>
      <c r="DH33" s="198">
        <f t="shared" si="91"/>
        <v>0</v>
      </c>
      <c r="DI33" s="198">
        <f t="shared" si="91"/>
        <v>0</v>
      </c>
      <c r="DJ33" s="198">
        <f>IF(MAX(DJ12:DJ30)=1,1,0)</f>
        <v>0</v>
      </c>
      <c r="DK33" s="198">
        <f t="shared" si="91"/>
        <v>0</v>
      </c>
      <c r="DL33" s="199">
        <f t="shared" si="91"/>
        <v>0</v>
      </c>
      <c r="DN33" s="3"/>
      <c r="DO33" s="3"/>
      <c r="DP33" s="3"/>
      <c r="DQ33" s="3"/>
      <c r="DU33" s="222" t="s">
        <v>28</v>
      </c>
      <c r="DV33" s="202" t="e">
        <f>IF(DV9&lt;$BV33,0,(IF(DV9=0,0,VLOOKUP(DV9,$BV33:$BY51,3,TRUE)) * DV9 + IF(DV9=0,0,VLOOKUP(DV9,$BV33:$BY51,4,TRUE))))</f>
        <v>#DIV/0!</v>
      </c>
      <c r="DW33" s="202" t="e">
        <f t="shared" ref="DW33:EE33" si="92">IF(DW9&lt;$BV33,0,(IF(DW9=0,0,VLOOKUP(DW9,$BV33:$BY51,3,TRUE)) * DW9 + IF(DW9=0,0,VLOOKUP(DW9,$BV33:$BY51,4,TRUE))))</f>
        <v>#DIV/0!</v>
      </c>
      <c r="DX33" s="202" t="e">
        <f t="shared" si="92"/>
        <v>#DIV/0!</v>
      </c>
      <c r="DY33" s="202" t="e">
        <f t="shared" si="92"/>
        <v>#DIV/0!</v>
      </c>
      <c r="DZ33" s="202" t="e">
        <f t="shared" si="92"/>
        <v>#DIV/0!</v>
      </c>
      <c r="EA33" s="202" t="e">
        <f t="shared" si="92"/>
        <v>#DIV/0!</v>
      </c>
      <c r="EB33" s="202" t="e">
        <f t="shared" si="92"/>
        <v>#DIV/0!</v>
      </c>
      <c r="EC33" s="202" t="e">
        <f t="shared" si="92"/>
        <v>#DIV/0!</v>
      </c>
      <c r="ED33" s="202" t="e">
        <f t="shared" si="92"/>
        <v>#DIV/0!</v>
      </c>
      <c r="EE33" s="203" t="e">
        <f t="shared" si="92"/>
        <v>#DIV/0!</v>
      </c>
      <c r="EJ33" s="191" t="s">
        <v>37</v>
      </c>
      <c r="EK33" s="264"/>
      <c r="EL33" s="264"/>
      <c r="EM33" s="264"/>
      <c r="EN33" s="264"/>
      <c r="EO33" s="264"/>
      <c r="EP33" s="264"/>
      <c r="EQ33" s="264"/>
      <c r="ER33" s="264"/>
      <c r="ES33" s="264"/>
      <c r="ET33" s="264"/>
      <c r="EU33" s="264"/>
      <c r="EV33" s="264"/>
      <c r="EW33" s="264"/>
      <c r="EX33" s="264"/>
      <c r="EY33" s="264"/>
      <c r="EZ33" s="264"/>
      <c r="FA33" s="264"/>
      <c r="FB33" s="264"/>
      <c r="FC33" s="264"/>
      <c r="FD33" s="264"/>
      <c r="FE33" s="264"/>
      <c r="FF33" s="265"/>
    </row>
    <row r="34" spans="1:162" ht="13.5" customHeight="1">
      <c r="A34" s="1"/>
      <c r="B34" s="27"/>
      <c r="C34" s="27" t="s">
        <v>78</v>
      </c>
      <c r="D34" s="44"/>
      <c r="E34" s="338">
        <v>6</v>
      </c>
      <c r="F34" s="339"/>
      <c r="G34" s="340"/>
      <c r="I34" s="325"/>
      <c r="J34" s="250"/>
      <c r="K34" s="250"/>
      <c r="L34" s="250"/>
      <c r="M34" s="250"/>
      <c r="N34" s="250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185"/>
      <c r="AV34" s="6"/>
      <c r="AW34" s="6"/>
      <c r="AX34" s="23"/>
      <c r="AY34" s="23"/>
      <c r="AZ34" s="23"/>
      <c r="BA34" s="23"/>
      <c r="BB34" s="23"/>
      <c r="BC34" s="24"/>
      <c r="BL34" s="141" t="str">
        <f t="shared" ref="BL34:BM49" si="93">BL7</f>
        <v>-</v>
      </c>
      <c r="BM34" s="142" t="str">
        <f t="shared" si="93"/>
        <v>-</v>
      </c>
      <c r="BN34" s="139" t="str">
        <f t="shared" ref="BN34:BN52" si="94">IF(OR(BL34="-",BL35="-"),"-",(BM34-BM35)/(BL34-BL35))</f>
        <v>-</v>
      </c>
      <c r="BO34" s="140" t="str">
        <f t="shared" ref="BO34:BO52" si="95">IF(OR(BL34="-",BL35="-"),"-",(BL34*BM35-BM34*BL35)/(BL34-BL35))</f>
        <v>-</v>
      </c>
      <c r="BQ34" s="141" t="str">
        <f t="shared" ref="BQ34:BQ52" si="96">BL7</f>
        <v>-</v>
      </c>
      <c r="BR34" s="142" t="str">
        <f t="shared" ref="BR34:BR52" si="97">BN7</f>
        <v>-</v>
      </c>
      <c r="BS34" s="139" t="str">
        <f t="shared" ref="BS34:BS52" si="98">IF(OR(BQ34="-",BQ35="-"),"-",(BR34-BR35)/(BQ34-BQ35))</f>
        <v>-</v>
      </c>
      <c r="BT34" s="140" t="str">
        <f t="shared" ref="BT34:BT52" si="99">IF(OR(BQ34="-",BQ35="-"),"-",(BQ34*BR35-BR34*BQ35)/(BQ34-BQ35))</f>
        <v>-</v>
      </c>
      <c r="BV34" s="141" t="str">
        <f t="shared" ref="BV34:BV52" si="100">BL7</f>
        <v>-</v>
      </c>
      <c r="BW34" s="142" t="str">
        <f t="shared" ref="BW34:BW52" si="101">BO7</f>
        <v>-</v>
      </c>
      <c r="BX34" s="139" t="str">
        <f t="shared" ref="BX34:BX52" si="102">IF(OR(BV34="-",BV35="-"),"-",(BW34-BW35)/(BV34-BV35))</f>
        <v>-</v>
      </c>
      <c r="BY34" s="140" t="str">
        <f t="shared" ref="BY34:BY52" si="103">IF(OR(BV34="-",BV35="-"),"-",(BV34*BW35-BW34*BV35)/(BV34-BV35))</f>
        <v>-</v>
      </c>
      <c r="CA34" s="141" t="str">
        <f t="shared" ref="CA34:CA52" si="104">BL7</f>
        <v>-</v>
      </c>
      <c r="CB34" s="142" t="str">
        <f t="shared" ref="CB34:CB52" si="105">BP7</f>
        <v>-</v>
      </c>
      <c r="CC34" s="139" t="str">
        <f t="shared" ref="CC34:CC52" si="106">IF(OR(CA34="-",CA35="-"),"-",(CB34-CB35)/(CA34-CA35))</f>
        <v>-</v>
      </c>
      <c r="CD34" s="140" t="str">
        <f t="shared" ref="CD34:CD52" si="107">IF(OR(CA34="-",CA35="-"),"-",(CA34*CB35-CB34*CA35)/(CA34-CA35))</f>
        <v>-</v>
      </c>
      <c r="CH34" s="156"/>
      <c r="CI34" s="157"/>
      <c r="CJ34" s="139"/>
      <c r="DU34" s="222" t="s">
        <v>8</v>
      </c>
      <c r="DV34" s="202" t="e">
        <f>IF(DV10&lt;$CA33,0,(IF(DV10=0,0,VLOOKUP(DV10,$CA33:$CD51,3,TRUE)) * DV10 + IF(DV10=0,0,VLOOKUP(DV10,$CA33:$CD51,4,TRUE))))</f>
        <v>#DIV/0!</v>
      </c>
      <c r="DW34" s="202" t="e">
        <f t="shared" ref="DW34:ED34" si="108">IF(DW10&lt;$CA33,0,(IF(DW10=0,0,VLOOKUP(DW10,$CA33:$CD51,3,TRUE)) * DW10 + IF(DW10=0,0,VLOOKUP(DW10,$CA33:$CD51,4,TRUE))))</f>
        <v>#DIV/0!</v>
      </c>
      <c r="DX34" s="202" t="e">
        <f t="shared" si="108"/>
        <v>#DIV/0!</v>
      </c>
      <c r="DY34" s="202" t="e">
        <f t="shared" si="108"/>
        <v>#DIV/0!</v>
      </c>
      <c r="DZ34" s="202" t="e">
        <f t="shared" si="108"/>
        <v>#DIV/0!</v>
      </c>
      <c r="EA34" s="202" t="e">
        <f t="shared" si="108"/>
        <v>#DIV/0!</v>
      </c>
      <c r="EB34" s="202" t="e">
        <f t="shared" si="108"/>
        <v>#DIV/0!</v>
      </c>
      <c r="EC34" s="202" t="e">
        <f t="shared" si="108"/>
        <v>#DIV/0!</v>
      </c>
      <c r="ED34" s="202" t="e">
        <f t="shared" si="108"/>
        <v>#DIV/0!</v>
      </c>
      <c r="EE34" s="203" t="e">
        <f>IF(EE10&lt;$CA33,0,(IF(EE10=0,0,VLOOKUP(EE10,$CA33:$CD51,3,TRUE)) * EE10 + IF(EE10=0,0,VLOOKUP(EE10,$CA33:$CD51,4,TRUE))))</f>
        <v>#DIV/0!</v>
      </c>
      <c r="EJ34" s="263">
        <v>0</v>
      </c>
      <c r="EK34" s="111">
        <f>$E$36*$E$6*9.80665+$E$37*$EJ34+$E$38*($EJ34^2)+($E$6*9.80665*SIN(ATAN(EK$32)))</f>
        <v>0</v>
      </c>
      <c r="EL34" s="112">
        <f>$E$36*$E$6*9.80665+$E$37*$EJ34+$E$38*($EJ34^2)+($E$6*9.80665*SIN(ATAN(EL$32)))</f>
        <v>0</v>
      </c>
      <c r="EM34" s="112">
        <f t="shared" ref="EM34:FF46" si="109">$E$36*$E$6*9.80665+$E$37*$EJ34+$E$38*($EJ34^2)+($E$6*9.80665*SIN(ATAN(EM$32)))</f>
        <v>0</v>
      </c>
      <c r="EN34" s="112">
        <f t="shared" si="109"/>
        <v>0</v>
      </c>
      <c r="EO34" s="112">
        <f t="shared" si="109"/>
        <v>0</v>
      </c>
      <c r="EP34" s="112">
        <f t="shared" si="109"/>
        <v>0</v>
      </c>
      <c r="EQ34" s="112">
        <f t="shared" si="109"/>
        <v>0</v>
      </c>
      <c r="ER34" s="112">
        <f t="shared" si="109"/>
        <v>0</v>
      </c>
      <c r="ES34" s="112">
        <f t="shared" si="109"/>
        <v>0</v>
      </c>
      <c r="ET34" s="112">
        <f t="shared" si="109"/>
        <v>0</v>
      </c>
      <c r="EU34" s="112">
        <f t="shared" si="109"/>
        <v>0</v>
      </c>
      <c r="EV34" s="112">
        <f t="shared" si="109"/>
        <v>0</v>
      </c>
      <c r="EW34" s="112">
        <f t="shared" si="109"/>
        <v>0</v>
      </c>
      <c r="EX34" s="112">
        <f t="shared" si="109"/>
        <v>0</v>
      </c>
      <c r="EY34" s="112">
        <f t="shared" si="109"/>
        <v>0</v>
      </c>
      <c r="EZ34" s="112">
        <f t="shared" si="109"/>
        <v>0</v>
      </c>
      <c r="FA34" s="112">
        <f t="shared" si="109"/>
        <v>0</v>
      </c>
      <c r="FB34" s="112">
        <f t="shared" si="109"/>
        <v>0</v>
      </c>
      <c r="FC34" s="112">
        <f t="shared" si="109"/>
        <v>0</v>
      </c>
      <c r="FD34" s="112">
        <f t="shared" si="109"/>
        <v>0</v>
      </c>
      <c r="FE34" s="112">
        <f t="shared" si="109"/>
        <v>0</v>
      </c>
      <c r="FF34" s="113">
        <f t="shared" si="109"/>
        <v>0</v>
      </c>
    </row>
    <row r="35" spans="1:162" ht="13.5" customHeight="1">
      <c r="A35" s="1"/>
      <c r="B35" s="25" t="s">
        <v>79</v>
      </c>
      <c r="C35" s="45" t="s">
        <v>80</v>
      </c>
      <c r="D35" s="21"/>
      <c r="E35" s="298"/>
      <c r="F35" s="299"/>
      <c r="G35" s="300"/>
      <c r="I35" s="325"/>
      <c r="J35" s="250"/>
      <c r="K35" s="250"/>
      <c r="L35" s="250"/>
      <c r="M35" s="250"/>
      <c r="N35" s="250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185"/>
      <c r="AV35" s="6"/>
      <c r="AW35" s="6"/>
      <c r="AX35" s="23"/>
      <c r="AY35" s="23"/>
      <c r="AZ35" s="23"/>
      <c r="BA35" s="23"/>
      <c r="BB35" s="23"/>
      <c r="BC35" s="24"/>
      <c r="BL35" s="141" t="str">
        <f t="shared" si="93"/>
        <v>-</v>
      </c>
      <c r="BM35" s="142" t="str">
        <f t="shared" si="93"/>
        <v>-</v>
      </c>
      <c r="BN35" s="139" t="str">
        <f t="shared" si="94"/>
        <v>-</v>
      </c>
      <c r="BO35" s="140" t="str">
        <f t="shared" si="95"/>
        <v>-</v>
      </c>
      <c r="BQ35" s="141" t="str">
        <f t="shared" si="96"/>
        <v>-</v>
      </c>
      <c r="BR35" s="142" t="str">
        <f t="shared" si="97"/>
        <v>-</v>
      </c>
      <c r="BS35" s="139" t="str">
        <f t="shared" si="98"/>
        <v>-</v>
      </c>
      <c r="BT35" s="140" t="str">
        <f t="shared" si="99"/>
        <v>-</v>
      </c>
      <c r="BV35" s="141" t="str">
        <f t="shared" si="100"/>
        <v>-</v>
      </c>
      <c r="BW35" s="142" t="str">
        <f t="shared" si="101"/>
        <v>-</v>
      </c>
      <c r="BX35" s="139" t="str">
        <f t="shared" si="102"/>
        <v>-</v>
      </c>
      <c r="BY35" s="140" t="str">
        <f t="shared" si="103"/>
        <v>-</v>
      </c>
      <c r="CA35" s="141" t="str">
        <f t="shared" si="104"/>
        <v>-</v>
      </c>
      <c r="CB35" s="142" t="str">
        <f t="shared" si="105"/>
        <v>-</v>
      </c>
      <c r="CC35" s="139" t="str">
        <f t="shared" si="106"/>
        <v>-</v>
      </c>
      <c r="CD35" s="140" t="str">
        <f t="shared" si="107"/>
        <v>-</v>
      </c>
      <c r="CH35" s="163"/>
      <c r="CI35" s="157"/>
      <c r="CJ35" s="139"/>
      <c r="CZ35" s="192" t="s">
        <v>81</v>
      </c>
      <c r="DA35" s="193">
        <v>13</v>
      </c>
      <c r="DB35" s="193">
        <v>12</v>
      </c>
      <c r="DC35" s="193">
        <v>11</v>
      </c>
      <c r="DD35" s="193">
        <v>10</v>
      </c>
      <c r="DE35" s="193">
        <v>9</v>
      </c>
      <c r="DF35" s="193">
        <v>8</v>
      </c>
      <c r="DG35" s="193">
        <v>7</v>
      </c>
      <c r="DH35" s="193">
        <v>6</v>
      </c>
      <c r="DI35" s="193">
        <v>5</v>
      </c>
      <c r="DJ35" s="193">
        <v>4</v>
      </c>
      <c r="DK35" s="193">
        <v>3</v>
      </c>
      <c r="DL35" s="194">
        <v>2</v>
      </c>
      <c r="DU35" s="222" t="s">
        <v>9</v>
      </c>
      <c r="DV35" s="202" t="e">
        <f>IF(DV11&lt;$BL59,0,(IF(DV11=0,0,VLOOKUP(DV11,$BL59:$BO77,3,TRUE)) * DV11 + IF(DV11=0,0,VLOOKUP(DV11,$BL59:$BO77,4,TRUE))))</f>
        <v>#DIV/0!</v>
      </c>
      <c r="DW35" s="202" t="e">
        <f t="shared" ref="DW35:EE35" si="110">IF(DW11&lt;$BL59,0,(IF(DW11=0,0,VLOOKUP(DW11,$BL59:$BO77,3,TRUE)) * DW11 + IF(DW11=0,0,VLOOKUP(DW11,$BL59:$BO77,4,TRUE))))</f>
        <v>#DIV/0!</v>
      </c>
      <c r="DX35" s="202" t="e">
        <f t="shared" si="110"/>
        <v>#DIV/0!</v>
      </c>
      <c r="DY35" s="202" t="e">
        <f t="shared" si="110"/>
        <v>#DIV/0!</v>
      </c>
      <c r="DZ35" s="202" t="e">
        <f t="shared" si="110"/>
        <v>#DIV/0!</v>
      </c>
      <c r="EA35" s="202" t="e">
        <f t="shared" si="110"/>
        <v>#DIV/0!</v>
      </c>
      <c r="EB35" s="202" t="e">
        <f t="shared" si="110"/>
        <v>#DIV/0!</v>
      </c>
      <c r="EC35" s="202" t="e">
        <f t="shared" si="110"/>
        <v>#DIV/0!</v>
      </c>
      <c r="ED35" s="202" t="e">
        <f t="shared" si="110"/>
        <v>#DIV/0!</v>
      </c>
      <c r="EE35" s="203" t="e">
        <f t="shared" si="110"/>
        <v>#DIV/0!</v>
      </c>
      <c r="EJ35" s="114">
        <f>EJ34+5</f>
        <v>5</v>
      </c>
      <c r="EK35" s="114">
        <f t="shared" ref="EK35:EZ61" si="111">$E$36*$E$6*9.80665+$E$37*$EJ35+$E$38*($EJ35^2)+($E$6*9.80665*SIN(ATAN(EK$32)))</f>
        <v>0</v>
      </c>
      <c r="EL35" s="115">
        <f t="shared" si="111"/>
        <v>0</v>
      </c>
      <c r="EM35" s="115">
        <f t="shared" si="109"/>
        <v>0</v>
      </c>
      <c r="EN35" s="115">
        <f t="shared" si="109"/>
        <v>0</v>
      </c>
      <c r="EO35" s="115">
        <f t="shared" si="109"/>
        <v>0</v>
      </c>
      <c r="EP35" s="115">
        <f t="shared" si="109"/>
        <v>0</v>
      </c>
      <c r="EQ35" s="115">
        <f t="shared" si="109"/>
        <v>0</v>
      </c>
      <c r="ER35" s="115">
        <f t="shared" si="109"/>
        <v>0</v>
      </c>
      <c r="ES35" s="115">
        <f t="shared" si="109"/>
        <v>0</v>
      </c>
      <c r="ET35" s="115">
        <f t="shared" si="109"/>
        <v>0</v>
      </c>
      <c r="EU35" s="115">
        <f t="shared" si="109"/>
        <v>0</v>
      </c>
      <c r="EV35" s="115">
        <f t="shared" si="109"/>
        <v>0</v>
      </c>
      <c r="EW35" s="115">
        <f t="shared" si="109"/>
        <v>0</v>
      </c>
      <c r="EX35" s="115">
        <f t="shared" si="109"/>
        <v>0</v>
      </c>
      <c r="EY35" s="115">
        <f t="shared" si="109"/>
        <v>0</v>
      </c>
      <c r="EZ35" s="115">
        <f t="shared" si="109"/>
        <v>0</v>
      </c>
      <c r="FA35" s="115">
        <f t="shared" si="109"/>
        <v>0</v>
      </c>
      <c r="FB35" s="115">
        <f t="shared" si="109"/>
        <v>0</v>
      </c>
      <c r="FC35" s="115">
        <f t="shared" si="109"/>
        <v>0</v>
      </c>
      <c r="FD35" s="115">
        <f t="shared" si="109"/>
        <v>0</v>
      </c>
      <c r="FE35" s="115">
        <f t="shared" si="109"/>
        <v>0</v>
      </c>
      <c r="FF35" s="116">
        <f t="shared" si="109"/>
        <v>0</v>
      </c>
    </row>
    <row r="36" spans="1:162" ht="13.5" customHeight="1">
      <c r="A36" s="1"/>
      <c r="B36" s="42" t="s">
        <v>82</v>
      </c>
      <c r="C36" s="41" t="s">
        <v>83</v>
      </c>
      <c r="D36" s="46" t="s">
        <v>84</v>
      </c>
      <c r="E36" s="341"/>
      <c r="F36" s="342"/>
      <c r="G36" s="343"/>
      <c r="I36" s="325"/>
      <c r="J36" s="250"/>
      <c r="K36" s="250"/>
      <c r="L36" s="250"/>
      <c r="M36" s="250"/>
      <c r="N36" s="25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185"/>
      <c r="AV36" s="6"/>
      <c r="AW36" s="6"/>
      <c r="AX36" s="23"/>
      <c r="AY36" s="23"/>
      <c r="AZ36" s="23"/>
      <c r="BA36" s="23"/>
      <c r="BB36" s="23"/>
      <c r="BC36" s="24"/>
      <c r="BL36" s="141" t="str">
        <f t="shared" si="93"/>
        <v>-</v>
      </c>
      <c r="BM36" s="142" t="str">
        <f t="shared" si="93"/>
        <v>-</v>
      </c>
      <c r="BN36" s="139" t="str">
        <f t="shared" si="94"/>
        <v>-</v>
      </c>
      <c r="BO36" s="140" t="str">
        <f t="shared" si="95"/>
        <v>-</v>
      </c>
      <c r="BQ36" s="141" t="str">
        <f t="shared" si="96"/>
        <v>-</v>
      </c>
      <c r="BR36" s="142" t="str">
        <f t="shared" si="97"/>
        <v>-</v>
      </c>
      <c r="BS36" s="139" t="str">
        <f t="shared" si="98"/>
        <v>-</v>
      </c>
      <c r="BT36" s="140" t="str">
        <f t="shared" si="99"/>
        <v>-</v>
      </c>
      <c r="BV36" s="141" t="str">
        <f t="shared" si="100"/>
        <v>-</v>
      </c>
      <c r="BW36" s="142" t="str">
        <f t="shared" si="101"/>
        <v>-</v>
      </c>
      <c r="BX36" s="139" t="str">
        <f t="shared" si="102"/>
        <v>-</v>
      </c>
      <c r="BY36" s="140" t="str">
        <f t="shared" si="103"/>
        <v>-</v>
      </c>
      <c r="CA36" s="141" t="str">
        <f t="shared" si="104"/>
        <v>-</v>
      </c>
      <c r="CB36" s="142" t="str">
        <f t="shared" si="105"/>
        <v>-</v>
      </c>
      <c r="CC36" s="139" t="str">
        <f t="shared" si="106"/>
        <v>-</v>
      </c>
      <c r="CD36" s="140" t="str">
        <f t="shared" si="107"/>
        <v>-</v>
      </c>
      <c r="CH36" s="163"/>
      <c r="CI36" s="157"/>
      <c r="CJ36" s="139"/>
      <c r="CZ36" s="212"/>
      <c r="DA36" s="3">
        <v>14</v>
      </c>
      <c r="DB36" s="3">
        <v>13</v>
      </c>
      <c r="DC36" s="3">
        <v>12</v>
      </c>
      <c r="DD36" s="3">
        <v>11</v>
      </c>
      <c r="DE36" s="3">
        <v>10</v>
      </c>
      <c r="DF36" s="3">
        <v>9</v>
      </c>
      <c r="DG36" s="3">
        <v>8</v>
      </c>
      <c r="DH36" s="3">
        <v>7</v>
      </c>
      <c r="DI36" s="3">
        <v>6</v>
      </c>
      <c r="DJ36" s="3">
        <v>5</v>
      </c>
      <c r="DK36" s="3">
        <v>4</v>
      </c>
      <c r="DL36" s="195">
        <v>3</v>
      </c>
      <c r="DU36" s="222" t="s">
        <v>10</v>
      </c>
      <c r="DV36" s="202" t="e">
        <f>IF(DV12&lt;$BQ59,0,(IF(DV12=0,0,VLOOKUP(DV12,$BQ59:$BT77,3,TRUE)) * DV12 + IF(DV12=0,0,VLOOKUP(DV12,$BQ59:$BT77,4,TRUE))))</f>
        <v>#DIV/0!</v>
      </c>
      <c r="DW36" s="202" t="e">
        <f t="shared" ref="DW36:ED36" si="112">IF(DW12&lt;$BQ59,0,(IF(DW12=0,0,VLOOKUP(DW12,$BQ59:$BT77,3,TRUE)) * DW12 + IF(DW12=0,0,VLOOKUP(DW12,$BQ59:$BT77,4,TRUE))))</f>
        <v>#DIV/0!</v>
      </c>
      <c r="DX36" s="202" t="e">
        <f t="shared" si="112"/>
        <v>#DIV/0!</v>
      </c>
      <c r="DY36" s="202" t="e">
        <f t="shared" si="112"/>
        <v>#DIV/0!</v>
      </c>
      <c r="DZ36" s="202" t="e">
        <f t="shared" si="112"/>
        <v>#DIV/0!</v>
      </c>
      <c r="EA36" s="202" t="e">
        <f t="shared" si="112"/>
        <v>#DIV/0!</v>
      </c>
      <c r="EB36" s="202" t="e">
        <f t="shared" si="112"/>
        <v>#DIV/0!</v>
      </c>
      <c r="EC36" s="202" t="e">
        <f t="shared" si="112"/>
        <v>#DIV/0!</v>
      </c>
      <c r="ED36" s="202" t="e">
        <f t="shared" si="112"/>
        <v>#DIV/0!</v>
      </c>
      <c r="EE36" s="203" t="e">
        <f>IF(EE12&lt;$BQ59,0,(IF(EE12=0,0,VLOOKUP(EE12,$BQ59:$BT77,3,TRUE)) * EE12 + IF(EE12=0,0,VLOOKUP(EE12,$BQ59:$BT77,4,TRUE))))</f>
        <v>#DIV/0!</v>
      </c>
      <c r="EJ36" s="114">
        <f t="shared" ref="EJ36:EJ74" si="113">EJ35+5</f>
        <v>10</v>
      </c>
      <c r="EK36" s="114">
        <f t="shared" si="111"/>
        <v>0</v>
      </c>
      <c r="EL36" s="115">
        <f t="shared" si="111"/>
        <v>0</v>
      </c>
      <c r="EM36" s="115">
        <f t="shared" si="109"/>
        <v>0</v>
      </c>
      <c r="EN36" s="115">
        <f t="shared" si="109"/>
        <v>0</v>
      </c>
      <c r="EO36" s="115">
        <f t="shared" si="109"/>
        <v>0</v>
      </c>
      <c r="EP36" s="115">
        <f t="shared" si="109"/>
        <v>0</v>
      </c>
      <c r="EQ36" s="115">
        <f t="shared" si="109"/>
        <v>0</v>
      </c>
      <c r="ER36" s="115">
        <f t="shared" si="109"/>
        <v>0</v>
      </c>
      <c r="ES36" s="115">
        <f t="shared" si="109"/>
        <v>0</v>
      </c>
      <c r="ET36" s="115">
        <f t="shared" si="109"/>
        <v>0</v>
      </c>
      <c r="EU36" s="115">
        <f t="shared" si="109"/>
        <v>0</v>
      </c>
      <c r="EV36" s="115">
        <f t="shared" si="109"/>
        <v>0</v>
      </c>
      <c r="EW36" s="115">
        <f t="shared" si="109"/>
        <v>0</v>
      </c>
      <c r="EX36" s="115">
        <f t="shared" si="109"/>
        <v>0</v>
      </c>
      <c r="EY36" s="115">
        <f t="shared" si="109"/>
        <v>0</v>
      </c>
      <c r="EZ36" s="115">
        <f t="shared" si="109"/>
        <v>0</v>
      </c>
      <c r="FA36" s="115">
        <f t="shared" si="109"/>
        <v>0</v>
      </c>
      <c r="FB36" s="115">
        <f t="shared" si="109"/>
        <v>0</v>
      </c>
      <c r="FC36" s="115">
        <f t="shared" si="109"/>
        <v>0</v>
      </c>
      <c r="FD36" s="115">
        <f t="shared" si="109"/>
        <v>0</v>
      </c>
      <c r="FE36" s="115">
        <f t="shared" si="109"/>
        <v>0</v>
      </c>
      <c r="FF36" s="116">
        <f t="shared" si="109"/>
        <v>0</v>
      </c>
    </row>
    <row r="37" spans="1:162" ht="13.5" customHeight="1">
      <c r="A37" s="1"/>
      <c r="B37" s="27"/>
      <c r="C37" s="39" t="s">
        <v>85</v>
      </c>
      <c r="D37" s="44" t="s">
        <v>86</v>
      </c>
      <c r="E37" s="278">
        <v>0</v>
      </c>
      <c r="F37" s="279"/>
      <c r="G37" s="280"/>
      <c r="I37" s="325"/>
      <c r="J37" s="250"/>
      <c r="K37" s="250"/>
      <c r="L37" s="250"/>
      <c r="M37" s="250"/>
      <c r="N37" s="250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185"/>
      <c r="AV37" s="6"/>
      <c r="AW37" s="6"/>
      <c r="AX37" s="23"/>
      <c r="AY37" s="23"/>
      <c r="AZ37" s="23"/>
      <c r="BA37" s="23"/>
      <c r="BB37" s="23"/>
      <c r="BC37" s="24"/>
      <c r="BL37" s="141" t="str">
        <f t="shared" si="93"/>
        <v>-</v>
      </c>
      <c r="BM37" s="142" t="str">
        <f t="shared" si="93"/>
        <v>-</v>
      </c>
      <c r="BN37" s="139" t="str">
        <f t="shared" si="94"/>
        <v>-</v>
      </c>
      <c r="BO37" s="140" t="str">
        <f t="shared" si="95"/>
        <v>-</v>
      </c>
      <c r="BQ37" s="141" t="str">
        <f t="shared" si="96"/>
        <v>-</v>
      </c>
      <c r="BR37" s="142" t="str">
        <f t="shared" si="97"/>
        <v>-</v>
      </c>
      <c r="BS37" s="139" t="str">
        <f t="shared" si="98"/>
        <v>-</v>
      </c>
      <c r="BT37" s="140" t="str">
        <f t="shared" si="99"/>
        <v>-</v>
      </c>
      <c r="BV37" s="141" t="str">
        <f t="shared" si="100"/>
        <v>-</v>
      </c>
      <c r="BW37" s="142" t="str">
        <f t="shared" si="101"/>
        <v>-</v>
      </c>
      <c r="BX37" s="139" t="str">
        <f t="shared" si="102"/>
        <v>-</v>
      </c>
      <c r="BY37" s="140" t="str">
        <f t="shared" si="103"/>
        <v>-</v>
      </c>
      <c r="CA37" s="141" t="str">
        <f t="shared" si="104"/>
        <v>-</v>
      </c>
      <c r="CB37" s="142" t="str">
        <f t="shared" si="105"/>
        <v>-</v>
      </c>
      <c r="CC37" s="139" t="str">
        <f t="shared" si="106"/>
        <v>-</v>
      </c>
      <c r="CD37" s="140" t="str">
        <f t="shared" si="107"/>
        <v>-</v>
      </c>
      <c r="CH37" s="163"/>
      <c r="CI37" s="157"/>
      <c r="CJ37" s="139"/>
      <c r="CZ37" s="212"/>
      <c r="DA37" s="3">
        <v>15</v>
      </c>
      <c r="DB37" s="3">
        <v>14</v>
      </c>
      <c r="DC37" s="3">
        <v>13</v>
      </c>
      <c r="DD37" s="3">
        <v>12</v>
      </c>
      <c r="DE37" s="3">
        <v>11</v>
      </c>
      <c r="DF37" s="3">
        <v>10</v>
      </c>
      <c r="DG37" s="3">
        <v>9</v>
      </c>
      <c r="DH37" s="3">
        <v>8</v>
      </c>
      <c r="DI37" s="3">
        <v>7</v>
      </c>
      <c r="DJ37" s="3">
        <v>6</v>
      </c>
      <c r="DK37" s="3">
        <v>5</v>
      </c>
      <c r="DL37" s="195">
        <v>4</v>
      </c>
      <c r="DU37" s="222" t="s">
        <v>11</v>
      </c>
      <c r="DV37" s="202" t="e">
        <f>IF(DV13&lt;$BV59,0,(IF(DV13=0,0,VLOOKUP(DV13,$BV59:$BY77,3,TRUE)) * DV13 + IF(DV13=0,0,VLOOKUP(DV13,$BV59:$BY77,4,TRUE))))</f>
        <v>#DIV/0!</v>
      </c>
      <c r="DW37" s="202" t="e">
        <f t="shared" ref="DW37:ED37" si="114">IF(DW13&lt;$BV59,0,(IF(DW13=0,0,VLOOKUP(DW13,$BV59:$BY77,3,TRUE)) * DW13 + IF(DW13=0,0,VLOOKUP(DW13,$BV59:$BY77,4,TRUE))))</f>
        <v>#DIV/0!</v>
      </c>
      <c r="DX37" s="202" t="e">
        <f t="shared" si="114"/>
        <v>#DIV/0!</v>
      </c>
      <c r="DY37" s="202" t="e">
        <f t="shared" si="114"/>
        <v>#DIV/0!</v>
      </c>
      <c r="DZ37" s="202" t="e">
        <f t="shared" si="114"/>
        <v>#DIV/0!</v>
      </c>
      <c r="EA37" s="202" t="e">
        <f t="shared" si="114"/>
        <v>#DIV/0!</v>
      </c>
      <c r="EB37" s="202" t="e">
        <f t="shared" si="114"/>
        <v>#DIV/0!</v>
      </c>
      <c r="EC37" s="202" t="e">
        <f t="shared" si="114"/>
        <v>#DIV/0!</v>
      </c>
      <c r="ED37" s="202" t="e">
        <f t="shared" si="114"/>
        <v>#DIV/0!</v>
      </c>
      <c r="EE37" s="203" t="e">
        <f>IF(EE13&lt;$BV59,0,(IF(EE13=0,0,VLOOKUP(EE13,$BV59:$BY77,3,TRUE)) * EE13 + IF(EE13=0,0,VLOOKUP(EE13,$BV59:$BY77,4,TRUE))))</f>
        <v>#DIV/0!</v>
      </c>
      <c r="EJ37" s="114">
        <f t="shared" si="113"/>
        <v>15</v>
      </c>
      <c r="EK37" s="114">
        <f t="shared" si="111"/>
        <v>0</v>
      </c>
      <c r="EL37" s="115">
        <f t="shared" si="111"/>
        <v>0</v>
      </c>
      <c r="EM37" s="115">
        <f t="shared" si="109"/>
        <v>0</v>
      </c>
      <c r="EN37" s="115">
        <f t="shared" si="109"/>
        <v>0</v>
      </c>
      <c r="EO37" s="115">
        <f t="shared" si="109"/>
        <v>0</v>
      </c>
      <c r="EP37" s="115">
        <f t="shared" si="109"/>
        <v>0</v>
      </c>
      <c r="EQ37" s="115">
        <f t="shared" si="109"/>
        <v>0</v>
      </c>
      <c r="ER37" s="115">
        <f t="shared" si="109"/>
        <v>0</v>
      </c>
      <c r="ES37" s="115">
        <f t="shared" si="109"/>
        <v>0</v>
      </c>
      <c r="ET37" s="115">
        <f t="shared" si="109"/>
        <v>0</v>
      </c>
      <c r="EU37" s="115">
        <f t="shared" si="109"/>
        <v>0</v>
      </c>
      <c r="EV37" s="115">
        <f t="shared" si="109"/>
        <v>0</v>
      </c>
      <c r="EW37" s="115">
        <f t="shared" si="109"/>
        <v>0</v>
      </c>
      <c r="EX37" s="115">
        <f t="shared" si="109"/>
        <v>0</v>
      </c>
      <c r="EY37" s="115">
        <f t="shared" si="109"/>
        <v>0</v>
      </c>
      <c r="EZ37" s="115">
        <f t="shared" si="109"/>
        <v>0</v>
      </c>
      <c r="FA37" s="115">
        <f t="shared" si="109"/>
        <v>0</v>
      </c>
      <c r="FB37" s="115">
        <f t="shared" si="109"/>
        <v>0</v>
      </c>
      <c r="FC37" s="115">
        <f t="shared" si="109"/>
        <v>0</v>
      </c>
      <c r="FD37" s="115">
        <f t="shared" si="109"/>
        <v>0</v>
      </c>
      <c r="FE37" s="115">
        <f t="shared" si="109"/>
        <v>0</v>
      </c>
      <c r="FF37" s="116">
        <f t="shared" si="109"/>
        <v>0</v>
      </c>
    </row>
    <row r="38" spans="1:162" ht="13.5" customHeight="1">
      <c r="A38" s="1"/>
      <c r="B38" s="27"/>
      <c r="C38" s="47" t="s">
        <v>87</v>
      </c>
      <c r="D38" s="21" t="s">
        <v>88</v>
      </c>
      <c r="E38" s="316"/>
      <c r="F38" s="317"/>
      <c r="G38" s="318"/>
      <c r="I38" s="325"/>
      <c r="J38" s="250"/>
      <c r="K38" s="250"/>
      <c r="L38" s="250"/>
      <c r="M38" s="250"/>
      <c r="N38" s="250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185"/>
      <c r="AV38" s="6"/>
      <c r="AW38" s="6"/>
      <c r="AX38" s="23"/>
      <c r="AY38" s="23"/>
      <c r="AZ38" s="23"/>
      <c r="BA38" s="23"/>
      <c r="BB38" s="23"/>
      <c r="BC38" s="24"/>
      <c r="BL38" s="141" t="str">
        <f t="shared" si="93"/>
        <v>-</v>
      </c>
      <c r="BM38" s="142" t="str">
        <f t="shared" si="93"/>
        <v>-</v>
      </c>
      <c r="BN38" s="139" t="str">
        <f t="shared" si="94"/>
        <v>-</v>
      </c>
      <c r="BO38" s="140" t="str">
        <f t="shared" si="95"/>
        <v>-</v>
      </c>
      <c r="BQ38" s="141" t="str">
        <f t="shared" si="96"/>
        <v>-</v>
      </c>
      <c r="BR38" s="142" t="str">
        <f t="shared" si="97"/>
        <v>-</v>
      </c>
      <c r="BS38" s="139" t="str">
        <f t="shared" si="98"/>
        <v>-</v>
      </c>
      <c r="BT38" s="140" t="str">
        <f t="shared" si="99"/>
        <v>-</v>
      </c>
      <c r="BV38" s="141" t="str">
        <f t="shared" si="100"/>
        <v>-</v>
      </c>
      <c r="BW38" s="142" t="str">
        <f t="shared" si="101"/>
        <v>-</v>
      </c>
      <c r="BX38" s="139" t="str">
        <f t="shared" si="102"/>
        <v>-</v>
      </c>
      <c r="BY38" s="140" t="str">
        <f t="shared" si="103"/>
        <v>-</v>
      </c>
      <c r="CA38" s="141" t="str">
        <f t="shared" si="104"/>
        <v>-</v>
      </c>
      <c r="CB38" s="142" t="str">
        <f t="shared" si="105"/>
        <v>-</v>
      </c>
      <c r="CC38" s="139" t="str">
        <f t="shared" si="106"/>
        <v>-</v>
      </c>
      <c r="CD38" s="140" t="str">
        <f t="shared" si="107"/>
        <v>-</v>
      </c>
      <c r="CH38" s="163"/>
      <c r="CI38" s="157"/>
      <c r="CJ38" s="139"/>
      <c r="CZ38" s="212"/>
      <c r="DA38" s="3">
        <v>16</v>
      </c>
      <c r="DB38" s="3">
        <v>15</v>
      </c>
      <c r="DC38" s="3">
        <v>14</v>
      </c>
      <c r="DD38" s="3">
        <v>13</v>
      </c>
      <c r="DE38" s="3">
        <v>12</v>
      </c>
      <c r="DF38" s="3">
        <v>11</v>
      </c>
      <c r="DG38" s="3">
        <v>10</v>
      </c>
      <c r="DH38" s="3">
        <v>9</v>
      </c>
      <c r="DI38" s="3">
        <v>8</v>
      </c>
      <c r="DJ38" s="3">
        <v>7</v>
      </c>
      <c r="DK38" s="3">
        <v>6</v>
      </c>
      <c r="DL38" s="195">
        <v>5</v>
      </c>
      <c r="DU38" s="222" t="s">
        <v>12</v>
      </c>
      <c r="DV38" s="202" t="e">
        <f>IF(DV14&lt;$CA59,0,(IF(DV14=0,0,VLOOKUP(DV14,$CA59:$CD77,3,TRUE)) * DV14 + IF(DV14=0,0,VLOOKUP(DV14,$CA59:$CD77,4,TRUE))))</f>
        <v>#DIV/0!</v>
      </c>
      <c r="DW38" s="202" t="e">
        <f t="shared" ref="DW38:EE38" si="115">IF(DW14&lt;$CA59,0,(IF(DW14=0,0,VLOOKUP(DW14,$CA59:$CD77,3,TRUE)) * DW14 + IF(DW14=0,0,VLOOKUP(DW14,$CA59:$CD77,4,TRUE))))</f>
        <v>#DIV/0!</v>
      </c>
      <c r="DX38" s="202" t="e">
        <f t="shared" si="115"/>
        <v>#DIV/0!</v>
      </c>
      <c r="DY38" s="202" t="e">
        <f t="shared" si="115"/>
        <v>#DIV/0!</v>
      </c>
      <c r="DZ38" s="202" t="e">
        <f t="shared" si="115"/>
        <v>#DIV/0!</v>
      </c>
      <c r="EA38" s="202" t="e">
        <f t="shared" si="115"/>
        <v>#DIV/0!</v>
      </c>
      <c r="EB38" s="202" t="e">
        <f t="shared" si="115"/>
        <v>#DIV/0!</v>
      </c>
      <c r="EC38" s="202" t="e">
        <f t="shared" si="115"/>
        <v>#DIV/0!</v>
      </c>
      <c r="ED38" s="202" t="e">
        <f t="shared" si="115"/>
        <v>#DIV/0!</v>
      </c>
      <c r="EE38" s="203" t="e">
        <f t="shared" si="115"/>
        <v>#DIV/0!</v>
      </c>
      <c r="EJ38" s="114">
        <f t="shared" si="113"/>
        <v>20</v>
      </c>
      <c r="EK38" s="114">
        <f t="shared" si="111"/>
        <v>0</v>
      </c>
      <c r="EL38" s="115">
        <f t="shared" si="111"/>
        <v>0</v>
      </c>
      <c r="EM38" s="115">
        <f t="shared" si="109"/>
        <v>0</v>
      </c>
      <c r="EN38" s="115">
        <f t="shared" si="109"/>
        <v>0</v>
      </c>
      <c r="EO38" s="115">
        <f t="shared" si="109"/>
        <v>0</v>
      </c>
      <c r="EP38" s="115">
        <f t="shared" si="109"/>
        <v>0</v>
      </c>
      <c r="EQ38" s="115">
        <f t="shared" si="109"/>
        <v>0</v>
      </c>
      <c r="ER38" s="115">
        <f t="shared" si="109"/>
        <v>0</v>
      </c>
      <c r="ES38" s="115">
        <f t="shared" si="109"/>
        <v>0</v>
      </c>
      <c r="ET38" s="115">
        <f t="shared" si="109"/>
        <v>0</v>
      </c>
      <c r="EU38" s="115">
        <f t="shared" si="109"/>
        <v>0</v>
      </c>
      <c r="EV38" s="115">
        <f t="shared" si="109"/>
        <v>0</v>
      </c>
      <c r="EW38" s="115">
        <f t="shared" si="109"/>
        <v>0</v>
      </c>
      <c r="EX38" s="115">
        <f t="shared" si="109"/>
        <v>0</v>
      </c>
      <c r="EY38" s="115">
        <f t="shared" si="109"/>
        <v>0</v>
      </c>
      <c r="EZ38" s="115">
        <f t="shared" si="109"/>
        <v>0</v>
      </c>
      <c r="FA38" s="115">
        <f t="shared" si="109"/>
        <v>0</v>
      </c>
      <c r="FB38" s="115">
        <f t="shared" si="109"/>
        <v>0</v>
      </c>
      <c r="FC38" s="115">
        <f t="shared" si="109"/>
        <v>0</v>
      </c>
      <c r="FD38" s="115">
        <f t="shared" si="109"/>
        <v>0</v>
      </c>
      <c r="FE38" s="115">
        <f t="shared" si="109"/>
        <v>0</v>
      </c>
      <c r="FF38" s="116">
        <f t="shared" si="109"/>
        <v>0</v>
      </c>
    </row>
    <row r="39" spans="1:162" ht="13.5" customHeight="1">
      <c r="A39" s="1"/>
      <c r="B39" s="39"/>
      <c r="C39" s="45" t="s">
        <v>89</v>
      </c>
      <c r="D39" s="21"/>
      <c r="E39" s="298"/>
      <c r="F39" s="299"/>
      <c r="G39" s="300"/>
      <c r="I39" s="325"/>
      <c r="J39" s="250"/>
      <c r="K39" s="250"/>
      <c r="L39" s="250"/>
      <c r="M39" s="250"/>
      <c r="N39" s="25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185"/>
      <c r="AV39" s="6"/>
      <c r="AW39" s="6"/>
      <c r="AX39" s="23"/>
      <c r="AY39" s="23"/>
      <c r="AZ39" s="23"/>
      <c r="BA39" s="23"/>
      <c r="BB39" s="23"/>
      <c r="BC39" s="24"/>
      <c r="BL39" s="141" t="str">
        <f t="shared" si="93"/>
        <v>-</v>
      </c>
      <c r="BM39" s="142" t="str">
        <f t="shared" si="93"/>
        <v>-</v>
      </c>
      <c r="BN39" s="139" t="str">
        <f t="shared" si="94"/>
        <v>-</v>
      </c>
      <c r="BO39" s="140" t="str">
        <f t="shared" si="95"/>
        <v>-</v>
      </c>
      <c r="BQ39" s="141" t="str">
        <f t="shared" si="96"/>
        <v>-</v>
      </c>
      <c r="BR39" s="142" t="str">
        <f t="shared" si="97"/>
        <v>-</v>
      </c>
      <c r="BS39" s="139" t="str">
        <f t="shared" si="98"/>
        <v>-</v>
      </c>
      <c r="BT39" s="140" t="str">
        <f t="shared" si="99"/>
        <v>-</v>
      </c>
      <c r="BV39" s="141" t="str">
        <f t="shared" si="100"/>
        <v>-</v>
      </c>
      <c r="BW39" s="142" t="str">
        <f t="shared" si="101"/>
        <v>-</v>
      </c>
      <c r="BX39" s="139" t="str">
        <f t="shared" si="102"/>
        <v>-</v>
      </c>
      <c r="BY39" s="140" t="str">
        <f t="shared" si="103"/>
        <v>-</v>
      </c>
      <c r="CA39" s="141" t="str">
        <f t="shared" si="104"/>
        <v>-</v>
      </c>
      <c r="CB39" s="142" t="str">
        <f t="shared" si="105"/>
        <v>-</v>
      </c>
      <c r="CC39" s="139" t="str">
        <f t="shared" si="106"/>
        <v>-</v>
      </c>
      <c r="CD39" s="140" t="str">
        <f t="shared" si="107"/>
        <v>-</v>
      </c>
      <c r="CH39" s="163"/>
      <c r="CI39" s="157"/>
      <c r="CJ39" s="139"/>
      <c r="CZ39" s="212" t="s">
        <v>35</v>
      </c>
      <c r="DA39" s="3" t="str">
        <f>IF(DA33=1,VLOOKUP(1,DA12:DP30,DA35,FALSE),"-")</f>
        <v>-</v>
      </c>
      <c r="DB39" s="3" t="str">
        <f t="shared" ref="DB39:DL39" si="116">IF(DB33=1,VLOOKUP(1,DB12:DQ30,DB35,FALSE),"-")</f>
        <v>-</v>
      </c>
      <c r="DC39" s="3" t="str">
        <f t="shared" si="116"/>
        <v>-</v>
      </c>
      <c r="DD39" s="3" t="str">
        <f t="shared" si="116"/>
        <v>-</v>
      </c>
      <c r="DE39" s="3" t="str">
        <f t="shared" si="116"/>
        <v>-</v>
      </c>
      <c r="DF39" s="3" t="str">
        <f t="shared" si="116"/>
        <v>-</v>
      </c>
      <c r="DG39" s="3" t="str">
        <f t="shared" si="116"/>
        <v>-</v>
      </c>
      <c r="DH39" s="3" t="str">
        <f t="shared" si="116"/>
        <v>-</v>
      </c>
      <c r="DI39" s="3" t="str">
        <f t="shared" si="116"/>
        <v>-</v>
      </c>
      <c r="DJ39" s="3" t="str">
        <f t="shared" si="116"/>
        <v>-</v>
      </c>
      <c r="DK39" s="3" t="str">
        <f t="shared" si="116"/>
        <v>-</v>
      </c>
      <c r="DL39" s="3" t="str">
        <f t="shared" si="116"/>
        <v>-</v>
      </c>
      <c r="DU39" s="222" t="s">
        <v>13</v>
      </c>
      <c r="DV39" s="202" t="e">
        <f>IF(DV15&lt;$BL59,0,(IF(DV15=0,0,VLOOKUP(DV15,$BL59:$BO77,3,TRUE)) * DV15 + IF(DV15=0,0,VLOOKUP(DV15,$BL59:$BO77,4,TRUE))))</f>
        <v>#DIV/0!</v>
      </c>
      <c r="DW39" s="202" t="e">
        <f t="shared" ref="DW39:EE39" si="117">IF(DW15&lt;$BL59,0,(IF(DW15=0,0,VLOOKUP(DW15,$BL59:$BO77,3,TRUE)) * DW15 + IF(DW15=0,0,VLOOKUP(DW15,$BL59:$BO77,4,TRUE))))</f>
        <v>#DIV/0!</v>
      </c>
      <c r="DX39" s="202" t="e">
        <f t="shared" si="117"/>
        <v>#DIV/0!</v>
      </c>
      <c r="DY39" s="202" t="e">
        <f t="shared" si="117"/>
        <v>#DIV/0!</v>
      </c>
      <c r="DZ39" s="202" t="e">
        <f t="shared" si="117"/>
        <v>#DIV/0!</v>
      </c>
      <c r="EA39" s="202" t="e">
        <f t="shared" si="117"/>
        <v>#DIV/0!</v>
      </c>
      <c r="EB39" s="202" t="e">
        <f t="shared" si="117"/>
        <v>#DIV/0!</v>
      </c>
      <c r="EC39" s="202" t="e">
        <f t="shared" si="117"/>
        <v>#DIV/0!</v>
      </c>
      <c r="ED39" s="202" t="e">
        <f t="shared" si="117"/>
        <v>#DIV/0!</v>
      </c>
      <c r="EE39" s="203" t="e">
        <f t="shared" si="117"/>
        <v>#DIV/0!</v>
      </c>
      <c r="EJ39" s="114">
        <f t="shared" si="113"/>
        <v>25</v>
      </c>
      <c r="EK39" s="114">
        <f t="shared" si="111"/>
        <v>0</v>
      </c>
      <c r="EL39" s="115">
        <f t="shared" si="111"/>
        <v>0</v>
      </c>
      <c r="EM39" s="115">
        <f t="shared" si="109"/>
        <v>0</v>
      </c>
      <c r="EN39" s="115">
        <f t="shared" si="109"/>
        <v>0</v>
      </c>
      <c r="EO39" s="115">
        <f t="shared" si="109"/>
        <v>0</v>
      </c>
      <c r="EP39" s="115">
        <f t="shared" si="109"/>
        <v>0</v>
      </c>
      <c r="EQ39" s="115">
        <f t="shared" si="109"/>
        <v>0</v>
      </c>
      <c r="ER39" s="115">
        <f t="shared" si="109"/>
        <v>0</v>
      </c>
      <c r="ES39" s="115">
        <f t="shared" si="109"/>
        <v>0</v>
      </c>
      <c r="ET39" s="115">
        <f t="shared" si="109"/>
        <v>0</v>
      </c>
      <c r="EU39" s="115">
        <f t="shared" si="109"/>
        <v>0</v>
      </c>
      <c r="EV39" s="115">
        <f t="shared" si="109"/>
        <v>0</v>
      </c>
      <c r="EW39" s="115">
        <f t="shared" si="109"/>
        <v>0</v>
      </c>
      <c r="EX39" s="115">
        <f t="shared" si="109"/>
        <v>0</v>
      </c>
      <c r="EY39" s="115">
        <f t="shared" si="109"/>
        <v>0</v>
      </c>
      <c r="EZ39" s="115">
        <f t="shared" si="109"/>
        <v>0</v>
      </c>
      <c r="FA39" s="115">
        <f t="shared" si="109"/>
        <v>0</v>
      </c>
      <c r="FB39" s="115">
        <f t="shared" si="109"/>
        <v>0</v>
      </c>
      <c r="FC39" s="115">
        <f t="shared" si="109"/>
        <v>0</v>
      </c>
      <c r="FD39" s="115">
        <f t="shared" si="109"/>
        <v>0</v>
      </c>
      <c r="FE39" s="115">
        <f t="shared" si="109"/>
        <v>0</v>
      </c>
      <c r="FF39" s="116">
        <f t="shared" si="109"/>
        <v>0</v>
      </c>
    </row>
    <row r="40" spans="1:162" ht="13.5" customHeight="1">
      <c r="A40" s="1"/>
      <c r="B40" s="3"/>
      <c r="C40" s="3"/>
      <c r="D40" s="270"/>
      <c r="E40" s="36"/>
      <c r="F40" s="36"/>
      <c r="G40" s="36"/>
      <c r="I40" s="325"/>
      <c r="J40" s="250"/>
      <c r="K40" s="250"/>
      <c r="L40" s="250"/>
      <c r="M40" s="250"/>
      <c r="N40" s="250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185"/>
      <c r="AV40" s="6"/>
      <c r="AW40" s="6"/>
      <c r="AX40" s="23"/>
      <c r="AY40" s="23"/>
      <c r="AZ40" s="23"/>
      <c r="BA40" s="23"/>
      <c r="BB40" s="23"/>
      <c r="BC40" s="24"/>
      <c r="BL40" s="141" t="str">
        <f t="shared" si="93"/>
        <v>-</v>
      </c>
      <c r="BM40" s="142" t="str">
        <f t="shared" si="93"/>
        <v>-</v>
      </c>
      <c r="BN40" s="139" t="str">
        <f t="shared" si="94"/>
        <v>-</v>
      </c>
      <c r="BO40" s="140" t="str">
        <f t="shared" si="95"/>
        <v>-</v>
      </c>
      <c r="BQ40" s="141" t="str">
        <f t="shared" si="96"/>
        <v>-</v>
      </c>
      <c r="BR40" s="142" t="str">
        <f t="shared" si="97"/>
        <v>-</v>
      </c>
      <c r="BS40" s="139" t="str">
        <f t="shared" si="98"/>
        <v>-</v>
      </c>
      <c r="BT40" s="140" t="str">
        <f t="shared" si="99"/>
        <v>-</v>
      </c>
      <c r="BV40" s="141" t="str">
        <f t="shared" si="100"/>
        <v>-</v>
      </c>
      <c r="BW40" s="142" t="str">
        <f t="shared" si="101"/>
        <v>-</v>
      </c>
      <c r="BX40" s="139" t="str">
        <f t="shared" si="102"/>
        <v>-</v>
      </c>
      <c r="BY40" s="140" t="str">
        <f t="shared" si="103"/>
        <v>-</v>
      </c>
      <c r="CA40" s="141" t="str">
        <f t="shared" si="104"/>
        <v>-</v>
      </c>
      <c r="CB40" s="142" t="str">
        <f t="shared" si="105"/>
        <v>-</v>
      </c>
      <c r="CC40" s="139" t="str">
        <f t="shared" si="106"/>
        <v>-</v>
      </c>
      <c r="CD40" s="140" t="str">
        <f t="shared" si="107"/>
        <v>-</v>
      </c>
      <c r="CH40" s="163"/>
      <c r="CI40" s="157"/>
      <c r="CJ40" s="139"/>
      <c r="CZ40" s="212" t="s">
        <v>90</v>
      </c>
      <c r="DA40" s="3" t="str">
        <f>IF(DA33=1,VLOOKUP(1,DA12:DP30,DA36,FALSE),"-")</f>
        <v>-</v>
      </c>
      <c r="DB40" s="3" t="str">
        <f t="shared" ref="DB40:DL40" si="118">IF(DB33=1,VLOOKUP(1,DB12:DQ30,DB36,FALSE),"-")</f>
        <v>-</v>
      </c>
      <c r="DC40" s="3" t="str">
        <f t="shared" si="118"/>
        <v>-</v>
      </c>
      <c r="DD40" s="3" t="str">
        <f t="shared" si="118"/>
        <v>-</v>
      </c>
      <c r="DE40" s="3" t="str">
        <f t="shared" si="118"/>
        <v>-</v>
      </c>
      <c r="DF40" s="3" t="str">
        <f t="shared" si="118"/>
        <v>-</v>
      </c>
      <c r="DG40" s="3" t="str">
        <f t="shared" si="118"/>
        <v>-</v>
      </c>
      <c r="DH40" s="3" t="str">
        <f t="shared" si="118"/>
        <v>-</v>
      </c>
      <c r="DI40" s="3" t="str">
        <f t="shared" si="118"/>
        <v>-</v>
      </c>
      <c r="DJ40" s="3" t="str">
        <f t="shared" si="118"/>
        <v>-</v>
      </c>
      <c r="DK40" s="3" t="str">
        <f t="shared" si="118"/>
        <v>-</v>
      </c>
      <c r="DL40" s="3" t="str">
        <f t="shared" si="118"/>
        <v>-</v>
      </c>
      <c r="DU40" s="222" t="s">
        <v>14</v>
      </c>
      <c r="DV40" s="202" t="e">
        <f>IF(DV16&lt;$BQ59,0,(IF(DV16=0,0,VLOOKUP(DV16,$BQ59:$BT77,3,TRUE)) * DV16 + IF(DV16=0,0,VLOOKUP(DV16,$BQ59:$BT77,4,TRUE))))</f>
        <v>#DIV/0!</v>
      </c>
      <c r="DW40" s="202" t="e">
        <f t="shared" ref="DW40:EE40" si="119">IF(DW16&lt;$BQ59,0,(IF(DW16=0,0,VLOOKUP(DW16,$BQ59:$BT77,3,TRUE)) * DW16 + IF(DW16=0,0,VLOOKUP(DW16,$BQ59:$BT77,4,TRUE))))</f>
        <v>#DIV/0!</v>
      </c>
      <c r="DX40" s="202" t="e">
        <f t="shared" si="119"/>
        <v>#DIV/0!</v>
      </c>
      <c r="DY40" s="202" t="e">
        <f t="shared" si="119"/>
        <v>#DIV/0!</v>
      </c>
      <c r="DZ40" s="202" t="e">
        <f t="shared" si="119"/>
        <v>#DIV/0!</v>
      </c>
      <c r="EA40" s="202" t="e">
        <f t="shared" si="119"/>
        <v>#DIV/0!</v>
      </c>
      <c r="EB40" s="202" t="e">
        <f t="shared" si="119"/>
        <v>#DIV/0!</v>
      </c>
      <c r="EC40" s="202" t="e">
        <f t="shared" si="119"/>
        <v>#DIV/0!</v>
      </c>
      <c r="ED40" s="202" t="e">
        <f t="shared" si="119"/>
        <v>#DIV/0!</v>
      </c>
      <c r="EE40" s="203" t="e">
        <f t="shared" si="119"/>
        <v>#DIV/0!</v>
      </c>
      <c r="EJ40" s="114">
        <f t="shared" si="113"/>
        <v>30</v>
      </c>
      <c r="EK40" s="114">
        <f t="shared" si="111"/>
        <v>0</v>
      </c>
      <c r="EL40" s="115">
        <f t="shared" si="111"/>
        <v>0</v>
      </c>
      <c r="EM40" s="115">
        <f t="shared" si="109"/>
        <v>0</v>
      </c>
      <c r="EN40" s="115">
        <f t="shared" si="109"/>
        <v>0</v>
      </c>
      <c r="EO40" s="115">
        <f t="shared" si="109"/>
        <v>0</v>
      </c>
      <c r="EP40" s="115">
        <f t="shared" si="109"/>
        <v>0</v>
      </c>
      <c r="EQ40" s="115">
        <f t="shared" si="109"/>
        <v>0</v>
      </c>
      <c r="ER40" s="115">
        <f t="shared" si="109"/>
        <v>0</v>
      </c>
      <c r="ES40" s="115">
        <f t="shared" si="109"/>
        <v>0</v>
      </c>
      <c r="ET40" s="115">
        <f t="shared" si="109"/>
        <v>0</v>
      </c>
      <c r="EU40" s="115">
        <f t="shared" si="109"/>
        <v>0</v>
      </c>
      <c r="EV40" s="115">
        <f t="shared" si="109"/>
        <v>0</v>
      </c>
      <c r="EW40" s="115">
        <f t="shared" si="109"/>
        <v>0</v>
      </c>
      <c r="EX40" s="115">
        <f t="shared" si="109"/>
        <v>0</v>
      </c>
      <c r="EY40" s="115">
        <f t="shared" si="109"/>
        <v>0</v>
      </c>
      <c r="EZ40" s="115">
        <f t="shared" si="109"/>
        <v>0</v>
      </c>
      <c r="FA40" s="115">
        <f t="shared" si="109"/>
        <v>0</v>
      </c>
      <c r="FB40" s="115">
        <f t="shared" si="109"/>
        <v>0</v>
      </c>
      <c r="FC40" s="115">
        <f t="shared" si="109"/>
        <v>0</v>
      </c>
      <c r="FD40" s="115">
        <f t="shared" si="109"/>
        <v>0</v>
      </c>
      <c r="FE40" s="115">
        <f t="shared" si="109"/>
        <v>0</v>
      </c>
      <c r="FF40" s="116">
        <f t="shared" si="109"/>
        <v>0</v>
      </c>
    </row>
    <row r="41" spans="1:162" ht="13.5" customHeight="1">
      <c r="A41" s="1"/>
      <c r="B41" s="37"/>
      <c r="C41" s="37"/>
      <c r="D41" s="37"/>
      <c r="E41" s="48"/>
      <c r="F41" s="48"/>
      <c r="G41" s="48"/>
      <c r="I41" s="325"/>
      <c r="J41" s="250"/>
      <c r="K41" s="250"/>
      <c r="L41" s="250"/>
      <c r="M41" s="250"/>
      <c r="N41" s="25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185"/>
      <c r="AV41" s="6"/>
      <c r="AW41" s="6"/>
      <c r="AX41" s="23"/>
      <c r="AY41" s="23"/>
      <c r="AZ41" s="23"/>
      <c r="BA41" s="23"/>
      <c r="BB41" s="23"/>
      <c r="BC41" s="24"/>
      <c r="BL41" s="141" t="str">
        <f t="shared" si="93"/>
        <v>-</v>
      </c>
      <c r="BM41" s="142" t="str">
        <f t="shared" si="93"/>
        <v>-</v>
      </c>
      <c r="BN41" s="139" t="str">
        <f t="shared" si="94"/>
        <v>-</v>
      </c>
      <c r="BO41" s="140" t="str">
        <f t="shared" si="95"/>
        <v>-</v>
      </c>
      <c r="BQ41" s="141" t="str">
        <f t="shared" si="96"/>
        <v>-</v>
      </c>
      <c r="BR41" s="142" t="str">
        <f t="shared" si="97"/>
        <v>-</v>
      </c>
      <c r="BS41" s="139" t="str">
        <f t="shared" si="98"/>
        <v>-</v>
      </c>
      <c r="BT41" s="140" t="str">
        <f t="shared" si="99"/>
        <v>-</v>
      </c>
      <c r="BV41" s="141" t="str">
        <f t="shared" si="100"/>
        <v>-</v>
      </c>
      <c r="BW41" s="142" t="str">
        <f t="shared" si="101"/>
        <v>-</v>
      </c>
      <c r="BX41" s="139" t="str">
        <f t="shared" si="102"/>
        <v>-</v>
      </c>
      <c r="BY41" s="140" t="str">
        <f t="shared" si="103"/>
        <v>-</v>
      </c>
      <c r="CA41" s="141" t="str">
        <f t="shared" si="104"/>
        <v>-</v>
      </c>
      <c r="CB41" s="142" t="str">
        <f t="shared" si="105"/>
        <v>-</v>
      </c>
      <c r="CC41" s="139" t="str">
        <f t="shared" si="106"/>
        <v>-</v>
      </c>
      <c r="CD41" s="140" t="str">
        <f t="shared" si="107"/>
        <v>-</v>
      </c>
      <c r="CH41" s="163"/>
      <c r="CI41" s="157"/>
      <c r="CJ41" s="139"/>
      <c r="CZ41" s="212" t="s">
        <v>60</v>
      </c>
      <c r="DA41" s="3" t="str">
        <f>IF(DA33=1,VLOOKUP(1,DA12:DP30,DA37,FALSE),"-")</f>
        <v>-</v>
      </c>
      <c r="DB41" s="3" t="str">
        <f t="shared" ref="DB41:DL41" si="120">IF(DB33=1,VLOOKUP(1,DB12:DQ30,DB37,FALSE),"-")</f>
        <v>-</v>
      </c>
      <c r="DC41" s="3" t="str">
        <f t="shared" si="120"/>
        <v>-</v>
      </c>
      <c r="DD41" s="3" t="str">
        <f t="shared" si="120"/>
        <v>-</v>
      </c>
      <c r="DE41" s="3" t="str">
        <f t="shared" si="120"/>
        <v>-</v>
      </c>
      <c r="DF41" s="3" t="str">
        <f t="shared" si="120"/>
        <v>-</v>
      </c>
      <c r="DG41" s="3" t="str">
        <f t="shared" si="120"/>
        <v>-</v>
      </c>
      <c r="DH41" s="3" t="str">
        <f t="shared" si="120"/>
        <v>-</v>
      </c>
      <c r="DI41" s="3" t="str">
        <f t="shared" si="120"/>
        <v>-</v>
      </c>
      <c r="DJ41" s="3" t="str">
        <f t="shared" si="120"/>
        <v>-</v>
      </c>
      <c r="DK41" s="3" t="str">
        <f t="shared" si="120"/>
        <v>-</v>
      </c>
      <c r="DL41" s="3" t="str">
        <f t="shared" si="120"/>
        <v>-</v>
      </c>
      <c r="DU41" s="222" t="s">
        <v>15</v>
      </c>
      <c r="DV41" s="202" t="e">
        <f>IF(DV17&lt;$BV85,0,(IF(DV17=0,0,VLOOKUP(DV17,$BV85:$BY103,3,TRUE)) * DV17 + IF(DV17=0,0,VLOOKUP(DV17,$BV85:$BY103,4,TRUE))))</f>
        <v>#DIV/0!</v>
      </c>
      <c r="DW41" s="202" t="e">
        <f t="shared" ref="DW41:EE41" si="121">IF(DW17&lt;$BV85,0,(IF(DW17=0,0,VLOOKUP(DW17,$BV85:$BY103,3,TRUE)) * DW17 + IF(DW17=0,0,VLOOKUP(DW17,$BV85:$BY103,4,TRUE))))</f>
        <v>#DIV/0!</v>
      </c>
      <c r="DX41" s="202" t="e">
        <f t="shared" si="121"/>
        <v>#DIV/0!</v>
      </c>
      <c r="DY41" s="202" t="e">
        <f t="shared" si="121"/>
        <v>#DIV/0!</v>
      </c>
      <c r="DZ41" s="202" t="e">
        <f t="shared" si="121"/>
        <v>#DIV/0!</v>
      </c>
      <c r="EA41" s="202" t="e">
        <f t="shared" si="121"/>
        <v>#DIV/0!</v>
      </c>
      <c r="EB41" s="202" t="e">
        <f t="shared" si="121"/>
        <v>#DIV/0!</v>
      </c>
      <c r="EC41" s="202" t="e">
        <f t="shared" si="121"/>
        <v>#DIV/0!</v>
      </c>
      <c r="ED41" s="202" t="e">
        <f t="shared" si="121"/>
        <v>#DIV/0!</v>
      </c>
      <c r="EE41" s="203" t="e">
        <f t="shared" si="121"/>
        <v>#DIV/0!</v>
      </c>
      <c r="EJ41" s="114">
        <f t="shared" si="113"/>
        <v>35</v>
      </c>
      <c r="EK41" s="114">
        <f t="shared" si="111"/>
        <v>0</v>
      </c>
      <c r="EL41" s="115">
        <f t="shared" si="111"/>
        <v>0</v>
      </c>
      <c r="EM41" s="115">
        <f t="shared" si="109"/>
        <v>0</v>
      </c>
      <c r="EN41" s="115">
        <f t="shared" si="109"/>
        <v>0</v>
      </c>
      <c r="EO41" s="115">
        <f t="shared" si="109"/>
        <v>0</v>
      </c>
      <c r="EP41" s="115">
        <f t="shared" si="109"/>
        <v>0</v>
      </c>
      <c r="EQ41" s="115">
        <f t="shared" si="109"/>
        <v>0</v>
      </c>
      <c r="ER41" s="115">
        <f t="shared" si="109"/>
        <v>0</v>
      </c>
      <c r="ES41" s="115">
        <f t="shared" si="109"/>
        <v>0</v>
      </c>
      <c r="ET41" s="115">
        <f t="shared" si="109"/>
        <v>0</v>
      </c>
      <c r="EU41" s="115">
        <f t="shared" si="109"/>
        <v>0</v>
      </c>
      <c r="EV41" s="115">
        <f t="shared" si="109"/>
        <v>0</v>
      </c>
      <c r="EW41" s="115">
        <f t="shared" si="109"/>
        <v>0</v>
      </c>
      <c r="EX41" s="115">
        <f t="shared" si="109"/>
        <v>0</v>
      </c>
      <c r="EY41" s="115">
        <f t="shared" si="109"/>
        <v>0</v>
      </c>
      <c r="EZ41" s="115">
        <f t="shared" si="109"/>
        <v>0</v>
      </c>
      <c r="FA41" s="115">
        <f t="shared" si="109"/>
        <v>0</v>
      </c>
      <c r="FB41" s="115">
        <f t="shared" si="109"/>
        <v>0</v>
      </c>
      <c r="FC41" s="115">
        <f t="shared" si="109"/>
        <v>0</v>
      </c>
      <c r="FD41" s="115">
        <f t="shared" si="109"/>
        <v>0</v>
      </c>
      <c r="FE41" s="115">
        <f t="shared" si="109"/>
        <v>0</v>
      </c>
      <c r="FF41" s="116">
        <f t="shared" si="109"/>
        <v>0</v>
      </c>
    </row>
    <row r="42" spans="1:162" ht="13.5" customHeight="1">
      <c r="A42" s="1"/>
      <c r="B42" s="49" t="s">
        <v>91</v>
      </c>
      <c r="C42" s="50" t="s">
        <v>42</v>
      </c>
      <c r="D42" s="51"/>
      <c r="E42" s="319"/>
      <c r="F42" s="320"/>
      <c r="G42" s="321"/>
      <c r="I42" s="325"/>
      <c r="J42" s="250"/>
      <c r="K42" s="250"/>
      <c r="L42" s="250"/>
      <c r="M42" s="250"/>
      <c r="N42" s="250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185"/>
      <c r="AV42" s="6"/>
      <c r="AW42" s="6"/>
      <c r="AX42" s="23"/>
      <c r="AY42" s="23"/>
      <c r="AZ42" s="23"/>
      <c r="BA42" s="23"/>
      <c r="BB42" s="23"/>
      <c r="BC42" s="24"/>
      <c r="BL42" s="141" t="str">
        <f t="shared" si="93"/>
        <v>-</v>
      </c>
      <c r="BM42" s="142" t="str">
        <f t="shared" si="93"/>
        <v>-</v>
      </c>
      <c r="BN42" s="139" t="str">
        <f t="shared" si="94"/>
        <v>-</v>
      </c>
      <c r="BO42" s="140" t="str">
        <f t="shared" si="95"/>
        <v>-</v>
      </c>
      <c r="BQ42" s="141" t="str">
        <f t="shared" si="96"/>
        <v>-</v>
      </c>
      <c r="BR42" s="142" t="str">
        <f t="shared" si="97"/>
        <v>-</v>
      </c>
      <c r="BS42" s="139" t="str">
        <f t="shared" si="98"/>
        <v>-</v>
      </c>
      <c r="BT42" s="140" t="str">
        <f t="shared" si="99"/>
        <v>-</v>
      </c>
      <c r="BV42" s="141" t="str">
        <f t="shared" si="100"/>
        <v>-</v>
      </c>
      <c r="BW42" s="142" t="str">
        <f t="shared" si="101"/>
        <v>-</v>
      </c>
      <c r="BX42" s="139" t="str">
        <f t="shared" si="102"/>
        <v>-</v>
      </c>
      <c r="BY42" s="140" t="str">
        <f t="shared" si="103"/>
        <v>-</v>
      </c>
      <c r="CA42" s="141" t="str">
        <f t="shared" si="104"/>
        <v>-</v>
      </c>
      <c r="CB42" s="142" t="str">
        <f t="shared" si="105"/>
        <v>-</v>
      </c>
      <c r="CC42" s="139" t="str">
        <f t="shared" si="106"/>
        <v>-</v>
      </c>
      <c r="CD42" s="140" t="str">
        <f t="shared" si="107"/>
        <v>-</v>
      </c>
      <c r="CH42" s="163"/>
      <c r="CI42" s="157"/>
      <c r="CJ42" s="139"/>
      <c r="CZ42" s="212" t="s">
        <v>61</v>
      </c>
      <c r="DA42" s="3" t="str">
        <f>IF(DA33=1,VLOOKUP(1,DA12:DP30,DA38,FALSE),"-")</f>
        <v>-</v>
      </c>
      <c r="DB42" s="3" t="str">
        <f t="shared" ref="DB42:DL42" si="122">IF(DB33=1,VLOOKUP(1,DB12:DQ30,DB38,FALSE),"-")</f>
        <v>-</v>
      </c>
      <c r="DC42" s="3" t="str">
        <f t="shared" si="122"/>
        <v>-</v>
      </c>
      <c r="DD42" s="3" t="str">
        <f t="shared" si="122"/>
        <v>-</v>
      </c>
      <c r="DE42" s="3" t="str">
        <f t="shared" si="122"/>
        <v>-</v>
      </c>
      <c r="DF42" s="3" t="str">
        <f t="shared" si="122"/>
        <v>-</v>
      </c>
      <c r="DG42" s="3" t="str">
        <f t="shared" si="122"/>
        <v>-</v>
      </c>
      <c r="DH42" s="3" t="str">
        <f t="shared" si="122"/>
        <v>-</v>
      </c>
      <c r="DI42" s="3" t="str">
        <f t="shared" si="122"/>
        <v>-</v>
      </c>
      <c r="DJ42" s="3" t="str">
        <f t="shared" si="122"/>
        <v>-</v>
      </c>
      <c r="DK42" s="3" t="str">
        <f t="shared" si="122"/>
        <v>-</v>
      </c>
      <c r="DL42" s="3" t="str">
        <f t="shared" si="122"/>
        <v>-</v>
      </c>
      <c r="DU42" s="222" t="s">
        <v>16</v>
      </c>
      <c r="DV42" s="202" t="e">
        <f>IF(DV18&lt;$CA85,0,(IF(DV18=0,0,VLOOKUP(DV18,$CA85:$CD103,3,TRUE)) * DV18 + IF(DV18=0,0,VLOOKUP(DV18,$CA85:$CD103,4,TRUE))))</f>
        <v>#DIV/0!</v>
      </c>
      <c r="DW42" s="202" t="e">
        <f t="shared" ref="DW42:EE42" si="123">IF(DW18&lt;$CA85,0,(IF(DW18=0,0,VLOOKUP(DW18,$CA85:$CD103,3,TRUE)) * DW18 + IF(DW18=0,0,VLOOKUP(DW18,$CA85:$CD103,4,TRUE))))</f>
        <v>#DIV/0!</v>
      </c>
      <c r="DX42" s="202" t="e">
        <f t="shared" si="123"/>
        <v>#DIV/0!</v>
      </c>
      <c r="DY42" s="202" t="e">
        <f t="shared" si="123"/>
        <v>#DIV/0!</v>
      </c>
      <c r="DZ42" s="202" t="e">
        <f t="shared" si="123"/>
        <v>#DIV/0!</v>
      </c>
      <c r="EA42" s="202" t="e">
        <f t="shared" si="123"/>
        <v>#DIV/0!</v>
      </c>
      <c r="EB42" s="202" t="e">
        <f t="shared" si="123"/>
        <v>#DIV/0!</v>
      </c>
      <c r="EC42" s="202" t="e">
        <f t="shared" si="123"/>
        <v>#DIV/0!</v>
      </c>
      <c r="ED42" s="202" t="e">
        <f t="shared" si="123"/>
        <v>#DIV/0!</v>
      </c>
      <c r="EE42" s="203" t="e">
        <f t="shared" si="123"/>
        <v>#DIV/0!</v>
      </c>
      <c r="EJ42" s="114">
        <f t="shared" si="113"/>
        <v>40</v>
      </c>
      <c r="EK42" s="114">
        <f t="shared" si="111"/>
        <v>0</v>
      </c>
      <c r="EL42" s="115">
        <f t="shared" si="111"/>
        <v>0</v>
      </c>
      <c r="EM42" s="115">
        <f t="shared" si="109"/>
        <v>0</v>
      </c>
      <c r="EN42" s="115">
        <f t="shared" si="109"/>
        <v>0</v>
      </c>
      <c r="EO42" s="115">
        <f t="shared" si="109"/>
        <v>0</v>
      </c>
      <c r="EP42" s="115">
        <f t="shared" si="109"/>
        <v>0</v>
      </c>
      <c r="EQ42" s="115">
        <f t="shared" si="109"/>
        <v>0</v>
      </c>
      <c r="ER42" s="115">
        <f t="shared" si="109"/>
        <v>0</v>
      </c>
      <c r="ES42" s="115">
        <f t="shared" si="109"/>
        <v>0</v>
      </c>
      <c r="ET42" s="115">
        <f t="shared" si="109"/>
        <v>0</v>
      </c>
      <c r="EU42" s="115">
        <f t="shared" si="109"/>
        <v>0</v>
      </c>
      <c r="EV42" s="115">
        <f t="shared" si="109"/>
        <v>0</v>
      </c>
      <c r="EW42" s="115">
        <f t="shared" si="109"/>
        <v>0</v>
      </c>
      <c r="EX42" s="115">
        <f t="shared" si="109"/>
        <v>0</v>
      </c>
      <c r="EY42" s="115">
        <f t="shared" si="109"/>
        <v>0</v>
      </c>
      <c r="EZ42" s="115">
        <f t="shared" si="109"/>
        <v>0</v>
      </c>
      <c r="FA42" s="115">
        <f t="shared" si="109"/>
        <v>0</v>
      </c>
      <c r="FB42" s="115">
        <f t="shared" si="109"/>
        <v>0</v>
      </c>
      <c r="FC42" s="115">
        <f t="shared" si="109"/>
        <v>0</v>
      </c>
      <c r="FD42" s="115">
        <f t="shared" si="109"/>
        <v>0</v>
      </c>
      <c r="FE42" s="115">
        <f t="shared" si="109"/>
        <v>0</v>
      </c>
      <c r="FF42" s="116">
        <f t="shared" si="109"/>
        <v>0</v>
      </c>
    </row>
    <row r="43" spans="1:162" ht="13.5" customHeight="1">
      <c r="A43" s="1"/>
      <c r="B43" s="52"/>
      <c r="C43" s="52" t="s">
        <v>92</v>
      </c>
      <c r="D43" s="53"/>
      <c r="E43" s="322"/>
      <c r="F43" s="323"/>
      <c r="G43" s="324"/>
      <c r="I43" s="325"/>
      <c r="J43" s="250"/>
      <c r="K43" s="250"/>
      <c r="L43" s="250"/>
      <c r="M43" s="250"/>
      <c r="N43" s="250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185"/>
      <c r="AV43" s="6"/>
      <c r="AW43" s="6"/>
      <c r="AX43" s="23"/>
      <c r="AY43" s="23"/>
      <c r="AZ43" s="23"/>
      <c r="BA43" s="23"/>
      <c r="BB43" s="23"/>
      <c r="BC43" s="24"/>
      <c r="BL43" s="141" t="str">
        <f t="shared" si="93"/>
        <v>-</v>
      </c>
      <c r="BM43" s="142" t="str">
        <f t="shared" si="93"/>
        <v>-</v>
      </c>
      <c r="BN43" s="139" t="str">
        <f t="shared" si="94"/>
        <v>-</v>
      </c>
      <c r="BO43" s="140" t="str">
        <f t="shared" si="95"/>
        <v>-</v>
      </c>
      <c r="BQ43" s="141" t="str">
        <f t="shared" si="96"/>
        <v>-</v>
      </c>
      <c r="BR43" s="142" t="str">
        <f t="shared" si="97"/>
        <v>-</v>
      </c>
      <c r="BS43" s="139" t="str">
        <f t="shared" si="98"/>
        <v>-</v>
      </c>
      <c r="BT43" s="140" t="str">
        <f t="shared" si="99"/>
        <v>-</v>
      </c>
      <c r="BV43" s="141" t="str">
        <f t="shared" si="100"/>
        <v>-</v>
      </c>
      <c r="BW43" s="142" t="str">
        <f t="shared" si="101"/>
        <v>-</v>
      </c>
      <c r="BX43" s="139" t="str">
        <f t="shared" si="102"/>
        <v>-</v>
      </c>
      <c r="BY43" s="140" t="str">
        <f t="shared" si="103"/>
        <v>-</v>
      </c>
      <c r="CA43" s="141" t="str">
        <f t="shared" si="104"/>
        <v>-</v>
      </c>
      <c r="CB43" s="142" t="str">
        <f t="shared" si="105"/>
        <v>-</v>
      </c>
      <c r="CC43" s="139" t="str">
        <f t="shared" si="106"/>
        <v>-</v>
      </c>
      <c r="CD43" s="140" t="str">
        <f t="shared" si="107"/>
        <v>-</v>
      </c>
      <c r="CH43" s="163"/>
      <c r="CI43" s="157"/>
      <c r="CJ43" s="139"/>
      <c r="CZ43" s="245" t="s">
        <v>93</v>
      </c>
      <c r="DA43" s="3" t="str">
        <f>IF(DA39="-","-",$E$38/(($E$9*$E$30/(2*PI()*$E$33)*1000/60)^2))</f>
        <v>-</v>
      </c>
      <c r="DB43" s="3" t="str">
        <f t="shared" ref="DB43:DL43" si="124">IF(DB39="-","-",$E$38/(($E$9*$E$30/(2*PI()*$E$33)*1000/60)^2))</f>
        <v>-</v>
      </c>
      <c r="DC43" s="3" t="str">
        <f t="shared" si="124"/>
        <v>-</v>
      </c>
      <c r="DD43" s="3" t="str">
        <f t="shared" si="124"/>
        <v>-</v>
      </c>
      <c r="DE43" s="3" t="str">
        <f t="shared" si="124"/>
        <v>-</v>
      </c>
      <c r="DF43" s="3" t="str">
        <f t="shared" si="124"/>
        <v>-</v>
      </c>
      <c r="DG43" s="3" t="str">
        <f t="shared" si="124"/>
        <v>-</v>
      </c>
      <c r="DH43" s="3" t="str">
        <f t="shared" si="124"/>
        <v>-</v>
      </c>
      <c r="DI43" s="3" t="str">
        <f t="shared" si="124"/>
        <v>-</v>
      </c>
      <c r="DJ43" s="3" t="str">
        <f t="shared" si="124"/>
        <v>-</v>
      </c>
      <c r="DK43" s="3" t="str">
        <f t="shared" si="124"/>
        <v>-</v>
      </c>
      <c r="DL43" s="3" t="str">
        <f t="shared" si="124"/>
        <v>-</v>
      </c>
      <c r="DU43" s="222" t="s">
        <v>17</v>
      </c>
      <c r="DV43" s="202" t="e">
        <f>IF(DV19&lt;$BL111,0,(IF(DV19=0,0,VLOOKUP(DV19,$BL111:$BO129,3,TRUE)) * DV19 + IF(DV19=0,0,VLOOKUP(DV19,$BL111:$BO129,4,TRUE))))</f>
        <v>#DIV/0!</v>
      </c>
      <c r="DW43" s="202" t="e">
        <f t="shared" ref="DW43:EE43" si="125">IF(DW19&lt;$BL111,0,(IF(DW19=0,0,VLOOKUP(DW19,$BL111:$BO129,3,TRUE)) * DW19 + IF(DW19=0,0,VLOOKUP(DW19,$BL111:$BO129,4,TRUE))))</f>
        <v>#DIV/0!</v>
      </c>
      <c r="DX43" s="202" t="e">
        <f t="shared" si="125"/>
        <v>#DIV/0!</v>
      </c>
      <c r="DY43" s="202" t="e">
        <f t="shared" si="125"/>
        <v>#DIV/0!</v>
      </c>
      <c r="DZ43" s="202" t="e">
        <f t="shared" si="125"/>
        <v>#DIV/0!</v>
      </c>
      <c r="EA43" s="202" t="e">
        <f t="shared" si="125"/>
        <v>#DIV/0!</v>
      </c>
      <c r="EB43" s="202" t="e">
        <f t="shared" si="125"/>
        <v>#DIV/0!</v>
      </c>
      <c r="EC43" s="202" t="e">
        <f t="shared" si="125"/>
        <v>#DIV/0!</v>
      </c>
      <c r="ED43" s="202" t="e">
        <f t="shared" si="125"/>
        <v>#DIV/0!</v>
      </c>
      <c r="EE43" s="203" t="e">
        <f t="shared" si="125"/>
        <v>#DIV/0!</v>
      </c>
      <c r="EJ43" s="114">
        <f t="shared" si="113"/>
        <v>45</v>
      </c>
      <c r="EK43" s="114">
        <f t="shared" si="111"/>
        <v>0</v>
      </c>
      <c r="EL43" s="115">
        <f t="shared" si="111"/>
        <v>0</v>
      </c>
      <c r="EM43" s="115">
        <f t="shared" si="109"/>
        <v>0</v>
      </c>
      <c r="EN43" s="115">
        <f t="shared" si="109"/>
        <v>0</v>
      </c>
      <c r="EO43" s="115">
        <f t="shared" si="109"/>
        <v>0</v>
      </c>
      <c r="EP43" s="115">
        <f t="shared" si="109"/>
        <v>0</v>
      </c>
      <c r="EQ43" s="115">
        <f t="shared" si="109"/>
        <v>0</v>
      </c>
      <c r="ER43" s="115">
        <f t="shared" si="109"/>
        <v>0</v>
      </c>
      <c r="ES43" s="115">
        <f t="shared" si="109"/>
        <v>0</v>
      </c>
      <c r="ET43" s="115">
        <f t="shared" si="109"/>
        <v>0</v>
      </c>
      <c r="EU43" s="115">
        <f t="shared" si="109"/>
        <v>0</v>
      </c>
      <c r="EV43" s="115">
        <f t="shared" si="109"/>
        <v>0</v>
      </c>
      <c r="EW43" s="115">
        <f t="shared" si="109"/>
        <v>0</v>
      </c>
      <c r="EX43" s="115">
        <f t="shared" si="109"/>
        <v>0</v>
      </c>
      <c r="EY43" s="115">
        <f t="shared" si="109"/>
        <v>0</v>
      </c>
      <c r="EZ43" s="115">
        <f t="shared" si="109"/>
        <v>0</v>
      </c>
      <c r="FA43" s="115">
        <f t="shared" si="109"/>
        <v>0</v>
      </c>
      <c r="FB43" s="115">
        <f t="shared" si="109"/>
        <v>0</v>
      </c>
      <c r="FC43" s="115">
        <f t="shared" si="109"/>
        <v>0</v>
      </c>
      <c r="FD43" s="115">
        <f t="shared" si="109"/>
        <v>0</v>
      </c>
      <c r="FE43" s="115">
        <f t="shared" si="109"/>
        <v>0</v>
      </c>
      <c r="FF43" s="116">
        <f t="shared" si="109"/>
        <v>0</v>
      </c>
    </row>
    <row r="44" spans="1:162" ht="13.5" customHeight="1">
      <c r="A44" s="37"/>
      <c r="B44" s="52"/>
      <c r="C44" s="52" t="s">
        <v>94</v>
      </c>
      <c r="D44" s="53"/>
      <c r="E44" s="322" t="s">
        <v>95</v>
      </c>
      <c r="F44" s="323"/>
      <c r="G44" s="324"/>
      <c r="H44" s="48"/>
      <c r="I44" s="325"/>
      <c r="J44" s="250"/>
      <c r="K44" s="250"/>
      <c r="L44" s="250"/>
      <c r="M44" s="250"/>
      <c r="N44" s="250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185"/>
      <c r="AV44" s="6"/>
      <c r="AW44" s="6"/>
      <c r="AX44" s="23"/>
      <c r="AY44" s="23"/>
      <c r="AZ44" s="23"/>
      <c r="BA44" s="23"/>
      <c r="BB44" s="23"/>
      <c r="BC44" s="24"/>
      <c r="BL44" s="141" t="str">
        <f t="shared" si="93"/>
        <v>-</v>
      </c>
      <c r="BM44" s="142" t="str">
        <f t="shared" si="93"/>
        <v>-</v>
      </c>
      <c r="BN44" s="139" t="str">
        <f t="shared" si="94"/>
        <v>-</v>
      </c>
      <c r="BO44" s="140" t="str">
        <f t="shared" si="95"/>
        <v>-</v>
      </c>
      <c r="BQ44" s="141" t="str">
        <f t="shared" si="96"/>
        <v>-</v>
      </c>
      <c r="BR44" s="142" t="str">
        <f t="shared" si="97"/>
        <v>-</v>
      </c>
      <c r="BS44" s="139" t="str">
        <f t="shared" si="98"/>
        <v>-</v>
      </c>
      <c r="BT44" s="140" t="str">
        <f t="shared" si="99"/>
        <v>-</v>
      </c>
      <c r="BV44" s="141" t="str">
        <f t="shared" si="100"/>
        <v>-</v>
      </c>
      <c r="BW44" s="142" t="str">
        <f t="shared" si="101"/>
        <v>-</v>
      </c>
      <c r="BX44" s="139" t="str">
        <f t="shared" si="102"/>
        <v>-</v>
      </c>
      <c r="BY44" s="140" t="str">
        <f t="shared" si="103"/>
        <v>-</v>
      </c>
      <c r="CA44" s="141" t="str">
        <f t="shared" si="104"/>
        <v>-</v>
      </c>
      <c r="CB44" s="142" t="str">
        <f t="shared" si="105"/>
        <v>-</v>
      </c>
      <c r="CC44" s="139" t="str">
        <f t="shared" si="106"/>
        <v>-</v>
      </c>
      <c r="CD44" s="140" t="str">
        <f t="shared" si="107"/>
        <v>-</v>
      </c>
      <c r="CH44" s="163"/>
      <c r="CI44" s="157"/>
      <c r="CJ44" s="139"/>
      <c r="CZ44" s="245" t="s">
        <v>96</v>
      </c>
      <c r="DA44" s="3" t="str">
        <f>IF(DA39="-","-",-($E$9*$E$30*$F$9*$E$31/($E$33)*DA41)+$E$37/($E$9*$E$30/(2*PI()*$E$33)*1000/60))</f>
        <v>-</v>
      </c>
      <c r="DB44" s="3" t="str">
        <f t="shared" ref="DB44:DL44" si="126">IF(DB39="-","-",-($E$9*$E$30*$F$9*$E$31/($E$33)*DB41)+$E$37/($E$9*$E$30/(2*PI()*$E$33)*1000/60))</f>
        <v>-</v>
      </c>
      <c r="DC44" s="3" t="str">
        <f t="shared" si="126"/>
        <v>-</v>
      </c>
      <c r="DD44" s="3" t="str">
        <f t="shared" si="126"/>
        <v>-</v>
      </c>
      <c r="DE44" s="3" t="str">
        <f t="shared" si="126"/>
        <v>-</v>
      </c>
      <c r="DF44" s="3" t="str">
        <f t="shared" si="126"/>
        <v>-</v>
      </c>
      <c r="DG44" s="3" t="str">
        <f t="shared" si="126"/>
        <v>-</v>
      </c>
      <c r="DH44" s="3" t="str">
        <f t="shared" si="126"/>
        <v>-</v>
      </c>
      <c r="DI44" s="3" t="str">
        <f t="shared" si="126"/>
        <v>-</v>
      </c>
      <c r="DJ44" s="3" t="str">
        <f t="shared" si="126"/>
        <v>-</v>
      </c>
      <c r="DK44" s="3" t="str">
        <f t="shared" si="126"/>
        <v>-</v>
      </c>
      <c r="DL44" s="3" t="str">
        <f t="shared" si="126"/>
        <v>-</v>
      </c>
      <c r="DU44" s="222" t="s">
        <v>18</v>
      </c>
      <c r="DV44" s="202" t="e">
        <f>IF(DV20&lt;$BQ111,0,(IF(DV20=0,0,VLOOKUP(DV20,$BQ111:$BT129,3,TRUE)) * DV20 + IF(DV20=0,0,VLOOKUP(DV20,$BQ111:$BT129,4,TRUE))))</f>
        <v>#DIV/0!</v>
      </c>
      <c r="DW44" s="202" t="e">
        <f t="shared" ref="DW44:EE44" si="127">IF(DW20&lt;$BQ111,0,(IF(DW20=0,0,VLOOKUP(DW20,$BQ111:$BT129,3,TRUE)) * DW20 + IF(DW20=0,0,VLOOKUP(DW20,$BQ111:$BT129,4,TRUE))))</f>
        <v>#DIV/0!</v>
      </c>
      <c r="DX44" s="202" t="e">
        <f t="shared" si="127"/>
        <v>#DIV/0!</v>
      </c>
      <c r="DY44" s="202" t="e">
        <f t="shared" si="127"/>
        <v>#DIV/0!</v>
      </c>
      <c r="DZ44" s="202" t="e">
        <f t="shared" si="127"/>
        <v>#DIV/0!</v>
      </c>
      <c r="EA44" s="202" t="e">
        <f t="shared" si="127"/>
        <v>#DIV/0!</v>
      </c>
      <c r="EB44" s="202" t="e">
        <f t="shared" si="127"/>
        <v>#DIV/0!</v>
      </c>
      <c r="EC44" s="202" t="e">
        <f t="shared" si="127"/>
        <v>#DIV/0!</v>
      </c>
      <c r="ED44" s="202" t="e">
        <f t="shared" si="127"/>
        <v>#DIV/0!</v>
      </c>
      <c r="EE44" s="203" t="e">
        <f t="shared" si="127"/>
        <v>#DIV/0!</v>
      </c>
      <c r="EJ44" s="114">
        <f t="shared" si="113"/>
        <v>50</v>
      </c>
      <c r="EK44" s="114">
        <f t="shared" si="111"/>
        <v>0</v>
      </c>
      <c r="EL44" s="115">
        <f t="shared" si="111"/>
        <v>0</v>
      </c>
      <c r="EM44" s="115">
        <f t="shared" si="109"/>
        <v>0</v>
      </c>
      <c r="EN44" s="115">
        <f t="shared" si="109"/>
        <v>0</v>
      </c>
      <c r="EO44" s="115">
        <f t="shared" si="109"/>
        <v>0</v>
      </c>
      <c r="EP44" s="115">
        <f t="shared" si="109"/>
        <v>0</v>
      </c>
      <c r="EQ44" s="115">
        <f t="shared" si="109"/>
        <v>0</v>
      </c>
      <c r="ER44" s="115">
        <f t="shared" si="109"/>
        <v>0</v>
      </c>
      <c r="ES44" s="115">
        <f t="shared" si="109"/>
        <v>0</v>
      </c>
      <c r="ET44" s="115">
        <f t="shared" si="109"/>
        <v>0</v>
      </c>
      <c r="EU44" s="115">
        <f t="shared" si="109"/>
        <v>0</v>
      </c>
      <c r="EV44" s="115">
        <f t="shared" si="109"/>
        <v>0</v>
      </c>
      <c r="EW44" s="115">
        <f t="shared" si="109"/>
        <v>0</v>
      </c>
      <c r="EX44" s="115">
        <f t="shared" si="109"/>
        <v>0</v>
      </c>
      <c r="EY44" s="115">
        <f t="shared" si="109"/>
        <v>0</v>
      </c>
      <c r="EZ44" s="115">
        <f t="shared" si="109"/>
        <v>0</v>
      </c>
      <c r="FA44" s="115">
        <f t="shared" si="109"/>
        <v>0</v>
      </c>
      <c r="FB44" s="115">
        <f t="shared" si="109"/>
        <v>0</v>
      </c>
      <c r="FC44" s="115">
        <f t="shared" si="109"/>
        <v>0</v>
      </c>
      <c r="FD44" s="115">
        <f t="shared" si="109"/>
        <v>0</v>
      </c>
      <c r="FE44" s="115">
        <f t="shared" si="109"/>
        <v>0</v>
      </c>
      <c r="FF44" s="116">
        <f t="shared" si="109"/>
        <v>0</v>
      </c>
    </row>
    <row r="45" spans="1:162" ht="13.5" customHeight="1">
      <c r="A45" s="1"/>
      <c r="B45" s="57"/>
      <c r="C45" s="58" t="s">
        <v>97</v>
      </c>
      <c r="D45" s="59"/>
      <c r="E45" s="301" t="s">
        <v>98</v>
      </c>
      <c r="F45" s="302"/>
      <c r="G45" s="303"/>
      <c r="I45" s="325"/>
      <c r="J45" s="250"/>
      <c r="K45" s="250"/>
      <c r="L45" s="250"/>
      <c r="M45" s="250"/>
      <c r="N45" s="250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185"/>
      <c r="AV45" s="6"/>
      <c r="AW45" s="6"/>
      <c r="AX45" s="23"/>
      <c r="AY45" s="23"/>
      <c r="AZ45" s="23"/>
      <c r="BA45" s="23"/>
      <c r="BB45" s="23"/>
      <c r="BC45" s="24"/>
      <c r="BL45" s="141" t="str">
        <f t="shared" si="93"/>
        <v>-</v>
      </c>
      <c r="BM45" s="142" t="str">
        <f t="shared" si="93"/>
        <v>-</v>
      </c>
      <c r="BN45" s="139" t="str">
        <f t="shared" si="94"/>
        <v>-</v>
      </c>
      <c r="BO45" s="140" t="str">
        <f t="shared" si="95"/>
        <v>-</v>
      </c>
      <c r="BQ45" s="141" t="str">
        <f t="shared" si="96"/>
        <v>-</v>
      </c>
      <c r="BR45" s="142" t="str">
        <f t="shared" si="97"/>
        <v>-</v>
      </c>
      <c r="BS45" s="139" t="str">
        <f t="shared" si="98"/>
        <v>-</v>
      </c>
      <c r="BT45" s="140" t="str">
        <f t="shared" si="99"/>
        <v>-</v>
      </c>
      <c r="BV45" s="141" t="str">
        <f t="shared" si="100"/>
        <v>-</v>
      </c>
      <c r="BW45" s="142" t="str">
        <f t="shared" si="101"/>
        <v>-</v>
      </c>
      <c r="BX45" s="139" t="str">
        <f t="shared" si="102"/>
        <v>-</v>
      </c>
      <c r="BY45" s="140" t="str">
        <f t="shared" si="103"/>
        <v>-</v>
      </c>
      <c r="CA45" s="141" t="str">
        <f t="shared" si="104"/>
        <v>-</v>
      </c>
      <c r="CB45" s="142" t="str">
        <f t="shared" si="105"/>
        <v>-</v>
      </c>
      <c r="CC45" s="139" t="str">
        <f t="shared" si="106"/>
        <v>-</v>
      </c>
      <c r="CD45" s="140" t="str">
        <f t="shared" si="107"/>
        <v>-</v>
      </c>
      <c r="CH45" s="163"/>
      <c r="CI45" s="157"/>
      <c r="CJ45" s="139"/>
      <c r="CZ45" s="245" t="s">
        <v>99</v>
      </c>
      <c r="DA45" s="3" t="str">
        <f>IF(DA39="-","-",-$E$9*$E$30*$F$9*$E$31/($E$33) * DA42 + $E$36*$E$6*9.80665+DA7)</f>
        <v>-</v>
      </c>
      <c r="DB45" s="3" t="str">
        <f t="shared" ref="DB45:DL45" si="128">IF(DB39="-","-",-$E$9*$E$30*$F$9*$E$31/($E$33) * DB42 + $E$36*$E$6*9.80665+DB7)</f>
        <v>-</v>
      </c>
      <c r="DC45" s="3" t="str">
        <f t="shared" si="128"/>
        <v>-</v>
      </c>
      <c r="DD45" s="3" t="str">
        <f t="shared" si="128"/>
        <v>-</v>
      </c>
      <c r="DE45" s="3" t="str">
        <f t="shared" si="128"/>
        <v>-</v>
      </c>
      <c r="DF45" s="3" t="str">
        <f t="shared" si="128"/>
        <v>-</v>
      </c>
      <c r="DG45" s="3" t="str">
        <f t="shared" si="128"/>
        <v>-</v>
      </c>
      <c r="DH45" s="3" t="str">
        <f t="shared" si="128"/>
        <v>-</v>
      </c>
      <c r="DI45" s="3" t="str">
        <f t="shared" si="128"/>
        <v>-</v>
      </c>
      <c r="DJ45" s="3" t="str">
        <f t="shared" si="128"/>
        <v>-</v>
      </c>
      <c r="DK45" s="3" t="str">
        <f t="shared" si="128"/>
        <v>-</v>
      </c>
      <c r="DL45" s="3" t="str">
        <f t="shared" si="128"/>
        <v>-</v>
      </c>
      <c r="DU45" s="222" t="s">
        <v>19</v>
      </c>
      <c r="DV45" s="202" t="e">
        <f>IF(DV21&lt;$BV111,0,(IF(DV21=0,0,VLOOKUP(DV21,$BV111:$BY129,3,TRUE)) * DV21 + IF(DV21=0,0,VLOOKUP(DV21,$BV111:$BY129,4,TRUE))))</f>
        <v>#DIV/0!</v>
      </c>
      <c r="DW45" s="202" t="e">
        <f t="shared" ref="DW45:EE45" si="129">IF(DW21&lt;$BV111,0,(IF(DW21=0,0,VLOOKUP(DW21,$BV111:$BY129,3,TRUE)) * DW21 + IF(DW21=0,0,VLOOKUP(DW21,$BV111:$BY129,4,TRUE))))</f>
        <v>#DIV/0!</v>
      </c>
      <c r="DX45" s="202" t="e">
        <f t="shared" si="129"/>
        <v>#DIV/0!</v>
      </c>
      <c r="DY45" s="202" t="e">
        <f t="shared" si="129"/>
        <v>#DIV/0!</v>
      </c>
      <c r="DZ45" s="202" t="e">
        <f t="shared" si="129"/>
        <v>#DIV/0!</v>
      </c>
      <c r="EA45" s="202" t="e">
        <f t="shared" si="129"/>
        <v>#DIV/0!</v>
      </c>
      <c r="EB45" s="202" t="e">
        <f t="shared" si="129"/>
        <v>#DIV/0!</v>
      </c>
      <c r="EC45" s="202" t="e">
        <f t="shared" si="129"/>
        <v>#DIV/0!</v>
      </c>
      <c r="ED45" s="202" t="e">
        <f t="shared" si="129"/>
        <v>#DIV/0!</v>
      </c>
      <c r="EE45" s="203" t="e">
        <f t="shared" si="129"/>
        <v>#DIV/0!</v>
      </c>
      <c r="EJ45" s="114">
        <f t="shared" si="113"/>
        <v>55</v>
      </c>
      <c r="EK45" s="114">
        <f t="shared" si="111"/>
        <v>0</v>
      </c>
      <c r="EL45" s="115">
        <f t="shared" si="111"/>
        <v>0</v>
      </c>
      <c r="EM45" s="115">
        <f t="shared" si="109"/>
        <v>0</v>
      </c>
      <c r="EN45" s="115">
        <f t="shared" si="109"/>
        <v>0</v>
      </c>
      <c r="EO45" s="115">
        <f t="shared" si="109"/>
        <v>0</v>
      </c>
      <c r="EP45" s="115">
        <f t="shared" si="109"/>
        <v>0</v>
      </c>
      <c r="EQ45" s="115">
        <f t="shared" si="109"/>
        <v>0</v>
      </c>
      <c r="ER45" s="115">
        <f t="shared" si="109"/>
        <v>0</v>
      </c>
      <c r="ES45" s="115">
        <f t="shared" si="109"/>
        <v>0</v>
      </c>
      <c r="ET45" s="115">
        <f t="shared" si="109"/>
        <v>0</v>
      </c>
      <c r="EU45" s="115">
        <f t="shared" si="109"/>
        <v>0</v>
      </c>
      <c r="EV45" s="115">
        <f t="shared" si="109"/>
        <v>0</v>
      </c>
      <c r="EW45" s="115">
        <f t="shared" si="109"/>
        <v>0</v>
      </c>
      <c r="EX45" s="115">
        <f t="shared" si="109"/>
        <v>0</v>
      </c>
      <c r="EY45" s="115">
        <f t="shared" si="109"/>
        <v>0</v>
      </c>
      <c r="EZ45" s="115">
        <f t="shared" si="109"/>
        <v>0</v>
      </c>
      <c r="FA45" s="115">
        <f t="shared" si="109"/>
        <v>0</v>
      </c>
      <c r="FB45" s="115">
        <f t="shared" si="109"/>
        <v>0</v>
      </c>
      <c r="FC45" s="115">
        <f t="shared" si="109"/>
        <v>0</v>
      </c>
      <c r="FD45" s="115">
        <f t="shared" si="109"/>
        <v>0</v>
      </c>
      <c r="FE45" s="115">
        <f t="shared" si="109"/>
        <v>0</v>
      </c>
      <c r="FF45" s="116">
        <f t="shared" si="109"/>
        <v>0</v>
      </c>
    </row>
    <row r="46" spans="1:162" ht="13.5" customHeight="1">
      <c r="A46" s="1"/>
      <c r="B46" s="61"/>
      <c r="C46" s="50" t="s">
        <v>100</v>
      </c>
      <c r="D46" s="62"/>
      <c r="E46" s="63" t="s">
        <v>33</v>
      </c>
      <c r="F46" s="304" t="s">
        <v>101</v>
      </c>
      <c r="G46" s="305"/>
      <c r="I46" s="325"/>
      <c r="J46" s="250"/>
      <c r="K46" s="250"/>
      <c r="L46" s="250"/>
      <c r="M46" s="250"/>
      <c r="N46" s="250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185"/>
      <c r="AV46" s="6"/>
      <c r="AW46" s="6"/>
      <c r="AX46" s="23"/>
      <c r="AY46" s="23"/>
      <c r="AZ46" s="23"/>
      <c r="BA46" s="23"/>
      <c r="BB46" s="23"/>
      <c r="BC46" s="24"/>
      <c r="BL46" s="141" t="str">
        <f t="shared" si="93"/>
        <v>-</v>
      </c>
      <c r="BM46" s="142" t="str">
        <f t="shared" si="93"/>
        <v>-</v>
      </c>
      <c r="BN46" s="139" t="str">
        <f t="shared" si="94"/>
        <v>-</v>
      </c>
      <c r="BO46" s="140" t="str">
        <f t="shared" si="95"/>
        <v>-</v>
      </c>
      <c r="BQ46" s="141" t="str">
        <f t="shared" si="96"/>
        <v>-</v>
      </c>
      <c r="BR46" s="142" t="str">
        <f t="shared" si="97"/>
        <v>-</v>
      </c>
      <c r="BS46" s="139" t="str">
        <f t="shared" si="98"/>
        <v>-</v>
      </c>
      <c r="BT46" s="140" t="str">
        <f t="shared" si="99"/>
        <v>-</v>
      </c>
      <c r="BV46" s="141" t="str">
        <f t="shared" si="100"/>
        <v>-</v>
      </c>
      <c r="BW46" s="142" t="str">
        <f t="shared" si="101"/>
        <v>-</v>
      </c>
      <c r="BX46" s="139" t="str">
        <f t="shared" si="102"/>
        <v>-</v>
      </c>
      <c r="BY46" s="140" t="str">
        <f t="shared" si="103"/>
        <v>-</v>
      </c>
      <c r="CA46" s="141" t="str">
        <f t="shared" si="104"/>
        <v>-</v>
      </c>
      <c r="CB46" s="142" t="str">
        <f t="shared" si="105"/>
        <v>-</v>
      </c>
      <c r="CC46" s="139" t="str">
        <f t="shared" si="106"/>
        <v>-</v>
      </c>
      <c r="CD46" s="140" t="str">
        <f t="shared" si="107"/>
        <v>-</v>
      </c>
      <c r="CH46" s="163"/>
      <c r="CI46" s="157"/>
      <c r="CJ46" s="139"/>
      <c r="CZ46" s="212" t="s">
        <v>102</v>
      </c>
      <c r="DA46" s="3" t="str">
        <f>IF(DA39="-","-",(-DA44+SQRT(DA44^2-4*DA43*(DA45+DA7)))/2/DA43)</f>
        <v>-</v>
      </c>
      <c r="DB46" s="3" t="str">
        <f t="shared" ref="DB46:DL46" si="130">IF(DB39="-","-",(-DB44+SQRT(DB44^2-4*DB43*(DB45+DB7)))/2/DB43)</f>
        <v>-</v>
      </c>
      <c r="DC46" s="3" t="str">
        <f t="shared" si="130"/>
        <v>-</v>
      </c>
      <c r="DD46" s="3" t="str">
        <f t="shared" si="130"/>
        <v>-</v>
      </c>
      <c r="DE46" s="3" t="str">
        <f t="shared" si="130"/>
        <v>-</v>
      </c>
      <c r="DF46" s="3" t="str">
        <f t="shared" si="130"/>
        <v>-</v>
      </c>
      <c r="DG46" s="3" t="str">
        <f t="shared" si="130"/>
        <v>-</v>
      </c>
      <c r="DH46" s="3" t="str">
        <f t="shared" si="130"/>
        <v>-</v>
      </c>
      <c r="DI46" s="3" t="str">
        <f t="shared" si="130"/>
        <v>-</v>
      </c>
      <c r="DJ46" s="3" t="str">
        <f t="shared" si="130"/>
        <v>-</v>
      </c>
      <c r="DK46" s="3" t="str">
        <f t="shared" si="130"/>
        <v>-</v>
      </c>
      <c r="DL46" s="3" t="str">
        <f t="shared" si="130"/>
        <v>-</v>
      </c>
      <c r="DU46" s="222" t="s">
        <v>20</v>
      </c>
      <c r="DV46" s="202" t="e">
        <f>IF(DV22&lt;$CA111,0,(IF(DV22=0,0,VLOOKUP(DV22,$CA111:$CD129,3,TRUE)) * DV22 + IF(DV22=0,0,VLOOKUP(DV22,$CA111:$CD129,4,TRUE))))</f>
        <v>#DIV/0!</v>
      </c>
      <c r="DW46" s="202" t="e">
        <f t="shared" ref="DW46:EE46" si="131">IF(DW22&lt;$CA111,0,(IF(DW22=0,0,VLOOKUP(DW22,$CA111:$CD129,3,TRUE)) * DW22 + IF(DW22=0,0,VLOOKUP(DW22,$CA111:$CD129,4,TRUE))))</f>
        <v>#DIV/0!</v>
      </c>
      <c r="DX46" s="202" t="e">
        <f t="shared" si="131"/>
        <v>#DIV/0!</v>
      </c>
      <c r="DY46" s="202" t="e">
        <f t="shared" si="131"/>
        <v>#DIV/0!</v>
      </c>
      <c r="DZ46" s="202" t="e">
        <f t="shared" si="131"/>
        <v>#DIV/0!</v>
      </c>
      <c r="EA46" s="202" t="e">
        <f t="shared" si="131"/>
        <v>#DIV/0!</v>
      </c>
      <c r="EB46" s="202" t="e">
        <f t="shared" si="131"/>
        <v>#DIV/0!</v>
      </c>
      <c r="EC46" s="202" t="e">
        <f t="shared" si="131"/>
        <v>#DIV/0!</v>
      </c>
      <c r="ED46" s="202" t="e">
        <f t="shared" si="131"/>
        <v>#DIV/0!</v>
      </c>
      <c r="EE46" s="203" t="e">
        <f t="shared" si="131"/>
        <v>#DIV/0!</v>
      </c>
      <c r="EJ46" s="114">
        <f t="shared" si="113"/>
        <v>60</v>
      </c>
      <c r="EK46" s="114">
        <f t="shared" si="111"/>
        <v>0</v>
      </c>
      <c r="EL46" s="115">
        <f t="shared" si="111"/>
        <v>0</v>
      </c>
      <c r="EM46" s="115">
        <f t="shared" si="109"/>
        <v>0</v>
      </c>
      <c r="EN46" s="115">
        <f t="shared" si="109"/>
        <v>0</v>
      </c>
      <c r="EO46" s="115">
        <f t="shared" si="109"/>
        <v>0</v>
      </c>
      <c r="EP46" s="115">
        <f t="shared" si="109"/>
        <v>0</v>
      </c>
      <c r="EQ46" s="115">
        <f t="shared" si="109"/>
        <v>0</v>
      </c>
      <c r="ER46" s="115">
        <f t="shared" si="109"/>
        <v>0</v>
      </c>
      <c r="ES46" s="115">
        <f t="shared" si="109"/>
        <v>0</v>
      </c>
      <c r="ET46" s="115">
        <f t="shared" si="109"/>
        <v>0</v>
      </c>
      <c r="EU46" s="115">
        <f t="shared" si="109"/>
        <v>0</v>
      </c>
      <c r="EV46" s="115">
        <f t="shared" si="109"/>
        <v>0</v>
      </c>
      <c r="EW46" s="115">
        <f t="shared" si="109"/>
        <v>0</v>
      </c>
      <c r="EX46" s="115">
        <f t="shared" si="109"/>
        <v>0</v>
      </c>
      <c r="EY46" s="115">
        <f t="shared" si="109"/>
        <v>0</v>
      </c>
      <c r="EZ46" s="115">
        <f t="shared" si="109"/>
        <v>0</v>
      </c>
      <c r="FA46" s="115">
        <f t="shared" si="109"/>
        <v>0</v>
      </c>
      <c r="FB46" s="115">
        <f t="shared" ref="FB46:FF46" si="132">$E$36*$E$6*9.80665+$E$37*$EJ46+$E$38*($EJ46^2)+($E$6*9.80665*SIN(ATAN(FB$32)))</f>
        <v>0</v>
      </c>
      <c r="FC46" s="115">
        <f t="shared" si="132"/>
        <v>0</v>
      </c>
      <c r="FD46" s="115">
        <f t="shared" si="132"/>
        <v>0</v>
      </c>
      <c r="FE46" s="115">
        <f t="shared" si="132"/>
        <v>0</v>
      </c>
      <c r="FF46" s="116">
        <f t="shared" si="132"/>
        <v>0</v>
      </c>
    </row>
    <row r="47" spans="1:162" ht="13.5" customHeight="1">
      <c r="A47" s="1"/>
      <c r="B47" s="57"/>
      <c r="C47" s="52"/>
      <c r="D47" s="190"/>
      <c r="E47" s="272" t="s">
        <v>103</v>
      </c>
      <c r="F47" s="272" t="s">
        <v>104</v>
      </c>
      <c r="G47" s="273" t="s">
        <v>105</v>
      </c>
      <c r="I47" s="292"/>
      <c r="J47" s="250"/>
      <c r="K47" s="250"/>
      <c r="L47" s="250"/>
      <c r="M47" s="250"/>
      <c r="N47" s="250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185"/>
      <c r="AV47" s="6"/>
      <c r="AW47" s="6"/>
      <c r="AX47" s="23"/>
      <c r="AY47" s="23"/>
      <c r="AZ47" s="23"/>
      <c r="BA47" s="23"/>
      <c r="BB47" s="23"/>
      <c r="BC47" s="24"/>
      <c r="BL47" s="141" t="str">
        <f t="shared" si="93"/>
        <v>-</v>
      </c>
      <c r="BM47" s="142" t="str">
        <f t="shared" si="93"/>
        <v>-</v>
      </c>
      <c r="BN47" s="139" t="str">
        <f t="shared" si="94"/>
        <v>-</v>
      </c>
      <c r="BO47" s="140" t="str">
        <f t="shared" si="95"/>
        <v>-</v>
      </c>
      <c r="BQ47" s="141" t="str">
        <f t="shared" si="96"/>
        <v>-</v>
      </c>
      <c r="BR47" s="142" t="str">
        <f t="shared" si="97"/>
        <v>-</v>
      </c>
      <c r="BS47" s="139" t="str">
        <f t="shared" si="98"/>
        <v>-</v>
      </c>
      <c r="BT47" s="140" t="str">
        <f t="shared" si="99"/>
        <v>-</v>
      </c>
      <c r="BV47" s="141" t="str">
        <f t="shared" si="100"/>
        <v>-</v>
      </c>
      <c r="BW47" s="142" t="str">
        <f t="shared" si="101"/>
        <v>-</v>
      </c>
      <c r="BX47" s="139" t="str">
        <f t="shared" si="102"/>
        <v>-</v>
      </c>
      <c r="BY47" s="140" t="str">
        <f t="shared" si="103"/>
        <v>-</v>
      </c>
      <c r="CA47" s="141" t="str">
        <f t="shared" si="104"/>
        <v>-</v>
      </c>
      <c r="CB47" s="142" t="str">
        <f t="shared" si="105"/>
        <v>-</v>
      </c>
      <c r="CC47" s="139" t="str">
        <f t="shared" si="106"/>
        <v>-</v>
      </c>
      <c r="CD47" s="140" t="str">
        <f t="shared" si="107"/>
        <v>-</v>
      </c>
      <c r="CH47" s="163"/>
      <c r="CI47" s="157"/>
      <c r="CJ47" s="139"/>
      <c r="CZ47" s="246" t="s">
        <v>106</v>
      </c>
      <c r="DA47" s="196" t="str">
        <f>IF(MAX(DA12:DA30)&lt;1,"-",IF(DA39="-","-",DA46/$E$9/$E$30*(2*PI()*$E$33)/1000*60))</f>
        <v>-</v>
      </c>
      <c r="DB47" s="196" t="str">
        <f t="shared" ref="DB47:DL47" si="133">IF(MAX(DB12:DB30)&lt;1,"-",IF(DB39="-","-",DB46/$E$9/$E$30*(2*PI()*$E$33)/1000*60))</f>
        <v>-</v>
      </c>
      <c r="DC47" s="196" t="str">
        <f t="shared" si="133"/>
        <v>-</v>
      </c>
      <c r="DD47" s="196" t="str">
        <f t="shared" si="133"/>
        <v>-</v>
      </c>
      <c r="DE47" s="196" t="str">
        <f t="shared" si="133"/>
        <v>-</v>
      </c>
      <c r="DF47" s="196" t="str">
        <f t="shared" si="133"/>
        <v>-</v>
      </c>
      <c r="DG47" s="196" t="str">
        <f t="shared" si="133"/>
        <v>-</v>
      </c>
      <c r="DH47" s="196" t="str">
        <f t="shared" si="133"/>
        <v>-</v>
      </c>
      <c r="DI47" s="196" t="str">
        <f t="shared" si="133"/>
        <v>-</v>
      </c>
      <c r="DJ47" s="196" t="str">
        <f t="shared" si="133"/>
        <v>-</v>
      </c>
      <c r="DK47" s="196" t="str">
        <f t="shared" si="133"/>
        <v>-</v>
      </c>
      <c r="DL47" s="196" t="str">
        <f t="shared" si="133"/>
        <v>-</v>
      </c>
      <c r="DU47" s="222" t="s">
        <v>21</v>
      </c>
      <c r="DV47" s="202" t="e">
        <f>IF(DV23&lt;$BL137,0,(IF(DV23=0,0,VLOOKUP(DV23,$BL137:$BO155,3,TRUE)) * DV23 + IF(DV23=0,0,VLOOKUP(DV23,$BL137:$BO155,4,TRUE))))</f>
        <v>#DIV/0!</v>
      </c>
      <c r="DW47" s="202" t="e">
        <f t="shared" ref="DW47:EE47" si="134">IF(DW23&lt;$BL137,0,(IF(DW23=0,0,VLOOKUP(DW23,$BL137:$BO155,3,TRUE)) * DW23 + IF(DW23=0,0,VLOOKUP(DW23,$BL137:$BO155,4,TRUE))))</f>
        <v>#DIV/0!</v>
      </c>
      <c r="DX47" s="202" t="e">
        <f t="shared" si="134"/>
        <v>#DIV/0!</v>
      </c>
      <c r="DY47" s="202" t="e">
        <f t="shared" si="134"/>
        <v>#DIV/0!</v>
      </c>
      <c r="DZ47" s="202" t="e">
        <f t="shared" si="134"/>
        <v>#DIV/0!</v>
      </c>
      <c r="EA47" s="202" t="e">
        <f t="shared" si="134"/>
        <v>#DIV/0!</v>
      </c>
      <c r="EB47" s="202" t="e">
        <f t="shared" si="134"/>
        <v>#DIV/0!</v>
      </c>
      <c r="EC47" s="202" t="e">
        <f t="shared" si="134"/>
        <v>#DIV/0!</v>
      </c>
      <c r="ED47" s="202" t="e">
        <f t="shared" si="134"/>
        <v>#DIV/0!</v>
      </c>
      <c r="EE47" s="203" t="e">
        <f t="shared" si="134"/>
        <v>#DIV/0!</v>
      </c>
      <c r="EJ47" s="114">
        <f t="shared" si="113"/>
        <v>65</v>
      </c>
      <c r="EK47" s="114">
        <f t="shared" si="111"/>
        <v>0</v>
      </c>
      <c r="EL47" s="115">
        <f t="shared" si="111"/>
        <v>0</v>
      </c>
      <c r="EM47" s="115">
        <f t="shared" si="111"/>
        <v>0</v>
      </c>
      <c r="EN47" s="115">
        <f t="shared" si="111"/>
        <v>0</v>
      </c>
      <c r="EO47" s="115">
        <f t="shared" si="111"/>
        <v>0</v>
      </c>
      <c r="EP47" s="115">
        <f t="shared" si="111"/>
        <v>0</v>
      </c>
      <c r="EQ47" s="115">
        <f t="shared" si="111"/>
        <v>0</v>
      </c>
      <c r="ER47" s="115">
        <f t="shared" si="111"/>
        <v>0</v>
      </c>
      <c r="ES47" s="115">
        <f t="shared" si="111"/>
        <v>0</v>
      </c>
      <c r="ET47" s="115">
        <f t="shared" si="111"/>
        <v>0</v>
      </c>
      <c r="EU47" s="115">
        <f t="shared" si="111"/>
        <v>0</v>
      </c>
      <c r="EV47" s="115">
        <f t="shared" si="111"/>
        <v>0</v>
      </c>
      <c r="EW47" s="115">
        <f t="shared" si="111"/>
        <v>0</v>
      </c>
      <c r="EX47" s="115">
        <f t="shared" si="111"/>
        <v>0</v>
      </c>
      <c r="EY47" s="115">
        <f t="shared" si="111"/>
        <v>0</v>
      </c>
      <c r="EZ47" s="115">
        <f t="shared" si="111"/>
        <v>0</v>
      </c>
      <c r="FA47" s="115">
        <f t="shared" ref="FA47:FF60" si="135">$E$36*$E$6*9.80665+$E$37*$EJ47+$E$38*($EJ47^2)+($E$6*9.80665*SIN(ATAN(FA$32)))</f>
        <v>0</v>
      </c>
      <c r="FB47" s="115">
        <f t="shared" si="135"/>
        <v>0</v>
      </c>
      <c r="FC47" s="115">
        <f t="shared" si="135"/>
        <v>0</v>
      </c>
      <c r="FD47" s="115">
        <f t="shared" si="135"/>
        <v>0</v>
      </c>
      <c r="FE47" s="115">
        <f t="shared" si="135"/>
        <v>0</v>
      </c>
      <c r="FF47" s="116">
        <f t="shared" si="135"/>
        <v>0</v>
      </c>
    </row>
    <row r="48" spans="1:162" ht="13.5" customHeight="1">
      <c r="A48" s="1"/>
      <c r="B48" s="57"/>
      <c r="C48" s="52"/>
      <c r="D48" s="66"/>
      <c r="E48" s="67" t="s">
        <v>107</v>
      </c>
      <c r="F48" s="67" t="s">
        <v>108</v>
      </c>
      <c r="G48" s="67" t="s">
        <v>109</v>
      </c>
      <c r="I48" s="292"/>
      <c r="J48" s="250"/>
      <c r="K48" s="250"/>
      <c r="L48" s="250"/>
      <c r="M48" s="250"/>
      <c r="N48" s="250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185"/>
      <c r="AV48" s="6"/>
      <c r="AW48" s="6"/>
      <c r="AX48" s="23"/>
      <c r="AY48" s="23"/>
      <c r="AZ48" s="23"/>
      <c r="BA48" s="23"/>
      <c r="BB48" s="23"/>
      <c r="BC48" s="24"/>
      <c r="BL48" s="141" t="str">
        <f t="shared" si="93"/>
        <v>-</v>
      </c>
      <c r="BM48" s="142" t="str">
        <f t="shared" si="93"/>
        <v>-</v>
      </c>
      <c r="BN48" s="139" t="str">
        <f t="shared" si="94"/>
        <v>-</v>
      </c>
      <c r="BO48" s="140" t="str">
        <f t="shared" si="95"/>
        <v>-</v>
      </c>
      <c r="BQ48" s="141" t="str">
        <f t="shared" si="96"/>
        <v>-</v>
      </c>
      <c r="BR48" s="142" t="str">
        <f t="shared" si="97"/>
        <v>-</v>
      </c>
      <c r="BS48" s="139" t="str">
        <f t="shared" si="98"/>
        <v>-</v>
      </c>
      <c r="BT48" s="140" t="str">
        <f t="shared" si="99"/>
        <v>-</v>
      </c>
      <c r="BV48" s="141" t="str">
        <f t="shared" si="100"/>
        <v>-</v>
      </c>
      <c r="BW48" s="142" t="str">
        <f t="shared" si="101"/>
        <v>-</v>
      </c>
      <c r="BX48" s="139" t="str">
        <f t="shared" si="102"/>
        <v>-</v>
      </c>
      <c r="BY48" s="140" t="str">
        <f t="shared" si="103"/>
        <v>-</v>
      </c>
      <c r="CA48" s="141" t="str">
        <f t="shared" si="104"/>
        <v>-</v>
      </c>
      <c r="CB48" s="142" t="str">
        <f t="shared" si="105"/>
        <v>-</v>
      </c>
      <c r="CC48" s="139" t="str">
        <f t="shared" si="106"/>
        <v>-</v>
      </c>
      <c r="CD48" s="140" t="str">
        <f t="shared" si="107"/>
        <v>-</v>
      </c>
      <c r="CH48" s="163"/>
      <c r="CI48" s="157"/>
      <c r="CJ48" s="139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U48" s="222" t="s">
        <v>22</v>
      </c>
      <c r="DV48" s="202" t="e">
        <f>IF(DV24&lt;$BQ137,0,(IF(DV24=0,0,VLOOKUP(DV24,$BQ137:$BT155,3,TRUE)) * DV24 + IF(DV24=0,0,VLOOKUP(DV24,$BQ137:$BT155,4,TRUE))))</f>
        <v>#DIV/0!</v>
      </c>
      <c r="DW48" s="202" t="e">
        <f t="shared" ref="DW48:EE48" si="136">IF(DW24&lt;$BQ137,0,(IF(DW24=0,0,VLOOKUP(DW24,$BQ137:$BT155,3,TRUE)) * DW24 + IF(DW24=0,0,VLOOKUP(DW24,$BQ137:$BT155,4,TRUE))))</f>
        <v>#DIV/0!</v>
      </c>
      <c r="DX48" s="202" t="e">
        <f t="shared" si="136"/>
        <v>#DIV/0!</v>
      </c>
      <c r="DY48" s="202" t="e">
        <f t="shared" si="136"/>
        <v>#DIV/0!</v>
      </c>
      <c r="DZ48" s="202" t="e">
        <f t="shared" si="136"/>
        <v>#DIV/0!</v>
      </c>
      <c r="EA48" s="202" t="e">
        <f t="shared" si="136"/>
        <v>#DIV/0!</v>
      </c>
      <c r="EB48" s="202" t="e">
        <f t="shared" si="136"/>
        <v>#DIV/0!</v>
      </c>
      <c r="EC48" s="202" t="e">
        <f t="shared" si="136"/>
        <v>#DIV/0!</v>
      </c>
      <c r="ED48" s="202" t="e">
        <f t="shared" si="136"/>
        <v>#DIV/0!</v>
      </c>
      <c r="EE48" s="203" t="e">
        <f t="shared" si="136"/>
        <v>#DIV/0!</v>
      </c>
      <c r="EJ48" s="114">
        <f t="shared" si="113"/>
        <v>70</v>
      </c>
      <c r="EK48" s="114">
        <f t="shared" si="111"/>
        <v>0</v>
      </c>
      <c r="EL48" s="115">
        <f t="shared" si="111"/>
        <v>0</v>
      </c>
      <c r="EM48" s="115">
        <f t="shared" si="111"/>
        <v>0</v>
      </c>
      <c r="EN48" s="115">
        <f t="shared" si="111"/>
        <v>0</v>
      </c>
      <c r="EO48" s="115">
        <f t="shared" si="111"/>
        <v>0</v>
      </c>
      <c r="EP48" s="115">
        <f t="shared" si="111"/>
        <v>0</v>
      </c>
      <c r="EQ48" s="115">
        <f t="shared" si="111"/>
        <v>0</v>
      </c>
      <c r="ER48" s="115">
        <f t="shared" si="111"/>
        <v>0</v>
      </c>
      <c r="ES48" s="115">
        <f t="shared" si="111"/>
        <v>0</v>
      </c>
      <c r="ET48" s="115">
        <f t="shared" si="111"/>
        <v>0</v>
      </c>
      <c r="EU48" s="115">
        <f t="shared" si="111"/>
        <v>0</v>
      </c>
      <c r="EV48" s="115">
        <f t="shared" si="111"/>
        <v>0</v>
      </c>
      <c r="EW48" s="115">
        <f t="shared" si="111"/>
        <v>0</v>
      </c>
      <c r="EX48" s="115">
        <f t="shared" si="111"/>
        <v>0</v>
      </c>
      <c r="EY48" s="115">
        <f t="shared" si="111"/>
        <v>0</v>
      </c>
      <c r="EZ48" s="115">
        <f t="shared" si="111"/>
        <v>0</v>
      </c>
      <c r="FA48" s="115">
        <f t="shared" si="135"/>
        <v>0</v>
      </c>
      <c r="FB48" s="115">
        <f t="shared" si="135"/>
        <v>0</v>
      </c>
      <c r="FC48" s="115">
        <f t="shared" si="135"/>
        <v>0</v>
      </c>
      <c r="FD48" s="115">
        <f t="shared" si="135"/>
        <v>0</v>
      </c>
      <c r="FE48" s="115">
        <f t="shared" si="135"/>
        <v>0</v>
      </c>
      <c r="FF48" s="116">
        <f t="shared" si="135"/>
        <v>0</v>
      </c>
    </row>
    <row r="49" spans="1:162" ht="13.5" customHeight="1">
      <c r="A49" s="1"/>
      <c r="B49" s="57"/>
      <c r="C49" s="52"/>
      <c r="D49" s="66">
        <v>1</v>
      </c>
      <c r="E49" s="91"/>
      <c r="F49" s="92"/>
      <c r="G49" s="88"/>
      <c r="I49" s="292"/>
      <c r="J49" s="250"/>
      <c r="K49" s="250"/>
      <c r="L49" s="250"/>
      <c r="M49" s="250"/>
      <c r="N49" s="250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185"/>
      <c r="AV49" s="6"/>
      <c r="AW49" s="6"/>
      <c r="AX49" s="23"/>
      <c r="AY49" s="23"/>
      <c r="AZ49" s="23"/>
      <c r="BA49" s="23"/>
      <c r="BB49" s="23"/>
      <c r="BC49" s="24"/>
      <c r="BL49" s="141" t="str">
        <f t="shared" si="93"/>
        <v>-</v>
      </c>
      <c r="BM49" s="142" t="str">
        <f t="shared" si="93"/>
        <v>-</v>
      </c>
      <c r="BN49" s="139" t="str">
        <f t="shared" si="94"/>
        <v>-</v>
      </c>
      <c r="BO49" s="140" t="str">
        <f t="shared" si="95"/>
        <v>-</v>
      </c>
      <c r="BQ49" s="141" t="str">
        <f t="shared" si="96"/>
        <v>-</v>
      </c>
      <c r="BR49" s="142" t="str">
        <f t="shared" si="97"/>
        <v>-</v>
      </c>
      <c r="BS49" s="139" t="str">
        <f t="shared" si="98"/>
        <v>-</v>
      </c>
      <c r="BT49" s="140" t="str">
        <f t="shared" si="99"/>
        <v>-</v>
      </c>
      <c r="BV49" s="141" t="str">
        <f t="shared" si="100"/>
        <v>-</v>
      </c>
      <c r="BW49" s="142" t="str">
        <f t="shared" si="101"/>
        <v>-</v>
      </c>
      <c r="BX49" s="139" t="str">
        <f t="shared" si="102"/>
        <v>-</v>
      </c>
      <c r="BY49" s="140" t="str">
        <f t="shared" si="103"/>
        <v>-</v>
      </c>
      <c r="CA49" s="141" t="str">
        <f t="shared" si="104"/>
        <v>-</v>
      </c>
      <c r="CB49" s="142" t="str">
        <f t="shared" si="105"/>
        <v>-</v>
      </c>
      <c r="CC49" s="139" t="str">
        <f t="shared" si="106"/>
        <v>-</v>
      </c>
      <c r="CD49" s="140" t="str">
        <f t="shared" si="107"/>
        <v>-</v>
      </c>
      <c r="CH49" s="163"/>
      <c r="CI49" s="157"/>
      <c r="CJ49" s="139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U49" s="222" t="s">
        <v>23</v>
      </c>
      <c r="DV49" s="202" t="e">
        <f>IF(DV25&lt;$BV137,0,(IF(DV25=0,0,VLOOKUP(DV25,$BV137:$BY155,3,TRUE)) * DV25 + IF(DV25=0,0,VLOOKUP(DV25,$BV137:$BY155,4,TRUE))))</f>
        <v>#DIV/0!</v>
      </c>
      <c r="DW49" s="202" t="e">
        <f t="shared" ref="DW49:EE49" si="137">IF(DW25&lt;$BV137,0,(IF(DW25=0,0,VLOOKUP(DW25,$BV137:$BY155,3,TRUE)) * DW25 + IF(DW25=0,0,VLOOKUP(DW25,$BV137:$BY155,4,TRUE))))</f>
        <v>#DIV/0!</v>
      </c>
      <c r="DX49" s="202" t="e">
        <f t="shared" si="137"/>
        <v>#DIV/0!</v>
      </c>
      <c r="DY49" s="202" t="e">
        <f t="shared" si="137"/>
        <v>#DIV/0!</v>
      </c>
      <c r="DZ49" s="202" t="e">
        <f t="shared" si="137"/>
        <v>#DIV/0!</v>
      </c>
      <c r="EA49" s="202" t="e">
        <f t="shared" si="137"/>
        <v>#DIV/0!</v>
      </c>
      <c r="EB49" s="202" t="e">
        <f t="shared" si="137"/>
        <v>#DIV/0!</v>
      </c>
      <c r="EC49" s="202" t="e">
        <f t="shared" si="137"/>
        <v>#DIV/0!</v>
      </c>
      <c r="ED49" s="202" t="e">
        <f t="shared" si="137"/>
        <v>#DIV/0!</v>
      </c>
      <c r="EE49" s="203" t="e">
        <f t="shared" si="137"/>
        <v>#DIV/0!</v>
      </c>
      <c r="EJ49" s="114">
        <f t="shared" si="113"/>
        <v>75</v>
      </c>
      <c r="EK49" s="114">
        <f t="shared" si="111"/>
        <v>0</v>
      </c>
      <c r="EL49" s="115">
        <f t="shared" si="111"/>
        <v>0</v>
      </c>
      <c r="EM49" s="115">
        <f t="shared" si="111"/>
        <v>0</v>
      </c>
      <c r="EN49" s="115">
        <f t="shared" si="111"/>
        <v>0</v>
      </c>
      <c r="EO49" s="115">
        <f t="shared" si="111"/>
        <v>0</v>
      </c>
      <c r="EP49" s="115">
        <f t="shared" si="111"/>
        <v>0</v>
      </c>
      <c r="EQ49" s="115">
        <f t="shared" si="111"/>
        <v>0</v>
      </c>
      <c r="ER49" s="115">
        <f t="shared" si="111"/>
        <v>0</v>
      </c>
      <c r="ES49" s="115">
        <f t="shared" si="111"/>
        <v>0</v>
      </c>
      <c r="ET49" s="115">
        <f t="shared" si="111"/>
        <v>0</v>
      </c>
      <c r="EU49" s="115">
        <f t="shared" si="111"/>
        <v>0</v>
      </c>
      <c r="EV49" s="115">
        <f t="shared" si="111"/>
        <v>0</v>
      </c>
      <c r="EW49" s="115">
        <f t="shared" si="111"/>
        <v>0</v>
      </c>
      <c r="EX49" s="115">
        <f t="shared" si="111"/>
        <v>0</v>
      </c>
      <c r="EY49" s="115">
        <f t="shared" si="111"/>
        <v>0</v>
      </c>
      <c r="EZ49" s="115">
        <f t="shared" si="111"/>
        <v>0</v>
      </c>
      <c r="FA49" s="115">
        <f t="shared" si="135"/>
        <v>0</v>
      </c>
      <c r="FB49" s="115">
        <f t="shared" si="135"/>
        <v>0</v>
      </c>
      <c r="FC49" s="115">
        <f t="shared" si="135"/>
        <v>0</v>
      </c>
      <c r="FD49" s="115">
        <f t="shared" si="135"/>
        <v>0</v>
      </c>
      <c r="FE49" s="115">
        <f t="shared" si="135"/>
        <v>0</v>
      </c>
      <c r="FF49" s="116">
        <f t="shared" si="135"/>
        <v>0</v>
      </c>
    </row>
    <row r="50" spans="1:162" ht="13.5" customHeight="1">
      <c r="A50" s="1"/>
      <c r="B50" s="57"/>
      <c r="C50" s="52"/>
      <c r="D50" s="66">
        <v>2</v>
      </c>
      <c r="E50" s="93"/>
      <c r="F50" s="94"/>
      <c r="G50" s="88"/>
      <c r="I50" s="292"/>
      <c r="J50" s="250"/>
      <c r="K50" s="250"/>
      <c r="L50" s="250"/>
      <c r="M50" s="250"/>
      <c r="N50" s="25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185"/>
      <c r="AV50" s="6"/>
      <c r="AW50" s="6"/>
      <c r="AX50" s="23"/>
      <c r="AY50" s="23"/>
      <c r="AZ50" s="23"/>
      <c r="BA50" s="23"/>
      <c r="BB50" s="23"/>
      <c r="BC50" s="24"/>
      <c r="BL50" s="141" t="str">
        <f t="shared" ref="BL50:BM52" si="138">BL23</f>
        <v>-</v>
      </c>
      <c r="BM50" s="142" t="str">
        <f t="shared" si="138"/>
        <v>-</v>
      </c>
      <c r="BN50" s="139" t="str">
        <f t="shared" si="94"/>
        <v>-</v>
      </c>
      <c r="BO50" s="140" t="str">
        <f t="shared" si="95"/>
        <v>-</v>
      </c>
      <c r="BQ50" s="141" t="str">
        <f t="shared" si="96"/>
        <v>-</v>
      </c>
      <c r="BR50" s="142" t="str">
        <f t="shared" si="97"/>
        <v>-</v>
      </c>
      <c r="BS50" s="139" t="str">
        <f t="shared" si="98"/>
        <v>-</v>
      </c>
      <c r="BT50" s="140" t="str">
        <f t="shared" si="99"/>
        <v>-</v>
      </c>
      <c r="BV50" s="141" t="str">
        <f t="shared" si="100"/>
        <v>-</v>
      </c>
      <c r="BW50" s="142" t="str">
        <f t="shared" si="101"/>
        <v>-</v>
      </c>
      <c r="BX50" s="139" t="str">
        <f t="shared" si="102"/>
        <v>-</v>
      </c>
      <c r="BY50" s="140" t="str">
        <f t="shared" si="103"/>
        <v>-</v>
      </c>
      <c r="CA50" s="141" t="str">
        <f t="shared" si="104"/>
        <v>-</v>
      </c>
      <c r="CB50" s="142" t="str">
        <f t="shared" si="105"/>
        <v>-</v>
      </c>
      <c r="CC50" s="139" t="str">
        <f t="shared" si="106"/>
        <v>-</v>
      </c>
      <c r="CD50" s="140" t="str">
        <f t="shared" si="107"/>
        <v>-</v>
      </c>
      <c r="CH50" s="163"/>
      <c r="CI50" s="157"/>
      <c r="CJ50" s="139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U50" s="221" t="s">
        <v>24</v>
      </c>
      <c r="DV50" s="205" t="e">
        <f>IF(DV26&lt;$CA137,0,(IF(DV26=0,0,VLOOKUP(DV26,$CA137:$CD155,3,TRUE)) * DV26 + IF(DV26=0,0,VLOOKUP(DV26,$CA137:$CD155,4,TRUE))))</f>
        <v>#DIV/0!</v>
      </c>
      <c r="DW50" s="205" t="e">
        <f t="shared" ref="DW50:EE50" si="139">IF(DW26&lt;$CA137,0,(IF(DW26=0,0,VLOOKUP(DW26,$CA137:$CD155,3,TRUE)) * DW26 + IF(DW26=0,0,VLOOKUP(DW26,$CA137:$CD155,4,TRUE))))</f>
        <v>#DIV/0!</v>
      </c>
      <c r="DX50" s="205" t="e">
        <f t="shared" si="139"/>
        <v>#DIV/0!</v>
      </c>
      <c r="DY50" s="205" t="e">
        <f t="shared" si="139"/>
        <v>#DIV/0!</v>
      </c>
      <c r="DZ50" s="205" t="e">
        <f t="shared" si="139"/>
        <v>#DIV/0!</v>
      </c>
      <c r="EA50" s="205" t="e">
        <f t="shared" si="139"/>
        <v>#DIV/0!</v>
      </c>
      <c r="EB50" s="205" t="e">
        <f t="shared" si="139"/>
        <v>#DIV/0!</v>
      </c>
      <c r="EC50" s="205" t="e">
        <f t="shared" si="139"/>
        <v>#DIV/0!</v>
      </c>
      <c r="ED50" s="205" t="e">
        <f t="shared" si="139"/>
        <v>#DIV/0!</v>
      </c>
      <c r="EE50" s="206" t="e">
        <f t="shared" si="139"/>
        <v>#DIV/0!</v>
      </c>
      <c r="EJ50" s="114">
        <f t="shared" si="113"/>
        <v>80</v>
      </c>
      <c r="EK50" s="114">
        <f t="shared" si="111"/>
        <v>0</v>
      </c>
      <c r="EL50" s="115">
        <f t="shared" si="111"/>
        <v>0</v>
      </c>
      <c r="EM50" s="115">
        <f t="shared" si="111"/>
        <v>0</v>
      </c>
      <c r="EN50" s="115">
        <f t="shared" si="111"/>
        <v>0</v>
      </c>
      <c r="EO50" s="115">
        <f t="shared" si="111"/>
        <v>0</v>
      </c>
      <c r="EP50" s="115">
        <f t="shared" si="111"/>
        <v>0</v>
      </c>
      <c r="EQ50" s="115">
        <f t="shared" si="111"/>
        <v>0</v>
      </c>
      <c r="ER50" s="115">
        <f t="shared" si="111"/>
        <v>0</v>
      </c>
      <c r="ES50" s="115">
        <f t="shared" si="111"/>
        <v>0</v>
      </c>
      <c r="ET50" s="115">
        <f t="shared" si="111"/>
        <v>0</v>
      </c>
      <c r="EU50" s="115">
        <f t="shared" si="111"/>
        <v>0</v>
      </c>
      <c r="EV50" s="115">
        <f t="shared" si="111"/>
        <v>0</v>
      </c>
      <c r="EW50" s="115">
        <f t="shared" si="111"/>
        <v>0</v>
      </c>
      <c r="EX50" s="115">
        <f t="shared" si="111"/>
        <v>0</v>
      </c>
      <c r="EY50" s="115">
        <f t="shared" si="111"/>
        <v>0</v>
      </c>
      <c r="EZ50" s="115">
        <f t="shared" si="111"/>
        <v>0</v>
      </c>
      <c r="FA50" s="115">
        <f t="shared" si="135"/>
        <v>0</v>
      </c>
      <c r="FB50" s="115">
        <f t="shared" si="135"/>
        <v>0</v>
      </c>
      <c r="FC50" s="115">
        <f t="shared" si="135"/>
        <v>0</v>
      </c>
      <c r="FD50" s="115">
        <f t="shared" si="135"/>
        <v>0</v>
      </c>
      <c r="FE50" s="115">
        <f t="shared" si="135"/>
        <v>0</v>
      </c>
      <c r="FF50" s="116">
        <f t="shared" si="135"/>
        <v>0</v>
      </c>
    </row>
    <row r="51" spans="1:162" ht="13.5" customHeight="1">
      <c r="A51" s="1"/>
      <c r="B51" s="57"/>
      <c r="C51" s="52"/>
      <c r="D51" s="66">
        <v>3</v>
      </c>
      <c r="E51" s="93"/>
      <c r="F51" s="94"/>
      <c r="G51" s="88"/>
      <c r="I51" s="292"/>
      <c r="J51" s="250"/>
      <c r="K51" s="250"/>
      <c r="L51" s="250"/>
      <c r="M51" s="250"/>
      <c r="N51" s="25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185"/>
      <c r="AV51" s="6"/>
      <c r="AW51" s="6"/>
      <c r="AX51" s="23"/>
      <c r="AY51" s="23"/>
      <c r="AZ51" s="23"/>
      <c r="BA51" s="23"/>
      <c r="BB51" s="23"/>
      <c r="BC51" s="24"/>
      <c r="BL51" s="141" t="str">
        <f t="shared" si="138"/>
        <v>-</v>
      </c>
      <c r="BM51" s="142" t="str">
        <f t="shared" si="138"/>
        <v>-</v>
      </c>
      <c r="BN51" s="139" t="str">
        <f t="shared" si="94"/>
        <v>-</v>
      </c>
      <c r="BO51" s="140" t="str">
        <f t="shared" si="95"/>
        <v>-</v>
      </c>
      <c r="BQ51" s="141" t="str">
        <f t="shared" si="96"/>
        <v>-</v>
      </c>
      <c r="BR51" s="142" t="str">
        <f t="shared" si="97"/>
        <v>-</v>
      </c>
      <c r="BS51" s="139" t="str">
        <f t="shared" si="98"/>
        <v>-</v>
      </c>
      <c r="BT51" s="140" t="str">
        <f t="shared" si="99"/>
        <v>-</v>
      </c>
      <c r="BV51" s="141" t="str">
        <f t="shared" si="100"/>
        <v>-</v>
      </c>
      <c r="BW51" s="142" t="str">
        <f t="shared" si="101"/>
        <v>-</v>
      </c>
      <c r="BX51" s="139" t="str">
        <f t="shared" si="102"/>
        <v>-</v>
      </c>
      <c r="BY51" s="140" t="str">
        <f t="shared" si="103"/>
        <v>-</v>
      </c>
      <c r="CA51" s="141" t="str">
        <f t="shared" si="104"/>
        <v>-</v>
      </c>
      <c r="CB51" s="142" t="str">
        <f t="shared" si="105"/>
        <v>-</v>
      </c>
      <c r="CC51" s="139" t="str">
        <f t="shared" si="106"/>
        <v>-</v>
      </c>
      <c r="CD51" s="140" t="str">
        <f t="shared" si="107"/>
        <v>-</v>
      </c>
      <c r="CH51" s="163"/>
      <c r="CI51" s="157"/>
      <c r="CJ51" s="157"/>
      <c r="CK51" s="3"/>
      <c r="CL51" s="3"/>
      <c r="CM51" s="3"/>
      <c r="CN51" s="3"/>
      <c r="CO51" s="3" t="s">
        <v>32</v>
      </c>
      <c r="CP51" s="164" t="s">
        <v>33</v>
      </c>
      <c r="CQ51" s="3" t="s">
        <v>34</v>
      </c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EJ51" s="114">
        <f t="shared" si="113"/>
        <v>85</v>
      </c>
      <c r="EK51" s="114">
        <f t="shared" si="111"/>
        <v>0</v>
      </c>
      <c r="EL51" s="115">
        <f t="shared" si="111"/>
        <v>0</v>
      </c>
      <c r="EM51" s="115">
        <f t="shared" si="111"/>
        <v>0</v>
      </c>
      <c r="EN51" s="115">
        <f t="shared" si="111"/>
        <v>0</v>
      </c>
      <c r="EO51" s="115">
        <f t="shared" si="111"/>
        <v>0</v>
      </c>
      <c r="EP51" s="115">
        <f t="shared" si="111"/>
        <v>0</v>
      </c>
      <c r="EQ51" s="115">
        <f t="shared" si="111"/>
        <v>0</v>
      </c>
      <c r="ER51" s="115">
        <f t="shared" si="111"/>
        <v>0</v>
      </c>
      <c r="ES51" s="115">
        <f t="shared" si="111"/>
        <v>0</v>
      </c>
      <c r="ET51" s="115">
        <f t="shared" si="111"/>
        <v>0</v>
      </c>
      <c r="EU51" s="115">
        <f t="shared" si="111"/>
        <v>0</v>
      </c>
      <c r="EV51" s="115">
        <f t="shared" si="111"/>
        <v>0</v>
      </c>
      <c r="EW51" s="115">
        <f t="shared" si="111"/>
        <v>0</v>
      </c>
      <c r="EX51" s="115">
        <f t="shared" si="111"/>
        <v>0</v>
      </c>
      <c r="EY51" s="115">
        <f t="shared" si="111"/>
        <v>0</v>
      </c>
      <c r="EZ51" s="115">
        <f t="shared" si="111"/>
        <v>0</v>
      </c>
      <c r="FA51" s="115">
        <f t="shared" si="135"/>
        <v>0</v>
      </c>
      <c r="FB51" s="115">
        <f t="shared" si="135"/>
        <v>0</v>
      </c>
      <c r="FC51" s="115">
        <f t="shared" si="135"/>
        <v>0</v>
      </c>
      <c r="FD51" s="115">
        <f t="shared" si="135"/>
        <v>0</v>
      </c>
      <c r="FE51" s="115">
        <f t="shared" si="135"/>
        <v>0</v>
      </c>
      <c r="FF51" s="116">
        <f t="shared" si="135"/>
        <v>0</v>
      </c>
    </row>
    <row r="52" spans="1:162" ht="13.5" customHeight="1" thickBot="1">
      <c r="A52" s="1"/>
      <c r="B52" s="57"/>
      <c r="C52" s="52"/>
      <c r="D52" s="66">
        <v>4</v>
      </c>
      <c r="E52" s="93"/>
      <c r="F52" s="94"/>
      <c r="G52" s="88"/>
      <c r="I52" s="292"/>
      <c r="J52" s="250"/>
      <c r="K52" s="250"/>
      <c r="L52" s="250"/>
      <c r="M52" s="250"/>
      <c r="N52" s="250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185"/>
      <c r="AV52" s="6"/>
      <c r="AW52" s="6"/>
      <c r="AX52" s="23"/>
      <c r="AY52" s="23"/>
      <c r="AZ52" s="23"/>
      <c r="BA52" s="23"/>
      <c r="BB52" s="23"/>
      <c r="BC52" s="24"/>
      <c r="BL52" s="143" t="str">
        <f t="shared" si="138"/>
        <v>-</v>
      </c>
      <c r="BM52" s="144" t="str">
        <f t="shared" si="138"/>
        <v>-</v>
      </c>
      <c r="BN52" s="145" t="str">
        <f t="shared" si="94"/>
        <v>-</v>
      </c>
      <c r="BO52" s="146" t="str">
        <f t="shared" si="95"/>
        <v>-</v>
      </c>
      <c r="BQ52" s="143" t="str">
        <f t="shared" si="96"/>
        <v>-</v>
      </c>
      <c r="BR52" s="144" t="str">
        <f t="shared" si="97"/>
        <v>-</v>
      </c>
      <c r="BS52" s="145" t="str">
        <f t="shared" si="98"/>
        <v>-</v>
      </c>
      <c r="BT52" s="146" t="str">
        <f t="shared" si="99"/>
        <v>-</v>
      </c>
      <c r="BV52" s="143" t="str">
        <f t="shared" si="100"/>
        <v>-</v>
      </c>
      <c r="BW52" s="144" t="str">
        <f t="shared" si="101"/>
        <v>-</v>
      </c>
      <c r="BX52" s="145" t="str">
        <f t="shared" si="102"/>
        <v>-</v>
      </c>
      <c r="BY52" s="146" t="str">
        <f t="shared" si="103"/>
        <v>-</v>
      </c>
      <c r="CA52" s="143" t="str">
        <f t="shared" si="104"/>
        <v>-</v>
      </c>
      <c r="CB52" s="144" t="str">
        <f t="shared" si="105"/>
        <v>-</v>
      </c>
      <c r="CC52" s="145" t="str">
        <f t="shared" si="106"/>
        <v>-</v>
      </c>
      <c r="CD52" s="146" t="str">
        <f t="shared" si="107"/>
        <v>-</v>
      </c>
      <c r="CH52" s="163"/>
      <c r="CI52" s="157"/>
      <c r="CJ52" s="139"/>
      <c r="CK52" s="3"/>
      <c r="CL52" s="3"/>
      <c r="CM52" s="165"/>
      <c r="CN52" s="165"/>
      <c r="CO52" s="215">
        <v>0</v>
      </c>
      <c r="CP52" s="242">
        <f>$AL$70</f>
        <v>0</v>
      </c>
      <c r="CQ52" s="242">
        <f>$AM$70</f>
        <v>0.01</v>
      </c>
      <c r="CR52" s="242">
        <f>$AN$70</f>
        <v>0.02</v>
      </c>
      <c r="CS52" s="242">
        <f>$AO$70</f>
        <v>0.03</v>
      </c>
      <c r="CT52" s="242">
        <f>$AP$70</f>
        <v>0.04</v>
      </c>
      <c r="CU52" s="242">
        <f>$AQ$70</f>
        <v>0.05</v>
      </c>
      <c r="CV52" s="242">
        <f>$AR$70</f>
        <v>0.06</v>
      </c>
      <c r="CW52" s="242">
        <f>$AS$70</f>
        <v>7.0000000000000007E-2</v>
      </c>
      <c r="CX52" s="242">
        <f>$AT$70</f>
        <v>0.08</v>
      </c>
      <c r="CY52" s="242">
        <f>$AU$70</f>
        <v>0.09</v>
      </c>
      <c r="CZ52" s="242">
        <f>$AV$70</f>
        <v>0.1</v>
      </c>
      <c r="DA52" s="193">
        <f>CO52</f>
        <v>0</v>
      </c>
      <c r="DB52" s="193">
        <f t="shared" ref="DB52:DL53" si="140">CP52</f>
        <v>0</v>
      </c>
      <c r="DC52" s="193">
        <f t="shared" si="140"/>
        <v>0.01</v>
      </c>
      <c r="DD52" s="193">
        <f t="shared" si="140"/>
        <v>0.02</v>
      </c>
      <c r="DE52" s="193">
        <f t="shared" si="140"/>
        <v>0.03</v>
      </c>
      <c r="DF52" s="193">
        <f t="shared" si="140"/>
        <v>0.04</v>
      </c>
      <c r="DG52" s="193">
        <f t="shared" si="140"/>
        <v>0.05</v>
      </c>
      <c r="DH52" s="193">
        <f t="shared" si="140"/>
        <v>0.06</v>
      </c>
      <c r="DI52" s="193">
        <f t="shared" si="140"/>
        <v>7.0000000000000007E-2</v>
      </c>
      <c r="DJ52" s="193">
        <f t="shared" si="140"/>
        <v>0.08</v>
      </c>
      <c r="DK52" s="193">
        <f t="shared" si="140"/>
        <v>0.09</v>
      </c>
      <c r="DL52" s="194">
        <f t="shared" si="140"/>
        <v>0.1</v>
      </c>
      <c r="DM52" s="3"/>
      <c r="DN52" s="3"/>
      <c r="DO52" s="3"/>
      <c r="DP52" s="3"/>
      <c r="EJ52" s="114">
        <f t="shared" si="113"/>
        <v>90</v>
      </c>
      <c r="EK52" s="114">
        <f t="shared" si="111"/>
        <v>0</v>
      </c>
      <c r="EL52" s="115">
        <f t="shared" si="111"/>
        <v>0</v>
      </c>
      <c r="EM52" s="115">
        <f t="shared" si="111"/>
        <v>0</v>
      </c>
      <c r="EN52" s="115">
        <f t="shared" si="111"/>
        <v>0</v>
      </c>
      <c r="EO52" s="115">
        <f t="shared" si="111"/>
        <v>0</v>
      </c>
      <c r="EP52" s="115">
        <f t="shared" si="111"/>
        <v>0</v>
      </c>
      <c r="EQ52" s="115">
        <f t="shared" si="111"/>
        <v>0</v>
      </c>
      <c r="ER52" s="115">
        <f t="shared" si="111"/>
        <v>0</v>
      </c>
      <c r="ES52" s="115">
        <f t="shared" si="111"/>
        <v>0</v>
      </c>
      <c r="ET52" s="115">
        <f t="shared" si="111"/>
        <v>0</v>
      </c>
      <c r="EU52" s="115">
        <f t="shared" si="111"/>
        <v>0</v>
      </c>
      <c r="EV52" s="115">
        <f t="shared" si="111"/>
        <v>0</v>
      </c>
      <c r="EW52" s="115">
        <f t="shared" si="111"/>
        <v>0</v>
      </c>
      <c r="EX52" s="115">
        <f t="shared" si="111"/>
        <v>0</v>
      </c>
      <c r="EY52" s="115">
        <f t="shared" si="111"/>
        <v>0</v>
      </c>
      <c r="EZ52" s="115">
        <f t="shared" si="111"/>
        <v>0</v>
      </c>
      <c r="FA52" s="115">
        <f t="shared" si="135"/>
        <v>0</v>
      </c>
      <c r="FB52" s="115">
        <f t="shared" si="135"/>
        <v>0</v>
      </c>
      <c r="FC52" s="115">
        <f t="shared" si="135"/>
        <v>0</v>
      </c>
      <c r="FD52" s="115">
        <f t="shared" si="135"/>
        <v>0</v>
      </c>
      <c r="FE52" s="115">
        <f t="shared" si="135"/>
        <v>0</v>
      </c>
      <c r="FF52" s="116">
        <f t="shared" si="135"/>
        <v>0</v>
      </c>
    </row>
    <row r="53" spans="1:162" ht="13.5" customHeight="1">
      <c r="A53" s="1"/>
      <c r="B53" s="57"/>
      <c r="C53" s="52"/>
      <c r="D53" s="66">
        <v>5</v>
      </c>
      <c r="E53" s="93"/>
      <c r="F53" s="94"/>
      <c r="G53" s="88"/>
      <c r="I53" s="292"/>
      <c r="J53" s="250"/>
      <c r="K53" s="250"/>
      <c r="L53" s="250"/>
      <c r="M53" s="250"/>
      <c r="N53" s="25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185"/>
      <c r="AV53" s="6"/>
      <c r="AW53" s="6"/>
      <c r="AX53" s="23"/>
      <c r="AY53" s="23"/>
      <c r="AZ53" s="23"/>
      <c r="BA53" s="23"/>
      <c r="BB53" s="23"/>
      <c r="BC53" s="24"/>
      <c r="CH53" s="163"/>
      <c r="CI53" s="157"/>
      <c r="CJ53" s="139"/>
      <c r="CK53" s="3"/>
      <c r="CL53" s="3"/>
      <c r="CM53" s="3"/>
      <c r="CN53" s="3"/>
      <c r="CO53" s="213">
        <f t="shared" ref="CO53:CZ53" si="141">$E$6*9.80665*SIN(ATAN(CO$6))</f>
        <v>0</v>
      </c>
      <c r="CP53" s="196">
        <f>$E$6*9.80665*SIN(ATAN(CP52))</f>
        <v>0</v>
      </c>
      <c r="CQ53" s="243">
        <f t="shared" si="141"/>
        <v>0</v>
      </c>
      <c r="CR53" s="196">
        <f t="shared" si="141"/>
        <v>0</v>
      </c>
      <c r="CS53" s="196">
        <f t="shared" si="141"/>
        <v>0</v>
      </c>
      <c r="CT53" s="196">
        <f t="shared" si="141"/>
        <v>0</v>
      </c>
      <c r="CU53" s="196">
        <f t="shared" si="141"/>
        <v>0</v>
      </c>
      <c r="CV53" s="196">
        <f t="shared" si="141"/>
        <v>0</v>
      </c>
      <c r="CW53" s="196">
        <f t="shared" si="141"/>
        <v>0</v>
      </c>
      <c r="CX53" s="196">
        <f t="shared" si="141"/>
        <v>0</v>
      </c>
      <c r="CY53" s="196">
        <f t="shared" si="141"/>
        <v>0</v>
      </c>
      <c r="CZ53" s="196">
        <f t="shared" si="141"/>
        <v>0</v>
      </c>
      <c r="DA53" s="196">
        <f>CO53</f>
        <v>0</v>
      </c>
      <c r="DB53" s="196">
        <f t="shared" si="140"/>
        <v>0</v>
      </c>
      <c r="DC53" s="196">
        <f t="shared" si="140"/>
        <v>0</v>
      </c>
      <c r="DD53" s="196">
        <f t="shared" si="140"/>
        <v>0</v>
      </c>
      <c r="DE53" s="196">
        <f t="shared" si="140"/>
        <v>0</v>
      </c>
      <c r="DF53" s="196">
        <f t="shared" si="140"/>
        <v>0</v>
      </c>
      <c r="DG53" s="196">
        <f t="shared" si="140"/>
        <v>0</v>
      </c>
      <c r="DH53" s="196">
        <f t="shared" si="140"/>
        <v>0</v>
      </c>
      <c r="DI53" s="196">
        <f t="shared" si="140"/>
        <v>0</v>
      </c>
      <c r="DJ53" s="196">
        <f t="shared" si="140"/>
        <v>0</v>
      </c>
      <c r="DK53" s="196">
        <f t="shared" si="140"/>
        <v>0</v>
      </c>
      <c r="DL53" s="197">
        <f t="shared" si="140"/>
        <v>0</v>
      </c>
      <c r="DM53" s="3"/>
      <c r="DN53" s="3"/>
      <c r="DO53" s="3"/>
      <c r="DP53" s="3"/>
      <c r="EJ53" s="114">
        <f t="shared" si="113"/>
        <v>95</v>
      </c>
      <c r="EK53" s="114">
        <f t="shared" si="111"/>
        <v>0</v>
      </c>
      <c r="EL53" s="115">
        <f t="shared" si="111"/>
        <v>0</v>
      </c>
      <c r="EM53" s="115">
        <f t="shared" si="111"/>
        <v>0</v>
      </c>
      <c r="EN53" s="115">
        <f t="shared" si="111"/>
        <v>0</v>
      </c>
      <c r="EO53" s="115">
        <f t="shared" si="111"/>
        <v>0</v>
      </c>
      <c r="EP53" s="115">
        <f t="shared" si="111"/>
        <v>0</v>
      </c>
      <c r="EQ53" s="115">
        <f t="shared" si="111"/>
        <v>0</v>
      </c>
      <c r="ER53" s="115">
        <f t="shared" si="111"/>
        <v>0</v>
      </c>
      <c r="ES53" s="115">
        <f t="shared" si="111"/>
        <v>0</v>
      </c>
      <c r="ET53" s="115">
        <f t="shared" si="111"/>
        <v>0</v>
      </c>
      <c r="EU53" s="115">
        <f t="shared" si="111"/>
        <v>0</v>
      </c>
      <c r="EV53" s="115">
        <f t="shared" si="111"/>
        <v>0</v>
      </c>
      <c r="EW53" s="115">
        <f t="shared" si="111"/>
        <v>0</v>
      </c>
      <c r="EX53" s="115">
        <f t="shared" si="111"/>
        <v>0</v>
      </c>
      <c r="EY53" s="115">
        <f t="shared" si="111"/>
        <v>0</v>
      </c>
      <c r="EZ53" s="115">
        <f t="shared" si="111"/>
        <v>0</v>
      </c>
      <c r="FA53" s="115">
        <f t="shared" si="135"/>
        <v>0</v>
      </c>
      <c r="FB53" s="115">
        <f t="shared" si="135"/>
        <v>0</v>
      </c>
      <c r="FC53" s="115">
        <f t="shared" si="135"/>
        <v>0</v>
      </c>
      <c r="FD53" s="115">
        <f t="shared" si="135"/>
        <v>0</v>
      </c>
      <c r="FE53" s="115">
        <f t="shared" si="135"/>
        <v>0</v>
      </c>
      <c r="FF53" s="116">
        <f t="shared" si="135"/>
        <v>0</v>
      </c>
    </row>
    <row r="54" spans="1:162" ht="13.5" customHeight="1" thickBot="1">
      <c r="A54" s="1"/>
      <c r="B54" s="57"/>
      <c r="C54" s="52"/>
      <c r="D54" s="66">
        <v>6</v>
      </c>
      <c r="E54" s="93"/>
      <c r="F54" s="94"/>
      <c r="G54" s="88"/>
      <c r="I54" s="292"/>
      <c r="J54" s="250"/>
      <c r="K54" s="250"/>
      <c r="L54" s="250"/>
      <c r="M54" s="250"/>
      <c r="N54" s="250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185"/>
      <c r="AV54" s="6"/>
      <c r="AW54" s="6"/>
      <c r="AX54" s="23"/>
      <c r="AY54" s="23"/>
      <c r="AZ54" s="23"/>
      <c r="BA54" s="23"/>
      <c r="BB54" s="23"/>
      <c r="BC54" s="24"/>
      <c r="CH54" s="163"/>
      <c r="CI54" s="157"/>
      <c r="CJ54" s="139"/>
      <c r="CK54" s="3"/>
      <c r="CL54" s="3"/>
      <c r="CM54" s="3"/>
      <c r="CN54" s="3"/>
      <c r="CO54" s="3"/>
      <c r="CP54" s="3"/>
      <c r="CQ54" s="166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EJ54" s="114">
        <f t="shared" si="113"/>
        <v>100</v>
      </c>
      <c r="EK54" s="114">
        <f t="shared" si="111"/>
        <v>0</v>
      </c>
      <c r="EL54" s="115">
        <f t="shared" si="111"/>
        <v>0</v>
      </c>
      <c r="EM54" s="115">
        <f t="shared" si="111"/>
        <v>0</v>
      </c>
      <c r="EN54" s="115">
        <f t="shared" si="111"/>
        <v>0</v>
      </c>
      <c r="EO54" s="115">
        <f t="shared" si="111"/>
        <v>0</v>
      </c>
      <c r="EP54" s="115">
        <f t="shared" si="111"/>
        <v>0</v>
      </c>
      <c r="EQ54" s="115">
        <f t="shared" si="111"/>
        <v>0</v>
      </c>
      <c r="ER54" s="115">
        <f t="shared" si="111"/>
        <v>0</v>
      </c>
      <c r="ES54" s="115">
        <f t="shared" si="111"/>
        <v>0</v>
      </c>
      <c r="ET54" s="115">
        <f t="shared" si="111"/>
        <v>0</v>
      </c>
      <c r="EU54" s="115">
        <f t="shared" si="111"/>
        <v>0</v>
      </c>
      <c r="EV54" s="115">
        <f t="shared" si="111"/>
        <v>0</v>
      </c>
      <c r="EW54" s="115">
        <f t="shared" si="111"/>
        <v>0</v>
      </c>
      <c r="EX54" s="115">
        <f t="shared" si="111"/>
        <v>0</v>
      </c>
      <c r="EY54" s="115">
        <f t="shared" si="111"/>
        <v>0</v>
      </c>
      <c r="EZ54" s="115">
        <f t="shared" si="111"/>
        <v>0</v>
      </c>
      <c r="FA54" s="115">
        <f t="shared" si="135"/>
        <v>0</v>
      </c>
      <c r="FB54" s="115">
        <f t="shared" si="135"/>
        <v>0</v>
      </c>
      <c r="FC54" s="115">
        <f t="shared" si="135"/>
        <v>0</v>
      </c>
      <c r="FD54" s="115">
        <f t="shared" si="135"/>
        <v>0</v>
      </c>
      <c r="FE54" s="115">
        <f t="shared" si="135"/>
        <v>0</v>
      </c>
      <c r="FF54" s="116">
        <f t="shared" si="135"/>
        <v>0</v>
      </c>
    </row>
    <row r="55" spans="1:162" ht="13.5" customHeight="1">
      <c r="A55" s="1"/>
      <c r="B55" s="57"/>
      <c r="C55" s="52"/>
      <c r="D55" s="66">
        <v>7</v>
      </c>
      <c r="E55" s="93"/>
      <c r="F55" s="94"/>
      <c r="G55" s="88"/>
      <c r="I55" s="292"/>
      <c r="J55" s="250"/>
      <c r="K55" s="250"/>
      <c r="L55" s="250"/>
      <c r="M55" s="250"/>
      <c r="N55" s="250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185"/>
      <c r="AV55" s="6"/>
      <c r="AW55" s="6"/>
      <c r="AX55" s="23"/>
      <c r="AY55" s="23"/>
      <c r="AZ55" s="23"/>
      <c r="BA55" s="23"/>
      <c r="BB55" s="23"/>
      <c r="BC55" s="24"/>
      <c r="BL55" s="132" t="s">
        <v>110</v>
      </c>
      <c r="BM55" s="133"/>
      <c r="BN55" s="134" t="s">
        <v>54</v>
      </c>
      <c r="BO55" s="135"/>
      <c r="BQ55" s="132" t="s">
        <v>111</v>
      </c>
      <c r="BR55" s="133"/>
      <c r="BS55" s="134" t="s">
        <v>54</v>
      </c>
      <c r="BT55" s="135"/>
      <c r="BV55" s="132" t="s">
        <v>112</v>
      </c>
      <c r="BW55" s="133"/>
      <c r="BX55" s="134" t="s">
        <v>54</v>
      </c>
      <c r="BY55" s="135"/>
      <c r="CA55" s="132" t="s">
        <v>113</v>
      </c>
      <c r="CB55" s="133"/>
      <c r="CC55" s="134" t="s">
        <v>54</v>
      </c>
      <c r="CD55" s="135"/>
      <c r="CH55" s="163"/>
      <c r="CI55" s="157"/>
      <c r="CJ55" s="139"/>
      <c r="CK55" s="3"/>
      <c r="CL55" s="1" t="s">
        <v>26</v>
      </c>
      <c r="CM55" s="3" t="s">
        <v>50</v>
      </c>
      <c r="CN55" s="3" t="s">
        <v>51</v>
      </c>
      <c r="CO55" s="3" t="s">
        <v>52</v>
      </c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 t="s">
        <v>25</v>
      </c>
      <c r="DN55" s="3" t="s">
        <v>53</v>
      </c>
      <c r="DO55" s="151" t="s">
        <v>54</v>
      </c>
      <c r="DP55" s="3"/>
      <c r="DU55" s="1" t="s">
        <v>114</v>
      </c>
      <c r="DV55" s="4" t="s">
        <v>26</v>
      </c>
      <c r="EJ55" s="114">
        <f t="shared" si="113"/>
        <v>105</v>
      </c>
      <c r="EK55" s="114">
        <f t="shared" si="111"/>
        <v>0</v>
      </c>
      <c r="EL55" s="115">
        <f t="shared" si="111"/>
        <v>0</v>
      </c>
      <c r="EM55" s="115">
        <f t="shared" si="111"/>
        <v>0</v>
      </c>
      <c r="EN55" s="115">
        <f t="shared" si="111"/>
        <v>0</v>
      </c>
      <c r="EO55" s="115">
        <f t="shared" si="111"/>
        <v>0</v>
      </c>
      <c r="EP55" s="115">
        <f t="shared" si="111"/>
        <v>0</v>
      </c>
      <c r="EQ55" s="115">
        <f t="shared" si="111"/>
        <v>0</v>
      </c>
      <c r="ER55" s="115">
        <f t="shared" si="111"/>
        <v>0</v>
      </c>
      <c r="ES55" s="115">
        <f t="shared" si="111"/>
        <v>0</v>
      </c>
      <c r="ET55" s="115">
        <f t="shared" si="111"/>
        <v>0</v>
      </c>
      <c r="EU55" s="115">
        <f t="shared" si="111"/>
        <v>0</v>
      </c>
      <c r="EV55" s="115">
        <f t="shared" si="111"/>
        <v>0</v>
      </c>
      <c r="EW55" s="115">
        <f t="shared" si="111"/>
        <v>0</v>
      </c>
      <c r="EX55" s="115">
        <f t="shared" si="111"/>
        <v>0</v>
      </c>
      <c r="EY55" s="115">
        <f t="shared" si="111"/>
        <v>0</v>
      </c>
      <c r="EZ55" s="115">
        <f t="shared" si="111"/>
        <v>0</v>
      </c>
      <c r="FA55" s="115">
        <f t="shared" si="135"/>
        <v>0</v>
      </c>
      <c r="FB55" s="115">
        <f t="shared" si="135"/>
        <v>0</v>
      </c>
      <c r="FC55" s="115">
        <f t="shared" si="135"/>
        <v>0</v>
      </c>
      <c r="FD55" s="115">
        <f t="shared" si="135"/>
        <v>0</v>
      </c>
      <c r="FE55" s="115">
        <f t="shared" si="135"/>
        <v>0</v>
      </c>
      <c r="FF55" s="116">
        <f t="shared" si="135"/>
        <v>0</v>
      </c>
    </row>
    <row r="56" spans="1:162" ht="13.5" customHeight="1">
      <c r="A56" s="1"/>
      <c r="B56" s="57"/>
      <c r="C56" s="52"/>
      <c r="D56" s="66">
        <v>8</v>
      </c>
      <c r="E56" s="93"/>
      <c r="F56" s="94"/>
      <c r="G56" s="88"/>
      <c r="I56" s="292"/>
      <c r="J56" s="250"/>
      <c r="K56" s="250"/>
      <c r="L56" s="250"/>
      <c r="M56" s="250"/>
      <c r="N56" s="250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185"/>
      <c r="AV56" s="6"/>
      <c r="AW56" s="6"/>
      <c r="AX56" s="23"/>
      <c r="AY56" s="23"/>
      <c r="AZ56" s="23"/>
      <c r="BA56" s="23"/>
      <c r="BB56" s="23"/>
      <c r="BC56" s="24"/>
      <c r="BL56" s="136"/>
      <c r="BM56" s="3"/>
      <c r="BN56" s="3" t="s">
        <v>69</v>
      </c>
      <c r="BO56" s="137"/>
      <c r="BQ56" s="136"/>
      <c r="BR56" s="3"/>
      <c r="BS56" s="3" t="s">
        <v>69</v>
      </c>
      <c r="BT56" s="137"/>
      <c r="BV56" s="136"/>
      <c r="BW56" s="3"/>
      <c r="BX56" s="3" t="s">
        <v>69</v>
      </c>
      <c r="BY56" s="137"/>
      <c r="CA56" s="136"/>
      <c r="CB56" s="3"/>
      <c r="CC56" s="3" t="s">
        <v>69</v>
      </c>
      <c r="CD56" s="137"/>
      <c r="CH56" s="163"/>
      <c r="CI56" s="157"/>
      <c r="CJ56" s="231"/>
      <c r="CK56" s="232" t="str">
        <f>BN4</f>
        <v>2nd</v>
      </c>
      <c r="CL56" s="232"/>
      <c r="CM56" s="223"/>
      <c r="CN56" s="223"/>
      <c r="CO56" s="193">
        <f>CO$6</f>
        <v>0</v>
      </c>
      <c r="CP56" s="193">
        <f t="shared" ref="CP56:CZ56" si="142">CP$6</f>
        <v>0</v>
      </c>
      <c r="CQ56" s="193">
        <f t="shared" si="142"/>
        <v>0.01</v>
      </c>
      <c r="CR56" s="193">
        <f t="shared" si="142"/>
        <v>0.02</v>
      </c>
      <c r="CS56" s="193">
        <f t="shared" si="142"/>
        <v>0.03</v>
      </c>
      <c r="CT56" s="193">
        <f t="shared" si="142"/>
        <v>0.04</v>
      </c>
      <c r="CU56" s="193">
        <f t="shared" si="142"/>
        <v>0.05</v>
      </c>
      <c r="CV56" s="193">
        <f t="shared" si="142"/>
        <v>0.06</v>
      </c>
      <c r="CW56" s="193">
        <f t="shared" si="142"/>
        <v>7.0000000000000007E-2</v>
      </c>
      <c r="CX56" s="193">
        <f t="shared" si="142"/>
        <v>0.08</v>
      </c>
      <c r="CY56" s="193">
        <f t="shared" si="142"/>
        <v>0.09</v>
      </c>
      <c r="CZ56" s="193">
        <f t="shared" si="142"/>
        <v>0.1</v>
      </c>
      <c r="DA56" s="193">
        <f>CO$6</f>
        <v>0</v>
      </c>
      <c r="DB56" s="193">
        <f>CP$6</f>
        <v>0</v>
      </c>
      <c r="DC56" s="193">
        <f t="shared" ref="DC56:DJ56" si="143">CQ$6</f>
        <v>0.01</v>
      </c>
      <c r="DD56" s="193">
        <f t="shared" si="143"/>
        <v>0.02</v>
      </c>
      <c r="DE56" s="193">
        <f t="shared" si="143"/>
        <v>0.03</v>
      </c>
      <c r="DF56" s="193">
        <f t="shared" si="143"/>
        <v>0.04</v>
      </c>
      <c r="DG56" s="193">
        <f t="shared" si="143"/>
        <v>0.05</v>
      </c>
      <c r="DH56" s="193">
        <f t="shared" si="143"/>
        <v>0.06</v>
      </c>
      <c r="DI56" s="193">
        <f t="shared" si="143"/>
        <v>7.0000000000000007E-2</v>
      </c>
      <c r="DJ56" s="193">
        <f t="shared" si="143"/>
        <v>0.08</v>
      </c>
      <c r="DK56" s="193">
        <f>CY$6</f>
        <v>0.09</v>
      </c>
      <c r="DL56" s="193">
        <f>CZ$6</f>
        <v>0.1</v>
      </c>
      <c r="DM56" s="193"/>
      <c r="DN56" s="193"/>
      <c r="DO56" s="193" t="s">
        <v>56</v>
      </c>
      <c r="DP56" s="194"/>
      <c r="DU56" s="220" t="s">
        <v>58</v>
      </c>
      <c r="DV56" s="218" t="s">
        <v>36</v>
      </c>
      <c r="DW56" s="218" t="s">
        <v>36</v>
      </c>
      <c r="DX56" s="218" t="s">
        <v>36</v>
      </c>
      <c r="DY56" s="218" t="s">
        <v>36</v>
      </c>
      <c r="DZ56" s="218" t="s">
        <v>36</v>
      </c>
      <c r="EA56" s="218" t="s">
        <v>36</v>
      </c>
      <c r="EB56" s="218" t="s">
        <v>36</v>
      </c>
      <c r="EC56" s="218" t="s">
        <v>36</v>
      </c>
      <c r="ED56" s="218" t="s">
        <v>36</v>
      </c>
      <c r="EE56" s="219" t="s">
        <v>36</v>
      </c>
      <c r="EJ56" s="114">
        <f t="shared" si="113"/>
        <v>110</v>
      </c>
      <c r="EK56" s="114">
        <f t="shared" si="111"/>
        <v>0</v>
      </c>
      <c r="EL56" s="115">
        <f t="shared" si="111"/>
        <v>0</v>
      </c>
      <c r="EM56" s="115">
        <f t="shared" si="111"/>
        <v>0</v>
      </c>
      <c r="EN56" s="115">
        <f t="shared" si="111"/>
        <v>0</v>
      </c>
      <c r="EO56" s="115">
        <f t="shared" si="111"/>
        <v>0</v>
      </c>
      <c r="EP56" s="115">
        <f t="shared" si="111"/>
        <v>0</v>
      </c>
      <c r="EQ56" s="115">
        <f t="shared" si="111"/>
        <v>0</v>
      </c>
      <c r="ER56" s="115">
        <f t="shared" si="111"/>
        <v>0</v>
      </c>
      <c r="ES56" s="115">
        <f t="shared" si="111"/>
        <v>0</v>
      </c>
      <c r="ET56" s="115">
        <f t="shared" si="111"/>
        <v>0</v>
      </c>
      <c r="EU56" s="115">
        <f t="shared" si="111"/>
        <v>0</v>
      </c>
      <c r="EV56" s="115">
        <f t="shared" si="111"/>
        <v>0</v>
      </c>
      <c r="EW56" s="115">
        <f t="shared" si="111"/>
        <v>0</v>
      </c>
      <c r="EX56" s="115">
        <f t="shared" si="111"/>
        <v>0</v>
      </c>
      <c r="EY56" s="115">
        <f t="shared" si="111"/>
        <v>0</v>
      </c>
      <c r="EZ56" s="115">
        <f t="shared" si="111"/>
        <v>0</v>
      </c>
      <c r="FA56" s="115">
        <f t="shared" si="135"/>
        <v>0</v>
      </c>
      <c r="FB56" s="115">
        <f t="shared" si="135"/>
        <v>0</v>
      </c>
      <c r="FC56" s="115">
        <f t="shared" si="135"/>
        <v>0</v>
      </c>
      <c r="FD56" s="115">
        <f t="shared" si="135"/>
        <v>0</v>
      </c>
      <c r="FE56" s="115">
        <f t="shared" si="135"/>
        <v>0</v>
      </c>
      <c r="FF56" s="116">
        <f t="shared" si="135"/>
        <v>0</v>
      </c>
    </row>
    <row r="57" spans="1:162" ht="13.5" customHeight="1">
      <c r="A57" s="1"/>
      <c r="B57" s="57"/>
      <c r="C57" s="52"/>
      <c r="D57" s="66">
        <v>9</v>
      </c>
      <c r="E57" s="93"/>
      <c r="F57" s="94"/>
      <c r="G57" s="88"/>
      <c r="I57" s="292"/>
      <c r="J57" s="250"/>
      <c r="K57" s="250"/>
      <c r="L57" s="250"/>
      <c r="M57" s="250"/>
      <c r="N57" s="250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185"/>
      <c r="AV57" s="6"/>
      <c r="AW57" s="6"/>
      <c r="AX57" s="23"/>
      <c r="AY57" s="23"/>
      <c r="AZ57" s="23"/>
      <c r="BA57" s="23"/>
      <c r="BB57" s="23"/>
      <c r="BC57" s="24"/>
      <c r="BL57" s="138"/>
      <c r="BM57" s="139"/>
      <c r="BN57" s="139" t="s">
        <v>70</v>
      </c>
      <c r="BO57" s="140" t="s">
        <v>71</v>
      </c>
      <c r="BQ57" s="138"/>
      <c r="BR57" s="139"/>
      <c r="BS57" s="139" t="s">
        <v>70</v>
      </c>
      <c r="BT57" s="140" t="s">
        <v>71</v>
      </c>
      <c r="BV57" s="138"/>
      <c r="BW57" s="139"/>
      <c r="BX57" s="139" t="s">
        <v>70</v>
      </c>
      <c r="BY57" s="140" t="s">
        <v>71</v>
      </c>
      <c r="CA57" s="138"/>
      <c r="CB57" s="139"/>
      <c r="CC57" s="139" t="s">
        <v>70</v>
      </c>
      <c r="CD57" s="140" t="s">
        <v>71</v>
      </c>
      <c r="CH57" s="163"/>
      <c r="CI57" s="157"/>
      <c r="CJ57" s="234" t="str">
        <f>BL5</f>
        <v>rpm</v>
      </c>
      <c r="CK57" s="157" t="str">
        <f>BN5</f>
        <v>Nm</v>
      </c>
      <c r="CL57" s="139" t="s">
        <v>36</v>
      </c>
      <c r="CM57" s="3" t="s">
        <v>58</v>
      </c>
      <c r="CN57" s="3" t="s">
        <v>59</v>
      </c>
      <c r="CO57" s="3" t="s">
        <v>59</v>
      </c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 t="s">
        <v>35</v>
      </c>
      <c r="DN57" s="3" t="s">
        <v>58</v>
      </c>
      <c r="DO57" s="139" t="s">
        <v>60</v>
      </c>
      <c r="DP57" s="235" t="s">
        <v>61</v>
      </c>
      <c r="DT57" s="4"/>
      <c r="DU57" s="221"/>
      <c r="DV57" s="209">
        <f t="shared" ref="DV57:EE57" si="144">DV6</f>
        <v>10</v>
      </c>
      <c r="DW57" s="209">
        <f t="shared" si="144"/>
        <v>20</v>
      </c>
      <c r="DX57" s="209">
        <f t="shared" si="144"/>
        <v>30</v>
      </c>
      <c r="DY57" s="209">
        <f t="shared" si="144"/>
        <v>40</v>
      </c>
      <c r="DZ57" s="209">
        <f t="shared" si="144"/>
        <v>50</v>
      </c>
      <c r="EA57" s="209">
        <f t="shared" si="144"/>
        <v>60</v>
      </c>
      <c r="EB57" s="209">
        <f t="shared" si="144"/>
        <v>70</v>
      </c>
      <c r="EC57" s="209">
        <f t="shared" si="144"/>
        <v>80</v>
      </c>
      <c r="ED57" s="209">
        <f t="shared" si="144"/>
        <v>90</v>
      </c>
      <c r="EE57" s="210">
        <f t="shared" si="144"/>
        <v>100</v>
      </c>
      <c r="EJ57" s="114">
        <f t="shared" si="113"/>
        <v>115</v>
      </c>
      <c r="EK57" s="114">
        <f t="shared" si="111"/>
        <v>0</v>
      </c>
      <c r="EL57" s="115">
        <f t="shared" si="111"/>
        <v>0</v>
      </c>
      <c r="EM57" s="115">
        <f t="shared" si="111"/>
        <v>0</v>
      </c>
      <c r="EN57" s="115">
        <f t="shared" si="111"/>
        <v>0</v>
      </c>
      <c r="EO57" s="115">
        <f t="shared" si="111"/>
        <v>0</v>
      </c>
      <c r="EP57" s="115">
        <f t="shared" si="111"/>
        <v>0</v>
      </c>
      <c r="EQ57" s="115">
        <f t="shared" si="111"/>
        <v>0</v>
      </c>
      <c r="ER57" s="115">
        <f t="shared" si="111"/>
        <v>0</v>
      </c>
      <c r="ES57" s="115">
        <f t="shared" si="111"/>
        <v>0</v>
      </c>
      <c r="ET57" s="115">
        <f t="shared" si="111"/>
        <v>0</v>
      </c>
      <c r="EU57" s="115">
        <f t="shared" si="111"/>
        <v>0</v>
      </c>
      <c r="EV57" s="115">
        <f t="shared" si="111"/>
        <v>0</v>
      </c>
      <c r="EW57" s="115">
        <f t="shared" si="111"/>
        <v>0</v>
      </c>
      <c r="EX57" s="115">
        <f t="shared" si="111"/>
        <v>0</v>
      </c>
      <c r="EY57" s="115">
        <f t="shared" si="111"/>
        <v>0</v>
      </c>
      <c r="EZ57" s="115">
        <f t="shared" si="111"/>
        <v>0</v>
      </c>
      <c r="FA57" s="115">
        <f t="shared" si="135"/>
        <v>0</v>
      </c>
      <c r="FB57" s="115">
        <f t="shared" si="135"/>
        <v>0</v>
      </c>
      <c r="FC57" s="115">
        <f t="shared" si="135"/>
        <v>0</v>
      </c>
      <c r="FD57" s="115">
        <f t="shared" si="135"/>
        <v>0</v>
      </c>
      <c r="FE57" s="115">
        <f t="shared" si="135"/>
        <v>0</v>
      </c>
      <c r="FF57" s="116">
        <f t="shared" si="135"/>
        <v>0</v>
      </c>
    </row>
    <row r="58" spans="1:162" ht="13.5" customHeight="1">
      <c r="A58" s="1"/>
      <c r="B58" s="57"/>
      <c r="C58" s="52"/>
      <c r="D58" s="66">
        <v>10</v>
      </c>
      <c r="E58" s="93"/>
      <c r="F58" s="94"/>
      <c r="G58" s="88"/>
      <c r="I58" s="292"/>
      <c r="J58" s="250"/>
      <c r="K58" s="250"/>
      <c r="L58" s="250"/>
      <c r="M58" s="250"/>
      <c r="N58" s="250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185"/>
      <c r="AV58" s="6"/>
      <c r="AW58" s="6"/>
      <c r="AX58" s="23"/>
      <c r="AY58" s="23"/>
      <c r="AZ58" s="23"/>
      <c r="BA58" s="23"/>
      <c r="BB58" s="23"/>
      <c r="BC58" s="24"/>
      <c r="BL58" s="138" t="s">
        <v>30</v>
      </c>
      <c r="BM58" s="139" t="s">
        <v>31</v>
      </c>
      <c r="BN58" s="139"/>
      <c r="BO58" s="140"/>
      <c r="BQ58" s="138" t="s">
        <v>30</v>
      </c>
      <c r="BR58" s="139" t="s">
        <v>31</v>
      </c>
      <c r="BS58" s="139"/>
      <c r="BT58" s="140"/>
      <c r="BV58" s="138" t="s">
        <v>30</v>
      </c>
      <c r="BW58" s="139" t="s">
        <v>31</v>
      </c>
      <c r="BX58" s="139"/>
      <c r="BY58" s="140"/>
      <c r="CA58" s="138" t="s">
        <v>30</v>
      </c>
      <c r="CB58" s="139" t="s">
        <v>31</v>
      </c>
      <c r="CC58" s="139"/>
      <c r="CD58" s="140"/>
      <c r="CH58" s="163"/>
      <c r="CI58" s="157"/>
      <c r="CJ58" s="234" t="str">
        <f>IF($E$10="","-",BL6)</f>
        <v>-</v>
      </c>
      <c r="CK58" s="142" t="str">
        <f>BN6</f>
        <v>-</v>
      </c>
      <c r="CL58" s="260" t="str">
        <f>IF(CJ58="-","-",CJ58/$E$10/$E$30*(2*PI()*$E$33)/1000*60)</f>
        <v>-</v>
      </c>
      <c r="CM58" s="3">
        <f>IF(CJ58="-",0,$CK58*$E$10*$E$30*$F$10*$E$31/($E$33))</f>
        <v>0</v>
      </c>
      <c r="CN58" s="3">
        <f>IF(CJ58="-",0,$E$36*$E$6*9.80665+$E$37*($CJ58/$E$11/$E$30*(2*PI()*$E$33)/1000*60)+$E$38*($CJ58/$E$11/$E$30*(2*PI()*$E$33)/1000*60)^2)</f>
        <v>0</v>
      </c>
      <c r="CO58" s="3">
        <f>IF(CJ58="-",0,$CM58-$CN58-CO$53)</f>
        <v>0</v>
      </c>
      <c r="CP58" s="3">
        <f t="shared" ref="CP58:CP75" si="145">IF(CJ58="-",0,$CM58-$CN58-CP$53)</f>
        <v>0</v>
      </c>
      <c r="CQ58" s="3">
        <f t="shared" ref="CQ58:CQ75" si="146">IF(CJ58="-",0,$CM58-$CN58-CQ$53)</f>
        <v>0</v>
      </c>
      <c r="CR58" s="3">
        <f t="shared" ref="CR58:CR75" si="147">IF(CJ58="-",0,$CM58-$CN58-CR$53)</f>
        <v>0</v>
      </c>
      <c r="CS58" s="3">
        <f t="shared" ref="CS58:CS76" si="148">IF(CJ58="-",0,$CM58-$CN58-CS$53)</f>
        <v>0</v>
      </c>
      <c r="CT58" s="3">
        <f t="shared" ref="CT58:CT76" si="149">IF(CJ58="-",0,$CM58-$CN58-CT$53)</f>
        <v>0</v>
      </c>
      <c r="CU58" s="3">
        <f t="shared" ref="CU58:CU76" si="150">IF(CJ58="-",0,$CM58-$CN58-CU$53)</f>
        <v>0</v>
      </c>
      <c r="CV58" s="3">
        <f t="shared" ref="CV58:CV76" si="151">IF(CJ58="-",0,$CM58-$CN58-CV$53)</f>
        <v>0</v>
      </c>
      <c r="CW58" s="3">
        <f t="shared" ref="CW58:CW76" si="152">IF(CJ58="-",0,$CM58-$CN58-CW$53)</f>
        <v>0</v>
      </c>
      <c r="CX58" s="3">
        <f t="shared" ref="CX58:CX76" si="153">IF(CJ58="-",0,$CM58-$CN58-CX$53)</f>
        <v>0</v>
      </c>
      <c r="CY58" s="3">
        <f t="shared" ref="CY58:CY76" si="154">IF(CJ58="-",0,$CM58-$CN58-CY$53)</f>
        <v>0</v>
      </c>
      <c r="CZ58" s="3">
        <f t="shared" ref="CZ58:CZ76" si="155">IF(CJ58="-",0,$CM58-$CN58-CZ$53)</f>
        <v>0</v>
      </c>
      <c r="DA58" s="3">
        <f>IF(AND(CO58&gt;0,CO59&lt;0),1,-1)</f>
        <v>-1</v>
      </c>
      <c r="DB58" s="3">
        <f t="shared" ref="DB58:DL76" si="156">IF(AND(CP58&gt;0,CP59&lt;0),1,-1)</f>
        <v>-1</v>
      </c>
      <c r="DC58" s="3">
        <f t="shared" si="156"/>
        <v>-1</v>
      </c>
      <c r="DD58" s="3">
        <f t="shared" si="156"/>
        <v>-1</v>
      </c>
      <c r="DE58" s="3">
        <f t="shared" si="156"/>
        <v>-1</v>
      </c>
      <c r="DF58" s="3">
        <f t="shared" si="156"/>
        <v>-1</v>
      </c>
      <c r="DG58" s="3">
        <f t="shared" si="156"/>
        <v>-1</v>
      </c>
      <c r="DH58" s="3">
        <f t="shared" si="156"/>
        <v>-1</v>
      </c>
      <c r="DI58" s="3">
        <f t="shared" si="156"/>
        <v>-1</v>
      </c>
      <c r="DJ58" s="3">
        <f t="shared" si="156"/>
        <v>-1</v>
      </c>
      <c r="DK58" s="3">
        <f t="shared" si="156"/>
        <v>-1</v>
      </c>
      <c r="DL58" s="3">
        <f t="shared" si="156"/>
        <v>-1</v>
      </c>
      <c r="DM58" s="161" t="str">
        <f t="shared" ref="DM58:DM77" si="157">CJ58</f>
        <v>-</v>
      </c>
      <c r="DN58" s="161" t="str">
        <f t="shared" ref="DN58:DN77" si="158">CK58</f>
        <v>-</v>
      </c>
      <c r="DO58" s="139" t="str">
        <f>IF(OR(DM58="-",DM59="-"),"-",(DN58-DN59)/(DM58-DM59))</f>
        <v>-</v>
      </c>
      <c r="DP58" s="235" t="str">
        <f>IF(OR(DM58="-",DM59="-"),"-",(DM58*DN59-DN58*DM59)/(DM58-DM59))</f>
        <v>-</v>
      </c>
      <c r="DU58" s="222" t="s">
        <v>5</v>
      </c>
      <c r="DV58" s="202" t="e">
        <f t="shared" ref="DV58:EE73" si="159">IF(DV31=0,0,(DV31*$E9*$E$30*$F9*$E$31/($E$33)) - ($E$36*$E$6*9.80665+$E$38*DV$57^2))</f>
        <v>#DIV/0!</v>
      </c>
      <c r="DW58" s="202" t="e">
        <f t="shared" si="159"/>
        <v>#DIV/0!</v>
      </c>
      <c r="DX58" s="202" t="e">
        <f t="shared" si="159"/>
        <v>#DIV/0!</v>
      </c>
      <c r="DY58" s="202" t="e">
        <f t="shared" si="159"/>
        <v>#DIV/0!</v>
      </c>
      <c r="DZ58" s="202" t="e">
        <f t="shared" si="159"/>
        <v>#DIV/0!</v>
      </c>
      <c r="EA58" s="202" t="e">
        <f t="shared" si="159"/>
        <v>#DIV/0!</v>
      </c>
      <c r="EB58" s="202" t="e">
        <f t="shared" si="159"/>
        <v>#DIV/0!</v>
      </c>
      <c r="EC58" s="202" t="e">
        <f t="shared" si="159"/>
        <v>#DIV/0!</v>
      </c>
      <c r="ED58" s="202" t="e">
        <f t="shared" si="159"/>
        <v>#DIV/0!</v>
      </c>
      <c r="EE58" s="203" t="e">
        <f t="shared" si="159"/>
        <v>#DIV/0!</v>
      </c>
      <c r="EJ58" s="114">
        <f t="shared" si="113"/>
        <v>120</v>
      </c>
      <c r="EK58" s="114">
        <f t="shared" si="111"/>
        <v>0</v>
      </c>
      <c r="EL58" s="115">
        <f t="shared" si="111"/>
        <v>0</v>
      </c>
      <c r="EM58" s="115">
        <f t="shared" si="111"/>
        <v>0</v>
      </c>
      <c r="EN58" s="115">
        <f t="shared" si="111"/>
        <v>0</v>
      </c>
      <c r="EO58" s="115">
        <f t="shared" si="111"/>
        <v>0</v>
      </c>
      <c r="EP58" s="115">
        <f t="shared" si="111"/>
        <v>0</v>
      </c>
      <c r="EQ58" s="115">
        <f t="shared" si="111"/>
        <v>0</v>
      </c>
      <c r="ER58" s="115">
        <f t="shared" si="111"/>
        <v>0</v>
      </c>
      <c r="ES58" s="115">
        <f t="shared" si="111"/>
        <v>0</v>
      </c>
      <c r="ET58" s="115">
        <f t="shared" si="111"/>
        <v>0</v>
      </c>
      <c r="EU58" s="115">
        <f t="shared" si="111"/>
        <v>0</v>
      </c>
      <c r="EV58" s="115">
        <f t="shared" si="111"/>
        <v>0</v>
      </c>
      <c r="EW58" s="115">
        <f t="shared" si="111"/>
        <v>0</v>
      </c>
      <c r="EX58" s="115">
        <f t="shared" si="111"/>
        <v>0</v>
      </c>
      <c r="EY58" s="115">
        <f t="shared" si="111"/>
        <v>0</v>
      </c>
      <c r="EZ58" s="115">
        <f t="shared" si="111"/>
        <v>0</v>
      </c>
      <c r="FA58" s="115">
        <f t="shared" si="135"/>
        <v>0</v>
      </c>
      <c r="FB58" s="115">
        <f t="shared" si="135"/>
        <v>0</v>
      </c>
      <c r="FC58" s="115">
        <f t="shared" si="135"/>
        <v>0</v>
      </c>
      <c r="FD58" s="115">
        <f t="shared" si="135"/>
        <v>0</v>
      </c>
      <c r="FE58" s="115">
        <f t="shared" si="135"/>
        <v>0</v>
      </c>
      <c r="FF58" s="116">
        <f t="shared" si="135"/>
        <v>0</v>
      </c>
    </row>
    <row r="59" spans="1:162" ht="13.5" customHeight="1">
      <c r="A59" s="1"/>
      <c r="B59" s="57"/>
      <c r="C59" s="52"/>
      <c r="D59" s="66">
        <v>11</v>
      </c>
      <c r="E59" s="93"/>
      <c r="F59" s="94"/>
      <c r="G59" s="88"/>
      <c r="I59" s="292"/>
      <c r="J59" s="250"/>
      <c r="K59" s="250"/>
      <c r="L59" s="250"/>
      <c r="M59" s="250"/>
      <c r="N59" s="250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185"/>
      <c r="AV59" s="6"/>
      <c r="AW59" s="6"/>
      <c r="AX59" s="23"/>
      <c r="AY59" s="23"/>
      <c r="AZ59" s="23"/>
      <c r="BA59" s="23"/>
      <c r="BB59" s="23"/>
      <c r="BC59" s="24"/>
      <c r="BL59" s="141" t="str">
        <f>BL6</f>
        <v>-</v>
      </c>
      <c r="BM59" s="142" t="str">
        <f>BQ6</f>
        <v>-</v>
      </c>
      <c r="BN59" s="139" t="str">
        <f>IF(OR(BL59="-",BL60="-"),"-",(BM59-BM60)/(BL59-BL60))</f>
        <v>-</v>
      </c>
      <c r="BO59" s="140" t="str">
        <f>IF(OR(BL59="-",BL60="-"),"-",(BL59*BM60-BM59*BL60)/(BL59-BL60))</f>
        <v>-</v>
      </c>
      <c r="BQ59" s="141" t="str">
        <f>BL6</f>
        <v>-</v>
      </c>
      <c r="BR59" s="142" t="str">
        <f>BR6</f>
        <v>-</v>
      </c>
      <c r="BS59" s="139" t="str">
        <f>IF(OR(BQ59="-",BQ60="-"),"-",(BR59-BR60)/(BQ59-BQ60))</f>
        <v>-</v>
      </c>
      <c r="BT59" s="140" t="str">
        <f>IF(OR(BQ59="-",BQ60="-"),"-",(BQ59*BR60-BR59*BQ60)/(BQ59-BQ60))</f>
        <v>-</v>
      </c>
      <c r="BV59" s="141" t="str">
        <f>BL6</f>
        <v>-</v>
      </c>
      <c r="BW59" s="142" t="str">
        <f>BS6</f>
        <v>-</v>
      </c>
      <c r="BX59" s="139" t="str">
        <f>IF(OR(BV59="-",BV60="-"),"-",(BW59-BW60)/(BV59-BV60))</f>
        <v>-</v>
      </c>
      <c r="BY59" s="140" t="str">
        <f>IF(OR(BV59="-",BV60="-"),"-",(BV59*BW60-BW59*BV60)/(BV59-BV60))</f>
        <v>-</v>
      </c>
      <c r="CA59" s="141" t="str">
        <f>BL6</f>
        <v>-</v>
      </c>
      <c r="CB59" s="142" t="str">
        <f>BT6</f>
        <v>-</v>
      </c>
      <c r="CC59" s="139" t="str">
        <f>IF(OR(CA59="-",CA60="-"),"-",(CB59-CB60)/(CA59-CA60))</f>
        <v>-</v>
      </c>
      <c r="CD59" s="140" t="str">
        <f>IF(OR(CA59="-",CA60="-"),"-",(CA59*CB60-CB59*CA60)/(CA59-CA60))</f>
        <v>-</v>
      </c>
      <c r="CH59" s="163"/>
      <c r="CI59" s="157"/>
      <c r="CJ59" s="234" t="str">
        <f t="shared" ref="CJ59:CJ77" si="160">IF($E$10="","-",BL7)</f>
        <v>-</v>
      </c>
      <c r="CK59" s="142" t="str">
        <f t="shared" ref="CK59:CK77" si="161">BN7</f>
        <v>-</v>
      </c>
      <c r="CL59" s="260" t="str">
        <f t="shared" ref="CL59:CL77" si="162">IF(CJ59="-","-",CJ59/$E$10/$E$30*(2*PI()*$E$33)/1000*60)</f>
        <v>-</v>
      </c>
      <c r="CM59" s="3">
        <f t="shared" ref="CM59:CM76" si="163">IF(CJ59="-",0,$CK59*$E$10*$E$30*$F$10*$E$31/($E$33))</f>
        <v>0</v>
      </c>
      <c r="CN59" s="3">
        <f t="shared" ref="CN59:CN77" si="164">IF(CJ59="-",0,$E$36*$E$6*9.80665+$E$37*($CJ59/$E$11/$E$30*(2*PI()*$E$33)/1000*60)+$E$38*($CJ59/$E$11/$E$30*(2*PI()*$E$33)/1000*60)^2)</f>
        <v>0</v>
      </c>
      <c r="CO59" s="3">
        <f t="shared" ref="CO59:CO74" si="165">IF(CJ59="-",0,$CM59-$CN59-CO$53)</f>
        <v>0</v>
      </c>
      <c r="CP59" s="3">
        <f t="shared" si="145"/>
        <v>0</v>
      </c>
      <c r="CQ59" s="3">
        <f t="shared" si="146"/>
        <v>0</v>
      </c>
      <c r="CR59" s="3">
        <f t="shared" si="147"/>
        <v>0</v>
      </c>
      <c r="CS59" s="3">
        <f t="shared" si="148"/>
        <v>0</v>
      </c>
      <c r="CT59" s="3">
        <f t="shared" si="149"/>
        <v>0</v>
      </c>
      <c r="CU59" s="3">
        <f t="shared" si="150"/>
        <v>0</v>
      </c>
      <c r="CV59" s="3">
        <f t="shared" si="151"/>
        <v>0</v>
      </c>
      <c r="CW59" s="3">
        <f t="shared" si="152"/>
        <v>0</v>
      </c>
      <c r="CX59" s="3">
        <f t="shared" si="153"/>
        <v>0</v>
      </c>
      <c r="CY59" s="3">
        <f t="shared" si="154"/>
        <v>0</v>
      </c>
      <c r="CZ59" s="3">
        <f t="shared" si="155"/>
        <v>0</v>
      </c>
      <c r="DA59" s="3">
        <f t="shared" ref="DA59:DA71" si="166">IF(AND(CO59&gt;0,CO60&lt;0),1,-1)</f>
        <v>-1</v>
      </c>
      <c r="DB59" s="3">
        <f t="shared" si="156"/>
        <v>-1</v>
      </c>
      <c r="DC59" s="3">
        <f t="shared" si="156"/>
        <v>-1</v>
      </c>
      <c r="DD59" s="3">
        <f t="shared" si="156"/>
        <v>-1</v>
      </c>
      <c r="DE59" s="3">
        <f t="shared" si="156"/>
        <v>-1</v>
      </c>
      <c r="DF59" s="3">
        <f t="shared" si="156"/>
        <v>-1</v>
      </c>
      <c r="DG59" s="3">
        <f t="shared" si="156"/>
        <v>-1</v>
      </c>
      <c r="DH59" s="3">
        <f t="shared" si="156"/>
        <v>-1</v>
      </c>
      <c r="DI59" s="3">
        <f t="shared" si="156"/>
        <v>-1</v>
      </c>
      <c r="DJ59" s="3">
        <f t="shared" si="156"/>
        <v>-1</v>
      </c>
      <c r="DK59" s="3">
        <f t="shared" si="156"/>
        <v>-1</v>
      </c>
      <c r="DL59" s="3">
        <f t="shared" si="156"/>
        <v>-1</v>
      </c>
      <c r="DM59" s="161" t="str">
        <f t="shared" si="157"/>
        <v>-</v>
      </c>
      <c r="DN59" s="161" t="str">
        <f t="shared" si="158"/>
        <v>-</v>
      </c>
      <c r="DO59" s="139" t="str">
        <f>IF(OR(DM59="-",DM60="-"),"-",(DN59-DN60)/(DM59-DM60))</f>
        <v>-</v>
      </c>
      <c r="DP59" s="235" t="str">
        <f t="shared" ref="DP59:DP76" si="167">IF(OR(DM59="-",DM60="-"),"-",(DM59*DN60-DN59*DM60)/(DM59-DM60))</f>
        <v>-</v>
      </c>
      <c r="DU59" s="222" t="s">
        <v>6</v>
      </c>
      <c r="DV59" s="202" t="e">
        <f t="shared" si="159"/>
        <v>#DIV/0!</v>
      </c>
      <c r="DW59" s="202" t="e">
        <f t="shared" si="159"/>
        <v>#DIV/0!</v>
      </c>
      <c r="DX59" s="202" t="e">
        <f t="shared" si="159"/>
        <v>#DIV/0!</v>
      </c>
      <c r="DY59" s="202" t="e">
        <f t="shared" si="159"/>
        <v>#DIV/0!</v>
      </c>
      <c r="DZ59" s="202" t="e">
        <f t="shared" si="159"/>
        <v>#DIV/0!</v>
      </c>
      <c r="EA59" s="202" t="e">
        <f t="shared" si="159"/>
        <v>#DIV/0!</v>
      </c>
      <c r="EB59" s="202" t="e">
        <f t="shared" si="159"/>
        <v>#DIV/0!</v>
      </c>
      <c r="EC59" s="202" t="e">
        <f t="shared" si="159"/>
        <v>#DIV/0!</v>
      </c>
      <c r="ED59" s="202" t="e">
        <f t="shared" si="159"/>
        <v>#DIV/0!</v>
      </c>
      <c r="EE59" s="203" t="e">
        <f t="shared" si="159"/>
        <v>#DIV/0!</v>
      </c>
      <c r="EJ59" s="114">
        <f t="shared" si="113"/>
        <v>125</v>
      </c>
      <c r="EK59" s="114">
        <f t="shared" si="111"/>
        <v>0</v>
      </c>
      <c r="EL59" s="115">
        <f t="shared" si="111"/>
        <v>0</v>
      </c>
      <c r="EM59" s="115">
        <f t="shared" si="111"/>
        <v>0</v>
      </c>
      <c r="EN59" s="115">
        <f t="shared" si="111"/>
        <v>0</v>
      </c>
      <c r="EO59" s="115">
        <f t="shared" si="111"/>
        <v>0</v>
      </c>
      <c r="EP59" s="115">
        <f t="shared" si="111"/>
        <v>0</v>
      </c>
      <c r="EQ59" s="115">
        <f t="shared" si="111"/>
        <v>0</v>
      </c>
      <c r="ER59" s="115">
        <f t="shared" si="111"/>
        <v>0</v>
      </c>
      <c r="ES59" s="115">
        <f t="shared" si="111"/>
        <v>0</v>
      </c>
      <c r="ET59" s="115">
        <f t="shared" si="111"/>
        <v>0</v>
      </c>
      <c r="EU59" s="115">
        <f t="shared" si="111"/>
        <v>0</v>
      </c>
      <c r="EV59" s="115">
        <f t="shared" si="111"/>
        <v>0</v>
      </c>
      <c r="EW59" s="115">
        <f t="shared" si="111"/>
        <v>0</v>
      </c>
      <c r="EX59" s="115">
        <f t="shared" si="111"/>
        <v>0</v>
      </c>
      <c r="EY59" s="115">
        <f t="shared" si="111"/>
        <v>0</v>
      </c>
      <c r="EZ59" s="115">
        <f t="shared" si="111"/>
        <v>0</v>
      </c>
      <c r="FA59" s="115">
        <f t="shared" si="135"/>
        <v>0</v>
      </c>
      <c r="FB59" s="115">
        <f t="shared" si="135"/>
        <v>0</v>
      </c>
      <c r="FC59" s="115">
        <f t="shared" si="135"/>
        <v>0</v>
      </c>
      <c r="FD59" s="115">
        <f t="shared" si="135"/>
        <v>0</v>
      </c>
      <c r="FE59" s="115">
        <f t="shared" si="135"/>
        <v>0</v>
      </c>
      <c r="FF59" s="116">
        <f t="shared" si="135"/>
        <v>0</v>
      </c>
    </row>
    <row r="60" spans="1:162" ht="13.5" customHeight="1">
      <c r="A60" s="1"/>
      <c r="B60" s="57"/>
      <c r="C60" s="52"/>
      <c r="D60" s="66">
        <v>12</v>
      </c>
      <c r="E60" s="93"/>
      <c r="F60" s="94"/>
      <c r="G60" s="88"/>
      <c r="I60" s="292"/>
      <c r="J60" s="250"/>
      <c r="K60" s="250"/>
      <c r="L60" s="250"/>
      <c r="M60" s="250"/>
      <c r="N60" s="250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185"/>
      <c r="AV60" s="6"/>
      <c r="AW60" s="6"/>
      <c r="AX60" s="23"/>
      <c r="AY60" s="23"/>
      <c r="AZ60" s="23"/>
      <c r="BA60" s="23"/>
      <c r="BB60" s="23"/>
      <c r="BC60" s="24"/>
      <c r="BL60" s="141" t="str">
        <f t="shared" ref="BL60:BL78" si="168">BL7</f>
        <v>-</v>
      </c>
      <c r="BM60" s="142" t="str">
        <f t="shared" ref="BM60:BM78" si="169">BQ7</f>
        <v>-</v>
      </c>
      <c r="BN60" s="139" t="str">
        <f t="shared" ref="BN60:BN78" si="170">IF(OR(BL60="-",BL61="-"),"-",(BM60-BM61)/(BL60-BL61))</f>
        <v>-</v>
      </c>
      <c r="BO60" s="140" t="str">
        <f t="shared" ref="BO60:BO78" si="171">IF(OR(BL60="-",BL61="-"),"-",(BL60*BM61-BM60*BL61)/(BL60-BL61))</f>
        <v>-</v>
      </c>
      <c r="BQ60" s="141" t="str">
        <f t="shared" ref="BQ60:BQ78" si="172">BL7</f>
        <v>-</v>
      </c>
      <c r="BR60" s="142" t="str">
        <f t="shared" ref="BR60:BR78" si="173">BR7</f>
        <v>-</v>
      </c>
      <c r="BS60" s="139" t="str">
        <f t="shared" ref="BS60:BS78" si="174">IF(OR(BQ60="-",BQ61="-"),"-",(BR60-BR61)/(BQ60-BQ61))</f>
        <v>-</v>
      </c>
      <c r="BT60" s="140" t="str">
        <f t="shared" ref="BT60:BT78" si="175">IF(OR(BQ60="-",BQ61="-"),"-",(BQ60*BR61-BR60*BQ61)/(BQ60-BQ61))</f>
        <v>-</v>
      </c>
      <c r="BV60" s="141" t="str">
        <f t="shared" ref="BV60:BV78" si="176">BL7</f>
        <v>-</v>
      </c>
      <c r="BW60" s="142" t="str">
        <f t="shared" ref="BW60:BW78" si="177">BS7</f>
        <v>-</v>
      </c>
      <c r="BX60" s="139" t="str">
        <f t="shared" ref="BX60:BX78" si="178">IF(OR(BV60="-",BV61="-"),"-",(BW60-BW61)/(BV60-BV61))</f>
        <v>-</v>
      </c>
      <c r="BY60" s="140" t="str">
        <f t="shared" ref="BY60:BY78" si="179">IF(OR(BV60="-",BV61="-"),"-",(BV60*BW61-BW60*BV61)/(BV60-BV61))</f>
        <v>-</v>
      </c>
      <c r="CA60" s="141" t="str">
        <f t="shared" ref="CA60:CA78" si="180">BL7</f>
        <v>-</v>
      </c>
      <c r="CB60" s="142" t="str">
        <f t="shared" ref="CB60:CB78" si="181">BT7</f>
        <v>-</v>
      </c>
      <c r="CC60" s="139" t="str">
        <f t="shared" ref="CC60:CC78" si="182">IF(OR(CA60="-",CA61="-"),"-",(CB60-CB61)/(CA60-CA61))</f>
        <v>-</v>
      </c>
      <c r="CD60" s="140" t="str">
        <f t="shared" ref="CD60:CD78" si="183">IF(OR(CA60="-",CA61="-"),"-",(CA60*CB61-CB60*CA61)/(CA60-CA61))</f>
        <v>-</v>
      </c>
      <c r="CH60" s="163"/>
      <c r="CI60" s="157"/>
      <c r="CJ60" s="234" t="str">
        <f t="shared" si="160"/>
        <v>-</v>
      </c>
      <c r="CK60" s="142" t="str">
        <f t="shared" si="161"/>
        <v>-</v>
      </c>
      <c r="CL60" s="260" t="str">
        <f t="shared" si="162"/>
        <v>-</v>
      </c>
      <c r="CM60" s="3">
        <f t="shared" si="163"/>
        <v>0</v>
      </c>
      <c r="CN60" s="3">
        <f t="shared" si="164"/>
        <v>0</v>
      </c>
      <c r="CO60" s="3">
        <f t="shared" si="165"/>
        <v>0</v>
      </c>
      <c r="CP60" s="3">
        <f t="shared" si="145"/>
        <v>0</v>
      </c>
      <c r="CQ60" s="3">
        <f t="shared" si="146"/>
        <v>0</v>
      </c>
      <c r="CR60" s="3">
        <f t="shared" si="147"/>
        <v>0</v>
      </c>
      <c r="CS60" s="3">
        <f t="shared" si="148"/>
        <v>0</v>
      </c>
      <c r="CT60" s="3">
        <f t="shared" si="149"/>
        <v>0</v>
      </c>
      <c r="CU60" s="3">
        <f t="shared" si="150"/>
        <v>0</v>
      </c>
      <c r="CV60" s="3">
        <f t="shared" si="151"/>
        <v>0</v>
      </c>
      <c r="CW60" s="3">
        <f t="shared" si="152"/>
        <v>0</v>
      </c>
      <c r="CX60" s="3">
        <f t="shared" si="153"/>
        <v>0</v>
      </c>
      <c r="CY60" s="3">
        <f t="shared" si="154"/>
        <v>0</v>
      </c>
      <c r="CZ60" s="3">
        <f t="shared" si="155"/>
        <v>0</v>
      </c>
      <c r="DA60" s="3">
        <f t="shared" si="166"/>
        <v>-1</v>
      </c>
      <c r="DB60" s="3">
        <f t="shared" si="156"/>
        <v>-1</v>
      </c>
      <c r="DC60" s="3">
        <f t="shared" si="156"/>
        <v>-1</v>
      </c>
      <c r="DD60" s="3">
        <f t="shared" si="156"/>
        <v>-1</v>
      </c>
      <c r="DE60" s="3">
        <f t="shared" si="156"/>
        <v>-1</v>
      </c>
      <c r="DF60" s="3">
        <f t="shared" si="156"/>
        <v>-1</v>
      </c>
      <c r="DG60" s="3">
        <f t="shared" si="156"/>
        <v>-1</v>
      </c>
      <c r="DH60" s="3">
        <f t="shared" si="156"/>
        <v>-1</v>
      </c>
      <c r="DI60" s="3">
        <f t="shared" si="156"/>
        <v>-1</v>
      </c>
      <c r="DJ60" s="3">
        <f t="shared" si="156"/>
        <v>-1</v>
      </c>
      <c r="DK60" s="3">
        <f t="shared" si="156"/>
        <v>-1</v>
      </c>
      <c r="DL60" s="3">
        <f t="shared" si="156"/>
        <v>-1</v>
      </c>
      <c r="DM60" s="161" t="str">
        <f t="shared" si="157"/>
        <v>-</v>
      </c>
      <c r="DN60" s="161" t="str">
        <f t="shared" si="158"/>
        <v>-</v>
      </c>
      <c r="DO60" s="139" t="str">
        <f t="shared" ref="DO60:DO75" si="184">IF(OR(DM60="-",DM61="-"),"-",(DN60-DN61)/(DM60-DM61))</f>
        <v>-</v>
      </c>
      <c r="DP60" s="235" t="str">
        <f t="shared" si="167"/>
        <v>-</v>
      </c>
      <c r="DU60" s="222" t="s">
        <v>28</v>
      </c>
      <c r="DV60" s="202" t="e">
        <f t="shared" si="159"/>
        <v>#DIV/0!</v>
      </c>
      <c r="DW60" s="202" t="e">
        <f t="shared" si="159"/>
        <v>#DIV/0!</v>
      </c>
      <c r="DX60" s="202" t="e">
        <f t="shared" si="159"/>
        <v>#DIV/0!</v>
      </c>
      <c r="DY60" s="202" t="e">
        <f t="shared" si="159"/>
        <v>#DIV/0!</v>
      </c>
      <c r="DZ60" s="202" t="e">
        <f t="shared" si="159"/>
        <v>#DIV/0!</v>
      </c>
      <c r="EA60" s="202" t="e">
        <f t="shared" si="159"/>
        <v>#DIV/0!</v>
      </c>
      <c r="EB60" s="202" t="e">
        <f t="shared" si="159"/>
        <v>#DIV/0!</v>
      </c>
      <c r="EC60" s="202" t="e">
        <f t="shared" si="159"/>
        <v>#DIV/0!</v>
      </c>
      <c r="ED60" s="202" t="e">
        <f t="shared" si="159"/>
        <v>#DIV/0!</v>
      </c>
      <c r="EE60" s="203" t="e">
        <f t="shared" si="159"/>
        <v>#DIV/0!</v>
      </c>
      <c r="EJ60" s="114">
        <f t="shared" si="113"/>
        <v>130</v>
      </c>
      <c r="EK60" s="114">
        <f t="shared" si="111"/>
        <v>0</v>
      </c>
      <c r="EL60" s="115">
        <f t="shared" si="111"/>
        <v>0</v>
      </c>
      <c r="EM60" s="115">
        <f t="shared" si="111"/>
        <v>0</v>
      </c>
      <c r="EN60" s="115">
        <f t="shared" si="111"/>
        <v>0</v>
      </c>
      <c r="EO60" s="115">
        <f t="shared" si="111"/>
        <v>0</v>
      </c>
      <c r="EP60" s="115">
        <f t="shared" si="111"/>
        <v>0</v>
      </c>
      <c r="EQ60" s="115">
        <f t="shared" si="111"/>
        <v>0</v>
      </c>
      <c r="ER60" s="115">
        <f t="shared" si="111"/>
        <v>0</v>
      </c>
      <c r="ES60" s="115">
        <f t="shared" si="111"/>
        <v>0</v>
      </c>
      <c r="ET60" s="115">
        <f t="shared" si="111"/>
        <v>0</v>
      </c>
      <c r="EU60" s="115">
        <f t="shared" si="111"/>
        <v>0</v>
      </c>
      <c r="EV60" s="115">
        <f t="shared" si="111"/>
        <v>0</v>
      </c>
      <c r="EW60" s="115">
        <f t="shared" si="111"/>
        <v>0</v>
      </c>
      <c r="EX60" s="115">
        <f t="shared" si="111"/>
        <v>0</v>
      </c>
      <c r="EY60" s="115">
        <f t="shared" si="111"/>
        <v>0</v>
      </c>
      <c r="EZ60" s="115">
        <f t="shared" si="111"/>
        <v>0</v>
      </c>
      <c r="FA60" s="115">
        <f t="shared" si="135"/>
        <v>0</v>
      </c>
      <c r="FB60" s="115">
        <f t="shared" si="135"/>
        <v>0</v>
      </c>
      <c r="FC60" s="115">
        <f t="shared" si="135"/>
        <v>0</v>
      </c>
      <c r="FD60" s="115">
        <f t="shared" si="135"/>
        <v>0</v>
      </c>
      <c r="FE60" s="115">
        <f t="shared" si="135"/>
        <v>0</v>
      </c>
      <c r="FF60" s="116">
        <f t="shared" si="135"/>
        <v>0</v>
      </c>
    </row>
    <row r="61" spans="1:162" ht="13.5" customHeight="1">
      <c r="A61" s="1"/>
      <c r="B61" s="57"/>
      <c r="C61" s="52"/>
      <c r="D61" s="66">
        <v>13</v>
      </c>
      <c r="E61" s="93"/>
      <c r="F61" s="94"/>
      <c r="G61" s="88"/>
      <c r="I61" s="292"/>
      <c r="J61" s="250"/>
      <c r="K61" s="250"/>
      <c r="L61" s="250"/>
      <c r="M61" s="250"/>
      <c r="N61" s="250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185"/>
      <c r="AV61" s="6"/>
      <c r="AW61" s="6"/>
      <c r="AX61" s="23"/>
      <c r="AY61" s="23"/>
      <c r="AZ61" s="23"/>
      <c r="BA61" s="23"/>
      <c r="BB61" s="23"/>
      <c r="BC61" s="24"/>
      <c r="BL61" s="141" t="str">
        <f t="shared" si="168"/>
        <v>-</v>
      </c>
      <c r="BM61" s="142" t="str">
        <f t="shared" si="169"/>
        <v>-</v>
      </c>
      <c r="BN61" s="139" t="str">
        <f t="shared" si="170"/>
        <v>-</v>
      </c>
      <c r="BO61" s="140" t="str">
        <f t="shared" si="171"/>
        <v>-</v>
      </c>
      <c r="BQ61" s="141" t="str">
        <f t="shared" si="172"/>
        <v>-</v>
      </c>
      <c r="BR61" s="142" t="str">
        <f t="shared" si="173"/>
        <v>-</v>
      </c>
      <c r="BS61" s="139" t="str">
        <f t="shared" si="174"/>
        <v>-</v>
      </c>
      <c r="BT61" s="140" t="str">
        <f t="shared" si="175"/>
        <v>-</v>
      </c>
      <c r="BV61" s="141" t="str">
        <f t="shared" si="176"/>
        <v>-</v>
      </c>
      <c r="BW61" s="142" t="str">
        <f t="shared" si="177"/>
        <v>-</v>
      </c>
      <c r="BX61" s="139" t="str">
        <f t="shared" si="178"/>
        <v>-</v>
      </c>
      <c r="BY61" s="140" t="str">
        <f t="shared" si="179"/>
        <v>-</v>
      </c>
      <c r="CA61" s="141" t="str">
        <f t="shared" si="180"/>
        <v>-</v>
      </c>
      <c r="CB61" s="142" t="str">
        <f t="shared" si="181"/>
        <v>-</v>
      </c>
      <c r="CC61" s="139" t="str">
        <f t="shared" si="182"/>
        <v>-</v>
      </c>
      <c r="CD61" s="140" t="str">
        <f t="shared" si="183"/>
        <v>-</v>
      </c>
      <c r="CI61" s="157"/>
      <c r="CJ61" s="234" t="str">
        <f t="shared" si="160"/>
        <v>-</v>
      </c>
      <c r="CK61" s="142" t="str">
        <f t="shared" si="161"/>
        <v>-</v>
      </c>
      <c r="CL61" s="260" t="str">
        <f t="shared" si="162"/>
        <v>-</v>
      </c>
      <c r="CM61" s="3">
        <f t="shared" si="163"/>
        <v>0</v>
      </c>
      <c r="CN61" s="3">
        <f t="shared" si="164"/>
        <v>0</v>
      </c>
      <c r="CO61" s="3">
        <f t="shared" si="165"/>
        <v>0</v>
      </c>
      <c r="CP61" s="3">
        <f t="shared" si="145"/>
        <v>0</v>
      </c>
      <c r="CQ61" s="3">
        <f t="shared" si="146"/>
        <v>0</v>
      </c>
      <c r="CR61" s="3">
        <f t="shared" si="147"/>
        <v>0</v>
      </c>
      <c r="CS61" s="3">
        <f t="shared" si="148"/>
        <v>0</v>
      </c>
      <c r="CT61" s="3">
        <f t="shared" si="149"/>
        <v>0</v>
      </c>
      <c r="CU61" s="3">
        <f t="shared" si="150"/>
        <v>0</v>
      </c>
      <c r="CV61" s="3">
        <f t="shared" si="151"/>
        <v>0</v>
      </c>
      <c r="CW61" s="3">
        <f t="shared" si="152"/>
        <v>0</v>
      </c>
      <c r="CX61" s="3">
        <f t="shared" si="153"/>
        <v>0</v>
      </c>
      <c r="CY61" s="3">
        <f t="shared" si="154"/>
        <v>0</v>
      </c>
      <c r="CZ61" s="3">
        <f t="shared" si="155"/>
        <v>0</v>
      </c>
      <c r="DA61" s="3">
        <f t="shared" si="166"/>
        <v>-1</v>
      </c>
      <c r="DB61" s="3">
        <f t="shared" si="156"/>
        <v>-1</v>
      </c>
      <c r="DC61" s="3">
        <f t="shared" si="156"/>
        <v>-1</v>
      </c>
      <c r="DD61" s="3">
        <f t="shared" si="156"/>
        <v>-1</v>
      </c>
      <c r="DE61" s="3">
        <f t="shared" si="156"/>
        <v>-1</v>
      </c>
      <c r="DF61" s="3">
        <f t="shared" si="156"/>
        <v>-1</v>
      </c>
      <c r="DG61" s="3">
        <f t="shared" si="156"/>
        <v>-1</v>
      </c>
      <c r="DH61" s="3">
        <f t="shared" si="156"/>
        <v>-1</v>
      </c>
      <c r="DI61" s="3">
        <f t="shared" si="156"/>
        <v>-1</v>
      </c>
      <c r="DJ61" s="3">
        <f t="shared" si="156"/>
        <v>-1</v>
      </c>
      <c r="DK61" s="3">
        <f t="shared" si="156"/>
        <v>-1</v>
      </c>
      <c r="DL61" s="3">
        <f t="shared" si="156"/>
        <v>-1</v>
      </c>
      <c r="DM61" s="161" t="str">
        <f t="shared" si="157"/>
        <v>-</v>
      </c>
      <c r="DN61" s="161" t="str">
        <f t="shared" si="158"/>
        <v>-</v>
      </c>
      <c r="DO61" s="139" t="str">
        <f t="shared" si="184"/>
        <v>-</v>
      </c>
      <c r="DP61" s="235" t="str">
        <f t="shared" si="167"/>
        <v>-</v>
      </c>
      <c r="DU61" s="222" t="s">
        <v>8</v>
      </c>
      <c r="DV61" s="202" t="e">
        <f t="shared" si="159"/>
        <v>#DIV/0!</v>
      </c>
      <c r="DW61" s="202" t="e">
        <f t="shared" si="159"/>
        <v>#DIV/0!</v>
      </c>
      <c r="DX61" s="202" t="e">
        <f t="shared" si="159"/>
        <v>#DIV/0!</v>
      </c>
      <c r="DY61" s="202" t="e">
        <f t="shared" si="159"/>
        <v>#DIV/0!</v>
      </c>
      <c r="DZ61" s="202" t="e">
        <f t="shared" si="159"/>
        <v>#DIV/0!</v>
      </c>
      <c r="EA61" s="202" t="e">
        <f t="shared" si="159"/>
        <v>#DIV/0!</v>
      </c>
      <c r="EB61" s="202" t="e">
        <f t="shared" si="159"/>
        <v>#DIV/0!</v>
      </c>
      <c r="EC61" s="202" t="e">
        <f t="shared" si="159"/>
        <v>#DIV/0!</v>
      </c>
      <c r="ED61" s="202" t="e">
        <f t="shared" si="159"/>
        <v>#DIV/0!</v>
      </c>
      <c r="EE61" s="203" t="e">
        <f t="shared" si="159"/>
        <v>#DIV/0!</v>
      </c>
      <c r="EJ61" s="114">
        <f t="shared" si="113"/>
        <v>135</v>
      </c>
      <c r="EK61" s="114">
        <f t="shared" si="111"/>
        <v>0</v>
      </c>
      <c r="EL61" s="115">
        <f t="shared" si="111"/>
        <v>0</v>
      </c>
      <c r="EM61" s="115">
        <f t="shared" si="111"/>
        <v>0</v>
      </c>
      <c r="EN61" s="115">
        <f t="shared" si="111"/>
        <v>0</v>
      </c>
      <c r="EO61" s="115">
        <f t="shared" si="111"/>
        <v>0</v>
      </c>
      <c r="EP61" s="115">
        <f t="shared" si="111"/>
        <v>0</v>
      </c>
      <c r="EQ61" s="115">
        <f t="shared" si="111"/>
        <v>0</v>
      </c>
      <c r="ER61" s="115">
        <f t="shared" ref="ER61:FF74" si="185">$E$36*$E$6*9.80665+$E$37*$EJ61+$E$38*($EJ61^2)+($E$6*9.80665*SIN(ATAN(ER$32)))</f>
        <v>0</v>
      </c>
      <c r="ES61" s="115">
        <f t="shared" si="185"/>
        <v>0</v>
      </c>
      <c r="ET61" s="115">
        <f t="shared" si="185"/>
        <v>0</v>
      </c>
      <c r="EU61" s="115">
        <f t="shared" si="185"/>
        <v>0</v>
      </c>
      <c r="EV61" s="115">
        <f t="shared" si="185"/>
        <v>0</v>
      </c>
      <c r="EW61" s="115">
        <f t="shared" si="185"/>
        <v>0</v>
      </c>
      <c r="EX61" s="115">
        <f t="shared" si="185"/>
        <v>0</v>
      </c>
      <c r="EY61" s="115">
        <f t="shared" si="185"/>
        <v>0</v>
      </c>
      <c r="EZ61" s="115">
        <f t="shared" si="185"/>
        <v>0</v>
      </c>
      <c r="FA61" s="115">
        <f t="shared" si="185"/>
        <v>0</v>
      </c>
      <c r="FB61" s="115">
        <f t="shared" si="185"/>
        <v>0</v>
      </c>
      <c r="FC61" s="115">
        <f t="shared" si="185"/>
        <v>0</v>
      </c>
      <c r="FD61" s="115">
        <f t="shared" si="185"/>
        <v>0</v>
      </c>
      <c r="FE61" s="115">
        <f t="shared" si="185"/>
        <v>0</v>
      </c>
      <c r="FF61" s="116">
        <f t="shared" si="185"/>
        <v>0</v>
      </c>
    </row>
    <row r="62" spans="1:162" ht="13.5" customHeight="1">
      <c r="A62" s="1"/>
      <c r="B62" s="57"/>
      <c r="C62" s="52"/>
      <c r="D62" s="66">
        <v>14</v>
      </c>
      <c r="E62" s="93"/>
      <c r="F62" s="94"/>
      <c r="G62" s="88"/>
      <c r="I62" s="292"/>
      <c r="J62" s="250"/>
      <c r="K62" s="250"/>
      <c r="L62" s="250"/>
      <c r="M62" s="250"/>
      <c r="N62" s="250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185"/>
      <c r="AV62" s="6"/>
      <c r="AW62" s="6"/>
      <c r="AX62" s="23"/>
      <c r="AY62" s="23"/>
      <c r="AZ62" s="23"/>
      <c r="BA62" s="23"/>
      <c r="BB62" s="23"/>
      <c r="BC62" s="24"/>
      <c r="BL62" s="141" t="str">
        <f t="shared" si="168"/>
        <v>-</v>
      </c>
      <c r="BM62" s="142" t="str">
        <f t="shared" si="169"/>
        <v>-</v>
      </c>
      <c r="BN62" s="139" t="str">
        <f t="shared" si="170"/>
        <v>-</v>
      </c>
      <c r="BO62" s="140" t="str">
        <f t="shared" si="171"/>
        <v>-</v>
      </c>
      <c r="BQ62" s="141" t="str">
        <f t="shared" si="172"/>
        <v>-</v>
      </c>
      <c r="BR62" s="142" t="str">
        <f t="shared" si="173"/>
        <v>-</v>
      </c>
      <c r="BS62" s="139" t="str">
        <f t="shared" si="174"/>
        <v>-</v>
      </c>
      <c r="BT62" s="140" t="str">
        <f t="shared" si="175"/>
        <v>-</v>
      </c>
      <c r="BV62" s="141" t="str">
        <f t="shared" si="176"/>
        <v>-</v>
      </c>
      <c r="BW62" s="142" t="str">
        <f t="shared" si="177"/>
        <v>-</v>
      </c>
      <c r="BX62" s="139" t="str">
        <f t="shared" si="178"/>
        <v>-</v>
      </c>
      <c r="BY62" s="140" t="str">
        <f t="shared" si="179"/>
        <v>-</v>
      </c>
      <c r="CA62" s="141" t="str">
        <f t="shared" si="180"/>
        <v>-</v>
      </c>
      <c r="CB62" s="142" t="str">
        <f t="shared" si="181"/>
        <v>-</v>
      </c>
      <c r="CC62" s="139" t="str">
        <f t="shared" si="182"/>
        <v>-</v>
      </c>
      <c r="CD62" s="140" t="str">
        <f t="shared" si="183"/>
        <v>-</v>
      </c>
      <c r="CI62" s="157"/>
      <c r="CJ62" s="234" t="str">
        <f t="shared" si="160"/>
        <v>-</v>
      </c>
      <c r="CK62" s="142" t="str">
        <f t="shared" si="161"/>
        <v>-</v>
      </c>
      <c r="CL62" s="260" t="str">
        <f t="shared" si="162"/>
        <v>-</v>
      </c>
      <c r="CM62" s="3">
        <f t="shared" si="163"/>
        <v>0</v>
      </c>
      <c r="CN62" s="3">
        <f t="shared" si="164"/>
        <v>0</v>
      </c>
      <c r="CO62" s="3">
        <f t="shared" si="165"/>
        <v>0</v>
      </c>
      <c r="CP62" s="3">
        <f t="shared" si="145"/>
        <v>0</v>
      </c>
      <c r="CQ62" s="3">
        <f t="shared" si="146"/>
        <v>0</v>
      </c>
      <c r="CR62" s="3">
        <f t="shared" si="147"/>
        <v>0</v>
      </c>
      <c r="CS62" s="3">
        <f t="shared" si="148"/>
        <v>0</v>
      </c>
      <c r="CT62" s="3">
        <f t="shared" si="149"/>
        <v>0</v>
      </c>
      <c r="CU62" s="3">
        <f t="shared" si="150"/>
        <v>0</v>
      </c>
      <c r="CV62" s="3">
        <f t="shared" si="151"/>
        <v>0</v>
      </c>
      <c r="CW62" s="3">
        <f t="shared" si="152"/>
        <v>0</v>
      </c>
      <c r="CX62" s="3">
        <f t="shared" si="153"/>
        <v>0</v>
      </c>
      <c r="CY62" s="3">
        <f t="shared" si="154"/>
        <v>0</v>
      </c>
      <c r="CZ62" s="3">
        <f t="shared" si="155"/>
        <v>0</v>
      </c>
      <c r="DA62" s="3">
        <f t="shared" si="166"/>
        <v>-1</v>
      </c>
      <c r="DB62" s="3">
        <f t="shared" si="156"/>
        <v>-1</v>
      </c>
      <c r="DC62" s="3">
        <f t="shared" si="156"/>
        <v>-1</v>
      </c>
      <c r="DD62" s="3">
        <f t="shared" si="156"/>
        <v>-1</v>
      </c>
      <c r="DE62" s="3">
        <f t="shared" si="156"/>
        <v>-1</v>
      </c>
      <c r="DF62" s="3">
        <f t="shared" si="156"/>
        <v>-1</v>
      </c>
      <c r="DG62" s="3">
        <f t="shared" si="156"/>
        <v>-1</v>
      </c>
      <c r="DH62" s="3">
        <f t="shared" si="156"/>
        <v>-1</v>
      </c>
      <c r="DI62" s="3">
        <f t="shared" si="156"/>
        <v>-1</v>
      </c>
      <c r="DJ62" s="3">
        <f t="shared" si="156"/>
        <v>-1</v>
      </c>
      <c r="DK62" s="3">
        <f t="shared" si="156"/>
        <v>-1</v>
      </c>
      <c r="DL62" s="3">
        <f t="shared" si="156"/>
        <v>-1</v>
      </c>
      <c r="DM62" s="161" t="str">
        <f t="shared" si="157"/>
        <v>-</v>
      </c>
      <c r="DN62" s="161" t="str">
        <f t="shared" si="158"/>
        <v>-</v>
      </c>
      <c r="DO62" s="139" t="str">
        <f t="shared" si="184"/>
        <v>-</v>
      </c>
      <c r="DP62" s="235" t="str">
        <f t="shared" si="167"/>
        <v>-</v>
      </c>
      <c r="DU62" s="222" t="s">
        <v>9</v>
      </c>
      <c r="DV62" s="202" t="e">
        <f t="shared" si="159"/>
        <v>#DIV/0!</v>
      </c>
      <c r="DW62" s="202" t="e">
        <f t="shared" si="159"/>
        <v>#DIV/0!</v>
      </c>
      <c r="DX62" s="202" t="e">
        <f t="shared" si="159"/>
        <v>#DIV/0!</v>
      </c>
      <c r="DY62" s="202" t="e">
        <f t="shared" si="159"/>
        <v>#DIV/0!</v>
      </c>
      <c r="DZ62" s="202" t="e">
        <f t="shared" si="159"/>
        <v>#DIV/0!</v>
      </c>
      <c r="EA62" s="202" t="e">
        <f t="shared" si="159"/>
        <v>#DIV/0!</v>
      </c>
      <c r="EB62" s="202" t="e">
        <f t="shared" si="159"/>
        <v>#DIV/0!</v>
      </c>
      <c r="EC62" s="202" t="e">
        <f t="shared" si="159"/>
        <v>#DIV/0!</v>
      </c>
      <c r="ED62" s="202" t="e">
        <f t="shared" si="159"/>
        <v>#DIV/0!</v>
      </c>
      <c r="EE62" s="203" t="e">
        <f t="shared" si="159"/>
        <v>#DIV/0!</v>
      </c>
      <c r="EJ62" s="114">
        <f t="shared" si="113"/>
        <v>140</v>
      </c>
      <c r="EK62" s="114">
        <f t="shared" ref="EK62:EZ74" si="186">$E$36*$E$6*9.80665+$E$37*$EJ62+$E$38*($EJ62^2)+($E$6*9.80665*SIN(ATAN(EK$32)))</f>
        <v>0</v>
      </c>
      <c r="EL62" s="115">
        <f t="shared" si="186"/>
        <v>0</v>
      </c>
      <c r="EM62" s="115">
        <f t="shared" si="186"/>
        <v>0</v>
      </c>
      <c r="EN62" s="115">
        <f t="shared" si="186"/>
        <v>0</v>
      </c>
      <c r="EO62" s="115">
        <f t="shared" si="186"/>
        <v>0</v>
      </c>
      <c r="EP62" s="115">
        <f t="shared" si="186"/>
        <v>0</v>
      </c>
      <c r="EQ62" s="115">
        <f t="shared" si="186"/>
        <v>0</v>
      </c>
      <c r="ER62" s="115">
        <f t="shared" si="186"/>
        <v>0</v>
      </c>
      <c r="ES62" s="115">
        <f t="shared" si="186"/>
        <v>0</v>
      </c>
      <c r="ET62" s="115">
        <f t="shared" si="186"/>
        <v>0</v>
      </c>
      <c r="EU62" s="115">
        <f t="shared" si="186"/>
        <v>0</v>
      </c>
      <c r="EV62" s="115">
        <f t="shared" si="186"/>
        <v>0</v>
      </c>
      <c r="EW62" s="115">
        <f t="shared" si="186"/>
        <v>0</v>
      </c>
      <c r="EX62" s="115">
        <f t="shared" si="186"/>
        <v>0</v>
      </c>
      <c r="EY62" s="115">
        <f t="shared" si="186"/>
        <v>0</v>
      </c>
      <c r="EZ62" s="115">
        <f t="shared" si="186"/>
        <v>0</v>
      </c>
      <c r="FA62" s="115">
        <f t="shared" si="185"/>
        <v>0</v>
      </c>
      <c r="FB62" s="115">
        <f t="shared" si="185"/>
        <v>0</v>
      </c>
      <c r="FC62" s="115">
        <f t="shared" si="185"/>
        <v>0</v>
      </c>
      <c r="FD62" s="115">
        <f t="shared" si="185"/>
        <v>0</v>
      </c>
      <c r="FE62" s="115">
        <f t="shared" si="185"/>
        <v>0</v>
      </c>
      <c r="FF62" s="116">
        <f t="shared" si="185"/>
        <v>0</v>
      </c>
    </row>
    <row r="63" spans="1:162" ht="13.5" customHeight="1">
      <c r="A63" s="1"/>
      <c r="B63" s="57"/>
      <c r="C63" s="52"/>
      <c r="D63" s="66">
        <v>15</v>
      </c>
      <c r="E63" s="93"/>
      <c r="F63" s="94"/>
      <c r="G63" s="88"/>
      <c r="I63" s="292"/>
      <c r="J63" s="250"/>
      <c r="K63" s="250"/>
      <c r="L63" s="250"/>
      <c r="M63" s="250"/>
      <c r="N63" s="250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185"/>
      <c r="AV63" s="6"/>
      <c r="AW63" s="6"/>
      <c r="AX63" s="23"/>
      <c r="AY63" s="23"/>
      <c r="AZ63" s="23"/>
      <c r="BA63" s="23"/>
      <c r="BB63" s="23"/>
      <c r="BC63" s="24"/>
      <c r="BL63" s="141" t="str">
        <f t="shared" si="168"/>
        <v>-</v>
      </c>
      <c r="BM63" s="142" t="str">
        <f t="shared" si="169"/>
        <v>-</v>
      </c>
      <c r="BN63" s="139" t="str">
        <f t="shared" si="170"/>
        <v>-</v>
      </c>
      <c r="BO63" s="140" t="str">
        <f t="shared" si="171"/>
        <v>-</v>
      </c>
      <c r="BQ63" s="141" t="str">
        <f t="shared" si="172"/>
        <v>-</v>
      </c>
      <c r="BR63" s="142" t="str">
        <f t="shared" si="173"/>
        <v>-</v>
      </c>
      <c r="BS63" s="139" t="str">
        <f t="shared" si="174"/>
        <v>-</v>
      </c>
      <c r="BT63" s="140" t="str">
        <f t="shared" si="175"/>
        <v>-</v>
      </c>
      <c r="BV63" s="141" t="str">
        <f t="shared" si="176"/>
        <v>-</v>
      </c>
      <c r="BW63" s="142" t="str">
        <f t="shared" si="177"/>
        <v>-</v>
      </c>
      <c r="BX63" s="139" t="str">
        <f t="shared" si="178"/>
        <v>-</v>
      </c>
      <c r="BY63" s="140" t="str">
        <f t="shared" si="179"/>
        <v>-</v>
      </c>
      <c r="CA63" s="141" t="str">
        <f t="shared" si="180"/>
        <v>-</v>
      </c>
      <c r="CB63" s="142" t="str">
        <f t="shared" si="181"/>
        <v>-</v>
      </c>
      <c r="CC63" s="139" t="str">
        <f t="shared" si="182"/>
        <v>-</v>
      </c>
      <c r="CD63" s="140" t="str">
        <f t="shared" si="183"/>
        <v>-</v>
      </c>
      <c r="CH63" s="167"/>
      <c r="CI63" s="157"/>
      <c r="CJ63" s="234" t="str">
        <f t="shared" si="160"/>
        <v>-</v>
      </c>
      <c r="CK63" s="142" t="str">
        <f t="shared" si="161"/>
        <v>-</v>
      </c>
      <c r="CL63" s="260" t="str">
        <f t="shared" si="162"/>
        <v>-</v>
      </c>
      <c r="CM63" s="3">
        <f t="shared" si="163"/>
        <v>0</v>
      </c>
      <c r="CN63" s="3">
        <f t="shared" si="164"/>
        <v>0</v>
      </c>
      <c r="CO63" s="3">
        <f t="shared" si="165"/>
        <v>0</v>
      </c>
      <c r="CP63" s="3">
        <f t="shared" si="145"/>
        <v>0</v>
      </c>
      <c r="CQ63" s="3">
        <f t="shared" si="146"/>
        <v>0</v>
      </c>
      <c r="CR63" s="3">
        <f t="shared" si="147"/>
        <v>0</v>
      </c>
      <c r="CS63" s="3">
        <f t="shared" si="148"/>
        <v>0</v>
      </c>
      <c r="CT63" s="3">
        <f t="shared" si="149"/>
        <v>0</v>
      </c>
      <c r="CU63" s="3">
        <f t="shared" si="150"/>
        <v>0</v>
      </c>
      <c r="CV63" s="3">
        <f t="shared" si="151"/>
        <v>0</v>
      </c>
      <c r="CW63" s="3">
        <f t="shared" si="152"/>
        <v>0</v>
      </c>
      <c r="CX63" s="3">
        <f t="shared" si="153"/>
        <v>0</v>
      </c>
      <c r="CY63" s="3">
        <f t="shared" si="154"/>
        <v>0</v>
      </c>
      <c r="CZ63" s="3">
        <f t="shared" si="155"/>
        <v>0</v>
      </c>
      <c r="DA63" s="3">
        <f t="shared" si="166"/>
        <v>-1</v>
      </c>
      <c r="DB63" s="3">
        <f t="shared" si="156"/>
        <v>-1</v>
      </c>
      <c r="DC63" s="3">
        <f t="shared" si="156"/>
        <v>-1</v>
      </c>
      <c r="DD63" s="3">
        <f t="shared" si="156"/>
        <v>-1</v>
      </c>
      <c r="DE63" s="3">
        <f t="shared" si="156"/>
        <v>-1</v>
      </c>
      <c r="DF63" s="3">
        <f t="shared" si="156"/>
        <v>-1</v>
      </c>
      <c r="DG63" s="3">
        <f t="shared" si="156"/>
        <v>-1</v>
      </c>
      <c r="DH63" s="3">
        <f t="shared" si="156"/>
        <v>-1</v>
      </c>
      <c r="DI63" s="3">
        <f t="shared" si="156"/>
        <v>-1</v>
      </c>
      <c r="DJ63" s="3">
        <f t="shared" si="156"/>
        <v>-1</v>
      </c>
      <c r="DK63" s="3">
        <f t="shared" si="156"/>
        <v>-1</v>
      </c>
      <c r="DL63" s="3">
        <f t="shared" si="156"/>
        <v>-1</v>
      </c>
      <c r="DM63" s="161" t="str">
        <f t="shared" si="157"/>
        <v>-</v>
      </c>
      <c r="DN63" s="161" t="str">
        <f t="shared" si="158"/>
        <v>-</v>
      </c>
      <c r="DO63" s="139" t="str">
        <f t="shared" si="184"/>
        <v>-</v>
      </c>
      <c r="DP63" s="235" t="str">
        <f t="shared" si="167"/>
        <v>-</v>
      </c>
      <c r="DU63" s="222" t="s">
        <v>10</v>
      </c>
      <c r="DV63" s="202" t="e">
        <f t="shared" si="159"/>
        <v>#DIV/0!</v>
      </c>
      <c r="DW63" s="202" t="e">
        <f t="shared" si="159"/>
        <v>#DIV/0!</v>
      </c>
      <c r="DX63" s="202" t="e">
        <f t="shared" si="159"/>
        <v>#DIV/0!</v>
      </c>
      <c r="DY63" s="202" t="e">
        <f t="shared" si="159"/>
        <v>#DIV/0!</v>
      </c>
      <c r="DZ63" s="202" t="e">
        <f t="shared" si="159"/>
        <v>#DIV/0!</v>
      </c>
      <c r="EA63" s="202" t="e">
        <f t="shared" si="159"/>
        <v>#DIV/0!</v>
      </c>
      <c r="EB63" s="202" t="e">
        <f t="shared" si="159"/>
        <v>#DIV/0!</v>
      </c>
      <c r="EC63" s="202" t="e">
        <f t="shared" si="159"/>
        <v>#DIV/0!</v>
      </c>
      <c r="ED63" s="202" t="e">
        <f t="shared" si="159"/>
        <v>#DIV/0!</v>
      </c>
      <c r="EE63" s="203" t="e">
        <f t="shared" si="159"/>
        <v>#DIV/0!</v>
      </c>
      <c r="EJ63" s="114">
        <f t="shared" si="113"/>
        <v>145</v>
      </c>
      <c r="EK63" s="114">
        <f t="shared" si="186"/>
        <v>0</v>
      </c>
      <c r="EL63" s="115">
        <f t="shared" si="186"/>
        <v>0</v>
      </c>
      <c r="EM63" s="115">
        <f t="shared" si="186"/>
        <v>0</v>
      </c>
      <c r="EN63" s="115">
        <f t="shared" si="186"/>
        <v>0</v>
      </c>
      <c r="EO63" s="115">
        <f t="shared" si="186"/>
        <v>0</v>
      </c>
      <c r="EP63" s="115">
        <f t="shared" si="186"/>
        <v>0</v>
      </c>
      <c r="EQ63" s="115">
        <f t="shared" si="186"/>
        <v>0</v>
      </c>
      <c r="ER63" s="115">
        <f t="shared" si="186"/>
        <v>0</v>
      </c>
      <c r="ES63" s="115">
        <f t="shared" si="186"/>
        <v>0</v>
      </c>
      <c r="ET63" s="115">
        <f t="shared" si="186"/>
        <v>0</v>
      </c>
      <c r="EU63" s="115">
        <f t="shared" si="186"/>
        <v>0</v>
      </c>
      <c r="EV63" s="115">
        <f t="shared" si="186"/>
        <v>0</v>
      </c>
      <c r="EW63" s="115">
        <f t="shared" si="186"/>
        <v>0</v>
      </c>
      <c r="EX63" s="115">
        <f t="shared" si="186"/>
        <v>0</v>
      </c>
      <c r="EY63" s="115">
        <f t="shared" si="186"/>
        <v>0</v>
      </c>
      <c r="EZ63" s="115">
        <f t="shared" si="186"/>
        <v>0</v>
      </c>
      <c r="FA63" s="115">
        <f t="shared" si="185"/>
        <v>0</v>
      </c>
      <c r="FB63" s="115">
        <f t="shared" si="185"/>
        <v>0</v>
      </c>
      <c r="FC63" s="115">
        <f t="shared" si="185"/>
        <v>0</v>
      </c>
      <c r="FD63" s="115">
        <f t="shared" si="185"/>
        <v>0</v>
      </c>
      <c r="FE63" s="115">
        <f t="shared" si="185"/>
        <v>0</v>
      </c>
      <c r="FF63" s="116">
        <f t="shared" si="185"/>
        <v>0</v>
      </c>
    </row>
    <row r="64" spans="1:162" ht="13.5" customHeight="1">
      <c r="A64" s="1"/>
      <c r="B64" s="57"/>
      <c r="C64" s="52"/>
      <c r="D64" s="66">
        <v>16</v>
      </c>
      <c r="E64" s="93"/>
      <c r="F64" s="94"/>
      <c r="G64" s="88"/>
      <c r="I64" s="292"/>
      <c r="J64" s="250"/>
      <c r="K64" s="250"/>
      <c r="L64" s="250"/>
      <c r="M64" s="250"/>
      <c r="N64" s="250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185"/>
      <c r="AV64" s="6"/>
      <c r="AW64" s="6"/>
      <c r="AX64" s="23"/>
      <c r="AY64" s="23"/>
      <c r="AZ64" s="23"/>
      <c r="BA64" s="23"/>
      <c r="BB64" s="23"/>
      <c r="BC64" s="24"/>
      <c r="BL64" s="141" t="str">
        <f t="shared" si="168"/>
        <v>-</v>
      </c>
      <c r="BM64" s="142" t="str">
        <f t="shared" si="169"/>
        <v>-</v>
      </c>
      <c r="BN64" s="139" t="str">
        <f t="shared" si="170"/>
        <v>-</v>
      </c>
      <c r="BO64" s="140" t="str">
        <f t="shared" si="171"/>
        <v>-</v>
      </c>
      <c r="BQ64" s="141" t="str">
        <f t="shared" si="172"/>
        <v>-</v>
      </c>
      <c r="BR64" s="142" t="str">
        <f t="shared" si="173"/>
        <v>-</v>
      </c>
      <c r="BS64" s="139" t="str">
        <f t="shared" si="174"/>
        <v>-</v>
      </c>
      <c r="BT64" s="140" t="str">
        <f t="shared" si="175"/>
        <v>-</v>
      </c>
      <c r="BV64" s="141" t="str">
        <f t="shared" si="176"/>
        <v>-</v>
      </c>
      <c r="BW64" s="142" t="str">
        <f t="shared" si="177"/>
        <v>-</v>
      </c>
      <c r="BX64" s="139" t="str">
        <f t="shared" si="178"/>
        <v>-</v>
      </c>
      <c r="BY64" s="140" t="str">
        <f t="shared" si="179"/>
        <v>-</v>
      </c>
      <c r="CA64" s="141" t="str">
        <f t="shared" si="180"/>
        <v>-</v>
      </c>
      <c r="CB64" s="142" t="str">
        <f t="shared" si="181"/>
        <v>-</v>
      </c>
      <c r="CC64" s="139" t="str">
        <f t="shared" si="182"/>
        <v>-</v>
      </c>
      <c r="CD64" s="140" t="str">
        <f t="shared" si="183"/>
        <v>-</v>
      </c>
      <c r="CH64" s="167"/>
      <c r="CI64" s="157"/>
      <c r="CJ64" s="234" t="str">
        <f t="shared" si="160"/>
        <v>-</v>
      </c>
      <c r="CK64" s="142" t="str">
        <f t="shared" si="161"/>
        <v>-</v>
      </c>
      <c r="CL64" s="260" t="str">
        <f t="shared" si="162"/>
        <v>-</v>
      </c>
      <c r="CM64" s="3">
        <f t="shared" si="163"/>
        <v>0</v>
      </c>
      <c r="CN64" s="3">
        <f t="shared" si="164"/>
        <v>0</v>
      </c>
      <c r="CO64" s="3">
        <f t="shared" si="165"/>
        <v>0</v>
      </c>
      <c r="CP64" s="3">
        <f t="shared" si="145"/>
        <v>0</v>
      </c>
      <c r="CQ64" s="3">
        <f t="shared" si="146"/>
        <v>0</v>
      </c>
      <c r="CR64" s="3">
        <f t="shared" si="147"/>
        <v>0</v>
      </c>
      <c r="CS64" s="3">
        <f t="shared" si="148"/>
        <v>0</v>
      </c>
      <c r="CT64" s="3">
        <f t="shared" si="149"/>
        <v>0</v>
      </c>
      <c r="CU64" s="3">
        <f t="shared" si="150"/>
        <v>0</v>
      </c>
      <c r="CV64" s="3">
        <f t="shared" si="151"/>
        <v>0</v>
      </c>
      <c r="CW64" s="3">
        <f t="shared" si="152"/>
        <v>0</v>
      </c>
      <c r="CX64" s="3">
        <f t="shared" si="153"/>
        <v>0</v>
      </c>
      <c r="CY64" s="3">
        <f t="shared" si="154"/>
        <v>0</v>
      </c>
      <c r="CZ64" s="3">
        <f t="shared" si="155"/>
        <v>0</v>
      </c>
      <c r="DA64" s="3">
        <f t="shared" si="166"/>
        <v>-1</v>
      </c>
      <c r="DB64" s="3">
        <f t="shared" si="156"/>
        <v>-1</v>
      </c>
      <c r="DC64" s="3">
        <f t="shared" si="156"/>
        <v>-1</v>
      </c>
      <c r="DD64" s="3">
        <f t="shared" si="156"/>
        <v>-1</v>
      </c>
      <c r="DE64" s="3">
        <f t="shared" si="156"/>
        <v>-1</v>
      </c>
      <c r="DF64" s="3">
        <f t="shared" si="156"/>
        <v>-1</v>
      </c>
      <c r="DG64" s="3">
        <f t="shared" si="156"/>
        <v>-1</v>
      </c>
      <c r="DH64" s="3">
        <f t="shared" si="156"/>
        <v>-1</v>
      </c>
      <c r="DI64" s="3">
        <f t="shared" si="156"/>
        <v>-1</v>
      </c>
      <c r="DJ64" s="3">
        <f t="shared" si="156"/>
        <v>-1</v>
      </c>
      <c r="DK64" s="3">
        <f t="shared" si="156"/>
        <v>-1</v>
      </c>
      <c r="DL64" s="3">
        <f t="shared" si="156"/>
        <v>-1</v>
      </c>
      <c r="DM64" s="161" t="str">
        <f t="shared" si="157"/>
        <v>-</v>
      </c>
      <c r="DN64" s="161" t="str">
        <f t="shared" si="158"/>
        <v>-</v>
      </c>
      <c r="DO64" s="139" t="str">
        <f t="shared" si="184"/>
        <v>-</v>
      </c>
      <c r="DP64" s="235" t="str">
        <f t="shared" si="167"/>
        <v>-</v>
      </c>
      <c r="DU64" s="222" t="s">
        <v>11</v>
      </c>
      <c r="DV64" s="202" t="e">
        <f t="shared" si="159"/>
        <v>#DIV/0!</v>
      </c>
      <c r="DW64" s="202" t="e">
        <f t="shared" si="159"/>
        <v>#DIV/0!</v>
      </c>
      <c r="DX64" s="202" t="e">
        <f t="shared" si="159"/>
        <v>#DIV/0!</v>
      </c>
      <c r="DY64" s="202" t="e">
        <f t="shared" si="159"/>
        <v>#DIV/0!</v>
      </c>
      <c r="DZ64" s="202" t="e">
        <f t="shared" si="159"/>
        <v>#DIV/0!</v>
      </c>
      <c r="EA64" s="202" t="e">
        <f t="shared" si="159"/>
        <v>#DIV/0!</v>
      </c>
      <c r="EB64" s="202" t="e">
        <f t="shared" si="159"/>
        <v>#DIV/0!</v>
      </c>
      <c r="EC64" s="202" t="e">
        <f t="shared" si="159"/>
        <v>#DIV/0!</v>
      </c>
      <c r="ED64" s="202" t="e">
        <f t="shared" si="159"/>
        <v>#DIV/0!</v>
      </c>
      <c r="EE64" s="203" t="e">
        <f t="shared" si="159"/>
        <v>#DIV/0!</v>
      </c>
      <c r="EJ64" s="114">
        <f t="shared" si="113"/>
        <v>150</v>
      </c>
      <c r="EK64" s="114">
        <f t="shared" si="186"/>
        <v>0</v>
      </c>
      <c r="EL64" s="115">
        <f t="shared" si="186"/>
        <v>0</v>
      </c>
      <c r="EM64" s="115">
        <f t="shared" si="186"/>
        <v>0</v>
      </c>
      <c r="EN64" s="115">
        <f t="shared" si="186"/>
        <v>0</v>
      </c>
      <c r="EO64" s="115">
        <f t="shared" si="186"/>
        <v>0</v>
      </c>
      <c r="EP64" s="115">
        <f t="shared" si="186"/>
        <v>0</v>
      </c>
      <c r="EQ64" s="115">
        <f t="shared" si="186"/>
        <v>0</v>
      </c>
      <c r="ER64" s="115">
        <f t="shared" si="186"/>
        <v>0</v>
      </c>
      <c r="ES64" s="115">
        <f t="shared" si="186"/>
        <v>0</v>
      </c>
      <c r="ET64" s="115">
        <f t="shared" si="186"/>
        <v>0</v>
      </c>
      <c r="EU64" s="115">
        <f t="shared" si="186"/>
        <v>0</v>
      </c>
      <c r="EV64" s="115">
        <f t="shared" si="186"/>
        <v>0</v>
      </c>
      <c r="EW64" s="115">
        <f t="shared" si="186"/>
        <v>0</v>
      </c>
      <c r="EX64" s="115">
        <f t="shared" si="186"/>
        <v>0</v>
      </c>
      <c r="EY64" s="115">
        <f t="shared" si="186"/>
        <v>0</v>
      </c>
      <c r="EZ64" s="115">
        <f t="shared" si="186"/>
        <v>0</v>
      </c>
      <c r="FA64" s="115">
        <f t="shared" si="185"/>
        <v>0</v>
      </c>
      <c r="FB64" s="115">
        <f t="shared" si="185"/>
        <v>0</v>
      </c>
      <c r="FC64" s="115">
        <f t="shared" si="185"/>
        <v>0</v>
      </c>
      <c r="FD64" s="115">
        <f t="shared" si="185"/>
        <v>0</v>
      </c>
      <c r="FE64" s="115">
        <f t="shared" si="185"/>
        <v>0</v>
      </c>
      <c r="FF64" s="116">
        <f t="shared" si="185"/>
        <v>0</v>
      </c>
    </row>
    <row r="65" spans="1:164" ht="13.5" customHeight="1">
      <c r="A65" s="1"/>
      <c r="B65" s="57"/>
      <c r="C65" s="52"/>
      <c r="D65" s="66">
        <v>17</v>
      </c>
      <c r="E65" s="93"/>
      <c r="F65" s="94"/>
      <c r="G65" s="8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11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185"/>
      <c r="AV65" s="6"/>
      <c r="AW65" s="6"/>
      <c r="AX65" s="23"/>
      <c r="AY65" s="23"/>
      <c r="AZ65" s="23"/>
      <c r="BA65" s="23"/>
      <c r="BB65" s="23"/>
      <c r="BC65" s="24"/>
      <c r="BL65" s="141" t="str">
        <f t="shared" si="168"/>
        <v>-</v>
      </c>
      <c r="BM65" s="142" t="str">
        <f t="shared" si="169"/>
        <v>-</v>
      </c>
      <c r="BN65" s="139" t="str">
        <f t="shared" si="170"/>
        <v>-</v>
      </c>
      <c r="BO65" s="140" t="str">
        <f t="shared" si="171"/>
        <v>-</v>
      </c>
      <c r="BQ65" s="141" t="str">
        <f t="shared" si="172"/>
        <v>-</v>
      </c>
      <c r="BR65" s="142" t="str">
        <f t="shared" si="173"/>
        <v>-</v>
      </c>
      <c r="BS65" s="139" t="str">
        <f t="shared" si="174"/>
        <v>-</v>
      </c>
      <c r="BT65" s="140" t="str">
        <f t="shared" si="175"/>
        <v>-</v>
      </c>
      <c r="BV65" s="141" t="str">
        <f t="shared" si="176"/>
        <v>-</v>
      </c>
      <c r="BW65" s="142" t="str">
        <f t="shared" si="177"/>
        <v>-</v>
      </c>
      <c r="BX65" s="139" t="str">
        <f t="shared" si="178"/>
        <v>-</v>
      </c>
      <c r="BY65" s="140" t="str">
        <f t="shared" si="179"/>
        <v>-</v>
      </c>
      <c r="CA65" s="141" t="str">
        <f t="shared" si="180"/>
        <v>-</v>
      </c>
      <c r="CB65" s="142" t="str">
        <f t="shared" si="181"/>
        <v>-</v>
      </c>
      <c r="CC65" s="139" t="str">
        <f t="shared" si="182"/>
        <v>-</v>
      </c>
      <c r="CD65" s="140" t="str">
        <f t="shared" si="183"/>
        <v>-</v>
      </c>
      <c r="CH65" s="167"/>
      <c r="CI65" s="157"/>
      <c r="CJ65" s="234" t="str">
        <f t="shared" si="160"/>
        <v>-</v>
      </c>
      <c r="CK65" s="142" t="str">
        <f t="shared" si="161"/>
        <v>-</v>
      </c>
      <c r="CL65" s="260" t="str">
        <f t="shared" si="162"/>
        <v>-</v>
      </c>
      <c r="CM65" s="3">
        <f t="shared" si="163"/>
        <v>0</v>
      </c>
      <c r="CN65" s="3">
        <f t="shared" si="164"/>
        <v>0</v>
      </c>
      <c r="CO65" s="3">
        <f t="shared" si="165"/>
        <v>0</v>
      </c>
      <c r="CP65" s="3">
        <f t="shared" si="145"/>
        <v>0</v>
      </c>
      <c r="CQ65" s="3">
        <f t="shared" si="146"/>
        <v>0</v>
      </c>
      <c r="CR65" s="3">
        <f t="shared" si="147"/>
        <v>0</v>
      </c>
      <c r="CS65" s="3">
        <f t="shared" si="148"/>
        <v>0</v>
      </c>
      <c r="CT65" s="3">
        <f t="shared" si="149"/>
        <v>0</v>
      </c>
      <c r="CU65" s="3">
        <f t="shared" si="150"/>
        <v>0</v>
      </c>
      <c r="CV65" s="3">
        <f t="shared" si="151"/>
        <v>0</v>
      </c>
      <c r="CW65" s="3">
        <f t="shared" si="152"/>
        <v>0</v>
      </c>
      <c r="CX65" s="3">
        <f t="shared" si="153"/>
        <v>0</v>
      </c>
      <c r="CY65" s="3">
        <f t="shared" si="154"/>
        <v>0</v>
      </c>
      <c r="CZ65" s="3">
        <f t="shared" si="155"/>
        <v>0</v>
      </c>
      <c r="DA65" s="3">
        <f t="shared" si="166"/>
        <v>-1</v>
      </c>
      <c r="DB65" s="3">
        <f t="shared" si="156"/>
        <v>-1</v>
      </c>
      <c r="DC65" s="3">
        <f t="shared" si="156"/>
        <v>-1</v>
      </c>
      <c r="DD65" s="3">
        <f t="shared" si="156"/>
        <v>-1</v>
      </c>
      <c r="DE65" s="3">
        <f t="shared" si="156"/>
        <v>-1</v>
      </c>
      <c r="DF65" s="3">
        <f t="shared" si="156"/>
        <v>-1</v>
      </c>
      <c r="DG65" s="3">
        <f t="shared" si="156"/>
        <v>-1</v>
      </c>
      <c r="DH65" s="3">
        <f t="shared" si="156"/>
        <v>-1</v>
      </c>
      <c r="DI65" s="3">
        <f t="shared" si="156"/>
        <v>-1</v>
      </c>
      <c r="DJ65" s="3">
        <f t="shared" si="156"/>
        <v>-1</v>
      </c>
      <c r="DK65" s="3">
        <f t="shared" si="156"/>
        <v>-1</v>
      </c>
      <c r="DL65" s="3">
        <f t="shared" si="156"/>
        <v>-1</v>
      </c>
      <c r="DM65" s="161" t="str">
        <f t="shared" si="157"/>
        <v>-</v>
      </c>
      <c r="DN65" s="161" t="str">
        <f t="shared" si="158"/>
        <v>-</v>
      </c>
      <c r="DO65" s="139" t="str">
        <f t="shared" si="184"/>
        <v>-</v>
      </c>
      <c r="DP65" s="235" t="str">
        <f t="shared" si="167"/>
        <v>-</v>
      </c>
      <c r="DU65" s="222" t="s">
        <v>12</v>
      </c>
      <c r="DV65" s="202" t="e">
        <f t="shared" si="159"/>
        <v>#DIV/0!</v>
      </c>
      <c r="DW65" s="202" t="e">
        <f t="shared" si="159"/>
        <v>#DIV/0!</v>
      </c>
      <c r="DX65" s="202" t="e">
        <f t="shared" si="159"/>
        <v>#DIV/0!</v>
      </c>
      <c r="DY65" s="202" t="e">
        <f t="shared" si="159"/>
        <v>#DIV/0!</v>
      </c>
      <c r="DZ65" s="202" t="e">
        <f t="shared" si="159"/>
        <v>#DIV/0!</v>
      </c>
      <c r="EA65" s="202" t="e">
        <f t="shared" si="159"/>
        <v>#DIV/0!</v>
      </c>
      <c r="EB65" s="202" t="e">
        <f t="shared" si="159"/>
        <v>#DIV/0!</v>
      </c>
      <c r="EC65" s="202" t="e">
        <f t="shared" si="159"/>
        <v>#DIV/0!</v>
      </c>
      <c r="ED65" s="202" t="e">
        <f t="shared" si="159"/>
        <v>#DIV/0!</v>
      </c>
      <c r="EE65" s="203" t="e">
        <f t="shared" si="159"/>
        <v>#DIV/0!</v>
      </c>
      <c r="EJ65" s="114">
        <f t="shared" si="113"/>
        <v>155</v>
      </c>
      <c r="EK65" s="114">
        <f t="shared" si="186"/>
        <v>0</v>
      </c>
      <c r="EL65" s="115">
        <f t="shared" si="186"/>
        <v>0</v>
      </c>
      <c r="EM65" s="115">
        <f t="shared" si="186"/>
        <v>0</v>
      </c>
      <c r="EN65" s="115">
        <f t="shared" si="186"/>
        <v>0</v>
      </c>
      <c r="EO65" s="115">
        <f t="shared" si="186"/>
        <v>0</v>
      </c>
      <c r="EP65" s="115">
        <f t="shared" si="186"/>
        <v>0</v>
      </c>
      <c r="EQ65" s="115">
        <f t="shared" si="186"/>
        <v>0</v>
      </c>
      <c r="ER65" s="115">
        <f t="shared" si="186"/>
        <v>0</v>
      </c>
      <c r="ES65" s="115">
        <f t="shared" si="186"/>
        <v>0</v>
      </c>
      <c r="ET65" s="115">
        <f t="shared" si="186"/>
        <v>0</v>
      </c>
      <c r="EU65" s="115">
        <f t="shared" si="186"/>
        <v>0</v>
      </c>
      <c r="EV65" s="115">
        <f t="shared" si="186"/>
        <v>0</v>
      </c>
      <c r="EW65" s="115">
        <f t="shared" si="186"/>
        <v>0</v>
      </c>
      <c r="EX65" s="115">
        <f t="shared" si="186"/>
        <v>0</v>
      </c>
      <c r="EY65" s="115">
        <f t="shared" si="186"/>
        <v>0</v>
      </c>
      <c r="EZ65" s="115">
        <f t="shared" si="186"/>
        <v>0</v>
      </c>
      <c r="FA65" s="115">
        <f t="shared" si="185"/>
        <v>0</v>
      </c>
      <c r="FB65" s="115">
        <f t="shared" si="185"/>
        <v>0</v>
      </c>
      <c r="FC65" s="115">
        <f t="shared" si="185"/>
        <v>0</v>
      </c>
      <c r="FD65" s="115">
        <f t="shared" si="185"/>
        <v>0</v>
      </c>
      <c r="FE65" s="115">
        <f t="shared" si="185"/>
        <v>0</v>
      </c>
      <c r="FF65" s="116">
        <f t="shared" si="185"/>
        <v>0</v>
      </c>
    </row>
    <row r="66" spans="1:164" ht="13.5" customHeight="1">
      <c r="A66" s="1"/>
      <c r="B66" s="57"/>
      <c r="C66" s="52"/>
      <c r="D66" s="66">
        <v>18</v>
      </c>
      <c r="E66" s="93"/>
      <c r="F66" s="94"/>
      <c r="G66" s="88"/>
      <c r="I66" s="306"/>
      <c r="J66" s="306"/>
      <c r="K66" s="307"/>
      <c r="L66" s="69" t="s">
        <v>49</v>
      </c>
      <c r="M66" s="70" t="s">
        <v>27</v>
      </c>
      <c r="N66" s="70" t="s">
        <v>28</v>
      </c>
      <c r="O66" s="70" t="s">
        <v>8</v>
      </c>
      <c r="P66" s="70" t="s">
        <v>9</v>
      </c>
      <c r="Q66" s="70" t="s">
        <v>10</v>
      </c>
      <c r="R66" s="70" t="s">
        <v>11</v>
      </c>
      <c r="S66" s="70" t="s">
        <v>12</v>
      </c>
      <c r="T66" s="70" t="s">
        <v>13</v>
      </c>
      <c r="U66" s="70" t="s">
        <v>14</v>
      </c>
      <c r="V66" s="70" t="s">
        <v>15</v>
      </c>
      <c r="W66" s="70" t="s">
        <v>16</v>
      </c>
      <c r="X66" s="71" t="s">
        <v>17</v>
      </c>
      <c r="Y66" s="71" t="s">
        <v>18</v>
      </c>
      <c r="Z66" s="71" t="s">
        <v>19</v>
      </c>
      <c r="AA66" s="71" t="s">
        <v>20</v>
      </c>
      <c r="AB66" s="71" t="s">
        <v>21</v>
      </c>
      <c r="AC66" s="71" t="s">
        <v>22</v>
      </c>
      <c r="AD66" s="71" t="s">
        <v>23</v>
      </c>
      <c r="AE66" s="71" t="s">
        <v>24</v>
      </c>
      <c r="AG66" s="11"/>
      <c r="AH66" s="36"/>
      <c r="AI66" s="36"/>
      <c r="AJ66" s="36"/>
      <c r="AK66" s="36"/>
      <c r="AL66" s="291" t="s">
        <v>115</v>
      </c>
      <c r="AM66" s="291"/>
      <c r="AN66" s="291"/>
      <c r="AO66" s="291"/>
      <c r="AP66" s="291"/>
      <c r="AQ66" s="291"/>
      <c r="AR66" s="291"/>
      <c r="AS66" s="291"/>
      <c r="AT66" s="291"/>
      <c r="AU66" s="291"/>
      <c r="AV66" s="291"/>
      <c r="AW66" s="6"/>
      <c r="AX66" s="23"/>
      <c r="AY66" s="311" t="s">
        <v>116</v>
      </c>
      <c r="AZ66" s="311"/>
      <c r="BA66" s="311"/>
      <c r="BB66" s="311"/>
      <c r="BC66" s="311"/>
      <c r="BD66" s="311"/>
      <c r="BE66" s="311"/>
      <c r="BF66" s="311"/>
      <c r="BG66" s="311"/>
      <c r="BH66" s="311"/>
      <c r="BL66" s="141" t="str">
        <f t="shared" si="168"/>
        <v>-</v>
      </c>
      <c r="BM66" s="142" t="str">
        <f t="shared" si="169"/>
        <v>-</v>
      </c>
      <c r="BN66" s="139" t="str">
        <f t="shared" si="170"/>
        <v>-</v>
      </c>
      <c r="BO66" s="140" t="str">
        <f t="shared" si="171"/>
        <v>-</v>
      </c>
      <c r="BQ66" s="141" t="str">
        <f t="shared" si="172"/>
        <v>-</v>
      </c>
      <c r="BR66" s="142" t="str">
        <f t="shared" si="173"/>
        <v>-</v>
      </c>
      <c r="BS66" s="139" t="str">
        <f t="shared" si="174"/>
        <v>-</v>
      </c>
      <c r="BT66" s="140" t="str">
        <f t="shared" si="175"/>
        <v>-</v>
      </c>
      <c r="BV66" s="141" t="str">
        <f t="shared" si="176"/>
        <v>-</v>
      </c>
      <c r="BW66" s="142" t="str">
        <f t="shared" si="177"/>
        <v>-</v>
      </c>
      <c r="BX66" s="139" t="str">
        <f t="shared" si="178"/>
        <v>-</v>
      </c>
      <c r="BY66" s="140" t="str">
        <f t="shared" si="179"/>
        <v>-</v>
      </c>
      <c r="CA66" s="141" t="str">
        <f t="shared" si="180"/>
        <v>-</v>
      </c>
      <c r="CB66" s="142" t="str">
        <f t="shared" si="181"/>
        <v>-</v>
      </c>
      <c r="CC66" s="139" t="str">
        <f t="shared" si="182"/>
        <v>-</v>
      </c>
      <c r="CD66" s="140" t="str">
        <f t="shared" si="183"/>
        <v>-</v>
      </c>
      <c r="CH66" s="167"/>
      <c r="CI66" s="157"/>
      <c r="CJ66" s="234" t="str">
        <f t="shared" si="160"/>
        <v>-</v>
      </c>
      <c r="CK66" s="142" t="str">
        <f t="shared" si="161"/>
        <v>-</v>
      </c>
      <c r="CL66" s="260" t="str">
        <f t="shared" si="162"/>
        <v>-</v>
      </c>
      <c r="CM66" s="3">
        <f t="shared" si="163"/>
        <v>0</v>
      </c>
      <c r="CN66" s="3">
        <f t="shared" si="164"/>
        <v>0</v>
      </c>
      <c r="CO66" s="3">
        <f t="shared" si="165"/>
        <v>0</v>
      </c>
      <c r="CP66" s="3">
        <f t="shared" si="145"/>
        <v>0</v>
      </c>
      <c r="CQ66" s="3">
        <f t="shared" si="146"/>
        <v>0</v>
      </c>
      <c r="CR66" s="3">
        <f t="shared" si="147"/>
        <v>0</v>
      </c>
      <c r="CS66" s="3">
        <f t="shared" si="148"/>
        <v>0</v>
      </c>
      <c r="CT66" s="3">
        <f t="shared" si="149"/>
        <v>0</v>
      </c>
      <c r="CU66" s="3">
        <f t="shared" si="150"/>
        <v>0</v>
      </c>
      <c r="CV66" s="3">
        <f t="shared" si="151"/>
        <v>0</v>
      </c>
      <c r="CW66" s="3">
        <f t="shared" si="152"/>
        <v>0</v>
      </c>
      <c r="CX66" s="3">
        <f t="shared" si="153"/>
        <v>0</v>
      </c>
      <c r="CY66" s="3">
        <f t="shared" si="154"/>
        <v>0</v>
      </c>
      <c r="CZ66" s="3">
        <f t="shared" si="155"/>
        <v>0</v>
      </c>
      <c r="DA66" s="3">
        <f t="shared" si="166"/>
        <v>-1</v>
      </c>
      <c r="DB66" s="3">
        <f t="shared" si="156"/>
        <v>-1</v>
      </c>
      <c r="DC66" s="3">
        <f t="shared" si="156"/>
        <v>-1</v>
      </c>
      <c r="DD66" s="3">
        <f t="shared" si="156"/>
        <v>-1</v>
      </c>
      <c r="DE66" s="3">
        <f t="shared" si="156"/>
        <v>-1</v>
      </c>
      <c r="DF66" s="3">
        <f t="shared" si="156"/>
        <v>-1</v>
      </c>
      <c r="DG66" s="3">
        <f t="shared" si="156"/>
        <v>-1</v>
      </c>
      <c r="DH66" s="3">
        <f t="shared" si="156"/>
        <v>-1</v>
      </c>
      <c r="DI66" s="3">
        <f t="shared" si="156"/>
        <v>-1</v>
      </c>
      <c r="DJ66" s="3">
        <f t="shared" si="156"/>
        <v>-1</v>
      </c>
      <c r="DK66" s="3">
        <f t="shared" si="156"/>
        <v>-1</v>
      </c>
      <c r="DL66" s="3">
        <f t="shared" si="156"/>
        <v>-1</v>
      </c>
      <c r="DM66" s="161" t="str">
        <f t="shared" si="157"/>
        <v>-</v>
      </c>
      <c r="DN66" s="161" t="str">
        <f t="shared" si="158"/>
        <v>-</v>
      </c>
      <c r="DO66" s="139" t="str">
        <f t="shared" si="184"/>
        <v>-</v>
      </c>
      <c r="DP66" s="235" t="str">
        <f t="shared" si="167"/>
        <v>-</v>
      </c>
      <c r="DU66" s="222" t="s">
        <v>13</v>
      </c>
      <c r="DV66" s="202" t="e">
        <f t="shared" si="159"/>
        <v>#DIV/0!</v>
      </c>
      <c r="DW66" s="202" t="e">
        <f t="shared" si="159"/>
        <v>#DIV/0!</v>
      </c>
      <c r="DX66" s="202" t="e">
        <f t="shared" si="159"/>
        <v>#DIV/0!</v>
      </c>
      <c r="DY66" s="202" t="e">
        <f t="shared" si="159"/>
        <v>#DIV/0!</v>
      </c>
      <c r="DZ66" s="202" t="e">
        <f t="shared" si="159"/>
        <v>#DIV/0!</v>
      </c>
      <c r="EA66" s="202" t="e">
        <f t="shared" si="159"/>
        <v>#DIV/0!</v>
      </c>
      <c r="EB66" s="202" t="e">
        <f t="shared" si="159"/>
        <v>#DIV/0!</v>
      </c>
      <c r="EC66" s="202" t="e">
        <f t="shared" si="159"/>
        <v>#DIV/0!</v>
      </c>
      <c r="ED66" s="202" t="e">
        <f t="shared" si="159"/>
        <v>#DIV/0!</v>
      </c>
      <c r="EE66" s="203" t="e">
        <f t="shared" si="159"/>
        <v>#DIV/0!</v>
      </c>
      <c r="EJ66" s="114">
        <f t="shared" si="113"/>
        <v>160</v>
      </c>
      <c r="EK66" s="114">
        <f t="shared" si="186"/>
        <v>0</v>
      </c>
      <c r="EL66" s="115">
        <f t="shared" si="186"/>
        <v>0</v>
      </c>
      <c r="EM66" s="115">
        <f t="shared" si="186"/>
        <v>0</v>
      </c>
      <c r="EN66" s="115">
        <f t="shared" si="186"/>
        <v>0</v>
      </c>
      <c r="EO66" s="115">
        <f t="shared" si="186"/>
        <v>0</v>
      </c>
      <c r="EP66" s="115">
        <f t="shared" si="186"/>
        <v>0</v>
      </c>
      <c r="EQ66" s="115">
        <f t="shared" si="186"/>
        <v>0</v>
      </c>
      <c r="ER66" s="115">
        <f t="shared" si="186"/>
        <v>0</v>
      </c>
      <c r="ES66" s="115">
        <f t="shared" si="186"/>
        <v>0</v>
      </c>
      <c r="ET66" s="115">
        <f t="shared" si="186"/>
        <v>0</v>
      </c>
      <c r="EU66" s="115">
        <f t="shared" si="186"/>
        <v>0</v>
      </c>
      <c r="EV66" s="115">
        <f t="shared" si="186"/>
        <v>0</v>
      </c>
      <c r="EW66" s="115">
        <f t="shared" si="186"/>
        <v>0</v>
      </c>
      <c r="EX66" s="115">
        <f t="shared" si="186"/>
        <v>0</v>
      </c>
      <c r="EY66" s="115">
        <f t="shared" si="186"/>
        <v>0</v>
      </c>
      <c r="EZ66" s="115">
        <f t="shared" si="186"/>
        <v>0</v>
      </c>
      <c r="FA66" s="115">
        <f t="shared" si="185"/>
        <v>0</v>
      </c>
      <c r="FB66" s="115">
        <f t="shared" si="185"/>
        <v>0</v>
      </c>
      <c r="FC66" s="115">
        <f t="shared" si="185"/>
        <v>0</v>
      </c>
      <c r="FD66" s="115">
        <f t="shared" si="185"/>
        <v>0</v>
      </c>
      <c r="FE66" s="115">
        <f t="shared" si="185"/>
        <v>0</v>
      </c>
      <c r="FF66" s="116">
        <f t="shared" si="185"/>
        <v>0</v>
      </c>
    </row>
    <row r="67" spans="1:164" ht="13.5" customHeight="1">
      <c r="A67" s="1"/>
      <c r="B67" s="57"/>
      <c r="C67" s="52"/>
      <c r="D67" s="66">
        <v>19</v>
      </c>
      <c r="E67" s="93"/>
      <c r="F67" s="94"/>
      <c r="G67" s="88"/>
      <c r="I67" s="312" t="s">
        <v>117</v>
      </c>
      <c r="J67" s="313"/>
      <c r="K67" s="70" t="s">
        <v>118</v>
      </c>
      <c r="L67" s="86" t="str">
        <f>IF(DA47="-","-",DA47)</f>
        <v>-</v>
      </c>
      <c r="M67" s="86" t="str">
        <f>IF(DA93="-","-",DA93)</f>
        <v>-</v>
      </c>
      <c r="N67" s="86" t="str">
        <f>IF(DA138="-","-",DA138)</f>
        <v>-</v>
      </c>
      <c r="O67" s="86" t="str">
        <f>IF(DA183="-","-",DA183)</f>
        <v>-</v>
      </c>
      <c r="P67" s="86" t="str">
        <f>IF(DA228="-","-",DA228)</f>
        <v>-</v>
      </c>
      <c r="Q67" s="86" t="str">
        <f>IF(DA273="-","-",DA273)</f>
        <v>-</v>
      </c>
      <c r="R67" s="86" t="str">
        <f>IF(DA318="-","-",DA318)</f>
        <v>-</v>
      </c>
      <c r="S67" s="86" t="str">
        <f>IF(DA363="-","-",DA363)</f>
        <v>-</v>
      </c>
      <c r="T67" s="86" t="str">
        <f>IF(DA408="-","-",DA408)</f>
        <v>-</v>
      </c>
      <c r="U67" s="86" t="str">
        <f>IF(DA453="-","-",DA453)</f>
        <v>-</v>
      </c>
      <c r="V67" s="86" t="str">
        <f>IF(DA498="-","-",DA498)</f>
        <v>-</v>
      </c>
      <c r="W67" s="86" t="str">
        <f>IF(DA543="-","-",DA543)</f>
        <v>-</v>
      </c>
      <c r="X67" s="86" t="str">
        <f>IF(DA588="-","-",DA588)</f>
        <v>-</v>
      </c>
      <c r="Y67" s="86" t="str">
        <f>IF(DA633="-","-",DA633)</f>
        <v>-</v>
      </c>
      <c r="Z67" s="86" t="str">
        <f>IF(DA678="-","-",DA678)</f>
        <v>-</v>
      </c>
      <c r="AA67" s="86" t="str">
        <f>IF(DA723="-","-",DA723)</f>
        <v>-</v>
      </c>
      <c r="AB67" s="86" t="str">
        <f>IF(DA768="-","-",DA768)</f>
        <v>-</v>
      </c>
      <c r="AC67" s="86" t="str">
        <f>IF(DA813="-","-",DA813)</f>
        <v>-</v>
      </c>
      <c r="AD67" s="86" t="str">
        <f>IF(DA858="-","-",DA858)</f>
        <v>-</v>
      </c>
      <c r="AE67" s="86" t="str">
        <f>IF(DA903="-","-",DA903)</f>
        <v>-</v>
      </c>
      <c r="AG67" s="11"/>
      <c r="AH67" s="36"/>
      <c r="AI67" s="36"/>
      <c r="AK67" s="36"/>
      <c r="AL67" s="291"/>
      <c r="AM67" s="291"/>
      <c r="AN67" s="291"/>
      <c r="AO67" s="291"/>
      <c r="AP67" s="291"/>
      <c r="AQ67" s="291"/>
      <c r="AR67" s="291"/>
      <c r="AS67" s="291"/>
      <c r="AT67" s="291"/>
      <c r="AU67" s="291"/>
      <c r="AV67" s="291"/>
      <c r="AW67" s="6"/>
      <c r="AY67" s="311"/>
      <c r="AZ67" s="311"/>
      <c r="BA67" s="311"/>
      <c r="BB67" s="311"/>
      <c r="BC67" s="311"/>
      <c r="BD67" s="311"/>
      <c r="BE67" s="311"/>
      <c r="BF67" s="311"/>
      <c r="BG67" s="311"/>
      <c r="BH67" s="311"/>
      <c r="BL67" s="141" t="str">
        <f t="shared" si="168"/>
        <v>-</v>
      </c>
      <c r="BM67" s="142" t="str">
        <f t="shared" si="169"/>
        <v>-</v>
      </c>
      <c r="BN67" s="139" t="str">
        <f t="shared" si="170"/>
        <v>-</v>
      </c>
      <c r="BO67" s="140" t="str">
        <f t="shared" si="171"/>
        <v>-</v>
      </c>
      <c r="BQ67" s="141" t="str">
        <f t="shared" si="172"/>
        <v>-</v>
      </c>
      <c r="BR67" s="142" t="str">
        <f t="shared" si="173"/>
        <v>-</v>
      </c>
      <c r="BS67" s="139" t="str">
        <f t="shared" si="174"/>
        <v>-</v>
      </c>
      <c r="BT67" s="140" t="str">
        <f t="shared" si="175"/>
        <v>-</v>
      </c>
      <c r="BV67" s="141" t="str">
        <f t="shared" si="176"/>
        <v>-</v>
      </c>
      <c r="BW67" s="142" t="str">
        <f t="shared" si="177"/>
        <v>-</v>
      </c>
      <c r="BX67" s="139" t="str">
        <f t="shared" si="178"/>
        <v>-</v>
      </c>
      <c r="BY67" s="140" t="str">
        <f t="shared" si="179"/>
        <v>-</v>
      </c>
      <c r="CA67" s="141" t="str">
        <f t="shared" si="180"/>
        <v>-</v>
      </c>
      <c r="CB67" s="142" t="str">
        <f t="shared" si="181"/>
        <v>-</v>
      </c>
      <c r="CC67" s="139" t="str">
        <f t="shared" si="182"/>
        <v>-</v>
      </c>
      <c r="CD67" s="140" t="str">
        <f t="shared" si="183"/>
        <v>-</v>
      </c>
      <c r="CH67" s="167"/>
      <c r="CI67" s="157"/>
      <c r="CJ67" s="234" t="str">
        <f t="shared" si="160"/>
        <v>-</v>
      </c>
      <c r="CK67" s="142" t="str">
        <f t="shared" si="161"/>
        <v>-</v>
      </c>
      <c r="CL67" s="260" t="str">
        <f t="shared" si="162"/>
        <v>-</v>
      </c>
      <c r="CM67" s="3">
        <f t="shared" si="163"/>
        <v>0</v>
      </c>
      <c r="CN67" s="3">
        <f t="shared" si="164"/>
        <v>0</v>
      </c>
      <c r="CO67" s="3">
        <f t="shared" si="165"/>
        <v>0</v>
      </c>
      <c r="CP67" s="3">
        <f t="shared" si="145"/>
        <v>0</v>
      </c>
      <c r="CQ67" s="3">
        <f t="shared" si="146"/>
        <v>0</v>
      </c>
      <c r="CR67" s="3">
        <f t="shared" si="147"/>
        <v>0</v>
      </c>
      <c r="CS67" s="3">
        <f t="shared" si="148"/>
        <v>0</v>
      </c>
      <c r="CT67" s="3">
        <f t="shared" si="149"/>
        <v>0</v>
      </c>
      <c r="CU67" s="3">
        <f t="shared" si="150"/>
        <v>0</v>
      </c>
      <c r="CV67" s="3">
        <f t="shared" si="151"/>
        <v>0</v>
      </c>
      <c r="CW67" s="3">
        <f t="shared" si="152"/>
        <v>0</v>
      </c>
      <c r="CX67" s="3">
        <f t="shared" si="153"/>
        <v>0</v>
      </c>
      <c r="CY67" s="3">
        <f t="shared" si="154"/>
        <v>0</v>
      </c>
      <c r="CZ67" s="3">
        <f t="shared" si="155"/>
        <v>0</v>
      </c>
      <c r="DA67" s="3">
        <f t="shared" si="166"/>
        <v>-1</v>
      </c>
      <c r="DB67" s="3">
        <f t="shared" si="156"/>
        <v>-1</v>
      </c>
      <c r="DC67" s="3">
        <f t="shared" si="156"/>
        <v>-1</v>
      </c>
      <c r="DD67" s="3">
        <f t="shared" si="156"/>
        <v>-1</v>
      </c>
      <c r="DE67" s="3">
        <f t="shared" si="156"/>
        <v>-1</v>
      </c>
      <c r="DF67" s="3">
        <f t="shared" si="156"/>
        <v>-1</v>
      </c>
      <c r="DG67" s="3">
        <f t="shared" si="156"/>
        <v>-1</v>
      </c>
      <c r="DH67" s="3">
        <f t="shared" si="156"/>
        <v>-1</v>
      </c>
      <c r="DI67" s="3">
        <f t="shared" si="156"/>
        <v>-1</v>
      </c>
      <c r="DJ67" s="3">
        <f t="shared" si="156"/>
        <v>-1</v>
      </c>
      <c r="DK67" s="3">
        <f t="shared" si="156"/>
        <v>-1</v>
      </c>
      <c r="DL67" s="3">
        <f t="shared" si="156"/>
        <v>-1</v>
      </c>
      <c r="DM67" s="161" t="str">
        <f t="shared" si="157"/>
        <v>-</v>
      </c>
      <c r="DN67" s="161" t="str">
        <f t="shared" si="158"/>
        <v>-</v>
      </c>
      <c r="DO67" s="139" t="str">
        <f t="shared" si="184"/>
        <v>-</v>
      </c>
      <c r="DP67" s="235" t="str">
        <f t="shared" si="167"/>
        <v>-</v>
      </c>
      <c r="DU67" s="222" t="s">
        <v>14</v>
      </c>
      <c r="DV67" s="202" t="e">
        <f t="shared" si="159"/>
        <v>#DIV/0!</v>
      </c>
      <c r="DW67" s="202" t="e">
        <f t="shared" si="159"/>
        <v>#DIV/0!</v>
      </c>
      <c r="DX67" s="202" t="e">
        <f t="shared" si="159"/>
        <v>#DIV/0!</v>
      </c>
      <c r="DY67" s="202" t="e">
        <f t="shared" si="159"/>
        <v>#DIV/0!</v>
      </c>
      <c r="DZ67" s="202" t="e">
        <f t="shared" si="159"/>
        <v>#DIV/0!</v>
      </c>
      <c r="EA67" s="202" t="e">
        <f t="shared" si="159"/>
        <v>#DIV/0!</v>
      </c>
      <c r="EB67" s="202" t="e">
        <f t="shared" si="159"/>
        <v>#DIV/0!</v>
      </c>
      <c r="EC67" s="202" t="e">
        <f t="shared" si="159"/>
        <v>#DIV/0!</v>
      </c>
      <c r="ED67" s="202" t="e">
        <f t="shared" si="159"/>
        <v>#DIV/0!</v>
      </c>
      <c r="EE67" s="203" t="e">
        <f t="shared" si="159"/>
        <v>#DIV/0!</v>
      </c>
      <c r="EJ67" s="114">
        <f t="shared" si="113"/>
        <v>165</v>
      </c>
      <c r="EK67" s="114">
        <f t="shared" si="186"/>
        <v>0</v>
      </c>
      <c r="EL67" s="115">
        <f t="shared" si="186"/>
        <v>0</v>
      </c>
      <c r="EM67" s="115">
        <f t="shared" si="186"/>
        <v>0</v>
      </c>
      <c r="EN67" s="115">
        <f t="shared" si="186"/>
        <v>0</v>
      </c>
      <c r="EO67" s="115">
        <f t="shared" si="186"/>
        <v>0</v>
      </c>
      <c r="EP67" s="115">
        <f t="shared" si="186"/>
        <v>0</v>
      </c>
      <c r="EQ67" s="115">
        <f t="shared" si="186"/>
        <v>0</v>
      </c>
      <c r="ER67" s="115">
        <f t="shared" si="186"/>
        <v>0</v>
      </c>
      <c r="ES67" s="115">
        <f t="shared" si="186"/>
        <v>0</v>
      </c>
      <c r="ET67" s="115">
        <f t="shared" si="186"/>
        <v>0</v>
      </c>
      <c r="EU67" s="115">
        <f t="shared" si="186"/>
        <v>0</v>
      </c>
      <c r="EV67" s="115">
        <f t="shared" si="186"/>
        <v>0</v>
      </c>
      <c r="EW67" s="115">
        <f t="shared" si="186"/>
        <v>0</v>
      </c>
      <c r="EX67" s="115">
        <f t="shared" si="186"/>
        <v>0</v>
      </c>
      <c r="EY67" s="115">
        <f t="shared" si="186"/>
        <v>0</v>
      </c>
      <c r="EZ67" s="115">
        <f t="shared" si="186"/>
        <v>0</v>
      </c>
      <c r="FA67" s="115">
        <f t="shared" si="185"/>
        <v>0</v>
      </c>
      <c r="FB67" s="115">
        <f t="shared" si="185"/>
        <v>0</v>
      </c>
      <c r="FC67" s="115">
        <f t="shared" si="185"/>
        <v>0</v>
      </c>
      <c r="FD67" s="115">
        <f t="shared" si="185"/>
        <v>0</v>
      </c>
      <c r="FE67" s="115">
        <f t="shared" si="185"/>
        <v>0</v>
      </c>
      <c r="FF67" s="116">
        <f t="shared" si="185"/>
        <v>0</v>
      </c>
    </row>
    <row r="68" spans="1:164" ht="13.5" customHeight="1">
      <c r="A68" s="1"/>
      <c r="B68" s="61"/>
      <c r="C68" s="58"/>
      <c r="D68" s="73">
        <v>20</v>
      </c>
      <c r="E68" s="95"/>
      <c r="F68" s="96"/>
      <c r="G68" s="88"/>
      <c r="I68" s="314"/>
      <c r="J68" s="315"/>
      <c r="K68" s="72" t="s">
        <v>119</v>
      </c>
      <c r="L68" s="168" t="str">
        <f>IF(DA47="-","-",DA46)</f>
        <v>-</v>
      </c>
      <c r="M68" s="168" t="str">
        <f>IF(DA93="-","-",DA92)</f>
        <v>-</v>
      </c>
      <c r="N68" s="168" t="str">
        <f>IF(DA138="-","-",DA137)</f>
        <v>-</v>
      </c>
      <c r="O68" s="168" t="str">
        <f>IF(DA183="-","-",DA182)</f>
        <v>-</v>
      </c>
      <c r="P68" s="168" t="str">
        <f>IF(DA228="-","-",DA227)</f>
        <v>-</v>
      </c>
      <c r="Q68" s="168" t="str">
        <f>IF(DA273="-","-",DA272)</f>
        <v>-</v>
      </c>
      <c r="R68" s="168" t="str">
        <f>IF(DA318="-","-",DA317)</f>
        <v>-</v>
      </c>
      <c r="S68" s="168" t="str">
        <f>IF(DA363="-","-",DA362)</f>
        <v>-</v>
      </c>
      <c r="T68" s="168" t="str">
        <f>IF(DA408="-","-",DA407)</f>
        <v>-</v>
      </c>
      <c r="U68" s="168" t="str">
        <f>IF(DA453="-","-",DA452)</f>
        <v>-</v>
      </c>
      <c r="V68" s="168" t="str">
        <f>IF(DA498="-","-",DA497)</f>
        <v>-</v>
      </c>
      <c r="W68" s="168" t="str">
        <f>IF(DA543="-","-",DA542)</f>
        <v>-</v>
      </c>
      <c r="X68" s="168" t="str">
        <f>IF(DA588="-","-",DA587)</f>
        <v>-</v>
      </c>
      <c r="Y68" s="168" t="str">
        <f>IF(DA633="-","-",DA632)</f>
        <v>-</v>
      </c>
      <c r="Z68" s="168" t="str">
        <f>IF(DA678="-","-",DA677)</f>
        <v>-</v>
      </c>
      <c r="AA68" s="168" t="str">
        <f>IF(DA723="-","-",DA722)</f>
        <v>-</v>
      </c>
      <c r="AB68" s="168" t="str">
        <f>IF(DA768="-","-",DA767)</f>
        <v>-</v>
      </c>
      <c r="AC68" s="168" t="str">
        <f>IF(DA813="-","-",DA812)</f>
        <v>-</v>
      </c>
      <c r="AD68" s="168" t="str">
        <f>IF(DA858="-","-",DA857)</f>
        <v>-</v>
      </c>
      <c r="AE68" s="168" t="str">
        <f>IF(DA903="-","-",DA902)</f>
        <v>-</v>
      </c>
      <c r="AG68" s="11"/>
      <c r="AH68" s="36"/>
      <c r="AI68" s="36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L68" s="141" t="str">
        <f t="shared" si="168"/>
        <v>-</v>
      </c>
      <c r="BM68" s="142" t="str">
        <f t="shared" si="169"/>
        <v>-</v>
      </c>
      <c r="BN68" s="139" t="str">
        <f t="shared" si="170"/>
        <v>-</v>
      </c>
      <c r="BO68" s="140" t="str">
        <f t="shared" si="171"/>
        <v>-</v>
      </c>
      <c r="BQ68" s="141" t="str">
        <f t="shared" si="172"/>
        <v>-</v>
      </c>
      <c r="BR68" s="142" t="str">
        <f t="shared" si="173"/>
        <v>-</v>
      </c>
      <c r="BS68" s="139" t="str">
        <f t="shared" si="174"/>
        <v>-</v>
      </c>
      <c r="BT68" s="140" t="str">
        <f t="shared" si="175"/>
        <v>-</v>
      </c>
      <c r="BV68" s="141" t="str">
        <f t="shared" si="176"/>
        <v>-</v>
      </c>
      <c r="BW68" s="142" t="str">
        <f t="shared" si="177"/>
        <v>-</v>
      </c>
      <c r="BX68" s="139" t="str">
        <f t="shared" si="178"/>
        <v>-</v>
      </c>
      <c r="BY68" s="140" t="str">
        <f t="shared" si="179"/>
        <v>-</v>
      </c>
      <c r="CA68" s="141" t="str">
        <f t="shared" si="180"/>
        <v>-</v>
      </c>
      <c r="CB68" s="142" t="str">
        <f t="shared" si="181"/>
        <v>-</v>
      </c>
      <c r="CC68" s="139" t="str">
        <f t="shared" si="182"/>
        <v>-</v>
      </c>
      <c r="CD68" s="140" t="str">
        <f t="shared" si="183"/>
        <v>-</v>
      </c>
      <c r="CH68" s="167"/>
      <c r="CI68" s="157"/>
      <c r="CJ68" s="234" t="str">
        <f t="shared" si="160"/>
        <v>-</v>
      </c>
      <c r="CK68" s="142" t="str">
        <f t="shared" si="161"/>
        <v>-</v>
      </c>
      <c r="CL68" s="260" t="str">
        <f t="shared" si="162"/>
        <v>-</v>
      </c>
      <c r="CM68" s="3">
        <f t="shared" si="163"/>
        <v>0</v>
      </c>
      <c r="CN68" s="3">
        <f t="shared" si="164"/>
        <v>0</v>
      </c>
      <c r="CO68" s="3">
        <f t="shared" si="165"/>
        <v>0</v>
      </c>
      <c r="CP68" s="3">
        <f t="shared" si="145"/>
        <v>0</v>
      </c>
      <c r="CQ68" s="3">
        <f t="shared" si="146"/>
        <v>0</v>
      </c>
      <c r="CR68" s="3">
        <f t="shared" si="147"/>
        <v>0</v>
      </c>
      <c r="CS68" s="3">
        <f t="shared" si="148"/>
        <v>0</v>
      </c>
      <c r="CT68" s="3">
        <f t="shared" si="149"/>
        <v>0</v>
      </c>
      <c r="CU68" s="3">
        <f t="shared" si="150"/>
        <v>0</v>
      </c>
      <c r="CV68" s="3">
        <f t="shared" si="151"/>
        <v>0</v>
      </c>
      <c r="CW68" s="3">
        <f t="shared" si="152"/>
        <v>0</v>
      </c>
      <c r="CX68" s="3">
        <f t="shared" si="153"/>
        <v>0</v>
      </c>
      <c r="CY68" s="3">
        <f t="shared" si="154"/>
        <v>0</v>
      </c>
      <c r="CZ68" s="3">
        <f t="shared" si="155"/>
        <v>0</v>
      </c>
      <c r="DA68" s="3">
        <f t="shared" si="166"/>
        <v>-1</v>
      </c>
      <c r="DB68" s="3">
        <f t="shared" si="156"/>
        <v>-1</v>
      </c>
      <c r="DC68" s="3">
        <f t="shared" si="156"/>
        <v>-1</v>
      </c>
      <c r="DD68" s="3">
        <f t="shared" si="156"/>
        <v>-1</v>
      </c>
      <c r="DE68" s="3">
        <f t="shared" si="156"/>
        <v>-1</v>
      </c>
      <c r="DF68" s="3">
        <f t="shared" si="156"/>
        <v>-1</v>
      </c>
      <c r="DG68" s="3">
        <f t="shared" si="156"/>
        <v>-1</v>
      </c>
      <c r="DH68" s="3">
        <f t="shared" si="156"/>
        <v>-1</v>
      </c>
      <c r="DI68" s="3">
        <f t="shared" si="156"/>
        <v>-1</v>
      </c>
      <c r="DJ68" s="3">
        <f t="shared" si="156"/>
        <v>-1</v>
      </c>
      <c r="DK68" s="3">
        <f t="shared" si="156"/>
        <v>-1</v>
      </c>
      <c r="DL68" s="3">
        <f t="shared" si="156"/>
        <v>-1</v>
      </c>
      <c r="DM68" s="161" t="str">
        <f t="shared" si="157"/>
        <v>-</v>
      </c>
      <c r="DN68" s="161" t="str">
        <f t="shared" si="158"/>
        <v>-</v>
      </c>
      <c r="DO68" s="139" t="str">
        <f t="shared" si="184"/>
        <v>-</v>
      </c>
      <c r="DP68" s="235" t="str">
        <f t="shared" si="167"/>
        <v>-</v>
      </c>
      <c r="DU68" s="222" t="s">
        <v>15</v>
      </c>
      <c r="DV68" s="202" t="e">
        <f t="shared" si="159"/>
        <v>#DIV/0!</v>
      </c>
      <c r="DW68" s="202" t="e">
        <f t="shared" si="159"/>
        <v>#DIV/0!</v>
      </c>
      <c r="DX68" s="202" t="e">
        <f t="shared" si="159"/>
        <v>#DIV/0!</v>
      </c>
      <c r="DY68" s="202" t="e">
        <f t="shared" si="159"/>
        <v>#DIV/0!</v>
      </c>
      <c r="DZ68" s="202" t="e">
        <f t="shared" si="159"/>
        <v>#DIV/0!</v>
      </c>
      <c r="EA68" s="202" t="e">
        <f t="shared" si="159"/>
        <v>#DIV/0!</v>
      </c>
      <c r="EB68" s="202" t="e">
        <f t="shared" si="159"/>
        <v>#DIV/0!</v>
      </c>
      <c r="EC68" s="202" t="e">
        <f t="shared" si="159"/>
        <v>#DIV/0!</v>
      </c>
      <c r="ED68" s="202" t="e">
        <f t="shared" si="159"/>
        <v>#DIV/0!</v>
      </c>
      <c r="EE68" s="203" t="e">
        <f t="shared" si="159"/>
        <v>#DIV/0!</v>
      </c>
      <c r="EJ68" s="114">
        <f t="shared" si="113"/>
        <v>170</v>
      </c>
      <c r="EK68" s="114">
        <f t="shared" si="186"/>
        <v>0</v>
      </c>
      <c r="EL68" s="115">
        <f t="shared" si="186"/>
        <v>0</v>
      </c>
      <c r="EM68" s="115">
        <f t="shared" si="186"/>
        <v>0</v>
      </c>
      <c r="EN68" s="115">
        <f t="shared" si="186"/>
        <v>0</v>
      </c>
      <c r="EO68" s="115">
        <f t="shared" si="186"/>
        <v>0</v>
      </c>
      <c r="EP68" s="115">
        <f t="shared" si="186"/>
        <v>0</v>
      </c>
      <c r="EQ68" s="115">
        <f t="shared" si="186"/>
        <v>0</v>
      </c>
      <c r="ER68" s="115">
        <f t="shared" si="186"/>
        <v>0</v>
      </c>
      <c r="ES68" s="115">
        <f t="shared" si="186"/>
        <v>0</v>
      </c>
      <c r="ET68" s="115">
        <f t="shared" si="186"/>
        <v>0</v>
      </c>
      <c r="EU68" s="115">
        <f t="shared" si="186"/>
        <v>0</v>
      </c>
      <c r="EV68" s="115">
        <f t="shared" si="186"/>
        <v>0</v>
      </c>
      <c r="EW68" s="115">
        <f t="shared" si="186"/>
        <v>0</v>
      </c>
      <c r="EX68" s="115">
        <f t="shared" si="186"/>
        <v>0</v>
      </c>
      <c r="EY68" s="115">
        <f t="shared" si="186"/>
        <v>0</v>
      </c>
      <c r="EZ68" s="115">
        <f t="shared" si="186"/>
        <v>0</v>
      </c>
      <c r="FA68" s="115">
        <f t="shared" si="185"/>
        <v>0</v>
      </c>
      <c r="FB68" s="115">
        <f t="shared" si="185"/>
        <v>0</v>
      </c>
      <c r="FC68" s="115">
        <f t="shared" si="185"/>
        <v>0</v>
      </c>
      <c r="FD68" s="115">
        <f t="shared" si="185"/>
        <v>0</v>
      </c>
      <c r="FE68" s="115">
        <f t="shared" si="185"/>
        <v>0</v>
      </c>
      <c r="FF68" s="116">
        <f t="shared" si="185"/>
        <v>0</v>
      </c>
    </row>
    <row r="69" spans="1:164" ht="13.5" customHeight="1">
      <c r="A69" s="1"/>
      <c r="B69" s="57"/>
      <c r="C69" s="50" t="s">
        <v>40</v>
      </c>
      <c r="D69" s="62"/>
      <c r="E69" s="74" t="s">
        <v>93</v>
      </c>
      <c r="F69" s="97"/>
      <c r="G69" s="75" t="s">
        <v>108</v>
      </c>
      <c r="I69" s="350" t="s">
        <v>120</v>
      </c>
      <c r="J69" s="351"/>
      <c r="K69" s="70" t="s">
        <v>121</v>
      </c>
      <c r="L69" s="179" t="str">
        <f>IF($E$9="","-",MAX($EB$84:$EB$103))</f>
        <v>-</v>
      </c>
      <c r="M69" s="179" t="str">
        <f>IF($E$10="","-",MAX($EB$108:$EB$127))</f>
        <v>-</v>
      </c>
      <c r="N69" s="179" t="str">
        <f>IF($E$11="","-",MAX($EB$133:$EB$152))</f>
        <v>-</v>
      </c>
      <c r="O69" s="179" t="str">
        <f>IF($E$12="","-",MAX($EB$158:$EB$177))</f>
        <v>-</v>
      </c>
      <c r="P69" s="179" t="str">
        <f>IF($E$13="","-",MAX($EB$183:$EB$202))</f>
        <v>-</v>
      </c>
      <c r="Q69" s="179" t="str">
        <f>IF($E$14="","-",MAX($EB$208:$EB$227))</f>
        <v>-</v>
      </c>
      <c r="R69" s="179" t="str">
        <f>IF($E$15="","-",MAX($EB$233:$EB$252))</f>
        <v>-</v>
      </c>
      <c r="S69" s="179" t="str">
        <f>IF($E$16="","-",MAX($EB$258:$EB$277))</f>
        <v>-</v>
      </c>
      <c r="T69" s="179" t="str">
        <f>IF($E$17="","-",MAX($EB$283:$EB$302))</f>
        <v>-</v>
      </c>
      <c r="U69" s="179" t="str">
        <f>IF($E$18="","-",MAX($EB$308:$EB$327))</f>
        <v>-</v>
      </c>
      <c r="V69" s="179" t="str">
        <f>IF($E$19="","-",MAX($EB$333:$EB$352))</f>
        <v>-</v>
      </c>
      <c r="W69" s="179" t="str">
        <f>IF($E$20="","-",MAX($EB$358:$EB$377))</f>
        <v>-</v>
      </c>
      <c r="X69" s="179" t="str">
        <f>IF($E$21="","-",MAX($EB$383:$EB$402))</f>
        <v>-</v>
      </c>
      <c r="Y69" s="179" t="str">
        <f>IF($E$22="","-",MAX($EB$408:$EB$427))</f>
        <v>-</v>
      </c>
      <c r="Z69" s="86" t="str">
        <f>IF($E$23="","-",MAX($EB$433:$EB$452))</f>
        <v>-</v>
      </c>
      <c r="AA69" s="86" t="str">
        <f>IF($E$24="","-",MAX($EB$458:$EB$477))</f>
        <v>-</v>
      </c>
      <c r="AB69" s="86" t="str">
        <f>IF($E$25="","-",MAX($EB$483:$EB$502))</f>
        <v>-</v>
      </c>
      <c r="AC69" s="86" t="str">
        <f>IF($E$26="","-",MAX($EB$508:$EB$527))</f>
        <v>-</v>
      </c>
      <c r="AD69" s="86" t="str">
        <f>IF($E$27="","-",MAX($EB$533:$EB$552))</f>
        <v>-</v>
      </c>
      <c r="AE69" s="86" t="str">
        <f>IF($E$28="","-",MAX($EB$558:$EB$577))</f>
        <v>-</v>
      </c>
      <c r="AG69" s="11"/>
      <c r="AH69" s="36"/>
      <c r="AI69" s="36"/>
      <c r="AJ69" s="4"/>
      <c r="AK69" s="4"/>
      <c r="AL69" s="354" t="s">
        <v>122</v>
      </c>
      <c r="AM69" s="354"/>
      <c r="AN69" s="354"/>
      <c r="AO69" s="354"/>
      <c r="AP69" s="354"/>
      <c r="AQ69" s="354"/>
      <c r="AR69" s="354"/>
      <c r="AS69" s="354"/>
      <c r="AT69" s="354"/>
      <c r="AU69" s="354"/>
      <c r="AV69" s="354"/>
      <c r="AW69" s="4"/>
      <c r="AX69" s="4"/>
      <c r="AY69" s="354" t="s">
        <v>123</v>
      </c>
      <c r="AZ69" s="354"/>
      <c r="BA69" s="354"/>
      <c r="BB69" s="354"/>
      <c r="BC69" s="354"/>
      <c r="BD69" s="354"/>
      <c r="BE69" s="354"/>
      <c r="BF69" s="354"/>
      <c r="BG69" s="354"/>
      <c r="BH69" s="354"/>
      <c r="BL69" s="141" t="str">
        <f t="shared" si="168"/>
        <v>-</v>
      </c>
      <c r="BM69" s="142" t="str">
        <f t="shared" si="169"/>
        <v>-</v>
      </c>
      <c r="BN69" s="139" t="str">
        <f t="shared" si="170"/>
        <v>-</v>
      </c>
      <c r="BO69" s="140" t="str">
        <f t="shared" si="171"/>
        <v>-</v>
      </c>
      <c r="BQ69" s="141" t="str">
        <f t="shared" si="172"/>
        <v>-</v>
      </c>
      <c r="BR69" s="142" t="str">
        <f t="shared" si="173"/>
        <v>-</v>
      </c>
      <c r="BS69" s="139" t="str">
        <f t="shared" si="174"/>
        <v>-</v>
      </c>
      <c r="BT69" s="140" t="str">
        <f t="shared" si="175"/>
        <v>-</v>
      </c>
      <c r="BV69" s="141" t="str">
        <f t="shared" si="176"/>
        <v>-</v>
      </c>
      <c r="BW69" s="142" t="str">
        <f t="shared" si="177"/>
        <v>-</v>
      </c>
      <c r="BX69" s="139" t="str">
        <f t="shared" si="178"/>
        <v>-</v>
      </c>
      <c r="BY69" s="140" t="str">
        <f t="shared" si="179"/>
        <v>-</v>
      </c>
      <c r="CA69" s="141" t="str">
        <f t="shared" si="180"/>
        <v>-</v>
      </c>
      <c r="CB69" s="142" t="str">
        <f t="shared" si="181"/>
        <v>-</v>
      </c>
      <c r="CC69" s="139" t="str">
        <f t="shared" si="182"/>
        <v>-</v>
      </c>
      <c r="CD69" s="140" t="str">
        <f t="shared" si="183"/>
        <v>-</v>
      </c>
      <c r="CH69" s="167"/>
      <c r="CI69" s="157"/>
      <c r="CJ69" s="234" t="str">
        <f t="shared" si="160"/>
        <v>-</v>
      </c>
      <c r="CK69" s="142" t="str">
        <f t="shared" si="161"/>
        <v>-</v>
      </c>
      <c r="CL69" s="260" t="str">
        <f t="shared" si="162"/>
        <v>-</v>
      </c>
      <c r="CM69" s="3">
        <f t="shared" si="163"/>
        <v>0</v>
      </c>
      <c r="CN69" s="3">
        <f t="shared" si="164"/>
        <v>0</v>
      </c>
      <c r="CO69" s="3">
        <f t="shared" si="165"/>
        <v>0</v>
      </c>
      <c r="CP69" s="3">
        <f t="shared" si="145"/>
        <v>0</v>
      </c>
      <c r="CQ69" s="3">
        <f t="shared" si="146"/>
        <v>0</v>
      </c>
      <c r="CR69" s="3">
        <f t="shared" si="147"/>
        <v>0</v>
      </c>
      <c r="CS69" s="3">
        <f t="shared" si="148"/>
        <v>0</v>
      </c>
      <c r="CT69" s="3">
        <f t="shared" si="149"/>
        <v>0</v>
      </c>
      <c r="CU69" s="3">
        <f t="shared" si="150"/>
        <v>0</v>
      </c>
      <c r="CV69" s="3">
        <f t="shared" si="151"/>
        <v>0</v>
      </c>
      <c r="CW69" s="3">
        <f t="shared" si="152"/>
        <v>0</v>
      </c>
      <c r="CX69" s="3">
        <f t="shared" si="153"/>
        <v>0</v>
      </c>
      <c r="CY69" s="3">
        <f t="shared" si="154"/>
        <v>0</v>
      </c>
      <c r="CZ69" s="3">
        <f t="shared" si="155"/>
        <v>0</v>
      </c>
      <c r="DA69" s="3">
        <f t="shared" si="166"/>
        <v>-1</v>
      </c>
      <c r="DB69" s="3">
        <f t="shared" si="156"/>
        <v>-1</v>
      </c>
      <c r="DC69" s="3">
        <f t="shared" si="156"/>
        <v>-1</v>
      </c>
      <c r="DD69" s="3">
        <f t="shared" si="156"/>
        <v>-1</v>
      </c>
      <c r="DE69" s="3">
        <f t="shared" si="156"/>
        <v>-1</v>
      </c>
      <c r="DF69" s="3">
        <f t="shared" si="156"/>
        <v>-1</v>
      </c>
      <c r="DG69" s="3">
        <f t="shared" si="156"/>
        <v>-1</v>
      </c>
      <c r="DH69" s="3">
        <f t="shared" si="156"/>
        <v>-1</v>
      </c>
      <c r="DI69" s="3">
        <f t="shared" si="156"/>
        <v>-1</v>
      </c>
      <c r="DJ69" s="3">
        <f t="shared" si="156"/>
        <v>-1</v>
      </c>
      <c r="DK69" s="3">
        <f t="shared" si="156"/>
        <v>-1</v>
      </c>
      <c r="DL69" s="3">
        <f t="shared" si="156"/>
        <v>-1</v>
      </c>
      <c r="DM69" s="161" t="str">
        <f t="shared" si="157"/>
        <v>-</v>
      </c>
      <c r="DN69" s="161" t="str">
        <f t="shared" si="158"/>
        <v>-</v>
      </c>
      <c r="DO69" s="139" t="str">
        <f t="shared" si="184"/>
        <v>-</v>
      </c>
      <c r="DP69" s="235" t="str">
        <f t="shared" si="167"/>
        <v>-</v>
      </c>
      <c r="DU69" s="222" t="s">
        <v>16</v>
      </c>
      <c r="DV69" s="202" t="e">
        <f t="shared" si="159"/>
        <v>#DIV/0!</v>
      </c>
      <c r="DW69" s="202" t="e">
        <f t="shared" si="159"/>
        <v>#DIV/0!</v>
      </c>
      <c r="DX69" s="202" t="e">
        <f t="shared" si="159"/>
        <v>#DIV/0!</v>
      </c>
      <c r="DY69" s="202" t="e">
        <f t="shared" si="159"/>
        <v>#DIV/0!</v>
      </c>
      <c r="DZ69" s="202" t="e">
        <f t="shared" si="159"/>
        <v>#DIV/0!</v>
      </c>
      <c r="EA69" s="202" t="e">
        <f t="shared" si="159"/>
        <v>#DIV/0!</v>
      </c>
      <c r="EB69" s="202" t="e">
        <f t="shared" si="159"/>
        <v>#DIV/0!</v>
      </c>
      <c r="EC69" s="202" t="e">
        <f t="shared" si="159"/>
        <v>#DIV/0!</v>
      </c>
      <c r="ED69" s="202" t="e">
        <f t="shared" si="159"/>
        <v>#DIV/0!</v>
      </c>
      <c r="EE69" s="203" t="e">
        <f t="shared" si="159"/>
        <v>#DIV/0!</v>
      </c>
      <c r="EJ69" s="114">
        <f t="shared" si="113"/>
        <v>175</v>
      </c>
      <c r="EK69" s="114">
        <f t="shared" si="186"/>
        <v>0</v>
      </c>
      <c r="EL69" s="115">
        <f t="shared" si="186"/>
        <v>0</v>
      </c>
      <c r="EM69" s="115">
        <f t="shared" si="186"/>
        <v>0</v>
      </c>
      <c r="EN69" s="115">
        <f t="shared" si="186"/>
        <v>0</v>
      </c>
      <c r="EO69" s="115">
        <f t="shared" si="186"/>
        <v>0</v>
      </c>
      <c r="EP69" s="115">
        <f t="shared" si="186"/>
        <v>0</v>
      </c>
      <c r="EQ69" s="115">
        <f t="shared" si="186"/>
        <v>0</v>
      </c>
      <c r="ER69" s="115">
        <f t="shared" si="186"/>
        <v>0</v>
      </c>
      <c r="ES69" s="115">
        <f t="shared" si="186"/>
        <v>0</v>
      </c>
      <c r="ET69" s="115">
        <f t="shared" si="186"/>
        <v>0</v>
      </c>
      <c r="EU69" s="115">
        <f t="shared" si="186"/>
        <v>0</v>
      </c>
      <c r="EV69" s="115">
        <f t="shared" si="186"/>
        <v>0</v>
      </c>
      <c r="EW69" s="115">
        <f t="shared" si="186"/>
        <v>0</v>
      </c>
      <c r="EX69" s="115">
        <f t="shared" si="186"/>
        <v>0</v>
      </c>
      <c r="EY69" s="115">
        <f t="shared" si="186"/>
        <v>0</v>
      </c>
      <c r="EZ69" s="115">
        <f t="shared" si="186"/>
        <v>0</v>
      </c>
      <c r="FA69" s="115">
        <f t="shared" si="185"/>
        <v>0</v>
      </c>
      <c r="FB69" s="115">
        <f t="shared" si="185"/>
        <v>0</v>
      </c>
      <c r="FC69" s="115">
        <f t="shared" si="185"/>
        <v>0</v>
      </c>
      <c r="FD69" s="115">
        <f t="shared" si="185"/>
        <v>0</v>
      </c>
      <c r="FE69" s="115">
        <f t="shared" si="185"/>
        <v>0</v>
      </c>
      <c r="FF69" s="116">
        <f t="shared" si="185"/>
        <v>0</v>
      </c>
    </row>
    <row r="70" spans="1:164" ht="13.5" customHeight="1">
      <c r="A70" s="1"/>
      <c r="B70" s="57"/>
      <c r="C70" s="52"/>
      <c r="D70" s="66"/>
      <c r="E70" s="74" t="s">
        <v>96</v>
      </c>
      <c r="F70" s="97"/>
      <c r="G70" s="75" t="s">
        <v>108</v>
      </c>
      <c r="I70" s="352"/>
      <c r="J70" s="353"/>
      <c r="K70" s="72" t="s">
        <v>124</v>
      </c>
      <c r="L70" s="87" t="str">
        <f>IF($E$9="","-",VLOOKUP(L69,$EB$84:$ED$103,3,FALSE))</f>
        <v>-</v>
      </c>
      <c r="M70" s="87" t="str">
        <f>IF($E$10="","-",VLOOKUP(M69,$EB$108:$ED$127,3,FALSE))</f>
        <v>-</v>
      </c>
      <c r="N70" s="87" t="str">
        <f>IF($E$11="","-",VLOOKUP(N69,$EB$133:$ED$152,3,FALSE))</f>
        <v>-</v>
      </c>
      <c r="O70" s="87" t="str">
        <f>IF($E$12="","-",VLOOKUP(O69,$EB$158:$ED$177,3,FALSE))</f>
        <v>-</v>
      </c>
      <c r="P70" s="87" t="str">
        <f>IF($E$13="","-",VLOOKUP(P69,$EB$183:$ED$202,3,FALSE))</f>
        <v>-</v>
      </c>
      <c r="Q70" s="87" t="str">
        <f>IF($E$14="","-",VLOOKUP(Q69,$EB$208:$ED$227,3,FALSE))</f>
        <v>-</v>
      </c>
      <c r="R70" s="87" t="str">
        <f>IF($E$15="","-",VLOOKUP(R69,$EB$233:$ED$252,3,FALSE))</f>
        <v>-</v>
      </c>
      <c r="S70" s="87" t="str">
        <f>IF($E$16="","-",VLOOKUP(S69,$EB$258:$ED$277,3,FALSE))</f>
        <v>-</v>
      </c>
      <c r="T70" s="87" t="str">
        <f>IF($E$17="","-",VLOOKUP(T69,$EB$283:$ED$302,3,FALSE))</f>
        <v>-</v>
      </c>
      <c r="U70" s="87" t="str">
        <f>IF($E$18="","-",VLOOKUP(U69,$EB$308:$ED$327,3,FALSE))</f>
        <v>-</v>
      </c>
      <c r="V70" s="87" t="str">
        <f>IF($E$19="","-",VLOOKUP(V69,$EB$333:$ED$352,3,FALSE))</f>
        <v>-</v>
      </c>
      <c r="W70" s="87" t="str">
        <f>IF($E$20="","-",VLOOKUP(W69,$EB$358:$ED$377,3,FALSE))</f>
        <v>-</v>
      </c>
      <c r="X70" s="87" t="str">
        <f>IF($E$21="","-",VLOOKUP(X69,$EB$383:$ED$402,3,FALSE))</f>
        <v>-</v>
      </c>
      <c r="Y70" s="87" t="str">
        <f>IF($E$22="","-",VLOOKUP(Y69,$EB$408:$ED$427,3,FALSE))</f>
        <v>-</v>
      </c>
      <c r="Z70" s="87" t="str">
        <f>IF($E$23="","-",VLOOKUP(Z69,$EB$433:$ED$452,3,FALSE))</f>
        <v>-</v>
      </c>
      <c r="AA70" s="87" t="str">
        <f>IF($E$24="","-",VLOOKUP(AA69,$EB$458:$ED$477,3,FALSE))</f>
        <v>-</v>
      </c>
      <c r="AB70" s="87" t="str">
        <f>IF($E$25="","-",VLOOKUP(AB69,$EB$483:$ED$502,3,FALSE))</f>
        <v>-</v>
      </c>
      <c r="AC70" s="87" t="str">
        <f>IF($E$26="","-",VLOOKUP(AC69,$EB$508:$ED$527,3,FALSE))</f>
        <v>-</v>
      </c>
      <c r="AD70" s="87" t="str">
        <f>IF($E$27="","-",VLOOKUP(AD69,$EB$533:$ED$552,3,FALSE))</f>
        <v>-</v>
      </c>
      <c r="AE70" s="87" t="str">
        <f>IF($E$28="","-",VLOOKUP(AE69,$EB$558:$ED$577,3,FALSE))</f>
        <v>-</v>
      </c>
      <c r="AG70" s="11"/>
      <c r="AH70" s="36"/>
      <c r="AI70" s="37"/>
      <c r="AJ70" s="4"/>
      <c r="AK70" s="38"/>
      <c r="AL70" s="126">
        <v>0</v>
      </c>
      <c r="AM70" s="126">
        <v>0.01</v>
      </c>
      <c r="AN70" s="126">
        <v>0.02</v>
      </c>
      <c r="AO70" s="126">
        <v>0.03</v>
      </c>
      <c r="AP70" s="126">
        <v>0.04</v>
      </c>
      <c r="AQ70" s="126">
        <v>0.05</v>
      </c>
      <c r="AR70" s="126">
        <v>0.06</v>
      </c>
      <c r="AS70" s="126">
        <v>7.0000000000000007E-2</v>
      </c>
      <c r="AT70" s="126">
        <v>0.08</v>
      </c>
      <c r="AU70" s="126">
        <v>0.09</v>
      </c>
      <c r="AV70" s="126">
        <v>0.1</v>
      </c>
      <c r="AW70" s="4"/>
      <c r="AX70" s="38"/>
      <c r="AY70" s="127">
        <v>10</v>
      </c>
      <c r="AZ70" s="127">
        <v>20</v>
      </c>
      <c r="BA70" s="127">
        <v>30</v>
      </c>
      <c r="BB70" s="127">
        <v>40</v>
      </c>
      <c r="BC70" s="127">
        <v>50</v>
      </c>
      <c r="BD70" s="127">
        <v>60</v>
      </c>
      <c r="BE70" s="127">
        <v>70</v>
      </c>
      <c r="BF70" s="127">
        <v>80</v>
      </c>
      <c r="BG70" s="127">
        <v>90</v>
      </c>
      <c r="BH70" s="127">
        <v>100</v>
      </c>
      <c r="BL70" s="141" t="str">
        <f t="shared" si="168"/>
        <v>-</v>
      </c>
      <c r="BM70" s="142" t="str">
        <f t="shared" si="169"/>
        <v>-</v>
      </c>
      <c r="BN70" s="139" t="str">
        <f t="shared" si="170"/>
        <v>-</v>
      </c>
      <c r="BO70" s="140" t="str">
        <f t="shared" si="171"/>
        <v>-</v>
      </c>
      <c r="BQ70" s="141" t="str">
        <f t="shared" si="172"/>
        <v>-</v>
      </c>
      <c r="BR70" s="142" t="str">
        <f t="shared" si="173"/>
        <v>-</v>
      </c>
      <c r="BS70" s="139" t="str">
        <f t="shared" si="174"/>
        <v>-</v>
      </c>
      <c r="BT70" s="140" t="str">
        <f t="shared" si="175"/>
        <v>-</v>
      </c>
      <c r="BV70" s="141" t="str">
        <f t="shared" si="176"/>
        <v>-</v>
      </c>
      <c r="BW70" s="142" t="str">
        <f t="shared" si="177"/>
        <v>-</v>
      </c>
      <c r="BX70" s="139" t="str">
        <f t="shared" si="178"/>
        <v>-</v>
      </c>
      <c r="BY70" s="140" t="str">
        <f t="shared" si="179"/>
        <v>-</v>
      </c>
      <c r="CA70" s="141" t="str">
        <f t="shared" si="180"/>
        <v>-</v>
      </c>
      <c r="CB70" s="142" t="str">
        <f t="shared" si="181"/>
        <v>-</v>
      </c>
      <c r="CC70" s="139" t="str">
        <f t="shared" si="182"/>
        <v>-</v>
      </c>
      <c r="CD70" s="140" t="str">
        <f t="shared" si="183"/>
        <v>-</v>
      </c>
      <c r="CH70" s="167"/>
      <c r="CI70" s="157"/>
      <c r="CJ70" s="234" t="str">
        <f t="shared" si="160"/>
        <v>-</v>
      </c>
      <c r="CK70" s="142" t="str">
        <f t="shared" si="161"/>
        <v>-</v>
      </c>
      <c r="CL70" s="260" t="str">
        <f t="shared" si="162"/>
        <v>-</v>
      </c>
      <c r="CM70" s="3">
        <f t="shared" si="163"/>
        <v>0</v>
      </c>
      <c r="CN70" s="3">
        <f t="shared" si="164"/>
        <v>0</v>
      </c>
      <c r="CO70" s="3">
        <f t="shared" si="165"/>
        <v>0</v>
      </c>
      <c r="CP70" s="3">
        <f t="shared" si="145"/>
        <v>0</v>
      </c>
      <c r="CQ70" s="3">
        <f t="shared" si="146"/>
        <v>0</v>
      </c>
      <c r="CR70" s="3">
        <f t="shared" si="147"/>
        <v>0</v>
      </c>
      <c r="CS70" s="3">
        <f t="shared" si="148"/>
        <v>0</v>
      </c>
      <c r="CT70" s="3">
        <f t="shared" si="149"/>
        <v>0</v>
      </c>
      <c r="CU70" s="3">
        <f t="shared" si="150"/>
        <v>0</v>
      </c>
      <c r="CV70" s="3">
        <f t="shared" si="151"/>
        <v>0</v>
      </c>
      <c r="CW70" s="3">
        <f t="shared" si="152"/>
        <v>0</v>
      </c>
      <c r="CX70" s="3">
        <f t="shared" si="153"/>
        <v>0</v>
      </c>
      <c r="CY70" s="3">
        <f t="shared" si="154"/>
        <v>0</v>
      </c>
      <c r="CZ70" s="3">
        <f t="shared" si="155"/>
        <v>0</v>
      </c>
      <c r="DA70" s="3">
        <f t="shared" si="166"/>
        <v>-1</v>
      </c>
      <c r="DB70" s="3">
        <f t="shared" si="156"/>
        <v>-1</v>
      </c>
      <c r="DC70" s="3">
        <f t="shared" si="156"/>
        <v>-1</v>
      </c>
      <c r="DD70" s="3">
        <f t="shared" si="156"/>
        <v>-1</v>
      </c>
      <c r="DE70" s="3">
        <f t="shared" si="156"/>
        <v>-1</v>
      </c>
      <c r="DF70" s="3">
        <f t="shared" si="156"/>
        <v>-1</v>
      </c>
      <c r="DG70" s="3">
        <f t="shared" si="156"/>
        <v>-1</v>
      </c>
      <c r="DH70" s="3">
        <f t="shared" si="156"/>
        <v>-1</v>
      </c>
      <c r="DI70" s="3">
        <f t="shared" si="156"/>
        <v>-1</v>
      </c>
      <c r="DJ70" s="3">
        <f t="shared" si="156"/>
        <v>-1</v>
      </c>
      <c r="DK70" s="3">
        <f t="shared" si="156"/>
        <v>-1</v>
      </c>
      <c r="DL70" s="3">
        <f t="shared" si="156"/>
        <v>-1</v>
      </c>
      <c r="DM70" s="161" t="str">
        <f t="shared" si="157"/>
        <v>-</v>
      </c>
      <c r="DN70" s="161" t="str">
        <f t="shared" si="158"/>
        <v>-</v>
      </c>
      <c r="DO70" s="139" t="str">
        <f t="shared" si="184"/>
        <v>-</v>
      </c>
      <c r="DP70" s="235" t="str">
        <f t="shared" si="167"/>
        <v>-</v>
      </c>
      <c r="DU70" s="222" t="s">
        <v>17</v>
      </c>
      <c r="DV70" s="202" t="e">
        <f t="shared" si="159"/>
        <v>#DIV/0!</v>
      </c>
      <c r="DW70" s="202" t="e">
        <f t="shared" si="159"/>
        <v>#DIV/0!</v>
      </c>
      <c r="DX70" s="202" t="e">
        <f t="shared" si="159"/>
        <v>#DIV/0!</v>
      </c>
      <c r="DY70" s="202" t="e">
        <f t="shared" si="159"/>
        <v>#DIV/0!</v>
      </c>
      <c r="DZ70" s="202" t="e">
        <f t="shared" si="159"/>
        <v>#DIV/0!</v>
      </c>
      <c r="EA70" s="202" t="e">
        <f t="shared" si="159"/>
        <v>#DIV/0!</v>
      </c>
      <c r="EB70" s="202" t="e">
        <f t="shared" si="159"/>
        <v>#DIV/0!</v>
      </c>
      <c r="EC70" s="202" t="e">
        <f t="shared" si="159"/>
        <v>#DIV/0!</v>
      </c>
      <c r="ED70" s="202" t="e">
        <f t="shared" si="159"/>
        <v>#DIV/0!</v>
      </c>
      <c r="EE70" s="203" t="e">
        <f t="shared" si="159"/>
        <v>#DIV/0!</v>
      </c>
      <c r="EJ70" s="114">
        <f t="shared" si="113"/>
        <v>180</v>
      </c>
      <c r="EK70" s="114">
        <f t="shared" si="186"/>
        <v>0</v>
      </c>
      <c r="EL70" s="115">
        <f t="shared" si="186"/>
        <v>0</v>
      </c>
      <c r="EM70" s="115">
        <f t="shared" si="186"/>
        <v>0</v>
      </c>
      <c r="EN70" s="115">
        <f t="shared" si="186"/>
        <v>0</v>
      </c>
      <c r="EO70" s="115">
        <f t="shared" si="186"/>
        <v>0</v>
      </c>
      <c r="EP70" s="115">
        <f t="shared" si="186"/>
        <v>0</v>
      </c>
      <c r="EQ70" s="115">
        <f t="shared" si="186"/>
        <v>0</v>
      </c>
      <c r="ER70" s="115">
        <f t="shared" si="186"/>
        <v>0</v>
      </c>
      <c r="ES70" s="115">
        <f t="shared" si="186"/>
        <v>0</v>
      </c>
      <c r="ET70" s="115">
        <f t="shared" si="186"/>
        <v>0</v>
      </c>
      <c r="EU70" s="115">
        <f t="shared" si="186"/>
        <v>0</v>
      </c>
      <c r="EV70" s="115">
        <f t="shared" si="186"/>
        <v>0</v>
      </c>
      <c r="EW70" s="115">
        <f t="shared" si="186"/>
        <v>0</v>
      </c>
      <c r="EX70" s="115">
        <f t="shared" si="186"/>
        <v>0</v>
      </c>
      <c r="EY70" s="115">
        <f t="shared" si="186"/>
        <v>0</v>
      </c>
      <c r="EZ70" s="115">
        <f t="shared" si="186"/>
        <v>0</v>
      </c>
      <c r="FA70" s="115">
        <f t="shared" si="185"/>
        <v>0</v>
      </c>
      <c r="FB70" s="115">
        <f t="shared" si="185"/>
        <v>0</v>
      </c>
      <c r="FC70" s="115">
        <f t="shared" si="185"/>
        <v>0</v>
      </c>
      <c r="FD70" s="115">
        <f t="shared" si="185"/>
        <v>0</v>
      </c>
      <c r="FE70" s="115">
        <f t="shared" si="185"/>
        <v>0</v>
      </c>
      <c r="FF70" s="116">
        <f t="shared" si="185"/>
        <v>0</v>
      </c>
    </row>
    <row r="71" spans="1:164" ht="13.5" customHeight="1">
      <c r="A71" s="18"/>
      <c r="B71" s="57"/>
      <c r="C71" s="52"/>
      <c r="D71" s="66"/>
      <c r="E71" s="74" t="s">
        <v>99</v>
      </c>
      <c r="F71" s="97"/>
      <c r="G71" s="75" t="s">
        <v>108</v>
      </c>
      <c r="I71" s="274"/>
      <c r="J71" s="7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G71" s="11"/>
      <c r="AH71" s="36"/>
      <c r="AI71" s="355">
        <f>E2</f>
        <v>0</v>
      </c>
      <c r="AJ71" s="355"/>
      <c r="AK71" s="277" t="s">
        <v>49</v>
      </c>
      <c r="AL71" s="101" t="str">
        <f>IF(DB47="","-",DB47)</f>
        <v>-</v>
      </c>
      <c r="AM71" s="101" t="str">
        <f t="shared" ref="AM71:AV71" si="187">IF(DC47="","-",DC47)</f>
        <v>-</v>
      </c>
      <c r="AN71" s="101" t="str">
        <f t="shared" si="187"/>
        <v>-</v>
      </c>
      <c r="AO71" s="101" t="str">
        <f t="shared" si="187"/>
        <v>-</v>
      </c>
      <c r="AP71" s="101" t="str">
        <f t="shared" si="187"/>
        <v>-</v>
      </c>
      <c r="AQ71" s="101" t="str">
        <f t="shared" si="187"/>
        <v>-</v>
      </c>
      <c r="AR71" s="101" t="str">
        <f t="shared" si="187"/>
        <v>-</v>
      </c>
      <c r="AS71" s="101" t="str">
        <f t="shared" si="187"/>
        <v>-</v>
      </c>
      <c r="AT71" s="101" t="str">
        <f t="shared" si="187"/>
        <v>-</v>
      </c>
      <c r="AU71" s="101" t="str">
        <f t="shared" si="187"/>
        <v>-</v>
      </c>
      <c r="AV71" s="101" t="str">
        <f t="shared" si="187"/>
        <v>-</v>
      </c>
      <c r="AW71" s="4"/>
      <c r="AX71" s="277" t="s">
        <v>49</v>
      </c>
      <c r="AY71" s="108" t="e">
        <f t="shared" ref="AY71:AY90" si="188">IF(DV58=0,"-",DV58/(SQRT(($E$6*9.80665)^2-DV58^2)))</f>
        <v>#DIV/0!</v>
      </c>
      <c r="AZ71" s="108" t="e">
        <f t="shared" ref="AZ71:AZ90" si="189">IF(DW58=0,"-",DW58/(SQRT(($E$6*9.80665)^2-DW58^2)))</f>
        <v>#DIV/0!</v>
      </c>
      <c r="BA71" s="108" t="e">
        <f t="shared" ref="BA71:BA90" si="190">IF(DX58=0,"-",DX58/(SQRT(($E$6*9.80665)^2-DX58^2)))</f>
        <v>#DIV/0!</v>
      </c>
      <c r="BB71" s="108" t="e">
        <f t="shared" ref="BB71:BB90" si="191">IF(DY58=0,"-",DY58/(SQRT(($E$6*9.80665)^2-DY58^2)))</f>
        <v>#DIV/0!</v>
      </c>
      <c r="BC71" s="108" t="e">
        <f t="shared" ref="BC71:BC90" si="192">IF(DZ58=0,"-",DZ58/(SQRT(($E$6*9.80665)^2-DZ58^2)))</f>
        <v>#DIV/0!</v>
      </c>
      <c r="BD71" s="108" t="e">
        <f t="shared" ref="BD71:BD90" si="193">IF(EA58=0,"-",EA58/(SQRT(($E$6*9.80665)^2-EA58^2)))</f>
        <v>#DIV/0!</v>
      </c>
      <c r="BE71" s="108" t="e">
        <f t="shared" ref="BE71:BE90" si="194">IF(EB58=0,"-",EB58/(SQRT(($E$6*9.80665)^2-EB58^2)))</f>
        <v>#DIV/0!</v>
      </c>
      <c r="BF71" s="108" t="e">
        <f t="shared" ref="BF71:BF90" si="195">IF(EC58=0,"-",EC58/(SQRT(($E$6*9.80665)^2-EC58^2)))</f>
        <v>#DIV/0!</v>
      </c>
      <c r="BG71" s="108" t="e">
        <f t="shared" ref="BG71:BG90" si="196">IF(ED58=0,"-",ED58/(SQRT(($E$6*9.80665)^2-ED58^2)))</f>
        <v>#DIV/0!</v>
      </c>
      <c r="BH71" s="108" t="e">
        <f t="shared" ref="BH71:BH90" si="197">IF(EE58=0,"-",EE58/(SQRT(($E$6*9.80665)^2-EE58^2)))</f>
        <v>#DIV/0!</v>
      </c>
      <c r="BL71" s="141" t="str">
        <f t="shared" si="168"/>
        <v>-</v>
      </c>
      <c r="BM71" s="142" t="str">
        <f t="shared" si="169"/>
        <v>-</v>
      </c>
      <c r="BN71" s="139" t="str">
        <f t="shared" si="170"/>
        <v>-</v>
      </c>
      <c r="BO71" s="140" t="str">
        <f t="shared" si="171"/>
        <v>-</v>
      </c>
      <c r="BQ71" s="141" t="str">
        <f t="shared" si="172"/>
        <v>-</v>
      </c>
      <c r="BR71" s="142" t="str">
        <f t="shared" si="173"/>
        <v>-</v>
      </c>
      <c r="BS71" s="139" t="str">
        <f t="shared" si="174"/>
        <v>-</v>
      </c>
      <c r="BT71" s="140" t="str">
        <f t="shared" si="175"/>
        <v>-</v>
      </c>
      <c r="BV71" s="141" t="str">
        <f t="shared" si="176"/>
        <v>-</v>
      </c>
      <c r="BW71" s="142" t="str">
        <f t="shared" si="177"/>
        <v>-</v>
      </c>
      <c r="BX71" s="139" t="str">
        <f t="shared" si="178"/>
        <v>-</v>
      </c>
      <c r="BY71" s="140" t="str">
        <f t="shared" si="179"/>
        <v>-</v>
      </c>
      <c r="CA71" s="141" t="str">
        <f t="shared" si="180"/>
        <v>-</v>
      </c>
      <c r="CB71" s="142" t="str">
        <f t="shared" si="181"/>
        <v>-</v>
      </c>
      <c r="CC71" s="139" t="str">
        <f t="shared" si="182"/>
        <v>-</v>
      </c>
      <c r="CD71" s="140" t="str">
        <f t="shared" si="183"/>
        <v>-</v>
      </c>
      <c r="CH71" s="167"/>
      <c r="CI71" s="157"/>
      <c r="CJ71" s="234" t="str">
        <f t="shared" si="160"/>
        <v>-</v>
      </c>
      <c r="CK71" s="142" t="str">
        <f t="shared" si="161"/>
        <v>-</v>
      </c>
      <c r="CL71" s="260" t="str">
        <f t="shared" si="162"/>
        <v>-</v>
      </c>
      <c r="CM71" s="3">
        <f t="shared" si="163"/>
        <v>0</v>
      </c>
      <c r="CN71" s="3">
        <f t="shared" si="164"/>
        <v>0</v>
      </c>
      <c r="CO71" s="3">
        <f t="shared" si="165"/>
        <v>0</v>
      </c>
      <c r="CP71" s="3">
        <f t="shared" si="145"/>
        <v>0</v>
      </c>
      <c r="CQ71" s="3">
        <f t="shared" si="146"/>
        <v>0</v>
      </c>
      <c r="CR71" s="3">
        <f t="shared" si="147"/>
        <v>0</v>
      </c>
      <c r="CS71" s="3">
        <f t="shared" si="148"/>
        <v>0</v>
      </c>
      <c r="CT71" s="3">
        <f t="shared" si="149"/>
        <v>0</v>
      </c>
      <c r="CU71" s="3">
        <f t="shared" si="150"/>
        <v>0</v>
      </c>
      <c r="CV71" s="3">
        <f t="shared" si="151"/>
        <v>0</v>
      </c>
      <c r="CW71" s="3">
        <f t="shared" si="152"/>
        <v>0</v>
      </c>
      <c r="CX71" s="3">
        <f t="shared" si="153"/>
        <v>0</v>
      </c>
      <c r="CY71" s="3">
        <f t="shared" si="154"/>
        <v>0</v>
      </c>
      <c r="CZ71" s="3">
        <f t="shared" si="155"/>
        <v>0</v>
      </c>
      <c r="DA71" s="3">
        <f t="shared" si="166"/>
        <v>-1</v>
      </c>
      <c r="DB71" s="3">
        <f t="shared" si="156"/>
        <v>-1</v>
      </c>
      <c r="DC71" s="3">
        <f t="shared" si="156"/>
        <v>-1</v>
      </c>
      <c r="DD71" s="3">
        <f t="shared" si="156"/>
        <v>-1</v>
      </c>
      <c r="DE71" s="3">
        <f t="shared" si="156"/>
        <v>-1</v>
      </c>
      <c r="DF71" s="3">
        <f t="shared" si="156"/>
        <v>-1</v>
      </c>
      <c r="DG71" s="3">
        <f t="shared" si="156"/>
        <v>-1</v>
      </c>
      <c r="DH71" s="3">
        <f t="shared" si="156"/>
        <v>-1</v>
      </c>
      <c r="DI71" s="3">
        <f t="shared" si="156"/>
        <v>-1</v>
      </c>
      <c r="DJ71" s="3">
        <f t="shared" si="156"/>
        <v>-1</v>
      </c>
      <c r="DK71" s="3">
        <f t="shared" si="156"/>
        <v>-1</v>
      </c>
      <c r="DL71" s="3">
        <f t="shared" si="156"/>
        <v>-1</v>
      </c>
      <c r="DM71" s="161" t="str">
        <f t="shared" si="157"/>
        <v>-</v>
      </c>
      <c r="DN71" s="161" t="str">
        <f t="shared" si="158"/>
        <v>-</v>
      </c>
      <c r="DO71" s="139" t="str">
        <f t="shared" si="184"/>
        <v>-</v>
      </c>
      <c r="DP71" s="235" t="str">
        <f t="shared" si="167"/>
        <v>-</v>
      </c>
      <c r="DU71" s="222" t="s">
        <v>18</v>
      </c>
      <c r="DV71" s="202" t="e">
        <f t="shared" si="159"/>
        <v>#DIV/0!</v>
      </c>
      <c r="DW71" s="202" t="e">
        <f t="shared" si="159"/>
        <v>#DIV/0!</v>
      </c>
      <c r="DX71" s="202" t="e">
        <f t="shared" si="159"/>
        <v>#DIV/0!</v>
      </c>
      <c r="DY71" s="202" t="e">
        <f t="shared" si="159"/>
        <v>#DIV/0!</v>
      </c>
      <c r="DZ71" s="202" t="e">
        <f t="shared" si="159"/>
        <v>#DIV/0!</v>
      </c>
      <c r="EA71" s="202" t="e">
        <f t="shared" si="159"/>
        <v>#DIV/0!</v>
      </c>
      <c r="EB71" s="202" t="e">
        <f t="shared" si="159"/>
        <v>#DIV/0!</v>
      </c>
      <c r="EC71" s="202" t="e">
        <f t="shared" si="159"/>
        <v>#DIV/0!</v>
      </c>
      <c r="ED71" s="202" t="e">
        <f t="shared" si="159"/>
        <v>#DIV/0!</v>
      </c>
      <c r="EE71" s="203" t="e">
        <f t="shared" si="159"/>
        <v>#DIV/0!</v>
      </c>
      <c r="EJ71" s="114">
        <f t="shared" si="113"/>
        <v>185</v>
      </c>
      <c r="EK71" s="114">
        <f t="shared" si="186"/>
        <v>0</v>
      </c>
      <c r="EL71" s="115">
        <f t="shared" si="186"/>
        <v>0</v>
      </c>
      <c r="EM71" s="115">
        <f t="shared" si="186"/>
        <v>0</v>
      </c>
      <c r="EN71" s="115">
        <f t="shared" si="186"/>
        <v>0</v>
      </c>
      <c r="EO71" s="115">
        <f t="shared" si="186"/>
        <v>0</v>
      </c>
      <c r="EP71" s="115">
        <f t="shared" si="186"/>
        <v>0</v>
      </c>
      <c r="EQ71" s="115">
        <f t="shared" si="186"/>
        <v>0</v>
      </c>
      <c r="ER71" s="115">
        <f t="shared" si="186"/>
        <v>0</v>
      </c>
      <c r="ES71" s="115">
        <f t="shared" si="186"/>
        <v>0</v>
      </c>
      <c r="ET71" s="115">
        <f t="shared" si="186"/>
        <v>0</v>
      </c>
      <c r="EU71" s="115">
        <f t="shared" si="186"/>
        <v>0</v>
      </c>
      <c r="EV71" s="115">
        <f t="shared" si="186"/>
        <v>0</v>
      </c>
      <c r="EW71" s="115">
        <f t="shared" si="186"/>
        <v>0</v>
      </c>
      <c r="EX71" s="115">
        <f t="shared" si="186"/>
        <v>0</v>
      </c>
      <c r="EY71" s="115">
        <f t="shared" si="186"/>
        <v>0</v>
      </c>
      <c r="EZ71" s="115">
        <f t="shared" si="186"/>
        <v>0</v>
      </c>
      <c r="FA71" s="115">
        <f t="shared" si="185"/>
        <v>0</v>
      </c>
      <c r="FB71" s="115">
        <f t="shared" si="185"/>
        <v>0</v>
      </c>
      <c r="FC71" s="115">
        <f t="shared" si="185"/>
        <v>0</v>
      </c>
      <c r="FD71" s="115">
        <f t="shared" si="185"/>
        <v>0</v>
      </c>
      <c r="FE71" s="115">
        <f t="shared" si="185"/>
        <v>0</v>
      </c>
      <c r="FF71" s="116">
        <f t="shared" si="185"/>
        <v>0</v>
      </c>
    </row>
    <row r="72" spans="1:164" ht="13.5" customHeight="1">
      <c r="A72" s="1"/>
      <c r="B72" s="77"/>
      <c r="C72" s="58"/>
      <c r="D72" s="73"/>
      <c r="E72" s="74" t="s">
        <v>125</v>
      </c>
      <c r="F72" s="97"/>
      <c r="G72" s="75" t="s">
        <v>108</v>
      </c>
      <c r="K72" s="6"/>
      <c r="L72" s="6"/>
      <c r="P72" s="17"/>
      <c r="Z72" s="7"/>
      <c r="AA72" s="7"/>
      <c r="AG72" s="11"/>
      <c r="AH72" s="36"/>
      <c r="AI72" s="355"/>
      <c r="AJ72" s="355"/>
      <c r="AK72" s="277" t="s">
        <v>55</v>
      </c>
      <c r="AL72" s="101" t="str">
        <f>IF(DB93="","-",DB93)</f>
        <v>-</v>
      </c>
      <c r="AM72" s="101" t="str">
        <f t="shared" ref="AM72:AV72" si="198">IF(DC93="","-",DC93)</f>
        <v>-</v>
      </c>
      <c r="AN72" s="101" t="str">
        <f t="shared" si="198"/>
        <v>-</v>
      </c>
      <c r="AO72" s="101" t="str">
        <f t="shared" si="198"/>
        <v>-</v>
      </c>
      <c r="AP72" s="101" t="str">
        <f t="shared" si="198"/>
        <v>-</v>
      </c>
      <c r="AQ72" s="101" t="str">
        <f t="shared" si="198"/>
        <v>-</v>
      </c>
      <c r="AR72" s="101" t="str">
        <f t="shared" si="198"/>
        <v>-</v>
      </c>
      <c r="AS72" s="101" t="str">
        <f t="shared" si="198"/>
        <v>-</v>
      </c>
      <c r="AT72" s="101" t="str">
        <f t="shared" si="198"/>
        <v>-</v>
      </c>
      <c r="AU72" s="101" t="str">
        <f t="shared" si="198"/>
        <v>-</v>
      </c>
      <c r="AV72" s="101" t="str">
        <f t="shared" si="198"/>
        <v>-</v>
      </c>
      <c r="AW72" s="4"/>
      <c r="AX72" s="277" t="s">
        <v>55</v>
      </c>
      <c r="AY72" s="108" t="e">
        <f t="shared" si="188"/>
        <v>#DIV/0!</v>
      </c>
      <c r="AZ72" s="108" t="e">
        <f t="shared" si="189"/>
        <v>#DIV/0!</v>
      </c>
      <c r="BA72" s="108" t="e">
        <f t="shared" si="190"/>
        <v>#DIV/0!</v>
      </c>
      <c r="BB72" s="108" t="e">
        <f t="shared" si="191"/>
        <v>#DIV/0!</v>
      </c>
      <c r="BC72" s="108" t="e">
        <f t="shared" si="192"/>
        <v>#DIV/0!</v>
      </c>
      <c r="BD72" s="108" t="e">
        <f t="shared" si="193"/>
        <v>#DIV/0!</v>
      </c>
      <c r="BE72" s="108" t="e">
        <f t="shared" si="194"/>
        <v>#DIV/0!</v>
      </c>
      <c r="BF72" s="108" t="e">
        <f t="shared" si="195"/>
        <v>#DIV/0!</v>
      </c>
      <c r="BG72" s="108" t="e">
        <f t="shared" si="196"/>
        <v>#DIV/0!</v>
      </c>
      <c r="BH72" s="108" t="e">
        <f t="shared" si="197"/>
        <v>#DIV/0!</v>
      </c>
      <c r="BL72" s="141" t="str">
        <f t="shared" si="168"/>
        <v>-</v>
      </c>
      <c r="BM72" s="142" t="str">
        <f t="shared" si="169"/>
        <v>-</v>
      </c>
      <c r="BN72" s="139" t="str">
        <f t="shared" si="170"/>
        <v>-</v>
      </c>
      <c r="BO72" s="140" t="str">
        <f t="shared" si="171"/>
        <v>-</v>
      </c>
      <c r="BQ72" s="141" t="str">
        <f t="shared" si="172"/>
        <v>-</v>
      </c>
      <c r="BR72" s="142" t="str">
        <f t="shared" si="173"/>
        <v>-</v>
      </c>
      <c r="BS72" s="139" t="str">
        <f t="shared" si="174"/>
        <v>-</v>
      </c>
      <c r="BT72" s="140" t="str">
        <f t="shared" si="175"/>
        <v>-</v>
      </c>
      <c r="BV72" s="141" t="str">
        <f t="shared" si="176"/>
        <v>-</v>
      </c>
      <c r="BW72" s="142" t="str">
        <f t="shared" si="177"/>
        <v>-</v>
      </c>
      <c r="BX72" s="139" t="str">
        <f t="shared" si="178"/>
        <v>-</v>
      </c>
      <c r="BY72" s="140" t="str">
        <f t="shared" si="179"/>
        <v>-</v>
      </c>
      <c r="CA72" s="141" t="str">
        <f t="shared" si="180"/>
        <v>-</v>
      </c>
      <c r="CB72" s="142" t="str">
        <f t="shared" si="181"/>
        <v>-</v>
      </c>
      <c r="CC72" s="139" t="str">
        <f t="shared" si="182"/>
        <v>-</v>
      </c>
      <c r="CD72" s="140" t="str">
        <f t="shared" si="183"/>
        <v>-</v>
      </c>
      <c r="CH72" s="167"/>
      <c r="CI72" s="157"/>
      <c r="CJ72" s="234" t="str">
        <f t="shared" si="160"/>
        <v>-</v>
      </c>
      <c r="CK72" s="142" t="str">
        <f t="shared" si="161"/>
        <v>-</v>
      </c>
      <c r="CL72" s="260" t="str">
        <f t="shared" si="162"/>
        <v>-</v>
      </c>
      <c r="CM72" s="3">
        <f t="shared" si="163"/>
        <v>0</v>
      </c>
      <c r="CN72" s="3">
        <f t="shared" si="164"/>
        <v>0</v>
      </c>
      <c r="CO72" s="3">
        <f t="shared" si="165"/>
        <v>0</v>
      </c>
      <c r="CP72" s="3">
        <f t="shared" si="145"/>
        <v>0</v>
      </c>
      <c r="CQ72" s="3">
        <f t="shared" si="146"/>
        <v>0</v>
      </c>
      <c r="CR72" s="3">
        <f t="shared" si="147"/>
        <v>0</v>
      </c>
      <c r="CS72" s="3">
        <f t="shared" si="148"/>
        <v>0</v>
      </c>
      <c r="CT72" s="3">
        <f t="shared" si="149"/>
        <v>0</v>
      </c>
      <c r="CU72" s="3">
        <f t="shared" si="150"/>
        <v>0</v>
      </c>
      <c r="CV72" s="3">
        <f t="shared" si="151"/>
        <v>0</v>
      </c>
      <c r="CW72" s="3">
        <f t="shared" si="152"/>
        <v>0</v>
      </c>
      <c r="CX72" s="3">
        <f t="shared" si="153"/>
        <v>0</v>
      </c>
      <c r="CY72" s="3">
        <f t="shared" si="154"/>
        <v>0</v>
      </c>
      <c r="CZ72" s="3">
        <f t="shared" si="155"/>
        <v>0</v>
      </c>
      <c r="DA72" s="3">
        <f>IF(AND(CO72&gt;0,CO73&lt;0),1,-1)</f>
        <v>-1</v>
      </c>
      <c r="DB72" s="3">
        <f t="shared" si="156"/>
        <v>-1</v>
      </c>
      <c r="DC72" s="3">
        <f t="shared" si="156"/>
        <v>-1</v>
      </c>
      <c r="DD72" s="3">
        <f t="shared" si="156"/>
        <v>-1</v>
      </c>
      <c r="DE72" s="3">
        <f t="shared" si="156"/>
        <v>-1</v>
      </c>
      <c r="DF72" s="3">
        <f t="shared" si="156"/>
        <v>-1</v>
      </c>
      <c r="DG72" s="3">
        <f t="shared" si="156"/>
        <v>-1</v>
      </c>
      <c r="DH72" s="3">
        <f t="shared" si="156"/>
        <v>-1</v>
      </c>
      <c r="DI72" s="3">
        <f t="shared" si="156"/>
        <v>-1</v>
      </c>
      <c r="DJ72" s="3">
        <f t="shared" si="156"/>
        <v>-1</v>
      </c>
      <c r="DK72" s="3">
        <f t="shared" si="156"/>
        <v>-1</v>
      </c>
      <c r="DL72" s="3">
        <f t="shared" si="156"/>
        <v>-1</v>
      </c>
      <c r="DM72" s="161" t="str">
        <f t="shared" si="157"/>
        <v>-</v>
      </c>
      <c r="DN72" s="161" t="str">
        <f t="shared" si="158"/>
        <v>-</v>
      </c>
      <c r="DO72" s="139" t="str">
        <f t="shared" si="184"/>
        <v>-</v>
      </c>
      <c r="DP72" s="235" t="str">
        <f t="shared" si="167"/>
        <v>-</v>
      </c>
      <c r="DU72" s="222" t="s">
        <v>19</v>
      </c>
      <c r="DV72" s="202" t="e">
        <f t="shared" si="159"/>
        <v>#DIV/0!</v>
      </c>
      <c r="DW72" s="202" t="e">
        <f t="shared" si="159"/>
        <v>#DIV/0!</v>
      </c>
      <c r="DX72" s="202" t="e">
        <f t="shared" si="159"/>
        <v>#DIV/0!</v>
      </c>
      <c r="DY72" s="202" t="e">
        <f t="shared" si="159"/>
        <v>#DIV/0!</v>
      </c>
      <c r="DZ72" s="202" t="e">
        <f t="shared" si="159"/>
        <v>#DIV/0!</v>
      </c>
      <c r="EA72" s="202" t="e">
        <f t="shared" si="159"/>
        <v>#DIV/0!</v>
      </c>
      <c r="EB72" s="202" t="e">
        <f t="shared" si="159"/>
        <v>#DIV/0!</v>
      </c>
      <c r="EC72" s="202" t="e">
        <f t="shared" si="159"/>
        <v>#DIV/0!</v>
      </c>
      <c r="ED72" s="202" t="e">
        <f t="shared" si="159"/>
        <v>#DIV/0!</v>
      </c>
      <c r="EE72" s="203" t="e">
        <f t="shared" si="159"/>
        <v>#DIV/0!</v>
      </c>
      <c r="EJ72" s="114">
        <f t="shared" si="113"/>
        <v>190</v>
      </c>
      <c r="EK72" s="114">
        <f t="shared" si="186"/>
        <v>0</v>
      </c>
      <c r="EL72" s="115">
        <f t="shared" si="186"/>
        <v>0</v>
      </c>
      <c r="EM72" s="115">
        <f t="shared" si="186"/>
        <v>0</v>
      </c>
      <c r="EN72" s="115">
        <f t="shared" si="186"/>
        <v>0</v>
      </c>
      <c r="EO72" s="115">
        <f t="shared" si="186"/>
        <v>0</v>
      </c>
      <c r="EP72" s="115">
        <f t="shared" si="186"/>
        <v>0</v>
      </c>
      <c r="EQ72" s="115">
        <f t="shared" si="186"/>
        <v>0</v>
      </c>
      <c r="ER72" s="115">
        <f t="shared" si="186"/>
        <v>0</v>
      </c>
      <c r="ES72" s="115">
        <f t="shared" si="186"/>
        <v>0</v>
      </c>
      <c r="ET72" s="115">
        <f t="shared" si="186"/>
        <v>0</v>
      </c>
      <c r="EU72" s="115">
        <f t="shared" si="186"/>
        <v>0</v>
      </c>
      <c r="EV72" s="115">
        <f t="shared" si="186"/>
        <v>0</v>
      </c>
      <c r="EW72" s="115">
        <f t="shared" si="186"/>
        <v>0</v>
      </c>
      <c r="EX72" s="115">
        <f t="shared" si="186"/>
        <v>0</v>
      </c>
      <c r="EY72" s="115">
        <f t="shared" si="186"/>
        <v>0</v>
      </c>
      <c r="EZ72" s="115">
        <f t="shared" si="186"/>
        <v>0</v>
      </c>
      <c r="FA72" s="115">
        <f t="shared" si="185"/>
        <v>0</v>
      </c>
      <c r="FB72" s="115">
        <f t="shared" si="185"/>
        <v>0</v>
      </c>
      <c r="FC72" s="115">
        <f t="shared" si="185"/>
        <v>0</v>
      </c>
      <c r="FD72" s="115">
        <f t="shared" si="185"/>
        <v>0</v>
      </c>
      <c r="FE72" s="115">
        <f t="shared" si="185"/>
        <v>0</v>
      </c>
      <c r="FF72" s="116">
        <f t="shared" si="185"/>
        <v>0</v>
      </c>
    </row>
    <row r="73" spans="1:164" ht="13.5" customHeight="1">
      <c r="A73" s="1"/>
      <c r="C73" s="78" t="s">
        <v>126</v>
      </c>
      <c r="D73" s="79" t="s">
        <v>107</v>
      </c>
      <c r="E73" s="308"/>
      <c r="F73" s="309"/>
      <c r="G73" s="310"/>
      <c r="K73" s="6"/>
      <c r="L73" s="6"/>
      <c r="P73" s="17"/>
      <c r="AG73" s="11"/>
      <c r="AH73" s="36"/>
      <c r="AI73" s="355"/>
      <c r="AJ73" s="355"/>
      <c r="AK73" s="277" t="s">
        <v>57</v>
      </c>
      <c r="AL73" s="101" t="str">
        <f>IF(DB138="","-",DB138)</f>
        <v>-</v>
      </c>
      <c r="AM73" s="101" t="str">
        <f t="shared" ref="AM73:AV73" si="199">IF(DC138="","-",DC138)</f>
        <v>-</v>
      </c>
      <c r="AN73" s="101" t="str">
        <f t="shared" si="199"/>
        <v>-</v>
      </c>
      <c r="AO73" s="101" t="str">
        <f t="shared" si="199"/>
        <v>-</v>
      </c>
      <c r="AP73" s="101" t="str">
        <f t="shared" si="199"/>
        <v>-</v>
      </c>
      <c r="AQ73" s="101" t="str">
        <f t="shared" si="199"/>
        <v>-</v>
      </c>
      <c r="AR73" s="101" t="str">
        <f t="shared" si="199"/>
        <v>-</v>
      </c>
      <c r="AS73" s="101" t="str">
        <f t="shared" si="199"/>
        <v>-</v>
      </c>
      <c r="AT73" s="101" t="str">
        <f t="shared" si="199"/>
        <v>-</v>
      </c>
      <c r="AU73" s="101" t="str">
        <f t="shared" si="199"/>
        <v>-</v>
      </c>
      <c r="AV73" s="101" t="str">
        <f t="shared" si="199"/>
        <v>-</v>
      </c>
      <c r="AW73" s="4"/>
      <c r="AX73" s="277" t="s">
        <v>57</v>
      </c>
      <c r="AY73" s="108" t="e">
        <f t="shared" si="188"/>
        <v>#DIV/0!</v>
      </c>
      <c r="AZ73" s="108" t="e">
        <f t="shared" si="189"/>
        <v>#DIV/0!</v>
      </c>
      <c r="BA73" s="108" t="e">
        <f t="shared" si="190"/>
        <v>#DIV/0!</v>
      </c>
      <c r="BB73" s="108" t="e">
        <f t="shared" si="191"/>
        <v>#DIV/0!</v>
      </c>
      <c r="BC73" s="108" t="e">
        <f t="shared" si="192"/>
        <v>#DIV/0!</v>
      </c>
      <c r="BD73" s="108" t="e">
        <f t="shared" si="193"/>
        <v>#DIV/0!</v>
      </c>
      <c r="BE73" s="108" t="e">
        <f t="shared" si="194"/>
        <v>#DIV/0!</v>
      </c>
      <c r="BF73" s="108" t="e">
        <f t="shared" si="195"/>
        <v>#DIV/0!</v>
      </c>
      <c r="BG73" s="108" t="e">
        <f t="shared" si="196"/>
        <v>#DIV/0!</v>
      </c>
      <c r="BH73" s="108" t="e">
        <f t="shared" si="197"/>
        <v>#DIV/0!</v>
      </c>
      <c r="BL73" s="141" t="str">
        <f t="shared" si="168"/>
        <v>-</v>
      </c>
      <c r="BM73" s="142" t="str">
        <f t="shared" si="169"/>
        <v>-</v>
      </c>
      <c r="BN73" s="139" t="str">
        <f t="shared" si="170"/>
        <v>-</v>
      </c>
      <c r="BO73" s="140" t="str">
        <f t="shared" si="171"/>
        <v>-</v>
      </c>
      <c r="BQ73" s="141" t="str">
        <f t="shared" si="172"/>
        <v>-</v>
      </c>
      <c r="BR73" s="142" t="str">
        <f t="shared" si="173"/>
        <v>-</v>
      </c>
      <c r="BS73" s="139" t="str">
        <f t="shared" si="174"/>
        <v>-</v>
      </c>
      <c r="BT73" s="140" t="str">
        <f t="shared" si="175"/>
        <v>-</v>
      </c>
      <c r="BV73" s="141" t="str">
        <f t="shared" si="176"/>
        <v>-</v>
      </c>
      <c r="BW73" s="142" t="str">
        <f t="shared" si="177"/>
        <v>-</v>
      </c>
      <c r="BX73" s="139" t="str">
        <f t="shared" si="178"/>
        <v>-</v>
      </c>
      <c r="BY73" s="140" t="str">
        <f t="shared" si="179"/>
        <v>-</v>
      </c>
      <c r="CA73" s="141" t="str">
        <f t="shared" si="180"/>
        <v>-</v>
      </c>
      <c r="CB73" s="142" t="str">
        <f t="shared" si="181"/>
        <v>-</v>
      </c>
      <c r="CC73" s="139" t="str">
        <f t="shared" si="182"/>
        <v>-</v>
      </c>
      <c r="CD73" s="140" t="str">
        <f t="shared" si="183"/>
        <v>-</v>
      </c>
      <c r="CH73" s="167"/>
      <c r="CI73" s="157"/>
      <c r="CJ73" s="234" t="str">
        <f t="shared" si="160"/>
        <v>-</v>
      </c>
      <c r="CK73" s="142" t="str">
        <f t="shared" si="161"/>
        <v>-</v>
      </c>
      <c r="CL73" s="260" t="str">
        <f t="shared" si="162"/>
        <v>-</v>
      </c>
      <c r="CM73" s="3">
        <f t="shared" si="163"/>
        <v>0</v>
      </c>
      <c r="CN73" s="3">
        <f t="shared" si="164"/>
        <v>0</v>
      </c>
      <c r="CO73" s="3">
        <f t="shared" si="165"/>
        <v>0</v>
      </c>
      <c r="CP73" s="3">
        <f t="shared" si="145"/>
        <v>0</v>
      </c>
      <c r="CQ73" s="3">
        <f t="shared" si="146"/>
        <v>0</v>
      </c>
      <c r="CR73" s="3">
        <f t="shared" si="147"/>
        <v>0</v>
      </c>
      <c r="CS73" s="3">
        <f t="shared" si="148"/>
        <v>0</v>
      </c>
      <c r="CT73" s="3">
        <f t="shared" si="149"/>
        <v>0</v>
      </c>
      <c r="CU73" s="3">
        <f t="shared" si="150"/>
        <v>0</v>
      </c>
      <c r="CV73" s="3">
        <f t="shared" si="151"/>
        <v>0</v>
      </c>
      <c r="CW73" s="3">
        <f t="shared" si="152"/>
        <v>0</v>
      </c>
      <c r="CX73" s="3">
        <f t="shared" si="153"/>
        <v>0</v>
      </c>
      <c r="CY73" s="3">
        <f t="shared" si="154"/>
        <v>0</v>
      </c>
      <c r="CZ73" s="3">
        <f t="shared" si="155"/>
        <v>0</v>
      </c>
      <c r="DA73" s="3">
        <f>IF(AND(CO73&gt;0,CO74&lt;0),1,-1)</f>
        <v>-1</v>
      </c>
      <c r="DB73" s="3">
        <f t="shared" si="156"/>
        <v>-1</v>
      </c>
      <c r="DC73" s="3">
        <f t="shared" si="156"/>
        <v>-1</v>
      </c>
      <c r="DD73" s="3">
        <f t="shared" si="156"/>
        <v>-1</v>
      </c>
      <c r="DE73" s="3">
        <f t="shared" si="156"/>
        <v>-1</v>
      </c>
      <c r="DF73" s="3">
        <f t="shared" si="156"/>
        <v>-1</v>
      </c>
      <c r="DG73" s="3">
        <f t="shared" si="156"/>
        <v>-1</v>
      </c>
      <c r="DH73" s="3">
        <f t="shared" si="156"/>
        <v>-1</v>
      </c>
      <c r="DI73" s="3">
        <f t="shared" si="156"/>
        <v>-1</v>
      </c>
      <c r="DJ73" s="3">
        <f t="shared" si="156"/>
        <v>-1</v>
      </c>
      <c r="DK73" s="3">
        <f t="shared" si="156"/>
        <v>-1</v>
      </c>
      <c r="DL73" s="3">
        <f t="shared" si="156"/>
        <v>-1</v>
      </c>
      <c r="DM73" s="161" t="str">
        <f t="shared" si="157"/>
        <v>-</v>
      </c>
      <c r="DN73" s="161" t="str">
        <f t="shared" si="158"/>
        <v>-</v>
      </c>
      <c r="DO73" s="139" t="str">
        <f t="shared" si="184"/>
        <v>-</v>
      </c>
      <c r="DP73" s="235" t="str">
        <f t="shared" si="167"/>
        <v>-</v>
      </c>
      <c r="DU73" s="222" t="s">
        <v>20</v>
      </c>
      <c r="DV73" s="202" t="e">
        <f t="shared" si="159"/>
        <v>#DIV/0!</v>
      </c>
      <c r="DW73" s="202" t="e">
        <f t="shared" si="159"/>
        <v>#DIV/0!</v>
      </c>
      <c r="DX73" s="202" t="e">
        <f t="shared" si="159"/>
        <v>#DIV/0!</v>
      </c>
      <c r="DY73" s="202" t="e">
        <f t="shared" si="159"/>
        <v>#DIV/0!</v>
      </c>
      <c r="DZ73" s="202" t="e">
        <f t="shared" si="159"/>
        <v>#DIV/0!</v>
      </c>
      <c r="EA73" s="202" t="e">
        <f t="shared" si="159"/>
        <v>#DIV/0!</v>
      </c>
      <c r="EB73" s="202" t="e">
        <f t="shared" si="159"/>
        <v>#DIV/0!</v>
      </c>
      <c r="EC73" s="202" t="e">
        <f t="shared" si="159"/>
        <v>#DIV/0!</v>
      </c>
      <c r="ED73" s="202" t="e">
        <f t="shared" si="159"/>
        <v>#DIV/0!</v>
      </c>
      <c r="EE73" s="203" t="e">
        <f t="shared" si="159"/>
        <v>#DIV/0!</v>
      </c>
      <c r="EJ73" s="114">
        <f t="shared" si="113"/>
        <v>195</v>
      </c>
      <c r="EK73" s="114">
        <f t="shared" si="186"/>
        <v>0</v>
      </c>
      <c r="EL73" s="115">
        <f t="shared" si="186"/>
        <v>0</v>
      </c>
      <c r="EM73" s="115">
        <f t="shared" si="186"/>
        <v>0</v>
      </c>
      <c r="EN73" s="115">
        <f t="shared" si="186"/>
        <v>0</v>
      </c>
      <c r="EO73" s="115">
        <f t="shared" si="186"/>
        <v>0</v>
      </c>
      <c r="EP73" s="115">
        <f t="shared" si="186"/>
        <v>0</v>
      </c>
      <c r="EQ73" s="115">
        <f t="shared" si="186"/>
        <v>0</v>
      </c>
      <c r="ER73" s="115">
        <f t="shared" si="186"/>
        <v>0</v>
      </c>
      <c r="ES73" s="115">
        <f t="shared" si="186"/>
        <v>0</v>
      </c>
      <c r="ET73" s="115">
        <f t="shared" si="186"/>
        <v>0</v>
      </c>
      <c r="EU73" s="115">
        <f t="shared" si="186"/>
        <v>0</v>
      </c>
      <c r="EV73" s="115">
        <f t="shared" si="186"/>
        <v>0</v>
      </c>
      <c r="EW73" s="115">
        <f t="shared" si="186"/>
        <v>0</v>
      </c>
      <c r="EX73" s="115">
        <f t="shared" si="186"/>
        <v>0</v>
      </c>
      <c r="EY73" s="115">
        <f t="shared" si="186"/>
        <v>0</v>
      </c>
      <c r="EZ73" s="115">
        <f t="shared" si="186"/>
        <v>0</v>
      </c>
      <c r="FA73" s="115">
        <f t="shared" si="185"/>
        <v>0</v>
      </c>
      <c r="FB73" s="115">
        <f t="shared" si="185"/>
        <v>0</v>
      </c>
      <c r="FC73" s="115">
        <f t="shared" si="185"/>
        <v>0</v>
      </c>
      <c r="FD73" s="115">
        <f t="shared" si="185"/>
        <v>0</v>
      </c>
      <c r="FE73" s="115">
        <f t="shared" si="185"/>
        <v>0</v>
      </c>
      <c r="FF73" s="116">
        <f t="shared" si="185"/>
        <v>0</v>
      </c>
    </row>
    <row r="74" spans="1:164" ht="13.5" customHeight="1">
      <c r="A74" s="1"/>
      <c r="B74" s="7"/>
      <c r="K74" s="6"/>
      <c r="L74" s="6"/>
      <c r="P74" s="17"/>
      <c r="AG74" s="11"/>
      <c r="AH74" s="36"/>
      <c r="AI74" s="355"/>
      <c r="AJ74" s="355"/>
      <c r="AK74" s="277" t="s">
        <v>8</v>
      </c>
      <c r="AL74" s="101" t="str">
        <f>IF(DB183="","-",DB183)</f>
        <v>-</v>
      </c>
      <c r="AM74" s="101" t="str">
        <f t="shared" ref="AM74:AV74" si="200">IF(DC183="","-",DC183)</f>
        <v>-</v>
      </c>
      <c r="AN74" s="101" t="str">
        <f t="shared" si="200"/>
        <v>-</v>
      </c>
      <c r="AO74" s="101" t="str">
        <f t="shared" si="200"/>
        <v>-</v>
      </c>
      <c r="AP74" s="101" t="str">
        <f t="shared" si="200"/>
        <v>-</v>
      </c>
      <c r="AQ74" s="101" t="str">
        <f t="shared" si="200"/>
        <v>-</v>
      </c>
      <c r="AR74" s="101" t="str">
        <f t="shared" si="200"/>
        <v>-</v>
      </c>
      <c r="AS74" s="101" t="str">
        <f t="shared" si="200"/>
        <v>-</v>
      </c>
      <c r="AT74" s="101" t="str">
        <f t="shared" si="200"/>
        <v>-</v>
      </c>
      <c r="AU74" s="101" t="str">
        <f t="shared" si="200"/>
        <v>-</v>
      </c>
      <c r="AV74" s="101" t="str">
        <f t="shared" si="200"/>
        <v>-</v>
      </c>
      <c r="AW74" s="4"/>
      <c r="AX74" s="277" t="s">
        <v>8</v>
      </c>
      <c r="AY74" s="108" t="e">
        <f t="shared" si="188"/>
        <v>#DIV/0!</v>
      </c>
      <c r="AZ74" s="108" t="e">
        <f t="shared" si="189"/>
        <v>#DIV/0!</v>
      </c>
      <c r="BA74" s="108" t="e">
        <f t="shared" si="190"/>
        <v>#DIV/0!</v>
      </c>
      <c r="BB74" s="108" t="e">
        <f t="shared" si="191"/>
        <v>#DIV/0!</v>
      </c>
      <c r="BC74" s="108" t="e">
        <f t="shared" si="192"/>
        <v>#DIV/0!</v>
      </c>
      <c r="BD74" s="108" t="e">
        <f t="shared" si="193"/>
        <v>#DIV/0!</v>
      </c>
      <c r="BE74" s="108" t="e">
        <f t="shared" si="194"/>
        <v>#DIV/0!</v>
      </c>
      <c r="BF74" s="108" t="e">
        <f t="shared" si="195"/>
        <v>#DIV/0!</v>
      </c>
      <c r="BG74" s="108" t="e">
        <f t="shared" si="196"/>
        <v>#DIV/0!</v>
      </c>
      <c r="BH74" s="108" t="e">
        <f t="shared" si="197"/>
        <v>#DIV/0!</v>
      </c>
      <c r="BL74" s="141" t="str">
        <f t="shared" si="168"/>
        <v>-</v>
      </c>
      <c r="BM74" s="142" t="str">
        <f t="shared" si="169"/>
        <v>-</v>
      </c>
      <c r="BN74" s="139" t="str">
        <f t="shared" si="170"/>
        <v>-</v>
      </c>
      <c r="BO74" s="140" t="str">
        <f t="shared" si="171"/>
        <v>-</v>
      </c>
      <c r="BQ74" s="141" t="str">
        <f t="shared" si="172"/>
        <v>-</v>
      </c>
      <c r="BR74" s="142" t="str">
        <f t="shared" si="173"/>
        <v>-</v>
      </c>
      <c r="BS74" s="139" t="str">
        <f t="shared" si="174"/>
        <v>-</v>
      </c>
      <c r="BT74" s="140" t="str">
        <f t="shared" si="175"/>
        <v>-</v>
      </c>
      <c r="BV74" s="141" t="str">
        <f t="shared" si="176"/>
        <v>-</v>
      </c>
      <c r="BW74" s="142" t="str">
        <f t="shared" si="177"/>
        <v>-</v>
      </c>
      <c r="BX74" s="139" t="str">
        <f t="shared" si="178"/>
        <v>-</v>
      </c>
      <c r="BY74" s="140" t="str">
        <f t="shared" si="179"/>
        <v>-</v>
      </c>
      <c r="CA74" s="141" t="str">
        <f t="shared" si="180"/>
        <v>-</v>
      </c>
      <c r="CB74" s="142" t="str">
        <f t="shared" si="181"/>
        <v>-</v>
      </c>
      <c r="CC74" s="139" t="str">
        <f t="shared" si="182"/>
        <v>-</v>
      </c>
      <c r="CD74" s="140" t="str">
        <f t="shared" si="183"/>
        <v>-</v>
      </c>
      <c r="CH74" s="167"/>
      <c r="CI74" s="157"/>
      <c r="CJ74" s="234" t="str">
        <f t="shared" si="160"/>
        <v>-</v>
      </c>
      <c r="CK74" s="142" t="str">
        <f t="shared" si="161"/>
        <v>-</v>
      </c>
      <c r="CL74" s="260" t="str">
        <f t="shared" si="162"/>
        <v>-</v>
      </c>
      <c r="CM74" s="3">
        <f t="shared" si="163"/>
        <v>0</v>
      </c>
      <c r="CN74" s="3">
        <f t="shared" si="164"/>
        <v>0</v>
      </c>
      <c r="CO74" s="3">
        <f t="shared" si="165"/>
        <v>0</v>
      </c>
      <c r="CP74" s="3">
        <f t="shared" si="145"/>
        <v>0</v>
      </c>
      <c r="CQ74" s="3">
        <f t="shared" si="146"/>
        <v>0</v>
      </c>
      <c r="CR74" s="3">
        <f t="shared" si="147"/>
        <v>0</v>
      </c>
      <c r="CS74" s="3">
        <f t="shared" si="148"/>
        <v>0</v>
      </c>
      <c r="CT74" s="3">
        <f t="shared" si="149"/>
        <v>0</v>
      </c>
      <c r="CU74" s="3">
        <f t="shared" si="150"/>
        <v>0</v>
      </c>
      <c r="CV74" s="3">
        <f t="shared" si="151"/>
        <v>0</v>
      </c>
      <c r="CW74" s="3">
        <f t="shared" si="152"/>
        <v>0</v>
      </c>
      <c r="CX74" s="3">
        <f t="shared" si="153"/>
        <v>0</v>
      </c>
      <c r="CY74" s="3">
        <f t="shared" si="154"/>
        <v>0</v>
      </c>
      <c r="CZ74" s="3">
        <f t="shared" si="155"/>
        <v>0</v>
      </c>
      <c r="DA74" s="3">
        <f>IF(AND(CO74&gt;0,CO75&lt;0),1,-1)</f>
        <v>-1</v>
      </c>
      <c r="DB74" s="3">
        <f t="shared" si="156"/>
        <v>-1</v>
      </c>
      <c r="DC74" s="3">
        <f t="shared" si="156"/>
        <v>-1</v>
      </c>
      <c r="DD74" s="3">
        <f t="shared" si="156"/>
        <v>-1</v>
      </c>
      <c r="DE74" s="3">
        <f t="shared" si="156"/>
        <v>-1</v>
      </c>
      <c r="DF74" s="3">
        <f t="shared" si="156"/>
        <v>-1</v>
      </c>
      <c r="DG74" s="3">
        <f t="shared" si="156"/>
        <v>-1</v>
      </c>
      <c r="DH74" s="3">
        <f t="shared" si="156"/>
        <v>-1</v>
      </c>
      <c r="DI74" s="3">
        <f t="shared" si="156"/>
        <v>-1</v>
      </c>
      <c r="DJ74" s="3">
        <f t="shared" si="156"/>
        <v>-1</v>
      </c>
      <c r="DK74" s="3">
        <f t="shared" si="156"/>
        <v>-1</v>
      </c>
      <c r="DL74" s="3">
        <f t="shared" si="156"/>
        <v>-1</v>
      </c>
      <c r="DM74" s="161" t="str">
        <f t="shared" si="157"/>
        <v>-</v>
      </c>
      <c r="DN74" s="161" t="str">
        <f t="shared" si="158"/>
        <v>-</v>
      </c>
      <c r="DO74" s="139" t="str">
        <f t="shared" si="184"/>
        <v>-</v>
      </c>
      <c r="DP74" s="235" t="str">
        <f t="shared" si="167"/>
        <v>-</v>
      </c>
      <c r="DU74" s="222" t="s">
        <v>21</v>
      </c>
      <c r="DV74" s="202" t="e">
        <f t="shared" ref="DV74:EE77" si="201">IF(DV47=0,0,(DV47*$E25*$E$30*$F25*$E$31/($E$33)) - ($E$36*$E$6*9.80665+$E$38*DV$57^2))</f>
        <v>#DIV/0!</v>
      </c>
      <c r="DW74" s="202" t="e">
        <f t="shared" si="201"/>
        <v>#DIV/0!</v>
      </c>
      <c r="DX74" s="202" t="e">
        <f t="shared" si="201"/>
        <v>#DIV/0!</v>
      </c>
      <c r="DY74" s="202" t="e">
        <f t="shared" si="201"/>
        <v>#DIV/0!</v>
      </c>
      <c r="DZ74" s="202" t="e">
        <f t="shared" si="201"/>
        <v>#DIV/0!</v>
      </c>
      <c r="EA74" s="202" t="e">
        <f t="shared" si="201"/>
        <v>#DIV/0!</v>
      </c>
      <c r="EB74" s="202" t="e">
        <f t="shared" si="201"/>
        <v>#DIV/0!</v>
      </c>
      <c r="EC74" s="202" t="e">
        <f t="shared" si="201"/>
        <v>#DIV/0!</v>
      </c>
      <c r="ED74" s="202" t="e">
        <f t="shared" si="201"/>
        <v>#DIV/0!</v>
      </c>
      <c r="EE74" s="203" t="e">
        <f t="shared" si="201"/>
        <v>#DIV/0!</v>
      </c>
      <c r="EJ74" s="114">
        <f t="shared" si="113"/>
        <v>200</v>
      </c>
      <c r="EK74" s="117">
        <f t="shared" si="186"/>
        <v>0</v>
      </c>
      <c r="EL74" s="118">
        <f t="shared" si="186"/>
        <v>0</v>
      </c>
      <c r="EM74" s="118">
        <f t="shared" si="186"/>
        <v>0</v>
      </c>
      <c r="EN74" s="118">
        <f t="shared" si="186"/>
        <v>0</v>
      </c>
      <c r="EO74" s="118">
        <f t="shared" si="186"/>
        <v>0</v>
      </c>
      <c r="EP74" s="118">
        <f t="shared" si="186"/>
        <v>0</v>
      </c>
      <c r="EQ74" s="118">
        <f t="shared" si="186"/>
        <v>0</v>
      </c>
      <c r="ER74" s="118">
        <f t="shared" si="186"/>
        <v>0</v>
      </c>
      <c r="ES74" s="118">
        <f t="shared" si="186"/>
        <v>0</v>
      </c>
      <c r="ET74" s="118">
        <f t="shared" si="186"/>
        <v>0</v>
      </c>
      <c r="EU74" s="118">
        <f t="shared" si="186"/>
        <v>0</v>
      </c>
      <c r="EV74" s="118">
        <f t="shared" si="186"/>
        <v>0</v>
      </c>
      <c r="EW74" s="118">
        <f t="shared" si="186"/>
        <v>0</v>
      </c>
      <c r="EX74" s="118">
        <f t="shared" si="186"/>
        <v>0</v>
      </c>
      <c r="EY74" s="118">
        <f t="shared" si="186"/>
        <v>0</v>
      </c>
      <c r="EZ74" s="118">
        <f t="shared" si="186"/>
        <v>0</v>
      </c>
      <c r="FA74" s="118">
        <f t="shared" si="185"/>
        <v>0</v>
      </c>
      <c r="FB74" s="118">
        <f t="shared" si="185"/>
        <v>0</v>
      </c>
      <c r="FC74" s="118">
        <f t="shared" si="185"/>
        <v>0</v>
      </c>
      <c r="FD74" s="118">
        <f t="shared" si="185"/>
        <v>0</v>
      </c>
      <c r="FE74" s="118">
        <f t="shared" si="185"/>
        <v>0</v>
      </c>
      <c r="FF74" s="119">
        <f t="shared" si="185"/>
        <v>0</v>
      </c>
    </row>
    <row r="75" spans="1:164" s="4" customFormat="1" ht="13.5" customHeight="1">
      <c r="A75" s="1"/>
      <c r="B75" s="7"/>
      <c r="C75" s="7"/>
      <c r="D75" s="7"/>
      <c r="E75" s="5" t="s">
        <v>40</v>
      </c>
      <c r="F75" s="5"/>
      <c r="G75" s="5"/>
      <c r="H75" s="5"/>
      <c r="I75" s="5"/>
      <c r="J75" s="5"/>
      <c r="K75" s="6"/>
      <c r="L75" s="6"/>
      <c r="M75" s="5"/>
      <c r="N75" s="5"/>
      <c r="O75" s="5"/>
      <c r="P75" s="1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G75" s="11"/>
      <c r="AH75" s="36"/>
      <c r="AI75" s="355"/>
      <c r="AJ75" s="355"/>
      <c r="AK75" s="277" t="s">
        <v>9</v>
      </c>
      <c r="AL75" s="101" t="str">
        <f>IF(DB228="","-",DB228)</f>
        <v>-</v>
      </c>
      <c r="AM75" s="101" t="str">
        <f t="shared" ref="AM75:AV75" si="202">IF(DC228="","-",DC228)</f>
        <v>-</v>
      </c>
      <c r="AN75" s="101" t="str">
        <f t="shared" si="202"/>
        <v>-</v>
      </c>
      <c r="AO75" s="101" t="str">
        <f t="shared" si="202"/>
        <v>-</v>
      </c>
      <c r="AP75" s="101" t="str">
        <f t="shared" si="202"/>
        <v>-</v>
      </c>
      <c r="AQ75" s="101" t="str">
        <f t="shared" si="202"/>
        <v>-</v>
      </c>
      <c r="AR75" s="101" t="str">
        <f t="shared" si="202"/>
        <v>-</v>
      </c>
      <c r="AS75" s="101" t="str">
        <f t="shared" si="202"/>
        <v>-</v>
      </c>
      <c r="AT75" s="101" t="str">
        <f t="shared" si="202"/>
        <v>-</v>
      </c>
      <c r="AU75" s="101" t="str">
        <f t="shared" si="202"/>
        <v>-</v>
      </c>
      <c r="AV75" s="101" t="str">
        <f t="shared" si="202"/>
        <v>-</v>
      </c>
      <c r="AX75" s="277" t="s">
        <v>9</v>
      </c>
      <c r="AY75" s="108" t="e">
        <f t="shared" si="188"/>
        <v>#DIV/0!</v>
      </c>
      <c r="AZ75" s="108" t="e">
        <f t="shared" si="189"/>
        <v>#DIV/0!</v>
      </c>
      <c r="BA75" s="108" t="e">
        <f t="shared" si="190"/>
        <v>#DIV/0!</v>
      </c>
      <c r="BB75" s="108" t="e">
        <f t="shared" si="191"/>
        <v>#DIV/0!</v>
      </c>
      <c r="BC75" s="108" t="e">
        <f t="shared" si="192"/>
        <v>#DIV/0!</v>
      </c>
      <c r="BD75" s="108" t="e">
        <f t="shared" si="193"/>
        <v>#DIV/0!</v>
      </c>
      <c r="BE75" s="108" t="e">
        <f t="shared" si="194"/>
        <v>#DIV/0!</v>
      </c>
      <c r="BF75" s="108" t="e">
        <f t="shared" si="195"/>
        <v>#DIV/0!</v>
      </c>
      <c r="BG75" s="108" t="e">
        <f t="shared" si="196"/>
        <v>#DIV/0!</v>
      </c>
      <c r="BH75" s="108" t="e">
        <f t="shared" si="197"/>
        <v>#DIV/0!</v>
      </c>
      <c r="BI75" s="1"/>
      <c r="BJ75" s="149"/>
      <c r="BL75" s="141" t="str">
        <f t="shared" si="168"/>
        <v>-</v>
      </c>
      <c r="BM75" s="142" t="str">
        <f t="shared" si="169"/>
        <v>-</v>
      </c>
      <c r="BN75" s="139" t="str">
        <f t="shared" si="170"/>
        <v>-</v>
      </c>
      <c r="BO75" s="140" t="str">
        <f t="shared" si="171"/>
        <v>-</v>
      </c>
      <c r="BP75" s="1"/>
      <c r="BQ75" s="141" t="str">
        <f t="shared" si="172"/>
        <v>-</v>
      </c>
      <c r="BR75" s="142" t="str">
        <f t="shared" si="173"/>
        <v>-</v>
      </c>
      <c r="BS75" s="139" t="str">
        <f t="shared" si="174"/>
        <v>-</v>
      </c>
      <c r="BT75" s="140" t="str">
        <f t="shared" si="175"/>
        <v>-</v>
      </c>
      <c r="BU75" s="1"/>
      <c r="BV75" s="141" t="str">
        <f t="shared" si="176"/>
        <v>-</v>
      </c>
      <c r="BW75" s="142" t="str">
        <f t="shared" si="177"/>
        <v>-</v>
      </c>
      <c r="BX75" s="139" t="str">
        <f t="shared" si="178"/>
        <v>-</v>
      </c>
      <c r="BY75" s="140" t="str">
        <f t="shared" si="179"/>
        <v>-</v>
      </c>
      <c r="BZ75" s="1"/>
      <c r="CA75" s="141" t="str">
        <f t="shared" si="180"/>
        <v>-</v>
      </c>
      <c r="CB75" s="142" t="str">
        <f t="shared" si="181"/>
        <v>-</v>
      </c>
      <c r="CC75" s="139" t="str">
        <f t="shared" si="182"/>
        <v>-</v>
      </c>
      <c r="CD75" s="140" t="str">
        <f t="shared" si="183"/>
        <v>-</v>
      </c>
      <c r="CH75" s="167"/>
      <c r="CI75" s="157"/>
      <c r="CJ75" s="234" t="str">
        <f>IF($E$10="","-",BL23)</f>
        <v>-</v>
      </c>
      <c r="CK75" s="142" t="str">
        <f t="shared" si="161"/>
        <v>-</v>
      </c>
      <c r="CL75" s="260" t="str">
        <f t="shared" si="162"/>
        <v>-</v>
      </c>
      <c r="CM75" s="3">
        <f t="shared" si="163"/>
        <v>0</v>
      </c>
      <c r="CN75" s="3">
        <f t="shared" si="164"/>
        <v>0</v>
      </c>
      <c r="CO75" s="3">
        <f>IF(CJ75="-",0,$CM75-$CN75-CO$53)</f>
        <v>0</v>
      </c>
      <c r="CP75" s="3">
        <f t="shared" si="145"/>
        <v>0</v>
      </c>
      <c r="CQ75" s="3">
        <f t="shared" si="146"/>
        <v>0</v>
      </c>
      <c r="CR75" s="3">
        <f t="shared" si="147"/>
        <v>0</v>
      </c>
      <c r="CS75" s="3">
        <f t="shared" si="148"/>
        <v>0</v>
      </c>
      <c r="CT75" s="3">
        <f t="shared" si="149"/>
        <v>0</v>
      </c>
      <c r="CU75" s="3">
        <f t="shared" si="150"/>
        <v>0</v>
      </c>
      <c r="CV75" s="3">
        <f t="shared" si="151"/>
        <v>0</v>
      </c>
      <c r="CW75" s="3">
        <f t="shared" si="152"/>
        <v>0</v>
      </c>
      <c r="CX75" s="3">
        <f t="shared" si="153"/>
        <v>0</v>
      </c>
      <c r="CY75" s="3">
        <f t="shared" si="154"/>
        <v>0</v>
      </c>
      <c r="CZ75" s="3">
        <f t="shared" si="155"/>
        <v>0</v>
      </c>
      <c r="DA75" s="3">
        <f>IF(AND(CO75&gt;0,CO76&lt;0),1,-1)</f>
        <v>-1</v>
      </c>
      <c r="DB75" s="3">
        <f t="shared" si="156"/>
        <v>-1</v>
      </c>
      <c r="DC75" s="3">
        <f>IF(AND(CQ75&gt;0,CQ76&lt;0),1,-1)</f>
        <v>-1</v>
      </c>
      <c r="DD75" s="3">
        <f t="shared" si="156"/>
        <v>-1</v>
      </c>
      <c r="DE75" s="3">
        <f t="shared" si="156"/>
        <v>-1</v>
      </c>
      <c r="DF75" s="3">
        <f t="shared" si="156"/>
        <v>-1</v>
      </c>
      <c r="DG75" s="3">
        <f t="shared" si="156"/>
        <v>-1</v>
      </c>
      <c r="DH75" s="3">
        <f t="shared" si="156"/>
        <v>-1</v>
      </c>
      <c r="DI75" s="3">
        <f t="shared" si="156"/>
        <v>-1</v>
      </c>
      <c r="DJ75" s="3">
        <f t="shared" si="156"/>
        <v>-1</v>
      </c>
      <c r="DK75" s="3">
        <f t="shared" si="156"/>
        <v>-1</v>
      </c>
      <c r="DL75" s="3">
        <f t="shared" si="156"/>
        <v>-1</v>
      </c>
      <c r="DM75" s="161" t="str">
        <f t="shared" si="157"/>
        <v>-</v>
      </c>
      <c r="DN75" s="161" t="str">
        <f t="shared" si="158"/>
        <v>-</v>
      </c>
      <c r="DO75" s="139" t="str">
        <f t="shared" si="184"/>
        <v>-</v>
      </c>
      <c r="DP75" s="235" t="str">
        <f t="shared" si="167"/>
        <v>-</v>
      </c>
      <c r="DQ75" s="1"/>
      <c r="DR75" s="149"/>
      <c r="DT75" s="1"/>
      <c r="DU75" s="222" t="s">
        <v>22</v>
      </c>
      <c r="DV75" s="202" t="e">
        <f t="shared" si="201"/>
        <v>#DIV/0!</v>
      </c>
      <c r="DW75" s="202" t="e">
        <f t="shared" si="201"/>
        <v>#DIV/0!</v>
      </c>
      <c r="DX75" s="202" t="e">
        <f t="shared" si="201"/>
        <v>#DIV/0!</v>
      </c>
      <c r="DY75" s="202" t="e">
        <f t="shared" si="201"/>
        <v>#DIV/0!</v>
      </c>
      <c r="DZ75" s="202" t="e">
        <f t="shared" si="201"/>
        <v>#DIV/0!</v>
      </c>
      <c r="EA75" s="202" t="e">
        <f t="shared" si="201"/>
        <v>#DIV/0!</v>
      </c>
      <c r="EB75" s="202" t="e">
        <f t="shared" si="201"/>
        <v>#DIV/0!</v>
      </c>
      <c r="EC75" s="202" t="e">
        <f t="shared" si="201"/>
        <v>#DIV/0!</v>
      </c>
      <c r="ED75" s="202" t="e">
        <f t="shared" si="201"/>
        <v>#DIV/0!</v>
      </c>
      <c r="EE75" s="203" t="e">
        <f t="shared" si="201"/>
        <v>#DIV/0!</v>
      </c>
      <c r="EH75" s="149"/>
      <c r="EI75" s="1"/>
      <c r="EJ75" s="147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49"/>
    </row>
    <row r="76" spans="1:164" ht="13.5" customHeight="1">
      <c r="A76" s="1"/>
      <c r="B76" s="36"/>
      <c r="C76" s="7"/>
      <c r="D76" s="7"/>
      <c r="E76" s="74" t="s">
        <v>93</v>
      </c>
      <c r="F76" s="98"/>
      <c r="G76" s="75" t="s">
        <v>108</v>
      </c>
      <c r="K76" s="6"/>
      <c r="L76" s="6"/>
      <c r="P76" s="17"/>
      <c r="AG76" s="11"/>
      <c r="AH76" s="36"/>
      <c r="AI76" s="355"/>
      <c r="AJ76" s="355"/>
      <c r="AK76" s="277" t="s">
        <v>10</v>
      </c>
      <c r="AL76" s="101" t="str">
        <f>IF(DB273="","-",DB273)</f>
        <v>-</v>
      </c>
      <c r="AM76" s="101" t="str">
        <f t="shared" ref="AM76:AV76" si="203">IF(DC273="","-",DC273)</f>
        <v>-</v>
      </c>
      <c r="AN76" s="101" t="str">
        <f t="shared" si="203"/>
        <v>-</v>
      </c>
      <c r="AO76" s="101" t="str">
        <f t="shared" si="203"/>
        <v>-</v>
      </c>
      <c r="AP76" s="101" t="str">
        <f t="shared" si="203"/>
        <v>-</v>
      </c>
      <c r="AQ76" s="101" t="str">
        <f t="shared" si="203"/>
        <v>-</v>
      </c>
      <c r="AR76" s="101" t="str">
        <f t="shared" si="203"/>
        <v>-</v>
      </c>
      <c r="AS76" s="101" t="str">
        <f t="shared" si="203"/>
        <v>-</v>
      </c>
      <c r="AT76" s="101" t="str">
        <f t="shared" si="203"/>
        <v>-</v>
      </c>
      <c r="AU76" s="101" t="str">
        <f t="shared" si="203"/>
        <v>-</v>
      </c>
      <c r="AV76" s="101" t="str">
        <f t="shared" si="203"/>
        <v>-</v>
      </c>
      <c r="AW76" s="4"/>
      <c r="AX76" s="277" t="s">
        <v>10</v>
      </c>
      <c r="AY76" s="108" t="e">
        <f t="shared" si="188"/>
        <v>#DIV/0!</v>
      </c>
      <c r="AZ76" s="108" t="e">
        <f t="shared" si="189"/>
        <v>#DIV/0!</v>
      </c>
      <c r="BA76" s="108" t="e">
        <f t="shared" si="190"/>
        <v>#DIV/0!</v>
      </c>
      <c r="BB76" s="108" t="e">
        <f t="shared" si="191"/>
        <v>#DIV/0!</v>
      </c>
      <c r="BC76" s="108" t="e">
        <f t="shared" si="192"/>
        <v>#DIV/0!</v>
      </c>
      <c r="BD76" s="108" t="e">
        <f t="shared" si="193"/>
        <v>#DIV/0!</v>
      </c>
      <c r="BE76" s="108" t="e">
        <f t="shared" si="194"/>
        <v>#DIV/0!</v>
      </c>
      <c r="BF76" s="108" t="e">
        <f t="shared" si="195"/>
        <v>#DIV/0!</v>
      </c>
      <c r="BG76" s="108" t="e">
        <f t="shared" si="196"/>
        <v>#DIV/0!</v>
      </c>
      <c r="BH76" s="108" t="e">
        <f t="shared" si="197"/>
        <v>#DIV/0!</v>
      </c>
      <c r="BL76" s="141" t="str">
        <f t="shared" si="168"/>
        <v>-</v>
      </c>
      <c r="BM76" s="142" t="str">
        <f t="shared" si="169"/>
        <v>-</v>
      </c>
      <c r="BN76" s="139" t="str">
        <f t="shared" si="170"/>
        <v>-</v>
      </c>
      <c r="BO76" s="140" t="str">
        <f t="shared" si="171"/>
        <v>-</v>
      </c>
      <c r="BQ76" s="141" t="str">
        <f t="shared" si="172"/>
        <v>-</v>
      </c>
      <c r="BR76" s="142" t="str">
        <f t="shared" si="173"/>
        <v>-</v>
      </c>
      <c r="BS76" s="139" t="str">
        <f t="shared" si="174"/>
        <v>-</v>
      </c>
      <c r="BT76" s="140" t="str">
        <f t="shared" si="175"/>
        <v>-</v>
      </c>
      <c r="BV76" s="141" t="str">
        <f t="shared" si="176"/>
        <v>-</v>
      </c>
      <c r="BW76" s="142" t="str">
        <f t="shared" si="177"/>
        <v>-</v>
      </c>
      <c r="BX76" s="139" t="str">
        <f t="shared" si="178"/>
        <v>-</v>
      </c>
      <c r="BY76" s="140" t="str">
        <f t="shared" si="179"/>
        <v>-</v>
      </c>
      <c r="CA76" s="141" t="str">
        <f t="shared" si="180"/>
        <v>-</v>
      </c>
      <c r="CB76" s="142" t="str">
        <f t="shared" si="181"/>
        <v>-</v>
      </c>
      <c r="CC76" s="139" t="str">
        <f t="shared" si="182"/>
        <v>-</v>
      </c>
      <c r="CD76" s="140" t="str">
        <f t="shared" si="183"/>
        <v>-</v>
      </c>
      <c r="CH76" s="167"/>
      <c r="CI76" s="157"/>
      <c r="CJ76" s="234" t="str">
        <f>IF($E$10="","-",BL24)</f>
        <v>-</v>
      </c>
      <c r="CK76" s="142" t="str">
        <f t="shared" si="161"/>
        <v>-</v>
      </c>
      <c r="CL76" s="260" t="str">
        <f t="shared" si="162"/>
        <v>-</v>
      </c>
      <c r="CM76" s="3">
        <f t="shared" si="163"/>
        <v>0</v>
      </c>
      <c r="CN76" s="3">
        <f t="shared" si="164"/>
        <v>0</v>
      </c>
      <c r="CO76" s="3">
        <f>IF(CJ76="-",0,$CM76-$CN76-CO$53)</f>
        <v>0</v>
      </c>
      <c r="CP76" s="3">
        <f>IF(CJ76="-",0,$CM76-$CN76-CP$53)</f>
        <v>0</v>
      </c>
      <c r="CQ76" s="3">
        <f>IF(CJ76="-",0,$CM76-$CN76-CQ$53)</f>
        <v>0</v>
      </c>
      <c r="CR76" s="3">
        <f>IF(CJ76="-",0,$CM76-$CN76-CR$53)</f>
        <v>0</v>
      </c>
      <c r="CS76" s="3">
        <f t="shared" si="148"/>
        <v>0</v>
      </c>
      <c r="CT76" s="3">
        <f t="shared" si="149"/>
        <v>0</v>
      </c>
      <c r="CU76" s="3">
        <f t="shared" si="150"/>
        <v>0</v>
      </c>
      <c r="CV76" s="3">
        <f t="shared" si="151"/>
        <v>0</v>
      </c>
      <c r="CW76" s="3">
        <f t="shared" si="152"/>
        <v>0</v>
      </c>
      <c r="CX76" s="3">
        <f t="shared" si="153"/>
        <v>0</v>
      </c>
      <c r="CY76" s="3">
        <f t="shared" si="154"/>
        <v>0</v>
      </c>
      <c r="CZ76" s="3">
        <f t="shared" si="155"/>
        <v>0</v>
      </c>
      <c r="DA76" s="3">
        <f>IF(AND(CO76&gt;0,CO77&lt;0),1,-1)</f>
        <v>-1</v>
      </c>
      <c r="DB76" s="3">
        <f t="shared" si="156"/>
        <v>-1</v>
      </c>
      <c r="DC76" s="3">
        <f t="shared" si="156"/>
        <v>-1</v>
      </c>
      <c r="DD76" s="3">
        <f t="shared" si="156"/>
        <v>-1</v>
      </c>
      <c r="DE76" s="3">
        <f t="shared" si="156"/>
        <v>-1</v>
      </c>
      <c r="DF76" s="3">
        <f t="shared" si="156"/>
        <v>-1</v>
      </c>
      <c r="DG76" s="3">
        <f t="shared" si="156"/>
        <v>-1</v>
      </c>
      <c r="DH76" s="3">
        <f t="shared" si="156"/>
        <v>-1</v>
      </c>
      <c r="DI76" s="3">
        <f t="shared" si="156"/>
        <v>-1</v>
      </c>
      <c r="DJ76" s="3">
        <f>IF(AND(CX76&gt;0,CX77&lt;0),1,-1)</f>
        <v>-1</v>
      </c>
      <c r="DK76" s="3">
        <f>IF(AND(CY76&gt;0,CY77&lt;0),1,-1)</f>
        <v>-1</v>
      </c>
      <c r="DL76" s="3">
        <f t="shared" si="156"/>
        <v>-1</v>
      </c>
      <c r="DM76" s="161" t="str">
        <f t="shared" si="157"/>
        <v>-</v>
      </c>
      <c r="DN76" s="161" t="str">
        <f t="shared" si="158"/>
        <v>-</v>
      </c>
      <c r="DO76" s="139" t="str">
        <f>IF(OR(DM76="-",DM77="-"),"-",(DN76-DN77)/(DM76-DM77))</f>
        <v>-</v>
      </c>
      <c r="DP76" s="235" t="str">
        <f t="shared" si="167"/>
        <v>-</v>
      </c>
      <c r="DU76" s="222" t="s">
        <v>23</v>
      </c>
      <c r="DV76" s="202" t="e">
        <f t="shared" si="201"/>
        <v>#DIV/0!</v>
      </c>
      <c r="DW76" s="202" t="e">
        <f t="shared" si="201"/>
        <v>#DIV/0!</v>
      </c>
      <c r="DX76" s="202" t="e">
        <f t="shared" si="201"/>
        <v>#DIV/0!</v>
      </c>
      <c r="DY76" s="202" t="e">
        <f t="shared" si="201"/>
        <v>#DIV/0!</v>
      </c>
      <c r="DZ76" s="202" t="e">
        <f t="shared" si="201"/>
        <v>#DIV/0!</v>
      </c>
      <c r="EA76" s="202" t="e">
        <f t="shared" si="201"/>
        <v>#DIV/0!</v>
      </c>
      <c r="EB76" s="202" t="e">
        <f t="shared" si="201"/>
        <v>#DIV/0!</v>
      </c>
      <c r="EC76" s="202" t="e">
        <f t="shared" si="201"/>
        <v>#DIV/0!</v>
      </c>
      <c r="ED76" s="202" t="e">
        <f t="shared" si="201"/>
        <v>#DIV/0!</v>
      </c>
      <c r="EE76" s="203" t="e">
        <f t="shared" si="201"/>
        <v>#DIV/0!</v>
      </c>
      <c r="EJ76" s="147"/>
    </row>
    <row r="77" spans="1:164" ht="13.5" customHeight="1">
      <c r="A77" s="1"/>
      <c r="B77" s="36"/>
      <c r="C77" s="7"/>
      <c r="D77" s="7"/>
      <c r="E77" s="272" t="s">
        <v>103</v>
      </c>
      <c r="F77" s="272" t="s">
        <v>104</v>
      </c>
      <c r="G77" s="273" t="s">
        <v>105</v>
      </c>
      <c r="P77" s="17"/>
      <c r="AG77" s="11"/>
      <c r="AH77" s="36"/>
      <c r="AI77" s="355"/>
      <c r="AJ77" s="355"/>
      <c r="AK77" s="277" t="s">
        <v>11</v>
      </c>
      <c r="AL77" s="101" t="str">
        <f>IF(DB318="","-",DB318)</f>
        <v>-</v>
      </c>
      <c r="AM77" s="101" t="str">
        <f t="shared" ref="AM77:AV77" si="204">IF(DC318="","-",DC318)</f>
        <v>-</v>
      </c>
      <c r="AN77" s="101" t="str">
        <f t="shared" si="204"/>
        <v>-</v>
      </c>
      <c r="AO77" s="101" t="str">
        <f t="shared" si="204"/>
        <v>-</v>
      </c>
      <c r="AP77" s="101" t="str">
        <f t="shared" si="204"/>
        <v>-</v>
      </c>
      <c r="AQ77" s="101" t="str">
        <f t="shared" si="204"/>
        <v>-</v>
      </c>
      <c r="AR77" s="101" t="str">
        <f t="shared" si="204"/>
        <v>-</v>
      </c>
      <c r="AS77" s="101" t="str">
        <f t="shared" si="204"/>
        <v>-</v>
      </c>
      <c r="AT77" s="101" t="str">
        <f t="shared" si="204"/>
        <v>-</v>
      </c>
      <c r="AU77" s="101" t="str">
        <f t="shared" si="204"/>
        <v>-</v>
      </c>
      <c r="AV77" s="101" t="str">
        <f t="shared" si="204"/>
        <v>-</v>
      </c>
      <c r="AW77" s="4"/>
      <c r="AX77" s="277" t="s">
        <v>11</v>
      </c>
      <c r="AY77" s="108" t="e">
        <f t="shared" si="188"/>
        <v>#DIV/0!</v>
      </c>
      <c r="AZ77" s="108" t="e">
        <f t="shared" si="189"/>
        <v>#DIV/0!</v>
      </c>
      <c r="BA77" s="108" t="e">
        <f t="shared" si="190"/>
        <v>#DIV/0!</v>
      </c>
      <c r="BB77" s="108" t="e">
        <f t="shared" si="191"/>
        <v>#DIV/0!</v>
      </c>
      <c r="BC77" s="108" t="e">
        <f t="shared" si="192"/>
        <v>#DIV/0!</v>
      </c>
      <c r="BD77" s="108" t="e">
        <f t="shared" si="193"/>
        <v>#DIV/0!</v>
      </c>
      <c r="BE77" s="108" t="e">
        <f t="shared" si="194"/>
        <v>#DIV/0!</v>
      </c>
      <c r="BF77" s="108" t="e">
        <f t="shared" si="195"/>
        <v>#DIV/0!</v>
      </c>
      <c r="BG77" s="108" t="e">
        <f t="shared" si="196"/>
        <v>#DIV/0!</v>
      </c>
      <c r="BH77" s="108" t="e">
        <f t="shared" si="197"/>
        <v>#DIV/0!</v>
      </c>
      <c r="BL77" s="141" t="str">
        <f t="shared" si="168"/>
        <v>-</v>
      </c>
      <c r="BM77" s="142" t="str">
        <f t="shared" si="169"/>
        <v>-</v>
      </c>
      <c r="BN77" s="139" t="str">
        <f t="shared" si="170"/>
        <v>-</v>
      </c>
      <c r="BO77" s="140" t="str">
        <f t="shared" si="171"/>
        <v>-</v>
      </c>
      <c r="BQ77" s="141" t="str">
        <f t="shared" si="172"/>
        <v>-</v>
      </c>
      <c r="BR77" s="142" t="str">
        <f t="shared" si="173"/>
        <v>-</v>
      </c>
      <c r="BS77" s="139" t="str">
        <f t="shared" si="174"/>
        <v>-</v>
      </c>
      <c r="BT77" s="140" t="str">
        <f t="shared" si="175"/>
        <v>-</v>
      </c>
      <c r="BV77" s="141" t="str">
        <f t="shared" si="176"/>
        <v>-</v>
      </c>
      <c r="BW77" s="142" t="str">
        <f t="shared" si="177"/>
        <v>-</v>
      </c>
      <c r="BX77" s="139" t="str">
        <f t="shared" si="178"/>
        <v>-</v>
      </c>
      <c r="BY77" s="140" t="str">
        <f t="shared" si="179"/>
        <v>-</v>
      </c>
      <c r="CA77" s="141" t="str">
        <f t="shared" si="180"/>
        <v>-</v>
      </c>
      <c r="CB77" s="142" t="str">
        <f t="shared" si="181"/>
        <v>-</v>
      </c>
      <c r="CC77" s="139" t="str">
        <f t="shared" si="182"/>
        <v>-</v>
      </c>
      <c r="CD77" s="140" t="str">
        <f t="shared" si="183"/>
        <v>-</v>
      </c>
      <c r="CH77" s="167"/>
      <c r="CI77" s="157"/>
      <c r="CJ77" s="247" t="str">
        <f t="shared" si="160"/>
        <v>-</v>
      </c>
      <c r="CK77" s="238" t="str">
        <f t="shared" si="161"/>
        <v>-</v>
      </c>
      <c r="CL77" s="260" t="str">
        <f t="shared" si="162"/>
        <v>-</v>
      </c>
      <c r="CM77" s="196">
        <f>IF(CJ77="-",0,$CK77*$E$10*$E$30*$F$10*$E$31/($E$33))</f>
        <v>0</v>
      </c>
      <c r="CN77" s="3">
        <f t="shared" si="164"/>
        <v>0</v>
      </c>
      <c r="CO77" s="196">
        <f>IF(CJ77="-",0,$CM77-$CN77-CO$53)</f>
        <v>0</v>
      </c>
      <c r="CP77" s="196">
        <f>IF(CJ77="-",0,$CM77-$CN77-CP$53)</f>
        <v>0</v>
      </c>
      <c r="CQ77" s="196">
        <f>IF(CJ77="-",0,$CM77-$CN77-CQ$53)</f>
        <v>0</v>
      </c>
      <c r="CR77" s="196">
        <f>IF(CJ77="-",0,$CM77-$CN77-CR$53)</f>
        <v>0</v>
      </c>
      <c r="CS77" s="196">
        <f>IF(CJ77="-",0,$CM77-$CN77-CS$53)</f>
        <v>0</v>
      </c>
      <c r="CT77" s="196">
        <f>IF(CJ77="-",0,$CM77-$CN77-CT$53)</f>
        <v>0</v>
      </c>
      <c r="CU77" s="196">
        <f>IF(CJ77="-",0,$CM77-$CN77-CU$53)</f>
        <v>0</v>
      </c>
      <c r="CV77" s="196">
        <f>IF(CJ77="-",0,$CM77-$CN77-CV$53)</f>
        <v>0</v>
      </c>
      <c r="CW77" s="196">
        <f>IF(CJ77="-",0,$CM77-$CN77-CW$53)</f>
        <v>0</v>
      </c>
      <c r="CX77" s="196">
        <f>IF(CJ77="-",0,$CM77-$CN77-CX$53)</f>
        <v>0</v>
      </c>
      <c r="CY77" s="196">
        <f>IF(CJ77="-",0,$CM77-$CN77-CY$53)</f>
        <v>0</v>
      </c>
      <c r="CZ77" s="196">
        <f>IF(CJ77="-",0,$CM77-$CN77-CZ$53)</f>
        <v>0</v>
      </c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239" t="str">
        <f t="shared" si="157"/>
        <v>-</v>
      </c>
      <c r="DN77" s="239" t="str">
        <f t="shared" si="158"/>
        <v>-</v>
      </c>
      <c r="DO77" s="240"/>
      <c r="DP77" s="241"/>
      <c r="DU77" s="221" t="s">
        <v>24</v>
      </c>
      <c r="DV77" s="205" t="e">
        <f t="shared" si="201"/>
        <v>#DIV/0!</v>
      </c>
      <c r="DW77" s="205" t="e">
        <f t="shared" si="201"/>
        <v>#DIV/0!</v>
      </c>
      <c r="DX77" s="205" t="e">
        <f t="shared" si="201"/>
        <v>#DIV/0!</v>
      </c>
      <c r="DY77" s="205" t="e">
        <f t="shared" si="201"/>
        <v>#DIV/0!</v>
      </c>
      <c r="DZ77" s="205" t="e">
        <f t="shared" si="201"/>
        <v>#DIV/0!</v>
      </c>
      <c r="EA77" s="205" t="e">
        <f t="shared" si="201"/>
        <v>#DIV/0!</v>
      </c>
      <c r="EB77" s="205" t="e">
        <f t="shared" si="201"/>
        <v>#DIV/0!</v>
      </c>
      <c r="EC77" s="205" t="e">
        <f t="shared" si="201"/>
        <v>#DIV/0!</v>
      </c>
      <c r="ED77" s="205" t="e">
        <f t="shared" si="201"/>
        <v>#DIV/0!</v>
      </c>
      <c r="EE77" s="206" t="e">
        <f t="shared" si="201"/>
        <v>#DIV/0!</v>
      </c>
      <c r="EJ77" s="147"/>
    </row>
    <row r="78" spans="1:164" ht="13.5" customHeight="1" thickBot="1">
      <c r="A78" s="1"/>
      <c r="B78" s="186"/>
      <c r="C78" s="36"/>
      <c r="D78" s="7"/>
      <c r="E78" s="67" t="s">
        <v>107</v>
      </c>
      <c r="F78" s="67" t="s">
        <v>108</v>
      </c>
      <c r="G78" s="67" t="s">
        <v>109</v>
      </c>
      <c r="P78" s="17"/>
      <c r="AG78" s="11"/>
      <c r="AH78" s="36"/>
      <c r="AI78" s="355"/>
      <c r="AJ78" s="355"/>
      <c r="AK78" s="277" t="s">
        <v>12</v>
      </c>
      <c r="AL78" s="101" t="str">
        <f>IF(DB363="","-",DB363)</f>
        <v>-</v>
      </c>
      <c r="AM78" s="101" t="str">
        <f t="shared" ref="AM78:AV78" si="205">IF(DC363="","-",DC363)</f>
        <v>-</v>
      </c>
      <c r="AN78" s="101" t="str">
        <f t="shared" si="205"/>
        <v>-</v>
      </c>
      <c r="AO78" s="101" t="str">
        <f t="shared" si="205"/>
        <v>-</v>
      </c>
      <c r="AP78" s="101" t="str">
        <f t="shared" si="205"/>
        <v>-</v>
      </c>
      <c r="AQ78" s="101" t="str">
        <f t="shared" si="205"/>
        <v>-</v>
      </c>
      <c r="AR78" s="101" t="str">
        <f t="shared" si="205"/>
        <v>-</v>
      </c>
      <c r="AS78" s="101" t="str">
        <f t="shared" si="205"/>
        <v>-</v>
      </c>
      <c r="AT78" s="101" t="str">
        <f t="shared" si="205"/>
        <v>-</v>
      </c>
      <c r="AU78" s="101" t="str">
        <f t="shared" si="205"/>
        <v>-</v>
      </c>
      <c r="AV78" s="101" t="str">
        <f t="shared" si="205"/>
        <v>-</v>
      </c>
      <c r="AW78" s="4"/>
      <c r="AX78" s="277" t="s">
        <v>12</v>
      </c>
      <c r="AY78" s="108" t="e">
        <f t="shared" si="188"/>
        <v>#DIV/0!</v>
      </c>
      <c r="AZ78" s="108" t="e">
        <f t="shared" si="189"/>
        <v>#DIV/0!</v>
      </c>
      <c r="BA78" s="108" t="e">
        <f t="shared" si="190"/>
        <v>#DIV/0!</v>
      </c>
      <c r="BB78" s="108" t="e">
        <f t="shared" si="191"/>
        <v>#DIV/0!</v>
      </c>
      <c r="BC78" s="108" t="e">
        <f t="shared" si="192"/>
        <v>#DIV/0!</v>
      </c>
      <c r="BD78" s="108" t="e">
        <f t="shared" si="193"/>
        <v>#DIV/0!</v>
      </c>
      <c r="BE78" s="108" t="e">
        <f t="shared" si="194"/>
        <v>#DIV/0!</v>
      </c>
      <c r="BF78" s="108" t="e">
        <f t="shared" si="195"/>
        <v>#DIV/0!</v>
      </c>
      <c r="BG78" s="108" t="e">
        <f t="shared" si="196"/>
        <v>#DIV/0!</v>
      </c>
      <c r="BH78" s="108" t="e">
        <f t="shared" si="197"/>
        <v>#DIV/0!</v>
      </c>
      <c r="BL78" s="143" t="str">
        <f t="shared" si="168"/>
        <v>-</v>
      </c>
      <c r="BM78" s="144" t="str">
        <f t="shared" si="169"/>
        <v>-</v>
      </c>
      <c r="BN78" s="145" t="str">
        <f t="shared" si="170"/>
        <v>-</v>
      </c>
      <c r="BO78" s="146" t="str">
        <f t="shared" si="171"/>
        <v>-</v>
      </c>
      <c r="BQ78" s="143" t="str">
        <f t="shared" si="172"/>
        <v>-</v>
      </c>
      <c r="BR78" s="144" t="str">
        <f t="shared" si="173"/>
        <v>-</v>
      </c>
      <c r="BS78" s="145" t="str">
        <f t="shared" si="174"/>
        <v>-</v>
      </c>
      <c r="BT78" s="146" t="str">
        <f t="shared" si="175"/>
        <v>-</v>
      </c>
      <c r="BV78" s="143" t="str">
        <f t="shared" si="176"/>
        <v>-</v>
      </c>
      <c r="BW78" s="144" t="str">
        <f t="shared" si="177"/>
        <v>-</v>
      </c>
      <c r="BX78" s="145" t="str">
        <f t="shared" si="178"/>
        <v>-</v>
      </c>
      <c r="BY78" s="146" t="str">
        <f t="shared" si="179"/>
        <v>-</v>
      </c>
      <c r="CA78" s="143" t="str">
        <f t="shared" si="180"/>
        <v>-</v>
      </c>
      <c r="CB78" s="144" t="str">
        <f t="shared" si="181"/>
        <v>-</v>
      </c>
      <c r="CC78" s="145" t="str">
        <f t="shared" si="182"/>
        <v>-</v>
      </c>
      <c r="CD78" s="146" t="str">
        <f t="shared" si="183"/>
        <v>-</v>
      </c>
      <c r="CH78" s="167"/>
      <c r="CI78" s="157"/>
      <c r="CJ78" s="139"/>
      <c r="CK78" s="139"/>
      <c r="CL78" s="139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EJ78" s="147"/>
    </row>
    <row r="79" spans="1:164" ht="13.5" customHeight="1">
      <c r="A79" s="1"/>
      <c r="B79" s="186"/>
      <c r="C79" s="186"/>
      <c r="D79" s="5">
        <v>1</v>
      </c>
      <c r="E79" s="120" t="str">
        <f>IF(F$69="","",IF(E49="","",IF(AND(F48&lt;F$69,F49&gt;F$69),(E49-E48)/(F49-F48)*(F$69-F48)+E48,IF(AND(F49&gt;F$69,F50&lt;F$69),(E49-E50)/(F49-F50)*(F$69-F49)+E49,E49))))</f>
        <v/>
      </c>
      <c r="F79" s="121" t="str">
        <f>IF(F$69="","",IF(F49="","",MIN(F49,F$69)))</f>
        <v/>
      </c>
      <c r="G79" s="99" t="str">
        <f>IF(F79="","",ROUND(E79*F79*2*PI()/60/1000,1))</f>
        <v/>
      </c>
      <c r="P79" s="17"/>
      <c r="AG79" s="11"/>
      <c r="AH79" s="37"/>
      <c r="AI79" s="355"/>
      <c r="AJ79" s="355"/>
      <c r="AK79" s="277" t="s">
        <v>13</v>
      </c>
      <c r="AL79" s="101" t="str">
        <f>IF(DB408="","-",DB408)</f>
        <v>-</v>
      </c>
      <c r="AM79" s="101" t="str">
        <f t="shared" ref="AM79:AV79" si="206">IF(DC408="","-",DC408)</f>
        <v>-</v>
      </c>
      <c r="AN79" s="101" t="str">
        <f t="shared" si="206"/>
        <v>-</v>
      </c>
      <c r="AO79" s="101" t="str">
        <f t="shared" si="206"/>
        <v>-</v>
      </c>
      <c r="AP79" s="101" t="str">
        <f t="shared" si="206"/>
        <v>-</v>
      </c>
      <c r="AQ79" s="101" t="str">
        <f t="shared" si="206"/>
        <v>-</v>
      </c>
      <c r="AR79" s="101" t="str">
        <f t="shared" si="206"/>
        <v>-</v>
      </c>
      <c r="AS79" s="101" t="str">
        <f t="shared" si="206"/>
        <v>-</v>
      </c>
      <c r="AT79" s="101" t="str">
        <f t="shared" si="206"/>
        <v>-</v>
      </c>
      <c r="AU79" s="101" t="str">
        <f t="shared" si="206"/>
        <v>-</v>
      </c>
      <c r="AV79" s="101" t="str">
        <f t="shared" si="206"/>
        <v>-</v>
      </c>
      <c r="AW79" s="4"/>
      <c r="AX79" s="277" t="s">
        <v>13</v>
      </c>
      <c r="AY79" s="108" t="e">
        <f t="shared" si="188"/>
        <v>#DIV/0!</v>
      </c>
      <c r="AZ79" s="108" t="e">
        <f t="shared" si="189"/>
        <v>#DIV/0!</v>
      </c>
      <c r="BA79" s="108" t="e">
        <f t="shared" si="190"/>
        <v>#DIV/0!</v>
      </c>
      <c r="BB79" s="108" t="e">
        <f t="shared" si="191"/>
        <v>#DIV/0!</v>
      </c>
      <c r="BC79" s="108" t="e">
        <f t="shared" si="192"/>
        <v>#DIV/0!</v>
      </c>
      <c r="BD79" s="108" t="e">
        <f t="shared" si="193"/>
        <v>#DIV/0!</v>
      </c>
      <c r="BE79" s="108" t="e">
        <f t="shared" si="194"/>
        <v>#DIV/0!</v>
      </c>
      <c r="BF79" s="108" t="e">
        <f t="shared" si="195"/>
        <v>#DIV/0!</v>
      </c>
      <c r="BG79" s="108" t="e">
        <f t="shared" si="196"/>
        <v>#DIV/0!</v>
      </c>
      <c r="BH79" s="108" t="e">
        <f t="shared" si="197"/>
        <v>#DIV/0!</v>
      </c>
      <c r="CH79" s="167"/>
      <c r="CI79" s="157"/>
      <c r="CJ79" s="139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244" t="s">
        <v>77</v>
      </c>
      <c r="DA79" s="198">
        <f t="shared" ref="DA79:DI79" si="207">IF(MAX(DA58:DA76)=1,1,0)</f>
        <v>0</v>
      </c>
      <c r="DB79" s="198">
        <f t="shared" si="207"/>
        <v>0</v>
      </c>
      <c r="DC79" s="198">
        <f t="shared" si="207"/>
        <v>0</v>
      </c>
      <c r="DD79" s="198">
        <f t="shared" si="207"/>
        <v>0</v>
      </c>
      <c r="DE79" s="198">
        <f t="shared" si="207"/>
        <v>0</v>
      </c>
      <c r="DF79" s="198">
        <f t="shared" si="207"/>
        <v>0</v>
      </c>
      <c r="DG79" s="198">
        <f t="shared" si="207"/>
        <v>0</v>
      </c>
      <c r="DH79" s="198">
        <f t="shared" si="207"/>
        <v>0</v>
      </c>
      <c r="DI79" s="198">
        <f t="shared" si="207"/>
        <v>0</v>
      </c>
      <c r="DJ79" s="198">
        <f>IF(MAX(DJ58:DJ76)=1,1,0)</f>
        <v>0</v>
      </c>
      <c r="DK79" s="198">
        <f>IF(MAX(DK58:DK76)=1,1,0)</f>
        <v>0</v>
      </c>
      <c r="DL79" s="199">
        <f>IF(MAX(DL58:DL76)=1,1,0)</f>
        <v>0</v>
      </c>
      <c r="DM79" s="3"/>
      <c r="DN79" s="3"/>
      <c r="DO79" s="3"/>
      <c r="DP79" s="3"/>
      <c r="EJ79" s="147"/>
    </row>
    <row r="80" spans="1:164" ht="13.5" customHeight="1" thickBot="1">
      <c r="A80" s="1"/>
      <c r="B80" s="186"/>
      <c r="C80" s="186"/>
      <c r="D80" s="5">
        <v>2</v>
      </c>
      <c r="E80" s="122" t="str">
        <f>IF(F$69="","",IF(E50="","",IF(AND(F49&lt;F$69,F50&gt;F$69),(E50-E49)/(F50-F49)*(F$69-F49)+E49,IF(AND(F50&gt;F$69,F51&lt;F$69),(E50-E51)/(F50-F51)*(F$69-F50)+E50,E50))))</f>
        <v/>
      </c>
      <c r="F80" s="123" t="str">
        <f>IF(F$69="","",IF(F50="","",MIN(F50,F$69)))</f>
        <v/>
      </c>
      <c r="G80" s="89" t="str">
        <f t="shared" ref="G80:G98" si="208">IF(F80="","",ROUND(E80*F80*2*PI()/60/1000,1))</f>
        <v/>
      </c>
      <c r="P80" s="17"/>
      <c r="AG80" s="11"/>
      <c r="AH80" s="37"/>
      <c r="AI80" s="355"/>
      <c r="AJ80" s="355"/>
      <c r="AK80" s="277" t="s">
        <v>14</v>
      </c>
      <c r="AL80" s="101" t="str">
        <f>IF(DB453="","-",DB453)</f>
        <v>-</v>
      </c>
      <c r="AM80" s="101" t="str">
        <f t="shared" ref="AM80:AV80" si="209">IF(DC453="","-",DC453)</f>
        <v>-</v>
      </c>
      <c r="AN80" s="101" t="str">
        <f t="shared" si="209"/>
        <v>-</v>
      </c>
      <c r="AO80" s="101" t="str">
        <f t="shared" si="209"/>
        <v>-</v>
      </c>
      <c r="AP80" s="101" t="str">
        <f t="shared" si="209"/>
        <v>-</v>
      </c>
      <c r="AQ80" s="101" t="str">
        <f t="shared" si="209"/>
        <v>-</v>
      </c>
      <c r="AR80" s="101" t="str">
        <f t="shared" si="209"/>
        <v>-</v>
      </c>
      <c r="AS80" s="101" t="str">
        <f t="shared" si="209"/>
        <v>-</v>
      </c>
      <c r="AT80" s="101" t="str">
        <f t="shared" si="209"/>
        <v>-</v>
      </c>
      <c r="AU80" s="101" t="str">
        <f t="shared" si="209"/>
        <v>-</v>
      </c>
      <c r="AV80" s="101" t="str">
        <f t="shared" si="209"/>
        <v>-</v>
      </c>
      <c r="AW80" s="4"/>
      <c r="AX80" s="277" t="s">
        <v>14</v>
      </c>
      <c r="AY80" s="108" t="e">
        <f t="shared" si="188"/>
        <v>#DIV/0!</v>
      </c>
      <c r="AZ80" s="108" t="e">
        <f t="shared" si="189"/>
        <v>#DIV/0!</v>
      </c>
      <c r="BA80" s="108" t="e">
        <f t="shared" si="190"/>
        <v>#DIV/0!</v>
      </c>
      <c r="BB80" s="108" t="e">
        <f t="shared" si="191"/>
        <v>#DIV/0!</v>
      </c>
      <c r="BC80" s="108" t="e">
        <f t="shared" si="192"/>
        <v>#DIV/0!</v>
      </c>
      <c r="BD80" s="108" t="e">
        <f t="shared" si="193"/>
        <v>#DIV/0!</v>
      </c>
      <c r="BE80" s="108" t="e">
        <f t="shared" si="194"/>
        <v>#DIV/0!</v>
      </c>
      <c r="BF80" s="108" t="e">
        <f t="shared" si="195"/>
        <v>#DIV/0!</v>
      </c>
      <c r="BG80" s="108" t="e">
        <f t="shared" si="196"/>
        <v>#DIV/0!</v>
      </c>
      <c r="BH80" s="108" t="e">
        <f t="shared" si="197"/>
        <v>#DIV/0!</v>
      </c>
      <c r="CH80" s="167"/>
      <c r="CI80" s="157"/>
      <c r="CJ80" s="139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U80" s="1">
        <v>1</v>
      </c>
      <c r="DV80" s="1">
        <v>1</v>
      </c>
      <c r="DX80" s="1">
        <v>1</v>
      </c>
      <c r="EA80" s="1">
        <v>1</v>
      </c>
      <c r="EJ80" s="147"/>
    </row>
    <row r="81" spans="1:140" ht="13.5" customHeight="1">
      <c r="A81" s="1"/>
      <c r="B81" s="186"/>
      <c r="C81" s="186"/>
      <c r="D81" s="5">
        <v>3</v>
      </c>
      <c r="E81" s="122" t="str">
        <f t="shared" ref="E81:E98" si="210">IF(F$69="","",IF(E51="","",IF(AND(F50&lt;F$69,F51&gt;F$69),(E51-E50)/(F51-F50)*(F$69-F50)+E50,IF(AND(F51&gt;F$69,F52&lt;F$69),(E51-E52)/(F51-F52)*(F$69-F51)+E51,E51))))</f>
        <v/>
      </c>
      <c r="F81" s="123" t="str">
        <f>IF(F$69="","",IF(F51="","",MIN(F51,F$69)))</f>
        <v/>
      </c>
      <c r="G81" s="89" t="str">
        <f>IF(F81="","",ROUND(E81*F81*2*PI()/60/1000,1))</f>
        <v/>
      </c>
      <c r="P81" s="17"/>
      <c r="AG81" s="11"/>
      <c r="AH81" s="37"/>
      <c r="AI81" s="355"/>
      <c r="AJ81" s="355"/>
      <c r="AK81" s="277" t="s">
        <v>15</v>
      </c>
      <c r="AL81" s="101" t="str">
        <f>IF(DB498="","-",DB498)</f>
        <v>-</v>
      </c>
      <c r="AM81" s="101" t="str">
        <f t="shared" ref="AM81:AV81" si="211">IF(DC498="","-",DC498)</f>
        <v>-</v>
      </c>
      <c r="AN81" s="101" t="str">
        <f t="shared" si="211"/>
        <v>-</v>
      </c>
      <c r="AO81" s="101" t="str">
        <f t="shared" si="211"/>
        <v>-</v>
      </c>
      <c r="AP81" s="101" t="str">
        <f t="shared" si="211"/>
        <v>-</v>
      </c>
      <c r="AQ81" s="101" t="str">
        <f t="shared" si="211"/>
        <v>-</v>
      </c>
      <c r="AR81" s="101" t="str">
        <f t="shared" si="211"/>
        <v>-</v>
      </c>
      <c r="AS81" s="101" t="str">
        <f t="shared" si="211"/>
        <v>-</v>
      </c>
      <c r="AT81" s="101" t="str">
        <f t="shared" si="211"/>
        <v>-</v>
      </c>
      <c r="AU81" s="101" t="str">
        <f t="shared" si="211"/>
        <v>-</v>
      </c>
      <c r="AV81" s="101" t="str">
        <f t="shared" si="211"/>
        <v>-</v>
      </c>
      <c r="AW81" s="4"/>
      <c r="AX81" s="277" t="s">
        <v>15</v>
      </c>
      <c r="AY81" s="108" t="e">
        <f t="shared" si="188"/>
        <v>#DIV/0!</v>
      </c>
      <c r="AZ81" s="108" t="e">
        <f t="shared" si="189"/>
        <v>#DIV/0!</v>
      </c>
      <c r="BA81" s="108" t="e">
        <f t="shared" si="190"/>
        <v>#DIV/0!</v>
      </c>
      <c r="BB81" s="108" t="e">
        <f t="shared" si="191"/>
        <v>#DIV/0!</v>
      </c>
      <c r="BC81" s="108" t="e">
        <f t="shared" si="192"/>
        <v>#DIV/0!</v>
      </c>
      <c r="BD81" s="108" t="e">
        <f t="shared" si="193"/>
        <v>#DIV/0!</v>
      </c>
      <c r="BE81" s="108" t="e">
        <f t="shared" si="194"/>
        <v>#DIV/0!</v>
      </c>
      <c r="BF81" s="108" t="e">
        <f t="shared" si="195"/>
        <v>#DIV/0!</v>
      </c>
      <c r="BG81" s="108" t="e">
        <f t="shared" si="196"/>
        <v>#DIV/0!</v>
      </c>
      <c r="BH81" s="108" t="e">
        <f t="shared" si="197"/>
        <v>#DIV/0!</v>
      </c>
      <c r="BL81" s="132" t="s">
        <v>127</v>
      </c>
      <c r="BM81" s="133"/>
      <c r="BN81" s="134" t="s">
        <v>54</v>
      </c>
      <c r="BO81" s="135"/>
      <c r="BQ81" s="132" t="s">
        <v>128</v>
      </c>
      <c r="BR81" s="133"/>
      <c r="BS81" s="134" t="s">
        <v>54</v>
      </c>
      <c r="BT81" s="135"/>
      <c r="BV81" s="132" t="s">
        <v>129</v>
      </c>
      <c r="BW81" s="133"/>
      <c r="BX81" s="134" t="s">
        <v>54</v>
      </c>
      <c r="BY81" s="135"/>
      <c r="CA81" s="132" t="s">
        <v>130</v>
      </c>
      <c r="CB81" s="133"/>
      <c r="CC81" s="134" t="s">
        <v>54</v>
      </c>
      <c r="CD81" s="135"/>
      <c r="CH81" s="167"/>
      <c r="CI81" s="157"/>
      <c r="CJ81" s="139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192" t="s">
        <v>81</v>
      </c>
      <c r="DA81" s="193">
        <v>13</v>
      </c>
      <c r="DB81" s="193">
        <v>12</v>
      </c>
      <c r="DC81" s="193">
        <v>11</v>
      </c>
      <c r="DD81" s="193">
        <v>10</v>
      </c>
      <c r="DE81" s="193">
        <v>9</v>
      </c>
      <c r="DF81" s="193">
        <v>8</v>
      </c>
      <c r="DG81" s="193">
        <v>7</v>
      </c>
      <c r="DH81" s="193">
        <v>6</v>
      </c>
      <c r="DI81" s="193">
        <v>5</v>
      </c>
      <c r="DJ81" s="193">
        <v>4</v>
      </c>
      <c r="DK81" s="193">
        <v>3</v>
      </c>
      <c r="DL81" s="194">
        <v>2</v>
      </c>
      <c r="DM81" s="3"/>
      <c r="DN81" s="3"/>
      <c r="DO81" s="3"/>
      <c r="DP81" s="3"/>
      <c r="DU81" s="1" t="s">
        <v>5</v>
      </c>
      <c r="EJ81" s="147"/>
    </row>
    <row r="82" spans="1:140" ht="13.5" customHeight="1">
      <c r="A82" s="1"/>
      <c r="B82" s="186"/>
      <c r="C82" s="186"/>
      <c r="D82" s="5">
        <v>4</v>
      </c>
      <c r="E82" s="122" t="str">
        <f t="shared" si="210"/>
        <v/>
      </c>
      <c r="F82" s="123" t="str">
        <f>IF(F$69="","",IF(F52="","",MIN(F52,F$69)))</f>
        <v/>
      </c>
      <c r="G82" s="89" t="str">
        <f t="shared" si="208"/>
        <v/>
      </c>
      <c r="H82" s="7"/>
      <c r="P82" s="17"/>
      <c r="AG82" s="11"/>
      <c r="AH82" s="37"/>
      <c r="AI82" s="355"/>
      <c r="AJ82" s="355"/>
      <c r="AK82" s="277" t="s">
        <v>16</v>
      </c>
      <c r="AL82" s="101" t="str">
        <f>IF(DB543="","-",DB543)</f>
        <v>-</v>
      </c>
      <c r="AM82" s="101" t="str">
        <f t="shared" ref="AM82:AV82" si="212">IF(DC543="","-",DC543)</f>
        <v>-</v>
      </c>
      <c r="AN82" s="101" t="str">
        <f t="shared" si="212"/>
        <v>-</v>
      </c>
      <c r="AO82" s="101" t="str">
        <f t="shared" si="212"/>
        <v>-</v>
      </c>
      <c r="AP82" s="101" t="str">
        <f t="shared" si="212"/>
        <v>-</v>
      </c>
      <c r="AQ82" s="101" t="str">
        <f t="shared" si="212"/>
        <v>-</v>
      </c>
      <c r="AR82" s="101" t="str">
        <f t="shared" si="212"/>
        <v>-</v>
      </c>
      <c r="AS82" s="101" t="str">
        <f t="shared" si="212"/>
        <v>-</v>
      </c>
      <c r="AT82" s="101" t="str">
        <f t="shared" si="212"/>
        <v>-</v>
      </c>
      <c r="AU82" s="101" t="str">
        <f t="shared" si="212"/>
        <v>-</v>
      </c>
      <c r="AV82" s="101" t="str">
        <f t="shared" si="212"/>
        <v>-</v>
      </c>
      <c r="AW82" s="4"/>
      <c r="AX82" s="277" t="s">
        <v>16</v>
      </c>
      <c r="AY82" s="108" t="e">
        <f t="shared" si="188"/>
        <v>#DIV/0!</v>
      </c>
      <c r="AZ82" s="108" t="e">
        <f t="shared" si="189"/>
        <v>#DIV/0!</v>
      </c>
      <c r="BA82" s="108" t="e">
        <f t="shared" si="190"/>
        <v>#DIV/0!</v>
      </c>
      <c r="BB82" s="108" t="e">
        <f t="shared" si="191"/>
        <v>#DIV/0!</v>
      </c>
      <c r="BC82" s="108" t="e">
        <f t="shared" si="192"/>
        <v>#DIV/0!</v>
      </c>
      <c r="BD82" s="108" t="e">
        <f t="shared" si="193"/>
        <v>#DIV/0!</v>
      </c>
      <c r="BE82" s="108" t="e">
        <f t="shared" si="194"/>
        <v>#DIV/0!</v>
      </c>
      <c r="BF82" s="108" t="e">
        <f t="shared" si="195"/>
        <v>#DIV/0!</v>
      </c>
      <c r="BG82" s="108" t="e">
        <f t="shared" si="196"/>
        <v>#DIV/0!</v>
      </c>
      <c r="BH82" s="108" t="e">
        <f t="shared" si="197"/>
        <v>#DIV/0!</v>
      </c>
      <c r="BL82" s="136"/>
      <c r="BM82" s="3"/>
      <c r="BN82" s="3" t="s">
        <v>69</v>
      </c>
      <c r="BO82" s="137"/>
      <c r="BQ82" s="136"/>
      <c r="BR82" s="3"/>
      <c r="BS82" s="3" t="s">
        <v>69</v>
      </c>
      <c r="BT82" s="137"/>
      <c r="BV82" s="136"/>
      <c r="BW82" s="3"/>
      <c r="BX82" s="3" t="s">
        <v>69</v>
      </c>
      <c r="BY82" s="137"/>
      <c r="CA82" s="136"/>
      <c r="CB82" s="3"/>
      <c r="CC82" s="3" t="s">
        <v>69</v>
      </c>
      <c r="CD82" s="137"/>
      <c r="CH82" s="167"/>
      <c r="CI82" s="157"/>
      <c r="CJ82" s="139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212"/>
      <c r="DA82" s="3">
        <v>14</v>
      </c>
      <c r="DB82" s="3">
        <v>13</v>
      </c>
      <c r="DC82" s="3">
        <v>12</v>
      </c>
      <c r="DD82" s="3">
        <v>11</v>
      </c>
      <c r="DE82" s="3">
        <v>10</v>
      </c>
      <c r="DF82" s="3">
        <v>9</v>
      </c>
      <c r="DG82" s="3">
        <v>8</v>
      </c>
      <c r="DH82" s="3">
        <v>7</v>
      </c>
      <c r="DI82" s="3">
        <v>6</v>
      </c>
      <c r="DJ82" s="3">
        <v>5</v>
      </c>
      <c r="DK82" s="3">
        <v>4</v>
      </c>
      <c r="DL82" s="195">
        <v>3</v>
      </c>
      <c r="DM82" s="3"/>
      <c r="DN82" s="3"/>
      <c r="DO82" s="3"/>
      <c r="DP82" s="3"/>
      <c r="DU82" s="192" t="s">
        <v>25</v>
      </c>
      <c r="DV82" s="193" t="s">
        <v>53</v>
      </c>
      <c r="DW82" s="193" t="s">
        <v>131</v>
      </c>
      <c r="DX82" s="223" t="s">
        <v>132</v>
      </c>
      <c r="DY82" s="193" t="s">
        <v>114</v>
      </c>
      <c r="DZ82" s="193" t="s">
        <v>50</v>
      </c>
      <c r="EA82" s="193" t="s">
        <v>133</v>
      </c>
      <c r="EB82" s="211" t="s">
        <v>134</v>
      </c>
      <c r="EC82" s="211"/>
      <c r="ED82" s="194" t="str">
        <f>DX82</f>
        <v>vehicle speed</v>
      </c>
      <c r="EJ82" s="147"/>
    </row>
    <row r="83" spans="1:140" ht="13.5" customHeight="1">
      <c r="A83" s="1"/>
      <c r="B83" s="186"/>
      <c r="C83" s="186"/>
      <c r="D83" s="5">
        <v>5</v>
      </c>
      <c r="E83" s="122" t="str">
        <f t="shared" si="210"/>
        <v/>
      </c>
      <c r="F83" s="123" t="str">
        <f t="shared" ref="F83:F98" si="213">IF(F$69="","",IF(F53="","",MIN(F53,F$69)))</f>
        <v/>
      </c>
      <c r="G83" s="89" t="str">
        <f t="shared" si="208"/>
        <v/>
      </c>
      <c r="P83" s="17"/>
      <c r="AG83" s="11"/>
      <c r="AH83" s="37"/>
      <c r="AI83" s="355"/>
      <c r="AJ83" s="355"/>
      <c r="AK83" s="277" t="s">
        <v>17</v>
      </c>
      <c r="AL83" s="101" t="str">
        <f>IF(DB588="","-",DB588)</f>
        <v>-</v>
      </c>
      <c r="AM83" s="101" t="str">
        <f t="shared" ref="AM83:AV83" si="214">IF(DC588="","-",DC588)</f>
        <v>-</v>
      </c>
      <c r="AN83" s="101" t="str">
        <f t="shared" si="214"/>
        <v>-</v>
      </c>
      <c r="AO83" s="101" t="str">
        <f t="shared" si="214"/>
        <v>-</v>
      </c>
      <c r="AP83" s="101" t="str">
        <f t="shared" si="214"/>
        <v>-</v>
      </c>
      <c r="AQ83" s="101" t="str">
        <f t="shared" si="214"/>
        <v>-</v>
      </c>
      <c r="AR83" s="101" t="str">
        <f t="shared" si="214"/>
        <v>-</v>
      </c>
      <c r="AS83" s="101" t="str">
        <f t="shared" si="214"/>
        <v>-</v>
      </c>
      <c r="AT83" s="101" t="str">
        <f t="shared" si="214"/>
        <v>-</v>
      </c>
      <c r="AU83" s="101" t="str">
        <f t="shared" si="214"/>
        <v>-</v>
      </c>
      <c r="AV83" s="101" t="str">
        <f t="shared" si="214"/>
        <v>-</v>
      </c>
      <c r="AW83" s="4"/>
      <c r="AX83" s="277" t="s">
        <v>17</v>
      </c>
      <c r="AY83" s="108" t="e">
        <f t="shared" si="188"/>
        <v>#DIV/0!</v>
      </c>
      <c r="AZ83" s="108" t="e">
        <f t="shared" si="189"/>
        <v>#DIV/0!</v>
      </c>
      <c r="BA83" s="108" t="e">
        <f t="shared" si="190"/>
        <v>#DIV/0!</v>
      </c>
      <c r="BB83" s="108" t="e">
        <f t="shared" si="191"/>
        <v>#DIV/0!</v>
      </c>
      <c r="BC83" s="108" t="e">
        <f t="shared" si="192"/>
        <v>#DIV/0!</v>
      </c>
      <c r="BD83" s="108" t="e">
        <f t="shared" si="193"/>
        <v>#DIV/0!</v>
      </c>
      <c r="BE83" s="108" t="e">
        <f t="shared" si="194"/>
        <v>#DIV/0!</v>
      </c>
      <c r="BF83" s="108" t="e">
        <f t="shared" si="195"/>
        <v>#DIV/0!</v>
      </c>
      <c r="BG83" s="108" t="e">
        <f t="shared" si="196"/>
        <v>#DIV/0!</v>
      </c>
      <c r="BH83" s="108" t="e">
        <f t="shared" si="197"/>
        <v>#DIV/0!</v>
      </c>
      <c r="BL83" s="138"/>
      <c r="BM83" s="139"/>
      <c r="BN83" s="139" t="s">
        <v>70</v>
      </c>
      <c r="BO83" s="140" t="s">
        <v>71</v>
      </c>
      <c r="BQ83" s="138"/>
      <c r="BR83" s="139"/>
      <c r="BS83" s="139" t="s">
        <v>70</v>
      </c>
      <c r="BT83" s="140" t="s">
        <v>71</v>
      </c>
      <c r="BV83" s="138"/>
      <c r="BW83" s="139"/>
      <c r="BX83" s="139" t="s">
        <v>70</v>
      </c>
      <c r="BY83" s="140" t="s">
        <v>71</v>
      </c>
      <c r="CA83" s="138"/>
      <c r="CB83" s="139"/>
      <c r="CC83" s="139" t="s">
        <v>70</v>
      </c>
      <c r="CD83" s="140" t="s">
        <v>71</v>
      </c>
      <c r="CH83" s="167"/>
      <c r="CI83" s="157"/>
      <c r="CJ83" s="139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212"/>
      <c r="DA83" s="3">
        <v>15</v>
      </c>
      <c r="DB83" s="3">
        <v>14</v>
      </c>
      <c r="DC83" s="3">
        <v>13</v>
      </c>
      <c r="DD83" s="3">
        <v>12</v>
      </c>
      <c r="DE83" s="3">
        <v>11</v>
      </c>
      <c r="DF83" s="3">
        <v>10</v>
      </c>
      <c r="DG83" s="3">
        <v>9</v>
      </c>
      <c r="DH83" s="3">
        <v>8</v>
      </c>
      <c r="DI83" s="3">
        <v>7</v>
      </c>
      <c r="DJ83" s="3">
        <v>6</v>
      </c>
      <c r="DK83" s="3">
        <v>5</v>
      </c>
      <c r="DL83" s="195">
        <v>4</v>
      </c>
      <c r="DM83" s="3"/>
      <c r="DN83" s="3"/>
      <c r="DO83" s="3"/>
      <c r="DP83" s="3"/>
      <c r="DU83" s="213" t="s">
        <v>35</v>
      </c>
      <c r="DV83" s="196" t="s">
        <v>135</v>
      </c>
      <c r="DW83" s="196" t="s">
        <v>136</v>
      </c>
      <c r="DX83" s="229" t="s">
        <v>36</v>
      </c>
      <c r="DY83" s="196" t="s">
        <v>58</v>
      </c>
      <c r="DZ83" s="196" t="s">
        <v>58</v>
      </c>
      <c r="EA83" s="196" t="s">
        <v>58</v>
      </c>
      <c r="EB83" s="214" t="s">
        <v>137</v>
      </c>
      <c r="EC83" s="214" t="s">
        <v>138</v>
      </c>
      <c r="ED83" s="197" t="str">
        <f>DX83</f>
        <v>km/h</v>
      </c>
      <c r="EJ83" s="147"/>
    </row>
    <row r="84" spans="1:140" ht="13.5" customHeight="1">
      <c r="B84" s="186"/>
      <c r="C84" s="186"/>
      <c r="D84" s="5">
        <v>6</v>
      </c>
      <c r="E84" s="122" t="str">
        <f t="shared" si="210"/>
        <v/>
      </c>
      <c r="F84" s="123" t="str">
        <f t="shared" si="213"/>
        <v/>
      </c>
      <c r="G84" s="89" t="str">
        <f t="shared" si="208"/>
        <v/>
      </c>
      <c r="P84" s="17"/>
      <c r="AG84" s="11"/>
      <c r="AH84" s="37"/>
      <c r="AI84" s="355"/>
      <c r="AJ84" s="355"/>
      <c r="AK84" s="277" t="s">
        <v>18</v>
      </c>
      <c r="AL84" s="101" t="str">
        <f>IF(DB633="","-",DB633)</f>
        <v>-</v>
      </c>
      <c r="AM84" s="101" t="str">
        <f t="shared" ref="AM84:AV84" si="215">IF(DC633="","-",DC633)</f>
        <v>-</v>
      </c>
      <c r="AN84" s="101" t="str">
        <f t="shared" si="215"/>
        <v>-</v>
      </c>
      <c r="AO84" s="101" t="str">
        <f t="shared" si="215"/>
        <v>-</v>
      </c>
      <c r="AP84" s="101" t="str">
        <f t="shared" si="215"/>
        <v>-</v>
      </c>
      <c r="AQ84" s="101" t="str">
        <f t="shared" si="215"/>
        <v>-</v>
      </c>
      <c r="AR84" s="101" t="str">
        <f t="shared" si="215"/>
        <v>-</v>
      </c>
      <c r="AS84" s="101" t="str">
        <f t="shared" si="215"/>
        <v>-</v>
      </c>
      <c r="AT84" s="101" t="str">
        <f t="shared" si="215"/>
        <v>-</v>
      </c>
      <c r="AU84" s="101" t="str">
        <f t="shared" si="215"/>
        <v>-</v>
      </c>
      <c r="AV84" s="101" t="str">
        <f t="shared" si="215"/>
        <v>-</v>
      </c>
      <c r="AW84" s="4"/>
      <c r="AX84" s="277" t="s">
        <v>18</v>
      </c>
      <c r="AY84" s="108" t="e">
        <f t="shared" si="188"/>
        <v>#DIV/0!</v>
      </c>
      <c r="AZ84" s="108" t="e">
        <f t="shared" si="189"/>
        <v>#DIV/0!</v>
      </c>
      <c r="BA84" s="108" t="e">
        <f t="shared" si="190"/>
        <v>#DIV/0!</v>
      </c>
      <c r="BB84" s="108" t="e">
        <f t="shared" si="191"/>
        <v>#DIV/0!</v>
      </c>
      <c r="BC84" s="108" t="e">
        <f t="shared" si="192"/>
        <v>#DIV/0!</v>
      </c>
      <c r="BD84" s="108" t="e">
        <f t="shared" si="193"/>
        <v>#DIV/0!</v>
      </c>
      <c r="BE84" s="108" t="e">
        <f t="shared" si="194"/>
        <v>#DIV/0!</v>
      </c>
      <c r="BF84" s="108" t="e">
        <f t="shared" si="195"/>
        <v>#DIV/0!</v>
      </c>
      <c r="BG84" s="108" t="e">
        <f t="shared" si="196"/>
        <v>#DIV/0!</v>
      </c>
      <c r="BH84" s="108" t="e">
        <f t="shared" si="197"/>
        <v>#DIV/0!</v>
      </c>
      <c r="BL84" s="138" t="s">
        <v>30</v>
      </c>
      <c r="BM84" s="139" t="s">
        <v>31</v>
      </c>
      <c r="BN84" s="139"/>
      <c r="BO84" s="140"/>
      <c r="BQ84" s="138" t="s">
        <v>30</v>
      </c>
      <c r="BR84" s="139" t="s">
        <v>31</v>
      </c>
      <c r="BS84" s="139"/>
      <c r="BT84" s="140"/>
      <c r="BV84" s="138" t="s">
        <v>30</v>
      </c>
      <c r="BW84" s="139" t="s">
        <v>31</v>
      </c>
      <c r="BX84" s="139"/>
      <c r="BY84" s="140"/>
      <c r="CA84" s="138" t="s">
        <v>30</v>
      </c>
      <c r="CB84" s="139" t="s">
        <v>31</v>
      </c>
      <c r="CC84" s="139"/>
      <c r="CD84" s="140"/>
      <c r="CI84" s="157"/>
      <c r="CJ84" s="139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212"/>
      <c r="DA84" s="3">
        <v>16</v>
      </c>
      <c r="DB84" s="3">
        <v>15</v>
      </c>
      <c r="DC84" s="3">
        <v>14</v>
      </c>
      <c r="DD84" s="3">
        <v>13</v>
      </c>
      <c r="DE84" s="3">
        <v>12</v>
      </c>
      <c r="DF84" s="3">
        <v>11</v>
      </c>
      <c r="DG84" s="3">
        <v>10</v>
      </c>
      <c r="DH84" s="3">
        <v>9</v>
      </c>
      <c r="DI84" s="3">
        <v>8</v>
      </c>
      <c r="DJ84" s="3">
        <v>7</v>
      </c>
      <c r="DK84" s="3">
        <v>6</v>
      </c>
      <c r="DL84" s="195">
        <v>5</v>
      </c>
      <c r="DM84" s="3"/>
      <c r="DN84" s="3"/>
      <c r="DO84" s="3"/>
      <c r="DP84" s="3"/>
      <c r="DU84" s="224" t="str">
        <f>IF($E$9="","-",BL6)</f>
        <v>-</v>
      </c>
      <c r="DV84" s="225" t="str">
        <f t="shared" ref="DV84:DV102" si="216">BM6</f>
        <v>-</v>
      </c>
      <c r="DW84" s="225">
        <f t="shared" ref="DW84:DW101" si="217">IF(DU84="-",0,$E$6)</f>
        <v>0</v>
      </c>
      <c r="DX84" s="150">
        <f>IF(DU84="-",0,$DU84/$E$9/$E$30*(2*PI()*$E$33)/1000*60)</f>
        <v>0</v>
      </c>
      <c r="DY84" s="165">
        <f>IF(DU84="-",0,$E$36*$E$6*9.80665+$E$37*DX84+$E$38*DX84^2)</f>
        <v>0</v>
      </c>
      <c r="DZ84" s="165">
        <f>IF(DU84="-",0,$DV84*$E$9*$E$30*$F$9*$E$31/($E$33))</f>
        <v>0</v>
      </c>
      <c r="EA84" s="165">
        <f t="shared" ref="EA84:EA103" si="218">IF(DU84="-",0,DZ84-DY84)</f>
        <v>0</v>
      </c>
      <c r="EB84" s="226">
        <f>IF(DU84="-",0,EA84/(SQRT(($DW84*9.80665)^2-EA84^2)))</f>
        <v>0</v>
      </c>
      <c r="EC84" s="165">
        <f>IF(DU84="-",0,ATAN(EB84)/PI()*180)</f>
        <v>0</v>
      </c>
      <c r="ED84" s="195">
        <f t="shared" ref="ED84:ED103" si="219">IF(DU84="-",0,DX84)</f>
        <v>0</v>
      </c>
      <c r="EJ84" s="147"/>
    </row>
    <row r="85" spans="1:140" ht="13.5" customHeight="1">
      <c r="B85" s="186"/>
      <c r="C85" s="186"/>
      <c r="D85" s="5">
        <v>7</v>
      </c>
      <c r="E85" s="122" t="str">
        <f t="shared" si="210"/>
        <v/>
      </c>
      <c r="F85" s="123" t="str">
        <f t="shared" si="213"/>
        <v/>
      </c>
      <c r="G85" s="89" t="str">
        <f t="shared" si="208"/>
        <v/>
      </c>
      <c r="H85" s="7"/>
      <c r="P85" s="17"/>
      <c r="AG85" s="11"/>
      <c r="AH85" s="37"/>
      <c r="AI85" s="355"/>
      <c r="AJ85" s="355"/>
      <c r="AK85" s="277" t="s">
        <v>19</v>
      </c>
      <c r="AL85" s="101" t="str">
        <f>IF(DB678="","-",DB678)</f>
        <v>-</v>
      </c>
      <c r="AM85" s="101" t="str">
        <f t="shared" ref="AM85:AV85" si="220">IF(DC678="","-",DC678)</f>
        <v>-</v>
      </c>
      <c r="AN85" s="101" t="str">
        <f t="shared" si="220"/>
        <v>-</v>
      </c>
      <c r="AO85" s="101" t="str">
        <f t="shared" si="220"/>
        <v>-</v>
      </c>
      <c r="AP85" s="101" t="str">
        <f t="shared" si="220"/>
        <v>-</v>
      </c>
      <c r="AQ85" s="101" t="str">
        <f t="shared" si="220"/>
        <v>-</v>
      </c>
      <c r="AR85" s="101" t="str">
        <f t="shared" si="220"/>
        <v>-</v>
      </c>
      <c r="AS85" s="101" t="str">
        <f t="shared" si="220"/>
        <v>-</v>
      </c>
      <c r="AT85" s="101" t="str">
        <f t="shared" si="220"/>
        <v>-</v>
      </c>
      <c r="AU85" s="101" t="str">
        <f t="shared" si="220"/>
        <v>-</v>
      </c>
      <c r="AV85" s="101" t="str">
        <f t="shared" si="220"/>
        <v>-</v>
      </c>
      <c r="AW85" s="4"/>
      <c r="AX85" s="277" t="s">
        <v>19</v>
      </c>
      <c r="AY85" s="108" t="e">
        <f t="shared" si="188"/>
        <v>#DIV/0!</v>
      </c>
      <c r="AZ85" s="108" t="e">
        <f t="shared" si="189"/>
        <v>#DIV/0!</v>
      </c>
      <c r="BA85" s="108" t="e">
        <f t="shared" si="190"/>
        <v>#DIV/0!</v>
      </c>
      <c r="BB85" s="108" t="e">
        <f t="shared" si="191"/>
        <v>#DIV/0!</v>
      </c>
      <c r="BC85" s="108" t="e">
        <f t="shared" si="192"/>
        <v>#DIV/0!</v>
      </c>
      <c r="BD85" s="108" t="e">
        <f t="shared" si="193"/>
        <v>#DIV/0!</v>
      </c>
      <c r="BE85" s="108" t="e">
        <f t="shared" si="194"/>
        <v>#DIV/0!</v>
      </c>
      <c r="BF85" s="108" t="e">
        <f t="shared" si="195"/>
        <v>#DIV/0!</v>
      </c>
      <c r="BG85" s="108" t="e">
        <f t="shared" si="196"/>
        <v>#DIV/0!</v>
      </c>
      <c r="BH85" s="108" t="e">
        <f t="shared" si="197"/>
        <v>#DIV/0!</v>
      </c>
      <c r="BL85" s="141" t="str">
        <f>BL6</f>
        <v>-</v>
      </c>
      <c r="BM85" s="142" t="str">
        <f>BU6</f>
        <v>-</v>
      </c>
      <c r="BN85" s="139" t="str">
        <f>IF(OR(BL85="-",BL86="-"),"-",(BM85-BM86)/(BL85-BL86))</f>
        <v>-</v>
      </c>
      <c r="BO85" s="140" t="str">
        <f>IF(OR(BL85="-",BL86="-"),"-",(BL85*BM86-BM85*BL86)/(BL85-BL86))</f>
        <v>-</v>
      </c>
      <c r="BQ85" s="141" t="str">
        <f>BL6</f>
        <v>-</v>
      </c>
      <c r="BR85" s="142" t="str">
        <f>BV6</f>
        <v>-</v>
      </c>
      <c r="BS85" s="139" t="str">
        <f>IF(OR(BQ85="-",BQ86="-"),"-",(BR85-BR86)/(BQ85-BQ86))</f>
        <v>-</v>
      </c>
      <c r="BT85" s="140" t="str">
        <f>IF(OR(BQ85="-",BQ86="-"),"-",(BQ85*BR86-BR85*BQ86)/(BQ85-BQ86))</f>
        <v>-</v>
      </c>
      <c r="BV85" s="141" t="str">
        <f>BL6</f>
        <v>-</v>
      </c>
      <c r="BW85" s="142" t="str">
        <f>BW6</f>
        <v>-</v>
      </c>
      <c r="BX85" s="139" t="str">
        <f>IF(OR(BV85="-",BV86="-"),"-",(BW85-BW86)/(BV85-BV86))</f>
        <v>-</v>
      </c>
      <c r="BY85" s="140" t="str">
        <f>IF(OR(BV85="-",BV86="-"),"-",(BV85*BW86-BW85*BV86)/(BV85-BV86))</f>
        <v>-</v>
      </c>
      <c r="CA85" s="141" t="str">
        <f>BL6</f>
        <v>-</v>
      </c>
      <c r="CB85" s="142" t="str">
        <f>BX6</f>
        <v>-</v>
      </c>
      <c r="CC85" s="139" t="str">
        <f>IF(OR(CA85="-",CA86="-"),"-",(CB85-CB86)/(CA85-CA86))</f>
        <v>-</v>
      </c>
      <c r="CD85" s="140" t="str">
        <f>IF(OR(CA85="-",CA86="-"),"-",(CA85*CB86-CB85*CA86)/(CA85-CA86))</f>
        <v>-</v>
      </c>
      <c r="CI85" s="157"/>
      <c r="CJ85" s="139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212" t="s">
        <v>35</v>
      </c>
      <c r="DA85" s="3" t="str">
        <f>IF(DA79=1,VLOOKUP(1,DA58:DP76,DA81,FALSE),"-")</f>
        <v>-</v>
      </c>
      <c r="DB85" s="3" t="str">
        <f t="shared" ref="DB85:DL85" si="221">IF(DB79=1,VLOOKUP(1,DB58:DQ76,DB81,FALSE),"-")</f>
        <v>-</v>
      </c>
      <c r="DC85" s="3" t="str">
        <f t="shared" si="221"/>
        <v>-</v>
      </c>
      <c r="DD85" s="3" t="str">
        <f t="shared" si="221"/>
        <v>-</v>
      </c>
      <c r="DE85" s="3" t="str">
        <f t="shared" si="221"/>
        <v>-</v>
      </c>
      <c r="DF85" s="3" t="str">
        <f t="shared" si="221"/>
        <v>-</v>
      </c>
      <c r="DG85" s="3" t="str">
        <f t="shared" si="221"/>
        <v>-</v>
      </c>
      <c r="DH85" s="3" t="str">
        <f t="shared" si="221"/>
        <v>-</v>
      </c>
      <c r="DI85" s="3" t="str">
        <f t="shared" si="221"/>
        <v>-</v>
      </c>
      <c r="DJ85" s="3" t="str">
        <f t="shared" si="221"/>
        <v>-</v>
      </c>
      <c r="DK85" s="3" t="str">
        <f t="shared" si="221"/>
        <v>-</v>
      </c>
      <c r="DL85" s="3" t="str">
        <f t="shared" si="221"/>
        <v>-</v>
      </c>
      <c r="DM85" s="3"/>
      <c r="DN85" s="3"/>
      <c r="DO85" s="3"/>
      <c r="DP85" s="3"/>
      <c r="DU85" s="224" t="str">
        <f t="shared" ref="DU85:DU102" si="222">IF($E$9="","-",BL7)</f>
        <v>-</v>
      </c>
      <c r="DV85" s="225" t="str">
        <f t="shared" si="216"/>
        <v>-</v>
      </c>
      <c r="DW85" s="225">
        <f t="shared" si="217"/>
        <v>0</v>
      </c>
      <c r="DX85" s="150">
        <f>IF(DU85="-",0,$DU85/$E$9/$E$30*(2*PI()*$E$33)/1000*60)</f>
        <v>0</v>
      </c>
      <c r="DY85" s="165">
        <f t="shared" ref="DY85:DY103" si="223">IF(DU85="-",0,$E$36*$E$6*9.80665+$E$37*DX85+$E$38*DX85^2)</f>
        <v>0</v>
      </c>
      <c r="DZ85" s="165">
        <f t="shared" ref="DZ85:DZ103" si="224">IF(DU85="-",0,$DV85*$E$9*$E$30*$F$9*$E$31/($E$33))</f>
        <v>0</v>
      </c>
      <c r="EA85" s="165">
        <f t="shared" si="218"/>
        <v>0</v>
      </c>
      <c r="EB85" s="226">
        <f t="shared" ref="EB85:EB103" si="225">IF(DU85="-",0,EA85/(SQRT(($DW85*9.80665)^2-EA85^2)))</f>
        <v>0</v>
      </c>
      <c r="EC85" s="165">
        <f t="shared" ref="EC85:EC103" si="226">IF(DU85="-",0,ATAN(EB85)/PI()*180)</f>
        <v>0</v>
      </c>
      <c r="ED85" s="195">
        <f t="shared" si="219"/>
        <v>0</v>
      </c>
      <c r="EJ85" s="147"/>
    </row>
    <row r="86" spans="1:140" ht="13.5" customHeight="1">
      <c r="B86" s="186"/>
      <c r="C86" s="186"/>
      <c r="D86" s="5">
        <v>8</v>
      </c>
      <c r="E86" s="122" t="str">
        <f t="shared" si="210"/>
        <v/>
      </c>
      <c r="F86" s="123" t="str">
        <f t="shared" si="213"/>
        <v/>
      </c>
      <c r="G86" s="89" t="str">
        <f t="shared" si="208"/>
        <v/>
      </c>
      <c r="H86" s="7"/>
      <c r="P86" s="17"/>
      <c r="AG86" s="11"/>
      <c r="AH86" s="37"/>
      <c r="AI86" s="355"/>
      <c r="AJ86" s="355"/>
      <c r="AK86" s="277" t="s">
        <v>20</v>
      </c>
      <c r="AL86" s="101" t="str">
        <f>IF(DB723="","-",DB723)</f>
        <v>-</v>
      </c>
      <c r="AM86" s="101" t="str">
        <f t="shared" ref="AM86:AV86" si="227">IF(DC723="","-",DC723)</f>
        <v>-</v>
      </c>
      <c r="AN86" s="101" t="str">
        <f t="shared" si="227"/>
        <v>-</v>
      </c>
      <c r="AO86" s="101" t="str">
        <f t="shared" si="227"/>
        <v>-</v>
      </c>
      <c r="AP86" s="101" t="str">
        <f t="shared" si="227"/>
        <v>-</v>
      </c>
      <c r="AQ86" s="101" t="str">
        <f t="shared" si="227"/>
        <v>-</v>
      </c>
      <c r="AR86" s="101" t="str">
        <f t="shared" si="227"/>
        <v>-</v>
      </c>
      <c r="AS86" s="101" t="str">
        <f t="shared" si="227"/>
        <v>-</v>
      </c>
      <c r="AT86" s="101" t="str">
        <f t="shared" si="227"/>
        <v>-</v>
      </c>
      <c r="AU86" s="101" t="str">
        <f t="shared" si="227"/>
        <v>-</v>
      </c>
      <c r="AV86" s="101" t="str">
        <f t="shared" si="227"/>
        <v>-</v>
      </c>
      <c r="AW86" s="4"/>
      <c r="AX86" s="277" t="s">
        <v>20</v>
      </c>
      <c r="AY86" s="108" t="e">
        <f t="shared" si="188"/>
        <v>#DIV/0!</v>
      </c>
      <c r="AZ86" s="108" t="e">
        <f t="shared" si="189"/>
        <v>#DIV/0!</v>
      </c>
      <c r="BA86" s="108" t="e">
        <f t="shared" si="190"/>
        <v>#DIV/0!</v>
      </c>
      <c r="BB86" s="108" t="e">
        <f t="shared" si="191"/>
        <v>#DIV/0!</v>
      </c>
      <c r="BC86" s="108" t="e">
        <f t="shared" si="192"/>
        <v>#DIV/0!</v>
      </c>
      <c r="BD86" s="108" t="e">
        <f t="shared" si="193"/>
        <v>#DIV/0!</v>
      </c>
      <c r="BE86" s="108" t="e">
        <f t="shared" si="194"/>
        <v>#DIV/0!</v>
      </c>
      <c r="BF86" s="108" t="e">
        <f t="shared" si="195"/>
        <v>#DIV/0!</v>
      </c>
      <c r="BG86" s="108" t="e">
        <f t="shared" si="196"/>
        <v>#DIV/0!</v>
      </c>
      <c r="BH86" s="108" t="e">
        <f t="shared" si="197"/>
        <v>#DIV/0!</v>
      </c>
      <c r="BL86" s="141" t="str">
        <f t="shared" ref="BL86:BL104" si="228">BL7</f>
        <v>-</v>
      </c>
      <c r="BM86" s="142" t="str">
        <f t="shared" ref="BM86:BM104" si="229">BU7</f>
        <v>-</v>
      </c>
      <c r="BN86" s="139" t="str">
        <f t="shared" ref="BN86:BN104" si="230">IF(OR(BL86="-",BL87="-"),"-",(BM86-BM87)/(BL86-BL87))</f>
        <v>-</v>
      </c>
      <c r="BO86" s="140" t="str">
        <f t="shared" ref="BO86:BO104" si="231">IF(OR(BL86="-",BL87="-"),"-",(BL86*BM87-BM86*BL87)/(BL86-BL87))</f>
        <v>-</v>
      </c>
      <c r="BQ86" s="141" t="str">
        <f t="shared" ref="BQ86:BQ104" si="232">BL7</f>
        <v>-</v>
      </c>
      <c r="BR86" s="142" t="str">
        <f t="shared" ref="BR86:BR104" si="233">BV7</f>
        <v>-</v>
      </c>
      <c r="BS86" s="139" t="str">
        <f t="shared" ref="BS86:BS104" si="234">IF(OR(BQ86="-",BQ87="-"),"-",(BR86-BR87)/(BQ86-BQ87))</f>
        <v>-</v>
      </c>
      <c r="BT86" s="140" t="str">
        <f t="shared" ref="BT86:BT104" si="235">IF(OR(BQ86="-",BQ87="-"),"-",(BQ86*BR87-BR86*BQ87)/(BQ86-BQ87))</f>
        <v>-</v>
      </c>
      <c r="BV86" s="141" t="str">
        <f t="shared" ref="BV86:BV104" si="236">BL7</f>
        <v>-</v>
      </c>
      <c r="BW86" s="142" t="str">
        <f t="shared" ref="BW86:BW104" si="237">BW7</f>
        <v>-</v>
      </c>
      <c r="BX86" s="139" t="str">
        <f t="shared" ref="BX86:BX104" si="238">IF(OR(BV86="-",BV87="-"),"-",(BW86-BW87)/(BV86-BV87))</f>
        <v>-</v>
      </c>
      <c r="BY86" s="140" t="str">
        <f t="shared" ref="BY86:BY104" si="239">IF(OR(BV86="-",BV87="-"),"-",(BV86*BW87-BW86*BV87)/(BV86-BV87))</f>
        <v>-</v>
      </c>
      <c r="CA86" s="141" t="str">
        <f t="shared" ref="CA86:CA104" si="240">BL7</f>
        <v>-</v>
      </c>
      <c r="CB86" s="142" t="str">
        <f t="shared" ref="CB86:CB104" si="241">BX7</f>
        <v>-</v>
      </c>
      <c r="CC86" s="139" t="str">
        <f t="shared" ref="CC86:CC104" si="242">IF(OR(CA86="-",CA87="-"),"-",(CB86-CB87)/(CA86-CA87))</f>
        <v>-</v>
      </c>
      <c r="CD86" s="140" t="str">
        <f t="shared" ref="CD86:CD104" si="243">IF(OR(CA86="-",CA87="-"),"-",(CA86*CB87-CB86*CA87)/(CA86-CA87))</f>
        <v>-</v>
      </c>
      <c r="CI86" s="157"/>
      <c r="CJ86" s="139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212" t="s">
        <v>90</v>
      </c>
      <c r="DA86" s="3" t="str">
        <f>IF(DA79=1,VLOOKUP(1,DA58:DP76,DA82,FALSE),"-")</f>
        <v>-</v>
      </c>
      <c r="DB86" s="3" t="str">
        <f t="shared" ref="DB86:DL86" si="244">IF(DB79=1,VLOOKUP(1,DB58:DQ76,DB82,FALSE),"-")</f>
        <v>-</v>
      </c>
      <c r="DC86" s="3" t="str">
        <f t="shared" si="244"/>
        <v>-</v>
      </c>
      <c r="DD86" s="3" t="str">
        <f t="shared" si="244"/>
        <v>-</v>
      </c>
      <c r="DE86" s="3" t="str">
        <f t="shared" si="244"/>
        <v>-</v>
      </c>
      <c r="DF86" s="3" t="str">
        <f t="shared" si="244"/>
        <v>-</v>
      </c>
      <c r="DG86" s="3" t="str">
        <f t="shared" si="244"/>
        <v>-</v>
      </c>
      <c r="DH86" s="3" t="str">
        <f t="shared" si="244"/>
        <v>-</v>
      </c>
      <c r="DI86" s="3" t="str">
        <f t="shared" si="244"/>
        <v>-</v>
      </c>
      <c r="DJ86" s="3" t="str">
        <f t="shared" si="244"/>
        <v>-</v>
      </c>
      <c r="DK86" s="3" t="str">
        <f t="shared" si="244"/>
        <v>-</v>
      </c>
      <c r="DL86" s="3" t="str">
        <f t="shared" si="244"/>
        <v>-</v>
      </c>
      <c r="DM86" s="3"/>
      <c r="DN86" s="3"/>
      <c r="DO86" s="3"/>
      <c r="DP86" s="3"/>
      <c r="DU86" s="224" t="str">
        <f t="shared" si="222"/>
        <v>-</v>
      </c>
      <c r="DV86" s="225" t="str">
        <f t="shared" si="216"/>
        <v>-</v>
      </c>
      <c r="DW86" s="225">
        <f t="shared" si="217"/>
        <v>0</v>
      </c>
      <c r="DX86" s="150">
        <f>IF(DU86="-",0,$DU86/$E$9/$E$30*(2*PI()*$E$33)/1000*60)</f>
        <v>0</v>
      </c>
      <c r="DY86" s="165">
        <f t="shared" si="223"/>
        <v>0</v>
      </c>
      <c r="DZ86" s="165">
        <f t="shared" si="224"/>
        <v>0</v>
      </c>
      <c r="EA86" s="165">
        <f t="shared" si="218"/>
        <v>0</v>
      </c>
      <c r="EB86" s="226">
        <f t="shared" si="225"/>
        <v>0</v>
      </c>
      <c r="EC86" s="165">
        <f t="shared" si="226"/>
        <v>0</v>
      </c>
      <c r="ED86" s="195">
        <f t="shared" si="219"/>
        <v>0</v>
      </c>
      <c r="EJ86" s="147"/>
    </row>
    <row r="87" spans="1:140" ht="13.5" customHeight="1">
      <c r="B87" s="186"/>
      <c r="C87" s="186"/>
      <c r="D87" s="5">
        <v>9</v>
      </c>
      <c r="E87" s="122" t="str">
        <f t="shared" si="210"/>
        <v/>
      </c>
      <c r="F87" s="123" t="str">
        <f t="shared" si="213"/>
        <v/>
      </c>
      <c r="G87" s="89" t="str">
        <f t="shared" si="208"/>
        <v/>
      </c>
      <c r="H87" s="7"/>
      <c r="P87" s="17"/>
      <c r="AG87" s="11"/>
      <c r="AH87" s="37"/>
      <c r="AI87" s="355"/>
      <c r="AJ87" s="355"/>
      <c r="AK87" s="277" t="s">
        <v>21</v>
      </c>
      <c r="AL87" s="101" t="str">
        <f>IF(DB768="","-",DB768)</f>
        <v>-</v>
      </c>
      <c r="AM87" s="101" t="str">
        <f t="shared" ref="AM87:AV87" si="245">IF(DC768="","-",DC768)</f>
        <v>-</v>
      </c>
      <c r="AN87" s="101" t="str">
        <f t="shared" si="245"/>
        <v>-</v>
      </c>
      <c r="AO87" s="101" t="str">
        <f t="shared" si="245"/>
        <v>-</v>
      </c>
      <c r="AP87" s="101" t="str">
        <f t="shared" si="245"/>
        <v>-</v>
      </c>
      <c r="AQ87" s="101" t="str">
        <f t="shared" si="245"/>
        <v>-</v>
      </c>
      <c r="AR87" s="101" t="str">
        <f t="shared" si="245"/>
        <v>-</v>
      </c>
      <c r="AS87" s="101" t="str">
        <f t="shared" si="245"/>
        <v>-</v>
      </c>
      <c r="AT87" s="101" t="str">
        <f t="shared" si="245"/>
        <v>-</v>
      </c>
      <c r="AU87" s="101" t="str">
        <f t="shared" si="245"/>
        <v>-</v>
      </c>
      <c r="AV87" s="101" t="str">
        <f t="shared" si="245"/>
        <v>-</v>
      </c>
      <c r="AW87" s="4"/>
      <c r="AX87" s="277" t="s">
        <v>21</v>
      </c>
      <c r="AY87" s="108" t="e">
        <f t="shared" si="188"/>
        <v>#DIV/0!</v>
      </c>
      <c r="AZ87" s="108" t="e">
        <f t="shared" si="189"/>
        <v>#DIV/0!</v>
      </c>
      <c r="BA87" s="108" t="e">
        <f t="shared" si="190"/>
        <v>#DIV/0!</v>
      </c>
      <c r="BB87" s="108" t="e">
        <f t="shared" si="191"/>
        <v>#DIV/0!</v>
      </c>
      <c r="BC87" s="108" t="e">
        <f t="shared" si="192"/>
        <v>#DIV/0!</v>
      </c>
      <c r="BD87" s="108" t="e">
        <f t="shared" si="193"/>
        <v>#DIV/0!</v>
      </c>
      <c r="BE87" s="108" t="e">
        <f t="shared" si="194"/>
        <v>#DIV/0!</v>
      </c>
      <c r="BF87" s="108" t="e">
        <f t="shared" si="195"/>
        <v>#DIV/0!</v>
      </c>
      <c r="BG87" s="108" t="e">
        <f t="shared" si="196"/>
        <v>#DIV/0!</v>
      </c>
      <c r="BH87" s="108" t="e">
        <f t="shared" si="197"/>
        <v>#DIV/0!</v>
      </c>
      <c r="BL87" s="141" t="str">
        <f t="shared" si="228"/>
        <v>-</v>
      </c>
      <c r="BM87" s="142" t="str">
        <f t="shared" si="229"/>
        <v>-</v>
      </c>
      <c r="BN87" s="139" t="str">
        <f t="shared" si="230"/>
        <v>-</v>
      </c>
      <c r="BO87" s="140" t="str">
        <f t="shared" si="231"/>
        <v>-</v>
      </c>
      <c r="BQ87" s="141" t="str">
        <f t="shared" si="232"/>
        <v>-</v>
      </c>
      <c r="BR87" s="142" t="str">
        <f t="shared" si="233"/>
        <v>-</v>
      </c>
      <c r="BS87" s="139" t="str">
        <f t="shared" si="234"/>
        <v>-</v>
      </c>
      <c r="BT87" s="140" t="str">
        <f t="shared" si="235"/>
        <v>-</v>
      </c>
      <c r="BV87" s="141" t="str">
        <f t="shared" si="236"/>
        <v>-</v>
      </c>
      <c r="BW87" s="142" t="str">
        <f t="shared" si="237"/>
        <v>-</v>
      </c>
      <c r="BX87" s="139" t="str">
        <f t="shared" si="238"/>
        <v>-</v>
      </c>
      <c r="BY87" s="140" t="str">
        <f t="shared" si="239"/>
        <v>-</v>
      </c>
      <c r="CA87" s="141" t="str">
        <f t="shared" si="240"/>
        <v>-</v>
      </c>
      <c r="CB87" s="142" t="str">
        <f t="shared" si="241"/>
        <v>-</v>
      </c>
      <c r="CC87" s="139" t="str">
        <f t="shared" si="242"/>
        <v>-</v>
      </c>
      <c r="CD87" s="140" t="str">
        <f t="shared" si="243"/>
        <v>-</v>
      </c>
      <c r="CI87" s="157"/>
      <c r="CJ87" s="139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212" t="s">
        <v>60</v>
      </c>
      <c r="DA87" s="3" t="str">
        <f>IF(DA79=1,VLOOKUP(1,DA58:DP76,DA83,FALSE),"-")</f>
        <v>-</v>
      </c>
      <c r="DB87" s="3" t="str">
        <f t="shared" ref="DB87:DL87" si="246">IF(DB79=1,VLOOKUP(1,DB58:DQ76,DB83,FALSE),"-")</f>
        <v>-</v>
      </c>
      <c r="DC87" s="3" t="str">
        <f t="shared" si="246"/>
        <v>-</v>
      </c>
      <c r="DD87" s="3" t="str">
        <f t="shared" si="246"/>
        <v>-</v>
      </c>
      <c r="DE87" s="3" t="str">
        <f t="shared" si="246"/>
        <v>-</v>
      </c>
      <c r="DF87" s="3" t="str">
        <f t="shared" si="246"/>
        <v>-</v>
      </c>
      <c r="DG87" s="3" t="str">
        <f t="shared" si="246"/>
        <v>-</v>
      </c>
      <c r="DH87" s="3" t="str">
        <f t="shared" si="246"/>
        <v>-</v>
      </c>
      <c r="DI87" s="3" t="str">
        <f t="shared" si="246"/>
        <v>-</v>
      </c>
      <c r="DJ87" s="3" t="str">
        <f t="shared" si="246"/>
        <v>-</v>
      </c>
      <c r="DK87" s="3" t="str">
        <f t="shared" si="246"/>
        <v>-</v>
      </c>
      <c r="DL87" s="3" t="str">
        <f t="shared" si="246"/>
        <v>-</v>
      </c>
      <c r="DM87" s="3"/>
      <c r="DN87" s="3"/>
      <c r="DO87" s="3"/>
      <c r="DP87" s="3"/>
      <c r="DU87" s="224" t="str">
        <f t="shared" si="222"/>
        <v>-</v>
      </c>
      <c r="DV87" s="225" t="str">
        <f t="shared" si="216"/>
        <v>-</v>
      </c>
      <c r="DW87" s="225">
        <f t="shared" si="217"/>
        <v>0</v>
      </c>
      <c r="DX87" s="150">
        <f>IF(DU87="-",0,$DU87/$E$9/$E$30*(2*PI()*$E$33)/1000*60)</f>
        <v>0</v>
      </c>
      <c r="DY87" s="165">
        <f t="shared" si="223"/>
        <v>0</v>
      </c>
      <c r="DZ87" s="165">
        <f t="shared" si="224"/>
        <v>0</v>
      </c>
      <c r="EA87" s="165">
        <f t="shared" si="218"/>
        <v>0</v>
      </c>
      <c r="EB87" s="226">
        <f t="shared" si="225"/>
        <v>0</v>
      </c>
      <c r="EC87" s="165">
        <f t="shared" si="226"/>
        <v>0</v>
      </c>
      <c r="ED87" s="195">
        <f t="shared" si="219"/>
        <v>0</v>
      </c>
      <c r="EJ87" s="147"/>
    </row>
    <row r="88" spans="1:140" ht="13.5" customHeight="1">
      <c r="B88" s="186"/>
      <c r="C88" s="186"/>
      <c r="D88" s="5">
        <v>10</v>
      </c>
      <c r="E88" s="122" t="str">
        <f t="shared" si="210"/>
        <v/>
      </c>
      <c r="F88" s="123" t="str">
        <f t="shared" si="213"/>
        <v/>
      </c>
      <c r="G88" s="89" t="str">
        <f t="shared" si="208"/>
        <v/>
      </c>
      <c r="H88" s="7"/>
      <c r="P88" s="17"/>
      <c r="AG88" s="11"/>
      <c r="AH88" s="37"/>
      <c r="AI88" s="355"/>
      <c r="AJ88" s="355"/>
      <c r="AK88" s="277" t="s">
        <v>22</v>
      </c>
      <c r="AL88" s="101" t="str">
        <f>IF(DB813="","-",DB813)</f>
        <v>-</v>
      </c>
      <c r="AM88" s="101" t="str">
        <f t="shared" ref="AM88:AV88" si="247">IF(DC813="","-",DC813)</f>
        <v>-</v>
      </c>
      <c r="AN88" s="101" t="str">
        <f t="shared" si="247"/>
        <v>-</v>
      </c>
      <c r="AO88" s="101" t="str">
        <f t="shared" si="247"/>
        <v>-</v>
      </c>
      <c r="AP88" s="101" t="str">
        <f t="shared" si="247"/>
        <v>-</v>
      </c>
      <c r="AQ88" s="101" t="str">
        <f t="shared" si="247"/>
        <v>-</v>
      </c>
      <c r="AR88" s="101" t="str">
        <f t="shared" si="247"/>
        <v>-</v>
      </c>
      <c r="AS88" s="101" t="str">
        <f t="shared" si="247"/>
        <v>-</v>
      </c>
      <c r="AT88" s="101" t="str">
        <f t="shared" si="247"/>
        <v>-</v>
      </c>
      <c r="AU88" s="101" t="str">
        <f t="shared" si="247"/>
        <v>-</v>
      </c>
      <c r="AV88" s="101" t="str">
        <f t="shared" si="247"/>
        <v>-</v>
      </c>
      <c r="AW88" s="4"/>
      <c r="AX88" s="277" t="s">
        <v>22</v>
      </c>
      <c r="AY88" s="108" t="e">
        <f t="shared" si="188"/>
        <v>#DIV/0!</v>
      </c>
      <c r="AZ88" s="108" t="e">
        <f t="shared" si="189"/>
        <v>#DIV/0!</v>
      </c>
      <c r="BA88" s="108" t="e">
        <f t="shared" si="190"/>
        <v>#DIV/0!</v>
      </c>
      <c r="BB88" s="108" t="e">
        <f t="shared" si="191"/>
        <v>#DIV/0!</v>
      </c>
      <c r="BC88" s="108" t="e">
        <f t="shared" si="192"/>
        <v>#DIV/0!</v>
      </c>
      <c r="BD88" s="108" t="e">
        <f t="shared" si="193"/>
        <v>#DIV/0!</v>
      </c>
      <c r="BE88" s="108" t="e">
        <f t="shared" si="194"/>
        <v>#DIV/0!</v>
      </c>
      <c r="BF88" s="108" t="e">
        <f t="shared" si="195"/>
        <v>#DIV/0!</v>
      </c>
      <c r="BG88" s="108" t="e">
        <f t="shared" si="196"/>
        <v>#DIV/0!</v>
      </c>
      <c r="BH88" s="108" t="e">
        <f t="shared" si="197"/>
        <v>#DIV/0!</v>
      </c>
      <c r="BL88" s="141" t="str">
        <f t="shared" si="228"/>
        <v>-</v>
      </c>
      <c r="BM88" s="142" t="str">
        <f t="shared" si="229"/>
        <v>-</v>
      </c>
      <c r="BN88" s="139" t="str">
        <f t="shared" si="230"/>
        <v>-</v>
      </c>
      <c r="BO88" s="140" t="str">
        <f t="shared" si="231"/>
        <v>-</v>
      </c>
      <c r="BQ88" s="141" t="str">
        <f t="shared" si="232"/>
        <v>-</v>
      </c>
      <c r="BR88" s="142" t="str">
        <f t="shared" si="233"/>
        <v>-</v>
      </c>
      <c r="BS88" s="139" t="str">
        <f t="shared" si="234"/>
        <v>-</v>
      </c>
      <c r="BT88" s="140" t="str">
        <f t="shared" si="235"/>
        <v>-</v>
      </c>
      <c r="BV88" s="141" t="str">
        <f t="shared" si="236"/>
        <v>-</v>
      </c>
      <c r="BW88" s="142" t="str">
        <f t="shared" si="237"/>
        <v>-</v>
      </c>
      <c r="BX88" s="139" t="str">
        <f t="shared" si="238"/>
        <v>-</v>
      </c>
      <c r="BY88" s="140" t="str">
        <f t="shared" si="239"/>
        <v>-</v>
      </c>
      <c r="CA88" s="141" t="str">
        <f t="shared" si="240"/>
        <v>-</v>
      </c>
      <c r="CB88" s="142" t="str">
        <f t="shared" si="241"/>
        <v>-</v>
      </c>
      <c r="CC88" s="139" t="str">
        <f t="shared" si="242"/>
        <v>-</v>
      </c>
      <c r="CD88" s="140" t="str">
        <f t="shared" si="243"/>
        <v>-</v>
      </c>
      <c r="CI88" s="157"/>
      <c r="CJ88" s="139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212" t="s">
        <v>61</v>
      </c>
      <c r="DA88" s="3" t="str">
        <f>IF(DA79=1,VLOOKUP(1,DA58:DP76,DA84,FALSE),"-")</f>
        <v>-</v>
      </c>
      <c r="DB88" s="3" t="str">
        <f t="shared" ref="DB88:DL88" si="248">IF(DB79=1,VLOOKUP(1,DB58:DQ76,DB84,FALSE),"-")</f>
        <v>-</v>
      </c>
      <c r="DC88" s="3" t="str">
        <f t="shared" si="248"/>
        <v>-</v>
      </c>
      <c r="DD88" s="3" t="str">
        <f t="shared" si="248"/>
        <v>-</v>
      </c>
      <c r="DE88" s="3" t="str">
        <f t="shared" si="248"/>
        <v>-</v>
      </c>
      <c r="DF88" s="3" t="str">
        <f t="shared" si="248"/>
        <v>-</v>
      </c>
      <c r="DG88" s="3" t="str">
        <f t="shared" si="248"/>
        <v>-</v>
      </c>
      <c r="DH88" s="3" t="str">
        <f t="shared" si="248"/>
        <v>-</v>
      </c>
      <c r="DI88" s="3" t="str">
        <f t="shared" si="248"/>
        <v>-</v>
      </c>
      <c r="DJ88" s="3" t="str">
        <f t="shared" si="248"/>
        <v>-</v>
      </c>
      <c r="DK88" s="3" t="str">
        <f t="shared" si="248"/>
        <v>-</v>
      </c>
      <c r="DL88" s="3" t="str">
        <f t="shared" si="248"/>
        <v>-</v>
      </c>
      <c r="DM88" s="3"/>
      <c r="DN88" s="3"/>
      <c r="DO88" s="3"/>
      <c r="DP88" s="3"/>
      <c r="DU88" s="224" t="str">
        <f t="shared" si="222"/>
        <v>-</v>
      </c>
      <c r="DV88" s="225" t="str">
        <f t="shared" si="216"/>
        <v>-</v>
      </c>
      <c r="DW88" s="225">
        <f t="shared" si="217"/>
        <v>0</v>
      </c>
      <c r="DX88" s="150">
        <f>IF(DU88="-",0,$DU88/$E$9/$E$30*(2*PI()*$E$33)/1000*60)</f>
        <v>0</v>
      </c>
      <c r="DY88" s="165">
        <f t="shared" si="223"/>
        <v>0</v>
      </c>
      <c r="DZ88" s="165">
        <f t="shared" si="224"/>
        <v>0</v>
      </c>
      <c r="EA88" s="165">
        <f t="shared" si="218"/>
        <v>0</v>
      </c>
      <c r="EB88" s="226">
        <f t="shared" si="225"/>
        <v>0</v>
      </c>
      <c r="EC88" s="165">
        <f t="shared" si="226"/>
        <v>0</v>
      </c>
      <c r="ED88" s="195">
        <f t="shared" si="219"/>
        <v>0</v>
      </c>
      <c r="EJ88" s="147"/>
    </row>
    <row r="89" spans="1:140" ht="13.5" customHeight="1">
      <c r="B89" s="186"/>
      <c r="C89" s="186"/>
      <c r="D89" s="5">
        <v>11</v>
      </c>
      <c r="E89" s="122" t="str">
        <f t="shared" si="210"/>
        <v/>
      </c>
      <c r="F89" s="123" t="str">
        <f t="shared" si="213"/>
        <v/>
      </c>
      <c r="G89" s="89" t="str">
        <f>IF(F89="","",ROUND(E89*F89*2*PI()/60/1000,1))</f>
        <v/>
      </c>
      <c r="H89" s="7"/>
      <c r="AG89" s="11"/>
      <c r="AH89" s="37"/>
      <c r="AI89" s="355"/>
      <c r="AJ89" s="355"/>
      <c r="AK89" s="277" t="s">
        <v>23</v>
      </c>
      <c r="AL89" s="101" t="str">
        <f>IF(DB858="","-",DB858)</f>
        <v>-</v>
      </c>
      <c r="AM89" s="101" t="str">
        <f t="shared" ref="AM89:AV89" si="249">IF(DC858="","-",DC858)</f>
        <v>-</v>
      </c>
      <c r="AN89" s="101" t="str">
        <f t="shared" si="249"/>
        <v>-</v>
      </c>
      <c r="AO89" s="101" t="str">
        <f t="shared" si="249"/>
        <v>-</v>
      </c>
      <c r="AP89" s="101" t="str">
        <f t="shared" si="249"/>
        <v>-</v>
      </c>
      <c r="AQ89" s="101" t="str">
        <f t="shared" si="249"/>
        <v>-</v>
      </c>
      <c r="AR89" s="101" t="str">
        <f t="shared" si="249"/>
        <v>-</v>
      </c>
      <c r="AS89" s="101" t="str">
        <f t="shared" si="249"/>
        <v>-</v>
      </c>
      <c r="AT89" s="101" t="str">
        <f t="shared" si="249"/>
        <v>-</v>
      </c>
      <c r="AU89" s="101" t="str">
        <f t="shared" si="249"/>
        <v>-</v>
      </c>
      <c r="AV89" s="101" t="str">
        <f t="shared" si="249"/>
        <v>-</v>
      </c>
      <c r="AW89" s="4"/>
      <c r="AX89" s="277" t="s">
        <v>23</v>
      </c>
      <c r="AY89" s="108" t="e">
        <f t="shared" si="188"/>
        <v>#DIV/0!</v>
      </c>
      <c r="AZ89" s="108" t="e">
        <f t="shared" si="189"/>
        <v>#DIV/0!</v>
      </c>
      <c r="BA89" s="108" t="e">
        <f t="shared" si="190"/>
        <v>#DIV/0!</v>
      </c>
      <c r="BB89" s="108" t="e">
        <f t="shared" si="191"/>
        <v>#DIV/0!</v>
      </c>
      <c r="BC89" s="108" t="e">
        <f t="shared" si="192"/>
        <v>#DIV/0!</v>
      </c>
      <c r="BD89" s="108" t="e">
        <f t="shared" si="193"/>
        <v>#DIV/0!</v>
      </c>
      <c r="BE89" s="108" t="e">
        <f t="shared" si="194"/>
        <v>#DIV/0!</v>
      </c>
      <c r="BF89" s="108" t="e">
        <f t="shared" si="195"/>
        <v>#DIV/0!</v>
      </c>
      <c r="BG89" s="108" t="e">
        <f t="shared" si="196"/>
        <v>#DIV/0!</v>
      </c>
      <c r="BH89" s="108" t="e">
        <f t="shared" si="197"/>
        <v>#DIV/0!</v>
      </c>
      <c r="BL89" s="141" t="str">
        <f t="shared" si="228"/>
        <v>-</v>
      </c>
      <c r="BM89" s="142" t="str">
        <f t="shared" si="229"/>
        <v>-</v>
      </c>
      <c r="BN89" s="139" t="str">
        <f t="shared" si="230"/>
        <v>-</v>
      </c>
      <c r="BO89" s="140" t="str">
        <f t="shared" si="231"/>
        <v>-</v>
      </c>
      <c r="BQ89" s="141" t="str">
        <f t="shared" si="232"/>
        <v>-</v>
      </c>
      <c r="BR89" s="142" t="str">
        <f t="shared" si="233"/>
        <v>-</v>
      </c>
      <c r="BS89" s="139" t="str">
        <f t="shared" si="234"/>
        <v>-</v>
      </c>
      <c r="BT89" s="140" t="str">
        <f t="shared" si="235"/>
        <v>-</v>
      </c>
      <c r="BV89" s="141" t="str">
        <f t="shared" si="236"/>
        <v>-</v>
      </c>
      <c r="BW89" s="142" t="str">
        <f t="shared" si="237"/>
        <v>-</v>
      </c>
      <c r="BX89" s="139" t="str">
        <f t="shared" si="238"/>
        <v>-</v>
      </c>
      <c r="BY89" s="140" t="str">
        <f t="shared" si="239"/>
        <v>-</v>
      </c>
      <c r="CA89" s="141" t="str">
        <f t="shared" si="240"/>
        <v>-</v>
      </c>
      <c r="CB89" s="142" t="str">
        <f t="shared" si="241"/>
        <v>-</v>
      </c>
      <c r="CC89" s="139" t="str">
        <f t="shared" si="242"/>
        <v>-</v>
      </c>
      <c r="CD89" s="140" t="str">
        <f t="shared" si="243"/>
        <v>-</v>
      </c>
      <c r="CI89" s="157"/>
      <c r="CJ89" s="139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>
        <v>1</v>
      </c>
      <c r="CZ89" s="245" t="s">
        <v>93</v>
      </c>
      <c r="DA89" s="3" t="str">
        <f>IF(DA85="-","-",$E$38/(($E$10*$E$30/(2*PI()*$E$33)*1000/60)^2))</f>
        <v>-</v>
      </c>
      <c r="DB89" s="3" t="str">
        <f t="shared" ref="DB89:DL89" si="250">IF(DB85="-","-",$E$38/(($E$10*$E$30/(2*PI()*$E$33)*1000/60)^2))</f>
        <v>-</v>
      </c>
      <c r="DC89" s="3" t="str">
        <f t="shared" si="250"/>
        <v>-</v>
      </c>
      <c r="DD89" s="3" t="str">
        <f t="shared" si="250"/>
        <v>-</v>
      </c>
      <c r="DE89" s="3" t="str">
        <f t="shared" si="250"/>
        <v>-</v>
      </c>
      <c r="DF89" s="3" t="str">
        <f t="shared" si="250"/>
        <v>-</v>
      </c>
      <c r="DG89" s="3" t="str">
        <f t="shared" si="250"/>
        <v>-</v>
      </c>
      <c r="DH89" s="3" t="str">
        <f t="shared" si="250"/>
        <v>-</v>
      </c>
      <c r="DI89" s="3" t="str">
        <f t="shared" si="250"/>
        <v>-</v>
      </c>
      <c r="DJ89" s="3" t="str">
        <f t="shared" si="250"/>
        <v>-</v>
      </c>
      <c r="DK89" s="3" t="str">
        <f t="shared" si="250"/>
        <v>-</v>
      </c>
      <c r="DL89" s="3" t="str">
        <f t="shared" si="250"/>
        <v>-</v>
      </c>
      <c r="DM89" s="3"/>
      <c r="DN89" s="3"/>
      <c r="DO89" s="3"/>
      <c r="DP89" s="3"/>
      <c r="DU89" s="224" t="str">
        <f t="shared" si="222"/>
        <v>-</v>
      </c>
      <c r="DV89" s="225" t="str">
        <f t="shared" si="216"/>
        <v>-</v>
      </c>
      <c r="DW89" s="225">
        <f t="shared" si="217"/>
        <v>0</v>
      </c>
      <c r="DX89" s="150">
        <f t="shared" ref="DX89:DX102" si="251">IF(DU89="-",0,$DU89/$E$9/$E$30*(2*PI()*$E$33)/1000*60)</f>
        <v>0</v>
      </c>
      <c r="DY89" s="165">
        <f t="shared" si="223"/>
        <v>0</v>
      </c>
      <c r="DZ89" s="165">
        <f t="shared" si="224"/>
        <v>0</v>
      </c>
      <c r="EA89" s="165">
        <f t="shared" si="218"/>
        <v>0</v>
      </c>
      <c r="EB89" s="226">
        <f t="shared" si="225"/>
        <v>0</v>
      </c>
      <c r="EC89" s="165">
        <f t="shared" si="226"/>
        <v>0</v>
      </c>
      <c r="ED89" s="195">
        <f t="shared" si="219"/>
        <v>0</v>
      </c>
      <c r="EJ89" s="147"/>
    </row>
    <row r="90" spans="1:140" ht="13.5" customHeight="1">
      <c r="B90" s="186"/>
      <c r="C90" s="186"/>
      <c r="D90" s="5">
        <v>12</v>
      </c>
      <c r="E90" s="122" t="str">
        <f t="shared" si="210"/>
        <v/>
      </c>
      <c r="F90" s="123" t="str">
        <f t="shared" si="213"/>
        <v/>
      </c>
      <c r="G90" s="89" t="str">
        <f t="shared" si="208"/>
        <v/>
      </c>
      <c r="H90" s="7"/>
      <c r="AG90" s="11"/>
      <c r="AH90" s="37"/>
      <c r="AI90" s="355"/>
      <c r="AJ90" s="355"/>
      <c r="AK90" s="277" t="s">
        <v>24</v>
      </c>
      <c r="AL90" s="101" t="str">
        <f>IF(DB903="","-",DB903)</f>
        <v>-</v>
      </c>
      <c r="AM90" s="101" t="str">
        <f t="shared" ref="AM90:AV90" si="252">IF(DC903="","-",DC903)</f>
        <v>-</v>
      </c>
      <c r="AN90" s="101" t="str">
        <f t="shared" si="252"/>
        <v>-</v>
      </c>
      <c r="AO90" s="101" t="str">
        <f t="shared" si="252"/>
        <v>-</v>
      </c>
      <c r="AP90" s="101" t="str">
        <f t="shared" si="252"/>
        <v>-</v>
      </c>
      <c r="AQ90" s="101" t="str">
        <f t="shared" si="252"/>
        <v>-</v>
      </c>
      <c r="AR90" s="101" t="str">
        <f t="shared" si="252"/>
        <v>-</v>
      </c>
      <c r="AS90" s="101" t="str">
        <f t="shared" si="252"/>
        <v>-</v>
      </c>
      <c r="AT90" s="101" t="str">
        <f t="shared" si="252"/>
        <v>-</v>
      </c>
      <c r="AU90" s="101" t="str">
        <f t="shared" si="252"/>
        <v>-</v>
      </c>
      <c r="AV90" s="101" t="str">
        <f t="shared" si="252"/>
        <v>-</v>
      </c>
      <c r="AW90" s="4"/>
      <c r="AX90" s="277" t="s">
        <v>24</v>
      </c>
      <c r="AY90" s="108" t="e">
        <f t="shared" si="188"/>
        <v>#DIV/0!</v>
      </c>
      <c r="AZ90" s="108" t="e">
        <f t="shared" si="189"/>
        <v>#DIV/0!</v>
      </c>
      <c r="BA90" s="108" t="e">
        <f t="shared" si="190"/>
        <v>#DIV/0!</v>
      </c>
      <c r="BB90" s="108" t="e">
        <f t="shared" si="191"/>
        <v>#DIV/0!</v>
      </c>
      <c r="BC90" s="108" t="e">
        <f t="shared" si="192"/>
        <v>#DIV/0!</v>
      </c>
      <c r="BD90" s="108" t="e">
        <f t="shared" si="193"/>
        <v>#DIV/0!</v>
      </c>
      <c r="BE90" s="108" t="e">
        <f t="shared" si="194"/>
        <v>#DIV/0!</v>
      </c>
      <c r="BF90" s="108" t="e">
        <f t="shared" si="195"/>
        <v>#DIV/0!</v>
      </c>
      <c r="BG90" s="108" t="e">
        <f t="shared" si="196"/>
        <v>#DIV/0!</v>
      </c>
      <c r="BH90" s="108" t="e">
        <f t="shared" si="197"/>
        <v>#DIV/0!</v>
      </c>
      <c r="BL90" s="141" t="str">
        <f t="shared" si="228"/>
        <v>-</v>
      </c>
      <c r="BM90" s="142" t="str">
        <f t="shared" si="229"/>
        <v>-</v>
      </c>
      <c r="BN90" s="139" t="str">
        <f t="shared" si="230"/>
        <v>-</v>
      </c>
      <c r="BO90" s="140" t="str">
        <f t="shared" si="231"/>
        <v>-</v>
      </c>
      <c r="BQ90" s="141" t="str">
        <f t="shared" si="232"/>
        <v>-</v>
      </c>
      <c r="BR90" s="142" t="str">
        <f t="shared" si="233"/>
        <v>-</v>
      </c>
      <c r="BS90" s="139" t="str">
        <f t="shared" si="234"/>
        <v>-</v>
      </c>
      <c r="BT90" s="140" t="str">
        <f t="shared" si="235"/>
        <v>-</v>
      </c>
      <c r="BV90" s="141" t="str">
        <f t="shared" si="236"/>
        <v>-</v>
      </c>
      <c r="BW90" s="142" t="str">
        <f t="shared" si="237"/>
        <v>-</v>
      </c>
      <c r="BX90" s="139" t="str">
        <f t="shared" si="238"/>
        <v>-</v>
      </c>
      <c r="BY90" s="140" t="str">
        <f t="shared" si="239"/>
        <v>-</v>
      </c>
      <c r="CA90" s="141" t="str">
        <f t="shared" si="240"/>
        <v>-</v>
      </c>
      <c r="CB90" s="142" t="str">
        <f t="shared" si="241"/>
        <v>-</v>
      </c>
      <c r="CC90" s="139" t="str">
        <f t="shared" si="242"/>
        <v>-</v>
      </c>
      <c r="CD90" s="140" t="str">
        <f t="shared" si="243"/>
        <v>-</v>
      </c>
      <c r="CI90" s="157"/>
      <c r="CJ90" s="139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>
        <v>1</v>
      </c>
      <c r="CZ90" s="245" t="s">
        <v>96</v>
      </c>
      <c r="DA90" s="3" t="str">
        <f>IF(DA85="-","-",-($E$10*$E$30*$F$10*$E$31/($E$33)*DA87)+$E$37/($E$10*$E$30/(2*PI()*$E$33)*1000/60))</f>
        <v>-</v>
      </c>
      <c r="DB90" s="3" t="str">
        <f t="shared" ref="DB90:DL90" si="253">IF(DB85="-","-",-($E$10*$E$30*$F$10*$E$31/($E$33)*DB87)+$E$37/($E$10*$E$30/(2*PI()*$E$33)*1000/60))</f>
        <v>-</v>
      </c>
      <c r="DC90" s="3" t="str">
        <f t="shared" si="253"/>
        <v>-</v>
      </c>
      <c r="DD90" s="3" t="str">
        <f t="shared" si="253"/>
        <v>-</v>
      </c>
      <c r="DE90" s="3" t="str">
        <f t="shared" si="253"/>
        <v>-</v>
      </c>
      <c r="DF90" s="3" t="str">
        <f t="shared" si="253"/>
        <v>-</v>
      </c>
      <c r="DG90" s="3" t="str">
        <f t="shared" si="253"/>
        <v>-</v>
      </c>
      <c r="DH90" s="3" t="str">
        <f t="shared" si="253"/>
        <v>-</v>
      </c>
      <c r="DI90" s="3" t="str">
        <f t="shared" si="253"/>
        <v>-</v>
      </c>
      <c r="DJ90" s="3" t="str">
        <f t="shared" si="253"/>
        <v>-</v>
      </c>
      <c r="DK90" s="3" t="str">
        <f t="shared" si="253"/>
        <v>-</v>
      </c>
      <c r="DL90" s="3" t="str">
        <f t="shared" si="253"/>
        <v>-</v>
      </c>
      <c r="DM90" s="3"/>
      <c r="DN90" s="3"/>
      <c r="DO90" s="3"/>
      <c r="DP90" s="3"/>
      <c r="DU90" s="224" t="str">
        <f t="shared" si="222"/>
        <v>-</v>
      </c>
      <c r="DV90" s="225" t="str">
        <f t="shared" si="216"/>
        <v>-</v>
      </c>
      <c r="DW90" s="225">
        <f t="shared" si="217"/>
        <v>0</v>
      </c>
      <c r="DX90" s="150">
        <f t="shared" si="251"/>
        <v>0</v>
      </c>
      <c r="DY90" s="165">
        <f t="shared" si="223"/>
        <v>0</v>
      </c>
      <c r="DZ90" s="165">
        <f t="shared" si="224"/>
        <v>0</v>
      </c>
      <c r="EA90" s="165">
        <f t="shared" si="218"/>
        <v>0</v>
      </c>
      <c r="EB90" s="226">
        <f t="shared" si="225"/>
        <v>0</v>
      </c>
      <c r="EC90" s="165">
        <f t="shared" si="226"/>
        <v>0</v>
      </c>
      <c r="ED90" s="195">
        <f t="shared" si="219"/>
        <v>0</v>
      </c>
      <c r="EJ90" s="147"/>
    </row>
    <row r="91" spans="1:140" ht="13.5" customHeight="1" thickBot="1">
      <c r="B91" s="186"/>
      <c r="C91" s="186"/>
      <c r="D91" s="5">
        <v>13</v>
      </c>
      <c r="E91" s="122" t="str">
        <f t="shared" si="210"/>
        <v/>
      </c>
      <c r="F91" s="123" t="str">
        <f t="shared" si="213"/>
        <v/>
      </c>
      <c r="G91" s="89" t="str">
        <f t="shared" si="208"/>
        <v/>
      </c>
      <c r="H91" s="7"/>
      <c r="AG91" s="11"/>
      <c r="AH91" s="37"/>
      <c r="AL91" s="54" t="s">
        <v>139</v>
      </c>
      <c r="AM91" s="54" t="s">
        <v>139</v>
      </c>
      <c r="AN91" s="54" t="s">
        <v>139</v>
      </c>
      <c r="AO91" s="54" t="s">
        <v>139</v>
      </c>
      <c r="AP91" s="54" t="s">
        <v>139</v>
      </c>
      <c r="AQ91" s="54" t="s">
        <v>139</v>
      </c>
      <c r="AR91" s="54" t="s">
        <v>139</v>
      </c>
      <c r="AS91" s="54" t="s">
        <v>139</v>
      </c>
      <c r="AT91" s="54" t="s">
        <v>139</v>
      </c>
      <c r="AU91" s="54" t="s">
        <v>139</v>
      </c>
      <c r="AV91" s="54" t="s">
        <v>139</v>
      </c>
      <c r="AY91" s="54" t="s">
        <v>139</v>
      </c>
      <c r="AZ91" s="54" t="s">
        <v>139</v>
      </c>
      <c r="BA91" s="54" t="s">
        <v>139</v>
      </c>
      <c r="BB91" s="54" t="s">
        <v>139</v>
      </c>
      <c r="BC91" s="54" t="s">
        <v>139</v>
      </c>
      <c r="BD91" s="54" t="s">
        <v>139</v>
      </c>
      <c r="BE91" s="54" t="s">
        <v>139</v>
      </c>
      <c r="BF91" s="54" t="s">
        <v>139</v>
      </c>
      <c r="BG91" s="54" t="s">
        <v>139</v>
      </c>
      <c r="BH91" s="54" t="s">
        <v>139</v>
      </c>
      <c r="BL91" s="141" t="str">
        <f t="shared" si="228"/>
        <v>-</v>
      </c>
      <c r="BM91" s="142" t="str">
        <f t="shared" si="229"/>
        <v>-</v>
      </c>
      <c r="BN91" s="139" t="str">
        <f t="shared" si="230"/>
        <v>-</v>
      </c>
      <c r="BO91" s="140" t="str">
        <f t="shared" si="231"/>
        <v>-</v>
      </c>
      <c r="BQ91" s="141" t="str">
        <f t="shared" si="232"/>
        <v>-</v>
      </c>
      <c r="BR91" s="142" t="str">
        <f t="shared" si="233"/>
        <v>-</v>
      </c>
      <c r="BS91" s="139" t="str">
        <f t="shared" si="234"/>
        <v>-</v>
      </c>
      <c r="BT91" s="140" t="str">
        <f t="shared" si="235"/>
        <v>-</v>
      </c>
      <c r="BV91" s="141" t="str">
        <f t="shared" si="236"/>
        <v>-</v>
      </c>
      <c r="BW91" s="142" t="str">
        <f t="shared" si="237"/>
        <v>-</v>
      </c>
      <c r="BX91" s="139" t="str">
        <f t="shared" si="238"/>
        <v>-</v>
      </c>
      <c r="BY91" s="140" t="str">
        <f t="shared" si="239"/>
        <v>-</v>
      </c>
      <c r="CA91" s="141" t="str">
        <f t="shared" si="240"/>
        <v>-</v>
      </c>
      <c r="CB91" s="142" t="str">
        <f t="shared" si="241"/>
        <v>-</v>
      </c>
      <c r="CC91" s="139" t="str">
        <f t="shared" si="242"/>
        <v>-</v>
      </c>
      <c r="CD91" s="140" t="str">
        <f t="shared" si="243"/>
        <v>-</v>
      </c>
      <c r="CI91" s="157"/>
      <c r="CJ91" s="139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>
        <v>1</v>
      </c>
      <c r="CZ91" s="245" t="s">
        <v>99</v>
      </c>
      <c r="DA91" s="3" t="str">
        <f>IF(DA85="-","-",-$E$10*$E$30*$F$10*$E$31/($E$33) * DA88 + $E$36*$E$6*9.80665+DA53)</f>
        <v>-</v>
      </c>
      <c r="DB91" s="3" t="str">
        <f t="shared" ref="DB91:DL91" si="254">IF(DB85="-","-",-$E$10*$E$30*$F$10*$E$31/($E$33) * DB88 + $E$36*$E$6*9.80665+DB53)</f>
        <v>-</v>
      </c>
      <c r="DC91" s="3" t="str">
        <f t="shared" si="254"/>
        <v>-</v>
      </c>
      <c r="DD91" s="3" t="str">
        <f t="shared" si="254"/>
        <v>-</v>
      </c>
      <c r="DE91" s="3" t="str">
        <f t="shared" si="254"/>
        <v>-</v>
      </c>
      <c r="DF91" s="3" t="str">
        <f t="shared" si="254"/>
        <v>-</v>
      </c>
      <c r="DG91" s="3" t="str">
        <f t="shared" si="254"/>
        <v>-</v>
      </c>
      <c r="DH91" s="3" t="str">
        <f t="shared" si="254"/>
        <v>-</v>
      </c>
      <c r="DI91" s="3" t="str">
        <f t="shared" si="254"/>
        <v>-</v>
      </c>
      <c r="DJ91" s="3" t="str">
        <f t="shared" si="254"/>
        <v>-</v>
      </c>
      <c r="DK91" s="3" t="str">
        <f t="shared" si="254"/>
        <v>-</v>
      </c>
      <c r="DL91" s="3" t="str">
        <f t="shared" si="254"/>
        <v>-</v>
      </c>
      <c r="DM91" s="3"/>
      <c r="DN91" s="3"/>
      <c r="DO91" s="3"/>
      <c r="DP91" s="3"/>
      <c r="DU91" s="224" t="str">
        <f t="shared" si="222"/>
        <v>-</v>
      </c>
      <c r="DV91" s="225" t="str">
        <f t="shared" si="216"/>
        <v>-</v>
      </c>
      <c r="DW91" s="225">
        <f t="shared" si="217"/>
        <v>0</v>
      </c>
      <c r="DX91" s="150">
        <f t="shared" si="251"/>
        <v>0</v>
      </c>
      <c r="DY91" s="165">
        <f t="shared" si="223"/>
        <v>0</v>
      </c>
      <c r="DZ91" s="165">
        <f t="shared" si="224"/>
        <v>0</v>
      </c>
      <c r="EA91" s="165">
        <f t="shared" si="218"/>
        <v>0</v>
      </c>
      <c r="EB91" s="226">
        <f t="shared" si="225"/>
        <v>0</v>
      </c>
      <c r="EC91" s="165">
        <f t="shared" si="226"/>
        <v>0</v>
      </c>
      <c r="ED91" s="195">
        <f t="shared" si="219"/>
        <v>0</v>
      </c>
      <c r="EJ91" s="147"/>
    </row>
    <row r="92" spans="1:140" ht="13.5" customHeight="1">
      <c r="B92" s="186"/>
      <c r="C92" s="186"/>
      <c r="D92" s="5">
        <v>14</v>
      </c>
      <c r="E92" s="122" t="str">
        <f t="shared" si="210"/>
        <v/>
      </c>
      <c r="F92" s="123" t="str">
        <f t="shared" si="213"/>
        <v/>
      </c>
      <c r="G92" s="89" t="str">
        <f t="shared" si="208"/>
        <v/>
      </c>
      <c r="H92" s="7"/>
      <c r="AG92" s="11"/>
      <c r="AH92" s="37"/>
      <c r="AI92" s="344" t="s">
        <v>140</v>
      </c>
      <c r="AJ92" s="345"/>
      <c r="AK92" s="55" t="s">
        <v>141</v>
      </c>
      <c r="AL92" s="102" t="e">
        <f>INDEX($AK71:$AK90,MATCH(AL93,AL71:AL90,0))</f>
        <v>#N/A</v>
      </c>
      <c r="AM92" s="102" t="e">
        <f t="shared" ref="AM92:AV92" si="255">INDEX($AK71:$AK90,MATCH(AM93,AM71:AM90,0))</f>
        <v>#N/A</v>
      </c>
      <c r="AN92" s="102" t="e">
        <f t="shared" si="255"/>
        <v>#N/A</v>
      </c>
      <c r="AO92" s="102" t="e">
        <f t="shared" si="255"/>
        <v>#N/A</v>
      </c>
      <c r="AP92" s="102" t="e">
        <f t="shared" si="255"/>
        <v>#N/A</v>
      </c>
      <c r="AQ92" s="102" t="e">
        <f t="shared" si="255"/>
        <v>#N/A</v>
      </c>
      <c r="AR92" s="102" t="e">
        <f t="shared" si="255"/>
        <v>#N/A</v>
      </c>
      <c r="AS92" s="102" t="e">
        <f t="shared" si="255"/>
        <v>#N/A</v>
      </c>
      <c r="AT92" s="102" t="e">
        <f t="shared" si="255"/>
        <v>#N/A</v>
      </c>
      <c r="AU92" s="102" t="e">
        <f t="shared" si="255"/>
        <v>#N/A</v>
      </c>
      <c r="AV92" s="103" t="e">
        <f t="shared" si="255"/>
        <v>#N/A</v>
      </c>
      <c r="AX92" s="56" t="s">
        <v>141</v>
      </c>
      <c r="AY92" s="102" t="e">
        <f t="shared" ref="AY92:BH92" si="256">INDEX($AX71:$AX90,MATCH(AY93,AY71:AY90,0))</f>
        <v>#DIV/0!</v>
      </c>
      <c r="AZ92" s="102" t="e">
        <f t="shared" si="256"/>
        <v>#DIV/0!</v>
      </c>
      <c r="BA92" s="102" t="e">
        <f t="shared" si="256"/>
        <v>#DIV/0!</v>
      </c>
      <c r="BB92" s="102" t="e">
        <f t="shared" si="256"/>
        <v>#DIV/0!</v>
      </c>
      <c r="BC92" s="102" t="e">
        <f t="shared" si="256"/>
        <v>#DIV/0!</v>
      </c>
      <c r="BD92" s="102" t="e">
        <f t="shared" si="256"/>
        <v>#DIV/0!</v>
      </c>
      <c r="BE92" s="102" t="e">
        <f t="shared" si="256"/>
        <v>#DIV/0!</v>
      </c>
      <c r="BF92" s="102" t="e">
        <f t="shared" si="256"/>
        <v>#DIV/0!</v>
      </c>
      <c r="BG92" s="102" t="e">
        <f t="shared" si="256"/>
        <v>#DIV/0!</v>
      </c>
      <c r="BH92" s="103" t="e">
        <f t="shared" si="256"/>
        <v>#DIV/0!</v>
      </c>
      <c r="BL92" s="141" t="str">
        <f t="shared" si="228"/>
        <v>-</v>
      </c>
      <c r="BM92" s="142" t="str">
        <f t="shared" si="229"/>
        <v>-</v>
      </c>
      <c r="BN92" s="139" t="str">
        <f t="shared" si="230"/>
        <v>-</v>
      </c>
      <c r="BO92" s="140" t="str">
        <f t="shared" si="231"/>
        <v>-</v>
      </c>
      <c r="BQ92" s="141" t="str">
        <f t="shared" si="232"/>
        <v>-</v>
      </c>
      <c r="BR92" s="142" t="str">
        <f t="shared" si="233"/>
        <v>-</v>
      </c>
      <c r="BS92" s="139" t="str">
        <f t="shared" si="234"/>
        <v>-</v>
      </c>
      <c r="BT92" s="140" t="str">
        <f t="shared" si="235"/>
        <v>-</v>
      </c>
      <c r="BV92" s="141" t="str">
        <f t="shared" si="236"/>
        <v>-</v>
      </c>
      <c r="BW92" s="142" t="str">
        <f t="shared" si="237"/>
        <v>-</v>
      </c>
      <c r="BX92" s="139" t="str">
        <f t="shared" si="238"/>
        <v>-</v>
      </c>
      <c r="BY92" s="140" t="str">
        <f t="shared" si="239"/>
        <v>-</v>
      </c>
      <c r="CA92" s="141" t="str">
        <f t="shared" si="240"/>
        <v>-</v>
      </c>
      <c r="CB92" s="142" t="str">
        <f t="shared" si="241"/>
        <v>-</v>
      </c>
      <c r="CC92" s="139" t="str">
        <f t="shared" si="242"/>
        <v>-</v>
      </c>
      <c r="CD92" s="140" t="str">
        <f t="shared" si="243"/>
        <v>-</v>
      </c>
      <c r="CI92" s="157"/>
      <c r="CJ92" s="139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212" t="s">
        <v>102</v>
      </c>
      <c r="DA92" s="3" t="str">
        <f>IF(DA85="-","-",(-DA90+SQRT(DA90^2-4*DA89*(DA91+DA53)))/2/DA89)</f>
        <v>-</v>
      </c>
      <c r="DB92" s="3" t="str">
        <f t="shared" ref="DB92:DL92" si="257">IF(DB85="-","-",(-DB90+SQRT(DB90^2-4*DB89*(DB91+DB53)))/2/DB89)</f>
        <v>-</v>
      </c>
      <c r="DC92" s="3" t="str">
        <f t="shared" si="257"/>
        <v>-</v>
      </c>
      <c r="DD92" s="3" t="str">
        <f t="shared" si="257"/>
        <v>-</v>
      </c>
      <c r="DE92" s="3" t="str">
        <f t="shared" si="257"/>
        <v>-</v>
      </c>
      <c r="DF92" s="3" t="str">
        <f t="shared" si="257"/>
        <v>-</v>
      </c>
      <c r="DG92" s="3" t="str">
        <f t="shared" si="257"/>
        <v>-</v>
      </c>
      <c r="DH92" s="3" t="str">
        <f t="shared" si="257"/>
        <v>-</v>
      </c>
      <c r="DI92" s="3" t="str">
        <f t="shared" si="257"/>
        <v>-</v>
      </c>
      <c r="DJ92" s="3" t="str">
        <f t="shared" si="257"/>
        <v>-</v>
      </c>
      <c r="DK92" s="3" t="str">
        <f t="shared" si="257"/>
        <v>-</v>
      </c>
      <c r="DL92" s="3" t="str">
        <f t="shared" si="257"/>
        <v>-</v>
      </c>
      <c r="DM92" s="3"/>
      <c r="DN92" s="3"/>
      <c r="DO92" s="3"/>
      <c r="DP92" s="3"/>
      <c r="DU92" s="224" t="str">
        <f t="shared" si="222"/>
        <v>-</v>
      </c>
      <c r="DV92" s="225" t="str">
        <f t="shared" si="216"/>
        <v>-</v>
      </c>
      <c r="DW92" s="225">
        <f t="shared" si="217"/>
        <v>0</v>
      </c>
      <c r="DX92" s="150">
        <f t="shared" si="251"/>
        <v>0</v>
      </c>
      <c r="DY92" s="165">
        <f t="shared" si="223"/>
        <v>0</v>
      </c>
      <c r="DZ92" s="165">
        <f t="shared" si="224"/>
        <v>0</v>
      </c>
      <c r="EA92" s="165">
        <f t="shared" si="218"/>
        <v>0</v>
      </c>
      <c r="EB92" s="226">
        <f t="shared" si="225"/>
        <v>0</v>
      </c>
      <c r="EC92" s="165">
        <f t="shared" si="226"/>
        <v>0</v>
      </c>
      <c r="ED92" s="195">
        <f t="shared" si="219"/>
        <v>0</v>
      </c>
      <c r="EJ92" s="147"/>
    </row>
    <row r="93" spans="1:140" ht="13.5" customHeight="1">
      <c r="B93" s="186"/>
      <c r="C93" s="186"/>
      <c r="D93" s="5">
        <v>15</v>
      </c>
      <c r="E93" s="122" t="str">
        <f t="shared" si="210"/>
        <v/>
      </c>
      <c r="F93" s="123" t="str">
        <f t="shared" si="213"/>
        <v/>
      </c>
      <c r="G93" s="89" t="str">
        <f t="shared" si="208"/>
        <v/>
      </c>
      <c r="H93" s="7"/>
      <c r="AG93" s="11"/>
      <c r="AH93" s="37"/>
      <c r="AI93" s="346"/>
      <c r="AJ93" s="347"/>
      <c r="AK93" s="273" t="s">
        <v>118</v>
      </c>
      <c r="AL93" s="104">
        <f t="shared" ref="AL93:AU93" si="258">MAX(AL71:AL90)</f>
        <v>0</v>
      </c>
      <c r="AM93" s="104">
        <f t="shared" si="258"/>
        <v>0</v>
      </c>
      <c r="AN93" s="104">
        <f t="shared" si="258"/>
        <v>0</v>
      </c>
      <c r="AO93" s="104">
        <f t="shared" si="258"/>
        <v>0</v>
      </c>
      <c r="AP93" s="104">
        <f t="shared" si="258"/>
        <v>0</v>
      </c>
      <c r="AQ93" s="104">
        <f t="shared" si="258"/>
        <v>0</v>
      </c>
      <c r="AR93" s="104">
        <f t="shared" si="258"/>
        <v>0</v>
      </c>
      <c r="AS93" s="104">
        <f t="shared" si="258"/>
        <v>0</v>
      </c>
      <c r="AT93" s="104">
        <f t="shared" si="258"/>
        <v>0</v>
      </c>
      <c r="AU93" s="104">
        <f t="shared" si="258"/>
        <v>0</v>
      </c>
      <c r="AV93" s="105">
        <f>MAX(AV71:AV90)</f>
        <v>0</v>
      </c>
      <c r="AX93" s="60" t="s">
        <v>121</v>
      </c>
      <c r="AY93" s="108" t="e">
        <f t="shared" ref="AY93:BH93" si="259">MAX(AY71:AY90)</f>
        <v>#DIV/0!</v>
      </c>
      <c r="AZ93" s="108" t="e">
        <f t="shared" si="259"/>
        <v>#DIV/0!</v>
      </c>
      <c r="BA93" s="108" t="e">
        <f t="shared" si="259"/>
        <v>#DIV/0!</v>
      </c>
      <c r="BB93" s="108" t="e">
        <f t="shared" si="259"/>
        <v>#DIV/0!</v>
      </c>
      <c r="BC93" s="108" t="e">
        <f t="shared" si="259"/>
        <v>#DIV/0!</v>
      </c>
      <c r="BD93" s="108" t="e">
        <f t="shared" si="259"/>
        <v>#DIV/0!</v>
      </c>
      <c r="BE93" s="108" t="e">
        <f t="shared" si="259"/>
        <v>#DIV/0!</v>
      </c>
      <c r="BF93" s="108" t="e">
        <f t="shared" si="259"/>
        <v>#DIV/0!</v>
      </c>
      <c r="BG93" s="108" t="e">
        <f t="shared" si="259"/>
        <v>#DIV/0!</v>
      </c>
      <c r="BH93" s="109" t="e">
        <f t="shared" si="259"/>
        <v>#DIV/0!</v>
      </c>
      <c r="BL93" s="141" t="str">
        <f t="shared" si="228"/>
        <v>-</v>
      </c>
      <c r="BM93" s="142" t="str">
        <f t="shared" si="229"/>
        <v>-</v>
      </c>
      <c r="BN93" s="139" t="str">
        <f t="shared" si="230"/>
        <v>-</v>
      </c>
      <c r="BO93" s="140" t="str">
        <f t="shared" si="231"/>
        <v>-</v>
      </c>
      <c r="BQ93" s="141" t="str">
        <f t="shared" si="232"/>
        <v>-</v>
      </c>
      <c r="BR93" s="142" t="str">
        <f t="shared" si="233"/>
        <v>-</v>
      </c>
      <c r="BS93" s="139" t="str">
        <f t="shared" si="234"/>
        <v>-</v>
      </c>
      <c r="BT93" s="140" t="str">
        <f t="shared" si="235"/>
        <v>-</v>
      </c>
      <c r="BV93" s="141" t="str">
        <f t="shared" si="236"/>
        <v>-</v>
      </c>
      <c r="BW93" s="142" t="str">
        <f t="shared" si="237"/>
        <v>-</v>
      </c>
      <c r="BX93" s="139" t="str">
        <f t="shared" si="238"/>
        <v>-</v>
      </c>
      <c r="BY93" s="140" t="str">
        <f t="shared" si="239"/>
        <v>-</v>
      </c>
      <c r="CA93" s="141" t="str">
        <f t="shared" si="240"/>
        <v>-</v>
      </c>
      <c r="CB93" s="142" t="str">
        <f t="shared" si="241"/>
        <v>-</v>
      </c>
      <c r="CC93" s="139" t="str">
        <f t="shared" si="242"/>
        <v>-</v>
      </c>
      <c r="CD93" s="140" t="str">
        <f t="shared" si="243"/>
        <v>-</v>
      </c>
      <c r="CI93" s="157"/>
      <c r="CJ93" s="139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246" t="s">
        <v>106</v>
      </c>
      <c r="DA93" s="196" t="str">
        <f>IF(MAX(DA58:DA76)&lt;1,"-",IF(DA85="-","-",DA92/$E$10/$E$30*(2*PI()*$E$33)/1000*60))</f>
        <v>-</v>
      </c>
      <c r="DB93" s="196" t="str">
        <f t="shared" ref="DB93:DL93" si="260">IF(MAX(DB58:DB76)&lt;1,"-",IF(DB85="-","-",DB92/$E$10/$E$30*(2*PI()*$E$33)/1000*60))</f>
        <v>-</v>
      </c>
      <c r="DC93" s="196" t="str">
        <f t="shared" si="260"/>
        <v>-</v>
      </c>
      <c r="DD93" s="196" t="str">
        <f t="shared" si="260"/>
        <v>-</v>
      </c>
      <c r="DE93" s="196" t="str">
        <f t="shared" si="260"/>
        <v>-</v>
      </c>
      <c r="DF93" s="196" t="str">
        <f t="shared" si="260"/>
        <v>-</v>
      </c>
      <c r="DG93" s="196" t="str">
        <f t="shared" si="260"/>
        <v>-</v>
      </c>
      <c r="DH93" s="196" t="str">
        <f t="shared" si="260"/>
        <v>-</v>
      </c>
      <c r="DI93" s="196" t="str">
        <f t="shared" si="260"/>
        <v>-</v>
      </c>
      <c r="DJ93" s="196" t="str">
        <f t="shared" si="260"/>
        <v>-</v>
      </c>
      <c r="DK93" s="196" t="str">
        <f t="shared" si="260"/>
        <v>-</v>
      </c>
      <c r="DL93" s="196" t="str">
        <f t="shared" si="260"/>
        <v>-</v>
      </c>
      <c r="DM93" s="3"/>
      <c r="DN93" s="3"/>
      <c r="DO93" s="3"/>
      <c r="DP93" s="3"/>
      <c r="DU93" s="224" t="str">
        <f t="shared" si="222"/>
        <v>-</v>
      </c>
      <c r="DV93" s="225" t="str">
        <f t="shared" si="216"/>
        <v>-</v>
      </c>
      <c r="DW93" s="225">
        <f t="shared" si="217"/>
        <v>0</v>
      </c>
      <c r="DX93" s="150">
        <f t="shared" si="251"/>
        <v>0</v>
      </c>
      <c r="DY93" s="165">
        <f t="shared" si="223"/>
        <v>0</v>
      </c>
      <c r="DZ93" s="165">
        <f t="shared" si="224"/>
        <v>0</v>
      </c>
      <c r="EA93" s="165">
        <f t="shared" si="218"/>
        <v>0</v>
      </c>
      <c r="EB93" s="226">
        <f t="shared" si="225"/>
        <v>0</v>
      </c>
      <c r="EC93" s="165">
        <f t="shared" si="226"/>
        <v>0</v>
      </c>
      <c r="ED93" s="195">
        <f t="shared" si="219"/>
        <v>0</v>
      </c>
      <c r="EJ93" s="147"/>
    </row>
    <row r="94" spans="1:140" ht="13.5" customHeight="1" thickBot="1">
      <c r="B94" s="186"/>
      <c r="C94" s="186"/>
      <c r="D94" s="5">
        <v>16</v>
      </c>
      <c r="E94" s="122" t="str">
        <f t="shared" si="210"/>
        <v/>
      </c>
      <c r="F94" s="123" t="str">
        <f>IF(F$69="","",IF(F64="","",MIN(F64,F$69)))</f>
        <v/>
      </c>
      <c r="G94" s="89" t="str">
        <f t="shared" si="208"/>
        <v/>
      </c>
      <c r="H94" s="7"/>
      <c r="AG94" s="11"/>
      <c r="AH94" s="37"/>
      <c r="AI94" s="348"/>
      <c r="AJ94" s="349"/>
      <c r="AK94" s="64" t="s">
        <v>119</v>
      </c>
      <c r="AL94" s="106" t="e">
        <f t="shared" ref="AL94:AV94" si="261">AL93*INDEX($E9:$E28,MATCH(AL92,$AK71:$AK90,0))*$E$30*1000/2/PI()/$E$33/60</f>
        <v>#N/A</v>
      </c>
      <c r="AM94" s="106" t="e">
        <f t="shared" si="261"/>
        <v>#N/A</v>
      </c>
      <c r="AN94" s="106" t="e">
        <f t="shared" si="261"/>
        <v>#N/A</v>
      </c>
      <c r="AO94" s="106" t="e">
        <f t="shared" si="261"/>
        <v>#N/A</v>
      </c>
      <c r="AP94" s="106" t="e">
        <f t="shared" si="261"/>
        <v>#N/A</v>
      </c>
      <c r="AQ94" s="106" t="e">
        <f t="shared" si="261"/>
        <v>#N/A</v>
      </c>
      <c r="AR94" s="106" t="e">
        <f t="shared" si="261"/>
        <v>#N/A</v>
      </c>
      <c r="AS94" s="106" t="e">
        <f t="shared" si="261"/>
        <v>#N/A</v>
      </c>
      <c r="AT94" s="106" t="e">
        <f t="shared" si="261"/>
        <v>#N/A</v>
      </c>
      <c r="AU94" s="106" t="e">
        <f t="shared" si="261"/>
        <v>#N/A</v>
      </c>
      <c r="AV94" s="107" t="e">
        <f t="shared" si="261"/>
        <v>#N/A</v>
      </c>
      <c r="AX94" s="65" t="s">
        <v>119</v>
      </c>
      <c r="AY94" s="106" t="e">
        <f t="shared" ref="AY94:BH94" si="262">AY70*INDEX($E9:$E28,MATCH(AY92,$AX71:$AX90,0))*$E$30*1000/2/PI()/$E$33/60</f>
        <v>#DIV/0!</v>
      </c>
      <c r="AZ94" s="106" t="e">
        <f t="shared" si="262"/>
        <v>#DIV/0!</v>
      </c>
      <c r="BA94" s="106" t="e">
        <f t="shared" si="262"/>
        <v>#DIV/0!</v>
      </c>
      <c r="BB94" s="106" t="e">
        <f t="shared" si="262"/>
        <v>#DIV/0!</v>
      </c>
      <c r="BC94" s="106" t="e">
        <f t="shared" si="262"/>
        <v>#DIV/0!</v>
      </c>
      <c r="BD94" s="106" t="e">
        <f t="shared" si="262"/>
        <v>#DIV/0!</v>
      </c>
      <c r="BE94" s="106" t="e">
        <f t="shared" si="262"/>
        <v>#DIV/0!</v>
      </c>
      <c r="BF94" s="106" t="e">
        <f t="shared" si="262"/>
        <v>#DIV/0!</v>
      </c>
      <c r="BG94" s="106" t="e">
        <f t="shared" si="262"/>
        <v>#DIV/0!</v>
      </c>
      <c r="BH94" s="107" t="e">
        <f t="shared" si="262"/>
        <v>#DIV/0!</v>
      </c>
      <c r="BL94" s="141" t="str">
        <f t="shared" si="228"/>
        <v>-</v>
      </c>
      <c r="BM94" s="142" t="str">
        <f t="shared" si="229"/>
        <v>-</v>
      </c>
      <c r="BN94" s="139" t="str">
        <f t="shared" si="230"/>
        <v>-</v>
      </c>
      <c r="BO94" s="140" t="str">
        <f t="shared" si="231"/>
        <v>-</v>
      </c>
      <c r="BQ94" s="141" t="str">
        <f t="shared" si="232"/>
        <v>-</v>
      </c>
      <c r="BR94" s="142" t="str">
        <f t="shared" si="233"/>
        <v>-</v>
      </c>
      <c r="BS94" s="139" t="str">
        <f t="shared" si="234"/>
        <v>-</v>
      </c>
      <c r="BT94" s="140" t="str">
        <f t="shared" si="235"/>
        <v>-</v>
      </c>
      <c r="BV94" s="141" t="str">
        <f t="shared" si="236"/>
        <v>-</v>
      </c>
      <c r="BW94" s="142" t="str">
        <f t="shared" si="237"/>
        <v>-</v>
      </c>
      <c r="BX94" s="139" t="str">
        <f t="shared" si="238"/>
        <v>-</v>
      </c>
      <c r="BY94" s="140" t="str">
        <f t="shared" si="239"/>
        <v>-</v>
      </c>
      <c r="CA94" s="141" t="str">
        <f t="shared" si="240"/>
        <v>-</v>
      </c>
      <c r="CB94" s="142" t="str">
        <f t="shared" si="241"/>
        <v>-</v>
      </c>
      <c r="CC94" s="139" t="str">
        <f t="shared" si="242"/>
        <v>-</v>
      </c>
      <c r="CD94" s="140" t="str">
        <f t="shared" si="243"/>
        <v>-</v>
      </c>
      <c r="CI94" s="157"/>
      <c r="CJ94" s="139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U94" s="224" t="str">
        <f t="shared" si="222"/>
        <v>-</v>
      </c>
      <c r="DV94" s="225" t="str">
        <f t="shared" si="216"/>
        <v>-</v>
      </c>
      <c r="DW94" s="225">
        <f t="shared" si="217"/>
        <v>0</v>
      </c>
      <c r="DX94" s="150">
        <f t="shared" si="251"/>
        <v>0</v>
      </c>
      <c r="DY94" s="165">
        <f t="shared" si="223"/>
        <v>0</v>
      </c>
      <c r="DZ94" s="165">
        <f t="shared" si="224"/>
        <v>0</v>
      </c>
      <c r="EA94" s="165">
        <f t="shared" si="218"/>
        <v>0</v>
      </c>
      <c r="EB94" s="226">
        <f t="shared" si="225"/>
        <v>0</v>
      </c>
      <c r="EC94" s="165">
        <f t="shared" si="226"/>
        <v>0</v>
      </c>
      <c r="ED94" s="195">
        <f t="shared" si="219"/>
        <v>0</v>
      </c>
      <c r="EJ94" s="147"/>
    </row>
    <row r="95" spans="1:140" ht="13.5" customHeight="1">
      <c r="B95" s="186"/>
      <c r="C95" s="186"/>
      <c r="D95" s="5">
        <v>17</v>
      </c>
      <c r="E95" s="122" t="str">
        <f t="shared" si="210"/>
        <v/>
      </c>
      <c r="F95" s="123" t="str">
        <f t="shared" si="213"/>
        <v/>
      </c>
      <c r="G95" s="89" t="str">
        <f t="shared" si="208"/>
        <v/>
      </c>
      <c r="H95" s="7"/>
      <c r="AG95" s="11"/>
      <c r="AH95" s="37"/>
      <c r="BL95" s="141" t="str">
        <f t="shared" si="228"/>
        <v>-</v>
      </c>
      <c r="BM95" s="142" t="str">
        <f t="shared" si="229"/>
        <v>-</v>
      </c>
      <c r="BN95" s="139" t="str">
        <f t="shared" si="230"/>
        <v>-</v>
      </c>
      <c r="BO95" s="140" t="str">
        <f t="shared" si="231"/>
        <v>-</v>
      </c>
      <c r="BQ95" s="141" t="str">
        <f t="shared" si="232"/>
        <v>-</v>
      </c>
      <c r="BR95" s="142" t="str">
        <f t="shared" si="233"/>
        <v>-</v>
      </c>
      <c r="BS95" s="139" t="str">
        <f t="shared" si="234"/>
        <v>-</v>
      </c>
      <c r="BT95" s="140" t="str">
        <f t="shared" si="235"/>
        <v>-</v>
      </c>
      <c r="BV95" s="141" t="str">
        <f t="shared" si="236"/>
        <v>-</v>
      </c>
      <c r="BW95" s="142" t="str">
        <f t="shared" si="237"/>
        <v>-</v>
      </c>
      <c r="BX95" s="139" t="str">
        <f t="shared" si="238"/>
        <v>-</v>
      </c>
      <c r="BY95" s="140" t="str">
        <f t="shared" si="239"/>
        <v>-</v>
      </c>
      <c r="CA95" s="141" t="str">
        <f t="shared" si="240"/>
        <v>-</v>
      </c>
      <c r="CB95" s="142" t="str">
        <f t="shared" si="241"/>
        <v>-</v>
      </c>
      <c r="CC95" s="139" t="str">
        <f t="shared" si="242"/>
        <v>-</v>
      </c>
      <c r="CD95" s="140" t="str">
        <f t="shared" si="243"/>
        <v>-</v>
      </c>
      <c r="CI95" s="157"/>
      <c r="CJ95" s="139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U95" s="224" t="str">
        <f t="shared" si="222"/>
        <v>-</v>
      </c>
      <c r="DV95" s="225" t="str">
        <f t="shared" si="216"/>
        <v>-</v>
      </c>
      <c r="DW95" s="225">
        <f t="shared" si="217"/>
        <v>0</v>
      </c>
      <c r="DX95" s="150">
        <f t="shared" si="251"/>
        <v>0</v>
      </c>
      <c r="DY95" s="165">
        <f t="shared" si="223"/>
        <v>0</v>
      </c>
      <c r="DZ95" s="165">
        <f t="shared" si="224"/>
        <v>0</v>
      </c>
      <c r="EA95" s="165">
        <f t="shared" si="218"/>
        <v>0</v>
      </c>
      <c r="EB95" s="226">
        <f t="shared" si="225"/>
        <v>0</v>
      </c>
      <c r="EC95" s="165">
        <f t="shared" si="226"/>
        <v>0</v>
      </c>
      <c r="ED95" s="195">
        <f t="shared" si="219"/>
        <v>0</v>
      </c>
      <c r="EJ95" s="147"/>
    </row>
    <row r="96" spans="1:140" ht="13.5" customHeight="1">
      <c r="B96" s="186"/>
      <c r="C96" s="186"/>
      <c r="D96" s="5">
        <v>18</v>
      </c>
      <c r="E96" s="122" t="str">
        <f t="shared" si="210"/>
        <v/>
      </c>
      <c r="F96" s="123" t="str">
        <f t="shared" si="213"/>
        <v/>
      </c>
      <c r="G96" s="89" t="str">
        <f t="shared" si="208"/>
        <v/>
      </c>
      <c r="H96" s="7"/>
      <c r="AG96" s="11"/>
      <c r="AH96" s="37"/>
      <c r="BL96" s="141" t="str">
        <f t="shared" si="228"/>
        <v>-</v>
      </c>
      <c r="BM96" s="142" t="str">
        <f t="shared" si="229"/>
        <v>-</v>
      </c>
      <c r="BN96" s="139" t="str">
        <f t="shared" si="230"/>
        <v>-</v>
      </c>
      <c r="BO96" s="140" t="str">
        <f t="shared" si="231"/>
        <v>-</v>
      </c>
      <c r="BQ96" s="141" t="str">
        <f t="shared" si="232"/>
        <v>-</v>
      </c>
      <c r="BR96" s="142" t="str">
        <f t="shared" si="233"/>
        <v>-</v>
      </c>
      <c r="BS96" s="139" t="str">
        <f t="shared" si="234"/>
        <v>-</v>
      </c>
      <c r="BT96" s="140" t="str">
        <f t="shared" si="235"/>
        <v>-</v>
      </c>
      <c r="BV96" s="141" t="str">
        <f t="shared" si="236"/>
        <v>-</v>
      </c>
      <c r="BW96" s="142" t="str">
        <f t="shared" si="237"/>
        <v>-</v>
      </c>
      <c r="BX96" s="139" t="str">
        <f t="shared" si="238"/>
        <v>-</v>
      </c>
      <c r="BY96" s="140" t="str">
        <f t="shared" si="239"/>
        <v>-</v>
      </c>
      <c r="CA96" s="141" t="str">
        <f t="shared" si="240"/>
        <v>-</v>
      </c>
      <c r="CB96" s="142" t="str">
        <f t="shared" si="241"/>
        <v>-</v>
      </c>
      <c r="CC96" s="139" t="str">
        <f t="shared" si="242"/>
        <v>-</v>
      </c>
      <c r="CD96" s="140" t="str">
        <f t="shared" si="243"/>
        <v>-</v>
      </c>
      <c r="CI96" s="157"/>
      <c r="CJ96" s="157"/>
      <c r="CK96" s="3"/>
      <c r="CL96" s="3"/>
      <c r="CM96" s="3"/>
      <c r="CN96" s="3"/>
      <c r="CO96" s="3" t="s">
        <v>32</v>
      </c>
      <c r="CP96" s="164" t="s">
        <v>33</v>
      </c>
      <c r="CQ96" s="3" t="s">
        <v>34</v>
      </c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U96" s="224" t="str">
        <f t="shared" si="222"/>
        <v>-</v>
      </c>
      <c r="DV96" s="225" t="str">
        <f t="shared" si="216"/>
        <v>-</v>
      </c>
      <c r="DW96" s="225">
        <f t="shared" si="217"/>
        <v>0</v>
      </c>
      <c r="DX96" s="150">
        <f t="shared" si="251"/>
        <v>0</v>
      </c>
      <c r="DY96" s="165">
        <f t="shared" si="223"/>
        <v>0</v>
      </c>
      <c r="DZ96" s="165">
        <f t="shared" si="224"/>
        <v>0</v>
      </c>
      <c r="EA96" s="165">
        <f t="shared" si="218"/>
        <v>0</v>
      </c>
      <c r="EB96" s="226">
        <f t="shared" si="225"/>
        <v>0</v>
      </c>
      <c r="EC96" s="165">
        <f t="shared" si="226"/>
        <v>0</v>
      </c>
      <c r="ED96" s="195">
        <f t="shared" si="219"/>
        <v>0</v>
      </c>
      <c r="EJ96" s="147"/>
    </row>
    <row r="97" spans="2:140" ht="13.5" customHeight="1">
      <c r="B97" s="186"/>
      <c r="C97" s="186"/>
      <c r="D97" s="5">
        <v>19</v>
      </c>
      <c r="E97" s="122" t="str">
        <f t="shared" si="210"/>
        <v/>
      </c>
      <c r="F97" s="123" t="str">
        <f t="shared" si="213"/>
        <v/>
      </c>
      <c r="G97" s="89" t="str">
        <f t="shared" si="208"/>
        <v/>
      </c>
      <c r="H97" s="7"/>
      <c r="AG97" s="11"/>
      <c r="AH97" s="37"/>
      <c r="BL97" s="141" t="str">
        <f t="shared" si="228"/>
        <v>-</v>
      </c>
      <c r="BM97" s="142" t="str">
        <f t="shared" si="229"/>
        <v>-</v>
      </c>
      <c r="BN97" s="139" t="str">
        <f t="shared" si="230"/>
        <v>-</v>
      </c>
      <c r="BO97" s="140" t="str">
        <f t="shared" si="231"/>
        <v>-</v>
      </c>
      <c r="BQ97" s="141" t="str">
        <f t="shared" si="232"/>
        <v>-</v>
      </c>
      <c r="BR97" s="142" t="str">
        <f t="shared" si="233"/>
        <v>-</v>
      </c>
      <c r="BS97" s="139" t="str">
        <f t="shared" si="234"/>
        <v>-</v>
      </c>
      <c r="BT97" s="140" t="str">
        <f t="shared" si="235"/>
        <v>-</v>
      </c>
      <c r="BV97" s="141" t="str">
        <f t="shared" si="236"/>
        <v>-</v>
      </c>
      <c r="BW97" s="142" t="str">
        <f t="shared" si="237"/>
        <v>-</v>
      </c>
      <c r="BX97" s="139" t="str">
        <f t="shared" si="238"/>
        <v>-</v>
      </c>
      <c r="BY97" s="140" t="str">
        <f t="shared" si="239"/>
        <v>-</v>
      </c>
      <c r="CA97" s="141" t="str">
        <f t="shared" si="240"/>
        <v>-</v>
      </c>
      <c r="CB97" s="142" t="str">
        <f t="shared" si="241"/>
        <v>-</v>
      </c>
      <c r="CC97" s="139" t="str">
        <f t="shared" si="242"/>
        <v>-</v>
      </c>
      <c r="CD97" s="140" t="str">
        <f t="shared" si="243"/>
        <v>-</v>
      </c>
      <c r="CI97" s="157"/>
      <c r="CJ97" s="139"/>
      <c r="CK97" s="3"/>
      <c r="CL97" s="3"/>
      <c r="CM97" s="165"/>
      <c r="CN97" s="165"/>
      <c r="CO97" s="215">
        <v>0</v>
      </c>
      <c r="CP97" s="242">
        <f>$AL$70</f>
        <v>0</v>
      </c>
      <c r="CQ97" s="242">
        <f>$AM$70</f>
        <v>0.01</v>
      </c>
      <c r="CR97" s="242">
        <f>$AN$70</f>
        <v>0.02</v>
      </c>
      <c r="CS97" s="242">
        <f>$AO$70</f>
        <v>0.03</v>
      </c>
      <c r="CT97" s="242">
        <f>$AP$70</f>
        <v>0.04</v>
      </c>
      <c r="CU97" s="242">
        <f>$AQ$70</f>
        <v>0.05</v>
      </c>
      <c r="CV97" s="242">
        <f>$AR$70</f>
        <v>0.06</v>
      </c>
      <c r="CW97" s="242">
        <f>$AS$70</f>
        <v>7.0000000000000007E-2</v>
      </c>
      <c r="CX97" s="242">
        <f>$AT$70</f>
        <v>0.08</v>
      </c>
      <c r="CY97" s="242">
        <f>$AU$70</f>
        <v>0.09</v>
      </c>
      <c r="CZ97" s="242">
        <f>$AV$70</f>
        <v>0.1</v>
      </c>
      <c r="DA97" s="193">
        <f>CO97</f>
        <v>0</v>
      </c>
      <c r="DB97" s="193">
        <f t="shared" ref="DB97:DL98" si="263">CP97</f>
        <v>0</v>
      </c>
      <c r="DC97" s="193">
        <f t="shared" si="263"/>
        <v>0.01</v>
      </c>
      <c r="DD97" s="193">
        <f t="shared" si="263"/>
        <v>0.02</v>
      </c>
      <c r="DE97" s="193">
        <f t="shared" si="263"/>
        <v>0.03</v>
      </c>
      <c r="DF97" s="193">
        <f t="shared" si="263"/>
        <v>0.04</v>
      </c>
      <c r="DG97" s="193">
        <f t="shared" si="263"/>
        <v>0.05</v>
      </c>
      <c r="DH97" s="193">
        <f t="shared" si="263"/>
        <v>0.06</v>
      </c>
      <c r="DI97" s="193">
        <f t="shared" si="263"/>
        <v>7.0000000000000007E-2</v>
      </c>
      <c r="DJ97" s="193">
        <f t="shared" si="263"/>
        <v>0.08</v>
      </c>
      <c r="DK97" s="193">
        <f t="shared" si="263"/>
        <v>0.09</v>
      </c>
      <c r="DL97" s="194">
        <f t="shared" si="263"/>
        <v>0.1</v>
      </c>
      <c r="DM97" s="3"/>
      <c r="DN97" s="3"/>
      <c r="DO97" s="3"/>
      <c r="DP97" s="3"/>
      <c r="DU97" s="224" t="str">
        <f t="shared" si="222"/>
        <v>-</v>
      </c>
      <c r="DV97" s="225" t="str">
        <f t="shared" si="216"/>
        <v>-</v>
      </c>
      <c r="DW97" s="225">
        <f t="shared" si="217"/>
        <v>0</v>
      </c>
      <c r="DX97" s="150">
        <f t="shared" si="251"/>
        <v>0</v>
      </c>
      <c r="DY97" s="165">
        <f t="shared" si="223"/>
        <v>0</v>
      </c>
      <c r="DZ97" s="165">
        <f t="shared" si="224"/>
        <v>0</v>
      </c>
      <c r="EA97" s="165">
        <f t="shared" si="218"/>
        <v>0</v>
      </c>
      <c r="EB97" s="226">
        <f t="shared" si="225"/>
        <v>0</v>
      </c>
      <c r="EC97" s="165">
        <f t="shared" si="226"/>
        <v>0</v>
      </c>
      <c r="ED97" s="195">
        <f t="shared" si="219"/>
        <v>0</v>
      </c>
      <c r="EJ97" s="147"/>
    </row>
    <row r="98" spans="2:140" ht="13.5" customHeight="1">
      <c r="B98" s="3"/>
      <c r="C98" s="186"/>
      <c r="D98" s="5">
        <v>20</v>
      </c>
      <c r="E98" s="122" t="str">
        <f t="shared" si="210"/>
        <v/>
      </c>
      <c r="F98" s="123" t="str">
        <f t="shared" si="213"/>
        <v/>
      </c>
      <c r="G98" s="100" t="str">
        <f t="shared" si="208"/>
        <v/>
      </c>
      <c r="H98" s="7"/>
      <c r="Z98" s="11"/>
      <c r="AG98" s="11"/>
      <c r="AH98" s="37"/>
      <c r="BL98" s="141" t="str">
        <f t="shared" si="228"/>
        <v>-</v>
      </c>
      <c r="BM98" s="142" t="str">
        <f t="shared" si="229"/>
        <v>-</v>
      </c>
      <c r="BN98" s="139" t="str">
        <f t="shared" si="230"/>
        <v>-</v>
      </c>
      <c r="BO98" s="140" t="str">
        <f t="shared" si="231"/>
        <v>-</v>
      </c>
      <c r="BQ98" s="141" t="str">
        <f t="shared" si="232"/>
        <v>-</v>
      </c>
      <c r="BR98" s="142" t="str">
        <f t="shared" si="233"/>
        <v>-</v>
      </c>
      <c r="BS98" s="139" t="str">
        <f t="shared" si="234"/>
        <v>-</v>
      </c>
      <c r="BT98" s="140" t="str">
        <f t="shared" si="235"/>
        <v>-</v>
      </c>
      <c r="BV98" s="141" t="str">
        <f t="shared" si="236"/>
        <v>-</v>
      </c>
      <c r="BW98" s="142" t="str">
        <f t="shared" si="237"/>
        <v>-</v>
      </c>
      <c r="BX98" s="139" t="str">
        <f t="shared" si="238"/>
        <v>-</v>
      </c>
      <c r="BY98" s="140" t="str">
        <f t="shared" si="239"/>
        <v>-</v>
      </c>
      <c r="CA98" s="141" t="str">
        <f t="shared" si="240"/>
        <v>-</v>
      </c>
      <c r="CB98" s="142" t="str">
        <f t="shared" si="241"/>
        <v>-</v>
      </c>
      <c r="CC98" s="139" t="str">
        <f t="shared" si="242"/>
        <v>-</v>
      </c>
      <c r="CD98" s="140" t="str">
        <f t="shared" si="243"/>
        <v>-</v>
      </c>
      <c r="CI98" s="157"/>
      <c r="CJ98" s="139"/>
      <c r="CK98" s="3"/>
      <c r="CL98" s="3"/>
      <c r="CM98" s="3"/>
      <c r="CN98" s="3"/>
      <c r="CO98" s="213">
        <f t="shared" ref="CO98:CZ98" si="264">$E$6*9.80665*SIN(ATAN(CO$6))</f>
        <v>0</v>
      </c>
      <c r="CP98" s="196">
        <f>$E$6*9.80665*SIN(ATAN(CP97))</f>
        <v>0</v>
      </c>
      <c r="CQ98" s="243">
        <f t="shared" si="264"/>
        <v>0</v>
      </c>
      <c r="CR98" s="196">
        <f t="shared" si="264"/>
        <v>0</v>
      </c>
      <c r="CS98" s="196">
        <f t="shared" si="264"/>
        <v>0</v>
      </c>
      <c r="CT98" s="196">
        <f t="shared" si="264"/>
        <v>0</v>
      </c>
      <c r="CU98" s="196">
        <f t="shared" si="264"/>
        <v>0</v>
      </c>
      <c r="CV98" s="196">
        <f t="shared" si="264"/>
        <v>0</v>
      </c>
      <c r="CW98" s="196">
        <f t="shared" si="264"/>
        <v>0</v>
      </c>
      <c r="CX98" s="196">
        <f t="shared" si="264"/>
        <v>0</v>
      </c>
      <c r="CY98" s="196">
        <f t="shared" si="264"/>
        <v>0</v>
      </c>
      <c r="CZ98" s="196">
        <f t="shared" si="264"/>
        <v>0</v>
      </c>
      <c r="DA98" s="196">
        <f>CO98</f>
        <v>0</v>
      </c>
      <c r="DB98" s="196">
        <f t="shared" si="263"/>
        <v>0</v>
      </c>
      <c r="DC98" s="196">
        <f t="shared" si="263"/>
        <v>0</v>
      </c>
      <c r="DD98" s="196">
        <f t="shared" si="263"/>
        <v>0</v>
      </c>
      <c r="DE98" s="196">
        <f t="shared" si="263"/>
        <v>0</v>
      </c>
      <c r="DF98" s="196">
        <f t="shared" si="263"/>
        <v>0</v>
      </c>
      <c r="DG98" s="196">
        <f t="shared" si="263"/>
        <v>0</v>
      </c>
      <c r="DH98" s="196">
        <f t="shared" si="263"/>
        <v>0</v>
      </c>
      <c r="DI98" s="196">
        <f t="shared" si="263"/>
        <v>0</v>
      </c>
      <c r="DJ98" s="196">
        <f t="shared" si="263"/>
        <v>0</v>
      </c>
      <c r="DK98" s="196">
        <f t="shared" si="263"/>
        <v>0</v>
      </c>
      <c r="DL98" s="197">
        <f t="shared" si="263"/>
        <v>0</v>
      </c>
      <c r="DM98" s="3"/>
      <c r="DN98" s="3"/>
      <c r="DO98" s="3"/>
      <c r="DP98" s="3"/>
      <c r="DU98" s="224" t="str">
        <f t="shared" si="222"/>
        <v>-</v>
      </c>
      <c r="DV98" s="225" t="str">
        <f t="shared" si="216"/>
        <v>-</v>
      </c>
      <c r="DW98" s="225">
        <f t="shared" si="217"/>
        <v>0</v>
      </c>
      <c r="DX98" s="150">
        <f t="shared" si="251"/>
        <v>0</v>
      </c>
      <c r="DY98" s="165">
        <f t="shared" si="223"/>
        <v>0</v>
      </c>
      <c r="DZ98" s="165">
        <f t="shared" si="224"/>
        <v>0</v>
      </c>
      <c r="EA98" s="165">
        <f t="shared" si="218"/>
        <v>0</v>
      </c>
      <c r="EB98" s="226">
        <f t="shared" si="225"/>
        <v>0</v>
      </c>
      <c r="EC98" s="165">
        <f t="shared" si="226"/>
        <v>0</v>
      </c>
      <c r="ED98" s="195">
        <f t="shared" si="219"/>
        <v>0</v>
      </c>
      <c r="EJ98" s="147"/>
    </row>
    <row r="99" spans="2:140" ht="13.5" customHeight="1">
      <c r="B99" s="3"/>
      <c r="C99" s="3"/>
      <c r="H99" s="7"/>
      <c r="Z99" s="11"/>
      <c r="AG99" s="11"/>
      <c r="AH99" s="1"/>
      <c r="BL99" s="141" t="str">
        <f t="shared" si="228"/>
        <v>-</v>
      </c>
      <c r="BM99" s="142" t="str">
        <f t="shared" si="229"/>
        <v>-</v>
      </c>
      <c r="BN99" s="139" t="str">
        <f t="shared" si="230"/>
        <v>-</v>
      </c>
      <c r="BO99" s="140" t="str">
        <f t="shared" si="231"/>
        <v>-</v>
      </c>
      <c r="BQ99" s="141" t="str">
        <f t="shared" si="232"/>
        <v>-</v>
      </c>
      <c r="BR99" s="142" t="str">
        <f t="shared" si="233"/>
        <v>-</v>
      </c>
      <c r="BS99" s="139" t="str">
        <f t="shared" si="234"/>
        <v>-</v>
      </c>
      <c r="BT99" s="140" t="str">
        <f t="shared" si="235"/>
        <v>-</v>
      </c>
      <c r="BV99" s="141" t="str">
        <f t="shared" si="236"/>
        <v>-</v>
      </c>
      <c r="BW99" s="142" t="str">
        <f t="shared" si="237"/>
        <v>-</v>
      </c>
      <c r="BX99" s="139" t="str">
        <f t="shared" si="238"/>
        <v>-</v>
      </c>
      <c r="BY99" s="140" t="str">
        <f t="shared" si="239"/>
        <v>-</v>
      </c>
      <c r="CA99" s="141" t="str">
        <f t="shared" si="240"/>
        <v>-</v>
      </c>
      <c r="CB99" s="142" t="str">
        <f t="shared" si="241"/>
        <v>-</v>
      </c>
      <c r="CC99" s="139" t="str">
        <f t="shared" si="242"/>
        <v>-</v>
      </c>
      <c r="CD99" s="140" t="str">
        <f t="shared" si="243"/>
        <v>-</v>
      </c>
      <c r="CI99" s="157"/>
      <c r="CJ99" s="139"/>
      <c r="CK99" s="3"/>
      <c r="CL99" s="3"/>
      <c r="CM99" s="3"/>
      <c r="CN99" s="3"/>
      <c r="CO99" s="3"/>
      <c r="CP99" s="3"/>
      <c r="CQ99" s="166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U99" s="224" t="str">
        <f t="shared" si="222"/>
        <v>-</v>
      </c>
      <c r="DV99" s="225" t="str">
        <f t="shared" si="216"/>
        <v>-</v>
      </c>
      <c r="DW99" s="225">
        <f t="shared" si="217"/>
        <v>0</v>
      </c>
      <c r="DX99" s="150">
        <f t="shared" si="251"/>
        <v>0</v>
      </c>
      <c r="DY99" s="165">
        <f t="shared" si="223"/>
        <v>0</v>
      </c>
      <c r="DZ99" s="165">
        <f t="shared" si="224"/>
        <v>0</v>
      </c>
      <c r="EA99" s="165">
        <f t="shared" si="218"/>
        <v>0</v>
      </c>
      <c r="EB99" s="226">
        <f t="shared" si="225"/>
        <v>0</v>
      </c>
      <c r="EC99" s="165">
        <f t="shared" si="226"/>
        <v>0</v>
      </c>
      <c r="ED99" s="195">
        <f t="shared" si="219"/>
        <v>0</v>
      </c>
      <c r="EJ99" s="147"/>
    </row>
    <row r="100" spans="2:140" ht="13.5" customHeight="1">
      <c r="B100" s="3"/>
      <c r="C100" s="37"/>
      <c r="E100" s="5" t="s">
        <v>40</v>
      </c>
      <c r="H100" s="7"/>
      <c r="Z100" s="11"/>
      <c r="AG100" s="11"/>
      <c r="AH100" s="1"/>
      <c r="BL100" s="141" t="str">
        <f t="shared" si="228"/>
        <v>-</v>
      </c>
      <c r="BM100" s="142" t="str">
        <f t="shared" si="229"/>
        <v>-</v>
      </c>
      <c r="BN100" s="139" t="str">
        <f t="shared" si="230"/>
        <v>-</v>
      </c>
      <c r="BO100" s="140" t="str">
        <f t="shared" si="231"/>
        <v>-</v>
      </c>
      <c r="BQ100" s="141" t="str">
        <f t="shared" si="232"/>
        <v>-</v>
      </c>
      <c r="BR100" s="142" t="str">
        <f t="shared" si="233"/>
        <v>-</v>
      </c>
      <c r="BS100" s="139" t="str">
        <f t="shared" si="234"/>
        <v>-</v>
      </c>
      <c r="BT100" s="140" t="str">
        <f t="shared" si="235"/>
        <v>-</v>
      </c>
      <c r="BV100" s="141" t="str">
        <f t="shared" si="236"/>
        <v>-</v>
      </c>
      <c r="BW100" s="142" t="str">
        <f t="shared" si="237"/>
        <v>-</v>
      </c>
      <c r="BX100" s="139" t="str">
        <f t="shared" si="238"/>
        <v>-</v>
      </c>
      <c r="BY100" s="140" t="str">
        <f t="shared" si="239"/>
        <v>-</v>
      </c>
      <c r="CA100" s="141" t="str">
        <f t="shared" si="240"/>
        <v>-</v>
      </c>
      <c r="CB100" s="142" t="str">
        <f t="shared" si="241"/>
        <v>-</v>
      </c>
      <c r="CC100" s="139" t="str">
        <f t="shared" si="242"/>
        <v>-</v>
      </c>
      <c r="CD100" s="140" t="str">
        <f t="shared" si="243"/>
        <v>-</v>
      </c>
      <c r="CI100" s="157"/>
      <c r="CJ100" s="139"/>
      <c r="CK100" s="3"/>
      <c r="CL100" s="1" t="s">
        <v>26</v>
      </c>
      <c r="CM100" s="3" t="s">
        <v>50</v>
      </c>
      <c r="CN100" s="3" t="s">
        <v>51</v>
      </c>
      <c r="CO100" s="3" t="s">
        <v>52</v>
      </c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 t="s">
        <v>25</v>
      </c>
      <c r="DN100" s="3" t="s">
        <v>53</v>
      </c>
      <c r="DO100" s="151" t="s">
        <v>54</v>
      </c>
      <c r="DP100" s="3"/>
      <c r="DU100" s="224" t="str">
        <f t="shared" si="222"/>
        <v>-</v>
      </c>
      <c r="DV100" s="225" t="str">
        <f t="shared" si="216"/>
        <v>-</v>
      </c>
      <c r="DW100" s="225">
        <f t="shared" si="217"/>
        <v>0</v>
      </c>
      <c r="DX100" s="150">
        <f t="shared" si="251"/>
        <v>0</v>
      </c>
      <c r="DY100" s="165">
        <f t="shared" si="223"/>
        <v>0</v>
      </c>
      <c r="DZ100" s="165">
        <f t="shared" si="224"/>
        <v>0</v>
      </c>
      <c r="EA100" s="165">
        <f t="shared" si="218"/>
        <v>0</v>
      </c>
      <c r="EB100" s="226">
        <f t="shared" si="225"/>
        <v>0</v>
      </c>
      <c r="EC100" s="165">
        <f t="shared" si="226"/>
        <v>0</v>
      </c>
      <c r="ED100" s="195">
        <f t="shared" si="219"/>
        <v>0</v>
      </c>
      <c r="EJ100" s="147"/>
    </row>
    <row r="101" spans="2:140" ht="13.5" customHeight="1">
      <c r="B101" s="36"/>
      <c r="C101" s="3"/>
      <c r="E101" s="74" t="s">
        <v>96</v>
      </c>
      <c r="F101" s="98"/>
      <c r="G101" s="75" t="s">
        <v>108</v>
      </c>
      <c r="H101" s="7"/>
      <c r="Z101" s="11"/>
      <c r="AG101" s="11"/>
      <c r="AH101" s="1"/>
      <c r="BL101" s="141" t="str">
        <f t="shared" si="228"/>
        <v>-</v>
      </c>
      <c r="BM101" s="142" t="str">
        <f t="shared" si="229"/>
        <v>-</v>
      </c>
      <c r="BN101" s="139" t="str">
        <f t="shared" si="230"/>
        <v>-</v>
      </c>
      <c r="BO101" s="140" t="str">
        <f t="shared" si="231"/>
        <v>-</v>
      </c>
      <c r="BQ101" s="141" t="str">
        <f t="shared" si="232"/>
        <v>-</v>
      </c>
      <c r="BR101" s="142" t="str">
        <f t="shared" si="233"/>
        <v>-</v>
      </c>
      <c r="BS101" s="139" t="str">
        <f t="shared" si="234"/>
        <v>-</v>
      </c>
      <c r="BT101" s="140" t="str">
        <f t="shared" si="235"/>
        <v>-</v>
      </c>
      <c r="BV101" s="141" t="str">
        <f t="shared" si="236"/>
        <v>-</v>
      </c>
      <c r="BW101" s="142" t="str">
        <f t="shared" si="237"/>
        <v>-</v>
      </c>
      <c r="BX101" s="139" t="str">
        <f t="shared" si="238"/>
        <v>-</v>
      </c>
      <c r="BY101" s="140" t="str">
        <f t="shared" si="239"/>
        <v>-</v>
      </c>
      <c r="CA101" s="141" t="str">
        <f t="shared" si="240"/>
        <v>-</v>
      </c>
      <c r="CB101" s="142" t="str">
        <f t="shared" si="241"/>
        <v>-</v>
      </c>
      <c r="CC101" s="139" t="str">
        <f t="shared" si="242"/>
        <v>-</v>
      </c>
      <c r="CD101" s="140" t="str">
        <f t="shared" si="243"/>
        <v>-</v>
      </c>
      <c r="CI101" s="157"/>
      <c r="CJ101" s="231"/>
      <c r="CK101" s="248" t="str">
        <f>BO4</f>
        <v>3rd</v>
      </c>
      <c r="CL101" s="232"/>
      <c r="CM101" s="223"/>
      <c r="CN101" s="223"/>
      <c r="CO101" s="193">
        <f>CO$6</f>
        <v>0</v>
      </c>
      <c r="CP101" s="193">
        <f t="shared" ref="CP101:CZ101" si="265">CP$6</f>
        <v>0</v>
      </c>
      <c r="CQ101" s="193">
        <f t="shared" si="265"/>
        <v>0.01</v>
      </c>
      <c r="CR101" s="193">
        <f t="shared" si="265"/>
        <v>0.02</v>
      </c>
      <c r="CS101" s="193">
        <f t="shared" si="265"/>
        <v>0.03</v>
      </c>
      <c r="CT101" s="193">
        <f t="shared" si="265"/>
        <v>0.04</v>
      </c>
      <c r="CU101" s="193">
        <f t="shared" si="265"/>
        <v>0.05</v>
      </c>
      <c r="CV101" s="193">
        <f t="shared" si="265"/>
        <v>0.06</v>
      </c>
      <c r="CW101" s="193">
        <f t="shared" si="265"/>
        <v>7.0000000000000007E-2</v>
      </c>
      <c r="CX101" s="193">
        <f t="shared" si="265"/>
        <v>0.08</v>
      </c>
      <c r="CY101" s="193">
        <f t="shared" si="265"/>
        <v>0.09</v>
      </c>
      <c r="CZ101" s="193">
        <f t="shared" si="265"/>
        <v>0.1</v>
      </c>
      <c r="DA101" s="193">
        <f>CO$6</f>
        <v>0</v>
      </c>
      <c r="DB101" s="193">
        <f>CP$6</f>
        <v>0</v>
      </c>
      <c r="DC101" s="193">
        <f t="shared" ref="DC101:DJ101" si="266">CQ$6</f>
        <v>0.01</v>
      </c>
      <c r="DD101" s="193">
        <f t="shared" si="266"/>
        <v>0.02</v>
      </c>
      <c r="DE101" s="193">
        <f t="shared" si="266"/>
        <v>0.03</v>
      </c>
      <c r="DF101" s="193">
        <f t="shared" si="266"/>
        <v>0.04</v>
      </c>
      <c r="DG101" s="193">
        <f t="shared" si="266"/>
        <v>0.05</v>
      </c>
      <c r="DH101" s="193">
        <f t="shared" si="266"/>
        <v>0.06</v>
      </c>
      <c r="DI101" s="193">
        <f t="shared" si="266"/>
        <v>7.0000000000000007E-2</v>
      </c>
      <c r="DJ101" s="193">
        <f t="shared" si="266"/>
        <v>0.08</v>
      </c>
      <c r="DK101" s="193">
        <f>CY$6</f>
        <v>0.09</v>
      </c>
      <c r="DL101" s="193">
        <f>CZ$6</f>
        <v>0.1</v>
      </c>
      <c r="DM101" s="193"/>
      <c r="DN101" s="193"/>
      <c r="DO101" s="193" t="s">
        <v>56</v>
      </c>
      <c r="DP101" s="194"/>
      <c r="DU101" s="224" t="str">
        <f t="shared" si="222"/>
        <v>-</v>
      </c>
      <c r="DV101" s="225" t="str">
        <f t="shared" si="216"/>
        <v>-</v>
      </c>
      <c r="DW101" s="225">
        <f t="shared" si="217"/>
        <v>0</v>
      </c>
      <c r="DX101" s="150">
        <f t="shared" si="251"/>
        <v>0</v>
      </c>
      <c r="DY101" s="165">
        <f t="shared" si="223"/>
        <v>0</v>
      </c>
      <c r="DZ101" s="165">
        <f t="shared" si="224"/>
        <v>0</v>
      </c>
      <c r="EA101" s="165">
        <f t="shared" si="218"/>
        <v>0</v>
      </c>
      <c r="EB101" s="226">
        <f t="shared" si="225"/>
        <v>0</v>
      </c>
      <c r="EC101" s="165">
        <f t="shared" si="226"/>
        <v>0</v>
      </c>
      <c r="ED101" s="195">
        <f t="shared" si="219"/>
        <v>0</v>
      </c>
      <c r="EJ101" s="147"/>
    </row>
    <row r="102" spans="2:140" ht="13.5" customHeight="1">
      <c r="B102" s="36"/>
      <c r="C102" s="3"/>
      <c r="E102" s="272" t="s">
        <v>103</v>
      </c>
      <c r="F102" s="272" t="s">
        <v>104</v>
      </c>
      <c r="G102" s="273" t="s">
        <v>105</v>
      </c>
      <c r="H102" s="7"/>
      <c r="Z102" s="11"/>
      <c r="AG102" s="11"/>
      <c r="AH102" s="1"/>
      <c r="BL102" s="141" t="str">
        <f t="shared" si="228"/>
        <v>-</v>
      </c>
      <c r="BM102" s="142" t="str">
        <f t="shared" si="229"/>
        <v>-</v>
      </c>
      <c r="BN102" s="139" t="str">
        <f t="shared" si="230"/>
        <v>-</v>
      </c>
      <c r="BO102" s="140" t="str">
        <f t="shared" si="231"/>
        <v>-</v>
      </c>
      <c r="BQ102" s="141" t="str">
        <f t="shared" si="232"/>
        <v>-</v>
      </c>
      <c r="BR102" s="142" t="str">
        <f t="shared" si="233"/>
        <v>-</v>
      </c>
      <c r="BS102" s="139" t="str">
        <f t="shared" si="234"/>
        <v>-</v>
      </c>
      <c r="BT102" s="140" t="str">
        <f t="shared" si="235"/>
        <v>-</v>
      </c>
      <c r="BV102" s="141" t="str">
        <f t="shared" si="236"/>
        <v>-</v>
      </c>
      <c r="BW102" s="142" t="str">
        <f t="shared" si="237"/>
        <v>-</v>
      </c>
      <c r="BX102" s="139" t="str">
        <f t="shared" si="238"/>
        <v>-</v>
      </c>
      <c r="BY102" s="140" t="str">
        <f t="shared" si="239"/>
        <v>-</v>
      </c>
      <c r="CA102" s="141" t="str">
        <f t="shared" si="240"/>
        <v>-</v>
      </c>
      <c r="CB102" s="142" t="str">
        <f t="shared" si="241"/>
        <v>-</v>
      </c>
      <c r="CC102" s="139" t="str">
        <f t="shared" si="242"/>
        <v>-</v>
      </c>
      <c r="CD102" s="140" t="str">
        <f t="shared" si="243"/>
        <v>-</v>
      </c>
      <c r="CI102" s="157"/>
      <c r="CJ102" s="234" t="str">
        <f>BL5</f>
        <v>rpm</v>
      </c>
      <c r="CK102" s="139" t="str">
        <f>BO5</f>
        <v>Nm</v>
      </c>
      <c r="CL102" s="139" t="s">
        <v>36</v>
      </c>
      <c r="CM102" s="3" t="s">
        <v>58</v>
      </c>
      <c r="CN102" s="3" t="s">
        <v>59</v>
      </c>
      <c r="CO102" s="3" t="s">
        <v>59</v>
      </c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 t="s">
        <v>35</v>
      </c>
      <c r="DN102" s="3" t="s">
        <v>58</v>
      </c>
      <c r="DO102" s="139" t="s">
        <v>60</v>
      </c>
      <c r="DP102" s="235" t="s">
        <v>61</v>
      </c>
      <c r="DU102" s="224" t="str">
        <f t="shared" si="222"/>
        <v>-</v>
      </c>
      <c r="DV102" s="225" t="str">
        <f t="shared" si="216"/>
        <v>-</v>
      </c>
      <c r="DW102" s="225">
        <f>IF(DU102="-",0,$E$6)</f>
        <v>0</v>
      </c>
      <c r="DX102" s="150">
        <f t="shared" si="251"/>
        <v>0</v>
      </c>
      <c r="DY102" s="165">
        <f t="shared" si="223"/>
        <v>0</v>
      </c>
      <c r="DZ102" s="165">
        <f t="shared" si="224"/>
        <v>0</v>
      </c>
      <c r="EA102" s="165">
        <f t="shared" si="218"/>
        <v>0</v>
      </c>
      <c r="EB102" s="226">
        <f t="shared" si="225"/>
        <v>0</v>
      </c>
      <c r="EC102" s="165">
        <f t="shared" si="226"/>
        <v>0</v>
      </c>
      <c r="ED102" s="195">
        <f t="shared" si="219"/>
        <v>0</v>
      </c>
      <c r="EJ102" s="147"/>
    </row>
    <row r="103" spans="2:140" ht="13.5" customHeight="1">
      <c r="B103" s="186"/>
      <c r="C103" s="36"/>
      <c r="E103" s="67" t="s">
        <v>107</v>
      </c>
      <c r="F103" s="67" t="s">
        <v>108</v>
      </c>
      <c r="G103" s="67" t="s">
        <v>109</v>
      </c>
      <c r="H103" s="7"/>
      <c r="Z103" s="11"/>
      <c r="AG103" s="11"/>
      <c r="AH103" s="1"/>
      <c r="BL103" s="141" t="str">
        <f t="shared" si="228"/>
        <v>-</v>
      </c>
      <c r="BM103" s="142" t="str">
        <f t="shared" si="229"/>
        <v>-</v>
      </c>
      <c r="BN103" s="139" t="str">
        <f t="shared" si="230"/>
        <v>-</v>
      </c>
      <c r="BO103" s="140" t="str">
        <f t="shared" si="231"/>
        <v>-</v>
      </c>
      <c r="BQ103" s="141" t="str">
        <f t="shared" si="232"/>
        <v>-</v>
      </c>
      <c r="BR103" s="142" t="str">
        <f t="shared" si="233"/>
        <v>-</v>
      </c>
      <c r="BS103" s="139" t="str">
        <f t="shared" si="234"/>
        <v>-</v>
      </c>
      <c r="BT103" s="140" t="str">
        <f t="shared" si="235"/>
        <v>-</v>
      </c>
      <c r="BV103" s="141" t="str">
        <f t="shared" si="236"/>
        <v>-</v>
      </c>
      <c r="BW103" s="142" t="str">
        <f t="shared" si="237"/>
        <v>-</v>
      </c>
      <c r="BX103" s="139" t="str">
        <f t="shared" si="238"/>
        <v>-</v>
      </c>
      <c r="BY103" s="140" t="str">
        <f t="shared" si="239"/>
        <v>-</v>
      </c>
      <c r="CA103" s="141" t="str">
        <f t="shared" si="240"/>
        <v>-</v>
      </c>
      <c r="CB103" s="142" t="str">
        <f t="shared" si="241"/>
        <v>-</v>
      </c>
      <c r="CC103" s="139" t="str">
        <f t="shared" si="242"/>
        <v>-</v>
      </c>
      <c r="CD103" s="140" t="str">
        <f t="shared" si="243"/>
        <v>-</v>
      </c>
      <c r="CI103" s="157"/>
      <c r="CJ103" s="234" t="str">
        <f>IF($E$11="","-",BL6)</f>
        <v>-</v>
      </c>
      <c r="CK103" s="142" t="str">
        <f>BO6</f>
        <v>-</v>
      </c>
      <c r="CL103" s="260" t="str">
        <f>IF(CJ103="-","-",CJ103/$E$11/$E$30*(2*PI()*$E$33)/1000*60)</f>
        <v>-</v>
      </c>
      <c r="CM103" s="3">
        <f t="shared" ref="CM103:CM121" si="267">IF(CJ103="-",0,$CK103*$E$11*$E$30*$F$11*$E$31/($E$33))</f>
        <v>0</v>
      </c>
      <c r="CN103" s="3">
        <f>IF(CJ103="-",0,$E$36*$E$6*9.80665+$E$37*($CJ103/$E$11/$E$30*(2*PI()*$E$33)/1000*60)+$E$38*($CJ103/$E$11/$E$30*(2*PI()*$E$33)/1000*60)^2)</f>
        <v>0</v>
      </c>
      <c r="CO103" s="3">
        <f t="shared" ref="CO103:CO121" si="268">IF(CJ103="-",0,$CM103-$CN103-CO$53)</f>
        <v>0</v>
      </c>
      <c r="CP103" s="3">
        <f t="shared" ref="CP103:CP121" si="269">IF(CJ103="-",0,$CM103-$CN103-CP$53)</f>
        <v>0</v>
      </c>
      <c r="CQ103" s="3">
        <f t="shared" ref="CQ103:CQ121" si="270">IF(CJ103="-",0,$CM103-$CN103-CQ$53)</f>
        <v>0</v>
      </c>
      <c r="CR103" s="3">
        <f t="shared" ref="CR103:CR121" si="271">IF(CJ103="-",0,$CM103-$CN103-CR$53)</f>
        <v>0</v>
      </c>
      <c r="CS103" s="3">
        <f t="shared" ref="CS103:CS121" si="272">IF(CJ103="-",0,$CM103-$CN103-CS$53)</f>
        <v>0</v>
      </c>
      <c r="CT103" s="3">
        <f t="shared" ref="CT103:CT121" si="273">IF(CJ103="-",0,$CM103-$CN103-CT$53)</f>
        <v>0</v>
      </c>
      <c r="CU103" s="3">
        <f t="shared" ref="CU103:CU121" si="274">IF(CJ103="-",0,$CM103-$CN103-CU$53)</f>
        <v>0</v>
      </c>
      <c r="CV103" s="3">
        <f t="shared" ref="CV103:CV121" si="275">IF(CJ103="-",0,$CM103-$CN103-CV$53)</f>
        <v>0</v>
      </c>
      <c r="CW103" s="3">
        <f t="shared" ref="CW103:CW121" si="276">IF(CJ103="-",0,$CM103-$CN103-CW$53)</f>
        <v>0</v>
      </c>
      <c r="CX103" s="3">
        <f t="shared" ref="CX103:CX121" si="277">IF(CJ103="-",0,$CM103-$CN103-CX$53)</f>
        <v>0</v>
      </c>
      <c r="CY103" s="3">
        <f t="shared" ref="CY103:CY121" si="278">IF(CJ103="-",0,$CM103-$CN103-CY$53)</f>
        <v>0</v>
      </c>
      <c r="CZ103" s="3">
        <f t="shared" ref="CZ103:CZ121" si="279">IF(CJ103="-",0,$CM103-$CN103-CZ$53)</f>
        <v>0</v>
      </c>
      <c r="DA103" s="3">
        <f>IF(AND(CO103&gt;0,CO104&lt;0),1,-1)</f>
        <v>-1</v>
      </c>
      <c r="DB103" s="3">
        <f t="shared" ref="DB103:DJ121" si="280">IF(AND(CP103&gt;0,CP104&lt;0),1,-1)</f>
        <v>-1</v>
      </c>
      <c r="DC103" s="3">
        <f t="shared" si="280"/>
        <v>-1</v>
      </c>
      <c r="DD103" s="3">
        <f t="shared" si="280"/>
        <v>-1</v>
      </c>
      <c r="DE103" s="3">
        <f t="shared" si="280"/>
        <v>-1</v>
      </c>
      <c r="DF103" s="3">
        <f t="shared" si="280"/>
        <v>-1</v>
      </c>
      <c r="DG103" s="3">
        <f t="shared" si="280"/>
        <v>-1</v>
      </c>
      <c r="DH103" s="3">
        <f t="shared" si="280"/>
        <v>-1</v>
      </c>
      <c r="DI103" s="3">
        <f t="shared" si="280"/>
        <v>-1</v>
      </c>
      <c r="DJ103" s="3">
        <f>IF(AND(CX103&gt;0,CX104&lt;0),1,-1)</f>
        <v>-1</v>
      </c>
      <c r="DK103" s="3">
        <f t="shared" ref="DK103:DL120" si="281">IF(AND(CY103&gt;0,CY104&lt;0),1,-1)</f>
        <v>-1</v>
      </c>
      <c r="DL103" s="3">
        <f t="shared" si="281"/>
        <v>-1</v>
      </c>
      <c r="DM103" s="161" t="str">
        <f t="shared" ref="DM103:DM122" si="282">CJ103</f>
        <v>-</v>
      </c>
      <c r="DN103" s="161" t="str">
        <f t="shared" ref="DN103:DN122" si="283">CK103</f>
        <v>-</v>
      </c>
      <c r="DO103" s="139" t="str">
        <f>IF(OR(DM103="-",DM104="-"),"-",(DN103-DN104)/(DM103-DM104))</f>
        <v>-</v>
      </c>
      <c r="DP103" s="235" t="str">
        <f>IF(OR(DM103="-",DM104="-"),"-",(DM103*DN104-DN103*DM104)/(DM103-DM104))</f>
        <v>-</v>
      </c>
      <c r="DU103" s="227" t="str">
        <f>IF($E$9="","-",BL25)</f>
        <v>-</v>
      </c>
      <c r="DV103" s="228" t="str">
        <f>BM25</f>
        <v>-</v>
      </c>
      <c r="DW103" s="228">
        <f>IF(DU103="-",0,$E$6)</f>
        <v>0</v>
      </c>
      <c r="DX103" s="229">
        <f>IF(DU103="-",0,$DU103/$E$9/$E$30*(2*PI()*$E$33)/1000*60)</f>
        <v>0</v>
      </c>
      <c r="DY103" s="214">
        <f t="shared" si="223"/>
        <v>0</v>
      </c>
      <c r="DZ103" s="214">
        <f t="shared" si="224"/>
        <v>0</v>
      </c>
      <c r="EA103" s="214">
        <f t="shared" si="218"/>
        <v>0</v>
      </c>
      <c r="EB103" s="230">
        <f t="shared" si="225"/>
        <v>0</v>
      </c>
      <c r="EC103" s="214">
        <f t="shared" si="226"/>
        <v>0</v>
      </c>
      <c r="ED103" s="197">
        <f t="shared" si="219"/>
        <v>0</v>
      </c>
      <c r="EJ103" s="147"/>
    </row>
    <row r="104" spans="2:140" ht="13.5" customHeight="1" thickBot="1">
      <c r="B104" s="186"/>
      <c r="C104" s="186"/>
      <c r="D104" s="5">
        <v>1</v>
      </c>
      <c r="E104" s="120" t="str">
        <f t="shared" ref="E104:E122" si="284">IF(F$70="","",IF(E49="","",IF(AND(F48&lt;F$70,F49&gt;F$70),(E49-E48)/(F49-F48)*(F$70-F48)+E48,IF(AND(F49&gt;F$70,F50&lt;F$70),(E49-E50)/(F49-F50)*(F$70-F49)+E49,E49))))</f>
        <v/>
      </c>
      <c r="F104" s="121" t="str">
        <f>IF(F$70="","",IF(F49="","",MIN(F49,F$70)))</f>
        <v/>
      </c>
      <c r="G104" s="99" t="str">
        <f>IF(F104="","",ROUND(E104*F104*2*PI()/60/1000,1))</f>
        <v/>
      </c>
      <c r="H104" s="7"/>
      <c r="Z104" s="11"/>
      <c r="AG104" s="11"/>
      <c r="AH104" s="1"/>
      <c r="BL104" s="143" t="str">
        <f t="shared" si="228"/>
        <v>-</v>
      </c>
      <c r="BM104" s="144" t="str">
        <f t="shared" si="229"/>
        <v>-</v>
      </c>
      <c r="BN104" s="145" t="str">
        <f t="shared" si="230"/>
        <v>-</v>
      </c>
      <c r="BO104" s="146" t="str">
        <f t="shared" si="231"/>
        <v>-</v>
      </c>
      <c r="BQ104" s="143" t="str">
        <f t="shared" si="232"/>
        <v>-</v>
      </c>
      <c r="BR104" s="144" t="str">
        <f t="shared" si="233"/>
        <v>-</v>
      </c>
      <c r="BS104" s="145" t="str">
        <f t="shared" si="234"/>
        <v>-</v>
      </c>
      <c r="BT104" s="146" t="str">
        <f t="shared" si="235"/>
        <v>-</v>
      </c>
      <c r="BV104" s="143" t="str">
        <f t="shared" si="236"/>
        <v>-</v>
      </c>
      <c r="BW104" s="144" t="str">
        <f t="shared" si="237"/>
        <v>-</v>
      </c>
      <c r="BX104" s="145" t="str">
        <f t="shared" si="238"/>
        <v>-</v>
      </c>
      <c r="BY104" s="146" t="str">
        <f t="shared" si="239"/>
        <v>-</v>
      </c>
      <c r="CA104" s="143" t="str">
        <f t="shared" si="240"/>
        <v>-</v>
      </c>
      <c r="CB104" s="144" t="str">
        <f t="shared" si="241"/>
        <v>-</v>
      </c>
      <c r="CC104" s="145" t="str">
        <f t="shared" si="242"/>
        <v>-</v>
      </c>
      <c r="CD104" s="146" t="str">
        <f t="shared" si="243"/>
        <v>-</v>
      </c>
      <c r="CI104" s="157"/>
      <c r="CJ104" s="234" t="str">
        <f t="shared" ref="CJ104:CJ121" si="285">IF($E$11="","-",BL7)</f>
        <v>-</v>
      </c>
      <c r="CK104" s="142" t="str">
        <f t="shared" ref="CK104:CK122" si="286">BO7</f>
        <v>-</v>
      </c>
      <c r="CL104" s="260" t="str">
        <f t="shared" ref="CL104:CL122" si="287">IF(CJ104="-","-",CJ104/$E$11/$E$30*(2*PI()*$E$33)/1000*60)</f>
        <v>-</v>
      </c>
      <c r="CM104" s="3">
        <f t="shared" si="267"/>
        <v>0</v>
      </c>
      <c r="CN104" s="3">
        <f t="shared" ref="CN104:CN122" si="288">IF(CJ104="-",0,$E$36*$E$6*9.80665+$E$37*($CJ104/$E$11/$E$30*(2*PI()*$E$33)/1000*60)+$E$38*($CJ104/$E$11/$E$30*(2*PI()*$E$33)/1000*60)^2)</f>
        <v>0</v>
      </c>
      <c r="CO104" s="3">
        <f t="shared" si="268"/>
        <v>0</v>
      </c>
      <c r="CP104" s="3">
        <f t="shared" si="269"/>
        <v>0</v>
      </c>
      <c r="CQ104" s="3">
        <f t="shared" si="270"/>
        <v>0</v>
      </c>
      <c r="CR104" s="3">
        <f t="shared" si="271"/>
        <v>0</v>
      </c>
      <c r="CS104" s="3">
        <f t="shared" si="272"/>
        <v>0</v>
      </c>
      <c r="CT104" s="3">
        <f t="shared" si="273"/>
        <v>0</v>
      </c>
      <c r="CU104" s="3">
        <f t="shared" si="274"/>
        <v>0</v>
      </c>
      <c r="CV104" s="3">
        <f t="shared" si="275"/>
        <v>0</v>
      </c>
      <c r="CW104" s="3">
        <f t="shared" si="276"/>
        <v>0</v>
      </c>
      <c r="CX104" s="3">
        <f t="shared" si="277"/>
        <v>0</v>
      </c>
      <c r="CY104" s="3">
        <f t="shared" si="278"/>
        <v>0</v>
      </c>
      <c r="CZ104" s="3">
        <f t="shared" si="279"/>
        <v>0</v>
      </c>
      <c r="DA104" s="3">
        <f t="shared" ref="DA104:DA116" si="289">IF(AND(CO104&gt;0,CO105&lt;0),1,-1)</f>
        <v>-1</v>
      </c>
      <c r="DB104" s="3">
        <f t="shared" si="280"/>
        <v>-1</v>
      </c>
      <c r="DC104" s="3">
        <f t="shared" si="280"/>
        <v>-1</v>
      </c>
      <c r="DD104" s="3">
        <f t="shared" si="280"/>
        <v>-1</v>
      </c>
      <c r="DE104" s="3">
        <f t="shared" si="280"/>
        <v>-1</v>
      </c>
      <c r="DF104" s="3">
        <f t="shared" si="280"/>
        <v>-1</v>
      </c>
      <c r="DG104" s="3">
        <f t="shared" si="280"/>
        <v>-1</v>
      </c>
      <c r="DH104" s="3">
        <f t="shared" si="280"/>
        <v>-1</v>
      </c>
      <c r="DI104" s="3">
        <f t="shared" si="280"/>
        <v>-1</v>
      </c>
      <c r="DJ104" s="3">
        <f t="shared" si="280"/>
        <v>-1</v>
      </c>
      <c r="DK104" s="3">
        <f t="shared" si="281"/>
        <v>-1</v>
      </c>
      <c r="DL104" s="3">
        <f t="shared" si="281"/>
        <v>-1</v>
      </c>
      <c r="DM104" s="161" t="str">
        <f t="shared" si="282"/>
        <v>-</v>
      </c>
      <c r="DN104" s="161" t="str">
        <f t="shared" si="283"/>
        <v>-</v>
      </c>
      <c r="DO104" s="139" t="str">
        <f>IF(OR(DM104="-",DM105="-"),"-",(DN104-DN105)/(DM104-DM105))</f>
        <v>-</v>
      </c>
      <c r="DP104" s="235" t="str">
        <f t="shared" ref="DP104:DP121" si="290">IF(OR(DM104="-",DM105="-"),"-",(DM104*DN105-DN104*DM105)/(DM104-DM105))</f>
        <v>-</v>
      </c>
      <c r="DT104" s="131"/>
      <c r="DV104" s="4"/>
      <c r="DW104" s="4"/>
      <c r="DX104" s="4"/>
      <c r="DY104" s="4"/>
      <c r="DZ104" s="148"/>
      <c r="EA104" s="4"/>
      <c r="EJ104" s="147"/>
    </row>
    <row r="105" spans="2:140" ht="13.5" customHeight="1">
      <c r="B105" s="186"/>
      <c r="C105" s="186"/>
      <c r="D105" s="5">
        <v>2</v>
      </c>
      <c r="E105" s="122" t="str">
        <f t="shared" si="284"/>
        <v/>
      </c>
      <c r="F105" s="123" t="str">
        <f t="shared" ref="F105:F123" si="291">IF(F$70="","",IF(F50="","",MIN(F50,F$70)))</f>
        <v/>
      </c>
      <c r="G105" s="89" t="str">
        <f>IF(F105="","",ROUND(E105*F105*2*PI()/60/1000,1))</f>
        <v/>
      </c>
      <c r="H105" s="7"/>
      <c r="Z105" s="11"/>
      <c r="AG105" s="11"/>
      <c r="AH105" s="1"/>
      <c r="CI105" s="157"/>
      <c r="CJ105" s="234" t="str">
        <f t="shared" si="285"/>
        <v>-</v>
      </c>
      <c r="CK105" s="142" t="str">
        <f t="shared" si="286"/>
        <v>-</v>
      </c>
      <c r="CL105" s="260" t="str">
        <f t="shared" si="287"/>
        <v>-</v>
      </c>
      <c r="CM105" s="3">
        <f t="shared" si="267"/>
        <v>0</v>
      </c>
      <c r="CN105" s="3">
        <f t="shared" si="288"/>
        <v>0</v>
      </c>
      <c r="CO105" s="3">
        <f t="shared" si="268"/>
        <v>0</v>
      </c>
      <c r="CP105" s="3">
        <f t="shared" si="269"/>
        <v>0</v>
      </c>
      <c r="CQ105" s="3">
        <f t="shared" si="270"/>
        <v>0</v>
      </c>
      <c r="CR105" s="3">
        <f t="shared" si="271"/>
        <v>0</v>
      </c>
      <c r="CS105" s="3">
        <f t="shared" si="272"/>
        <v>0</v>
      </c>
      <c r="CT105" s="3">
        <f t="shared" si="273"/>
        <v>0</v>
      </c>
      <c r="CU105" s="3">
        <f t="shared" si="274"/>
        <v>0</v>
      </c>
      <c r="CV105" s="3">
        <f t="shared" si="275"/>
        <v>0</v>
      </c>
      <c r="CW105" s="3">
        <f t="shared" si="276"/>
        <v>0</v>
      </c>
      <c r="CX105" s="3">
        <f t="shared" si="277"/>
        <v>0</v>
      </c>
      <c r="CY105" s="3">
        <f t="shared" si="278"/>
        <v>0</v>
      </c>
      <c r="CZ105" s="3">
        <f t="shared" si="279"/>
        <v>0</v>
      </c>
      <c r="DA105" s="3">
        <f t="shared" si="289"/>
        <v>-1</v>
      </c>
      <c r="DB105" s="3">
        <f t="shared" si="280"/>
        <v>-1</v>
      </c>
      <c r="DC105" s="3">
        <f t="shared" si="280"/>
        <v>-1</v>
      </c>
      <c r="DD105" s="3">
        <f t="shared" si="280"/>
        <v>-1</v>
      </c>
      <c r="DE105" s="3">
        <f t="shared" si="280"/>
        <v>-1</v>
      </c>
      <c r="DF105" s="3">
        <f t="shared" si="280"/>
        <v>-1</v>
      </c>
      <c r="DG105" s="3">
        <f t="shared" si="280"/>
        <v>-1</v>
      </c>
      <c r="DH105" s="3">
        <f t="shared" si="280"/>
        <v>-1</v>
      </c>
      <c r="DI105" s="3">
        <f t="shared" si="280"/>
        <v>-1</v>
      </c>
      <c r="DJ105" s="3">
        <f t="shared" si="280"/>
        <v>-1</v>
      </c>
      <c r="DK105" s="3">
        <f t="shared" si="281"/>
        <v>-1</v>
      </c>
      <c r="DL105" s="3">
        <f t="shared" si="281"/>
        <v>-1</v>
      </c>
      <c r="DM105" s="161" t="str">
        <f t="shared" si="282"/>
        <v>-</v>
      </c>
      <c r="DN105" s="161" t="str">
        <f t="shared" si="283"/>
        <v>-</v>
      </c>
      <c r="DO105" s="139" t="str">
        <f t="shared" ref="DO105:DO120" si="292">IF(OR(DM105="-",DM106="-"),"-",(DN105-DN106)/(DM105-DM106))</f>
        <v>-</v>
      </c>
      <c r="DP105" s="235" t="str">
        <f t="shared" si="290"/>
        <v>-</v>
      </c>
      <c r="DU105" s="1" t="s">
        <v>6</v>
      </c>
      <c r="EJ105" s="147"/>
    </row>
    <row r="106" spans="2:140" ht="13.5" customHeight="1" thickBot="1">
      <c r="B106" s="186"/>
      <c r="C106" s="186"/>
      <c r="D106" s="5">
        <v>3</v>
      </c>
      <c r="E106" s="122" t="str">
        <f t="shared" si="284"/>
        <v/>
      </c>
      <c r="F106" s="123" t="str">
        <f>IF(F$70="","",IF(F51="","",MIN(F51,F$70)))</f>
        <v/>
      </c>
      <c r="G106" s="89" t="str">
        <f>IF(F106="","",ROUND(E106*F106*2*PI()/60/1000,1))</f>
        <v/>
      </c>
      <c r="H106" s="7"/>
      <c r="Z106" s="11"/>
      <c r="AG106" s="11"/>
      <c r="AH106" s="1"/>
      <c r="CI106" s="157"/>
      <c r="CJ106" s="234" t="str">
        <f t="shared" si="285"/>
        <v>-</v>
      </c>
      <c r="CK106" s="142" t="str">
        <f t="shared" si="286"/>
        <v>-</v>
      </c>
      <c r="CL106" s="260" t="str">
        <f t="shared" si="287"/>
        <v>-</v>
      </c>
      <c r="CM106" s="3">
        <f t="shared" si="267"/>
        <v>0</v>
      </c>
      <c r="CN106" s="3">
        <f t="shared" si="288"/>
        <v>0</v>
      </c>
      <c r="CO106" s="3">
        <f t="shared" si="268"/>
        <v>0</v>
      </c>
      <c r="CP106" s="3">
        <f t="shared" si="269"/>
        <v>0</v>
      </c>
      <c r="CQ106" s="3">
        <f t="shared" si="270"/>
        <v>0</v>
      </c>
      <c r="CR106" s="3">
        <f t="shared" si="271"/>
        <v>0</v>
      </c>
      <c r="CS106" s="3">
        <f t="shared" si="272"/>
        <v>0</v>
      </c>
      <c r="CT106" s="3">
        <f t="shared" si="273"/>
        <v>0</v>
      </c>
      <c r="CU106" s="3">
        <f t="shared" si="274"/>
        <v>0</v>
      </c>
      <c r="CV106" s="3">
        <f t="shared" si="275"/>
        <v>0</v>
      </c>
      <c r="CW106" s="3">
        <f t="shared" si="276"/>
        <v>0</v>
      </c>
      <c r="CX106" s="3">
        <f t="shared" si="277"/>
        <v>0</v>
      </c>
      <c r="CY106" s="3">
        <f t="shared" si="278"/>
        <v>0</v>
      </c>
      <c r="CZ106" s="3">
        <f t="shared" si="279"/>
        <v>0</v>
      </c>
      <c r="DA106" s="3">
        <f t="shared" si="289"/>
        <v>-1</v>
      </c>
      <c r="DB106" s="3">
        <f t="shared" si="280"/>
        <v>-1</v>
      </c>
      <c r="DC106" s="3">
        <f t="shared" si="280"/>
        <v>-1</v>
      </c>
      <c r="DD106" s="3">
        <f t="shared" si="280"/>
        <v>-1</v>
      </c>
      <c r="DE106" s="3">
        <f t="shared" si="280"/>
        <v>-1</v>
      </c>
      <c r="DF106" s="3">
        <f t="shared" si="280"/>
        <v>-1</v>
      </c>
      <c r="DG106" s="3">
        <f t="shared" si="280"/>
        <v>-1</v>
      </c>
      <c r="DH106" s="3">
        <f t="shared" si="280"/>
        <v>-1</v>
      </c>
      <c r="DI106" s="3">
        <f t="shared" si="280"/>
        <v>-1</v>
      </c>
      <c r="DJ106" s="3">
        <f t="shared" si="280"/>
        <v>-1</v>
      </c>
      <c r="DK106" s="3">
        <f t="shared" si="281"/>
        <v>-1</v>
      </c>
      <c r="DL106" s="3">
        <f t="shared" si="281"/>
        <v>-1</v>
      </c>
      <c r="DM106" s="161" t="str">
        <f t="shared" si="282"/>
        <v>-</v>
      </c>
      <c r="DN106" s="161" t="str">
        <f t="shared" si="283"/>
        <v>-</v>
      </c>
      <c r="DO106" s="139" t="str">
        <f t="shared" si="292"/>
        <v>-</v>
      </c>
      <c r="DP106" s="235" t="str">
        <f t="shared" si="290"/>
        <v>-</v>
      </c>
      <c r="DU106" s="192" t="s">
        <v>25</v>
      </c>
      <c r="DV106" s="193" t="s">
        <v>53</v>
      </c>
      <c r="DW106" s="193" t="s">
        <v>131</v>
      </c>
      <c r="DX106" s="223" t="s">
        <v>132</v>
      </c>
      <c r="DY106" s="193" t="s">
        <v>114</v>
      </c>
      <c r="DZ106" s="193" t="s">
        <v>50</v>
      </c>
      <c r="EA106" s="193" t="s">
        <v>133</v>
      </c>
      <c r="EB106" s="211" t="s">
        <v>134</v>
      </c>
      <c r="EC106" s="211"/>
      <c r="ED106" s="194" t="str">
        <f>DX106</f>
        <v>vehicle speed</v>
      </c>
      <c r="EJ106" s="147"/>
    </row>
    <row r="107" spans="2:140" ht="13.5" customHeight="1">
      <c r="B107" s="186"/>
      <c r="C107" s="186"/>
      <c r="D107" s="5">
        <v>4</v>
      </c>
      <c r="E107" s="122" t="str">
        <f t="shared" si="284"/>
        <v/>
      </c>
      <c r="F107" s="123" t="str">
        <f t="shared" si="291"/>
        <v/>
      </c>
      <c r="G107" s="89" t="str">
        <f t="shared" ref="G107:G123" si="293">IF(F107="","",ROUND(E107*F107*2*PI()/60/1000,1))</f>
        <v/>
      </c>
      <c r="H107" s="7"/>
      <c r="Z107" s="11"/>
      <c r="AG107" s="11"/>
      <c r="AH107" s="1"/>
      <c r="BL107" s="132" t="s">
        <v>142</v>
      </c>
      <c r="BM107" s="133"/>
      <c r="BN107" s="134" t="s">
        <v>54</v>
      </c>
      <c r="BO107" s="135"/>
      <c r="BQ107" s="132" t="s">
        <v>143</v>
      </c>
      <c r="BR107" s="133"/>
      <c r="BS107" s="134" t="s">
        <v>54</v>
      </c>
      <c r="BT107" s="135"/>
      <c r="BV107" s="132" t="s">
        <v>144</v>
      </c>
      <c r="BW107" s="133"/>
      <c r="BX107" s="134" t="s">
        <v>54</v>
      </c>
      <c r="BY107" s="135"/>
      <c r="CA107" s="132" t="s">
        <v>145</v>
      </c>
      <c r="CB107" s="133"/>
      <c r="CC107" s="134" t="s">
        <v>54</v>
      </c>
      <c r="CD107" s="135"/>
      <c r="CI107" s="157"/>
      <c r="CJ107" s="234" t="str">
        <f t="shared" si="285"/>
        <v>-</v>
      </c>
      <c r="CK107" s="142" t="str">
        <f t="shared" si="286"/>
        <v>-</v>
      </c>
      <c r="CL107" s="260" t="str">
        <f t="shared" si="287"/>
        <v>-</v>
      </c>
      <c r="CM107" s="3">
        <f t="shared" si="267"/>
        <v>0</v>
      </c>
      <c r="CN107" s="3">
        <f t="shared" si="288"/>
        <v>0</v>
      </c>
      <c r="CO107" s="3">
        <f t="shared" si="268"/>
        <v>0</v>
      </c>
      <c r="CP107" s="3">
        <f t="shared" si="269"/>
        <v>0</v>
      </c>
      <c r="CQ107" s="3">
        <f t="shared" si="270"/>
        <v>0</v>
      </c>
      <c r="CR107" s="3">
        <f t="shared" si="271"/>
        <v>0</v>
      </c>
      <c r="CS107" s="3">
        <f t="shared" si="272"/>
        <v>0</v>
      </c>
      <c r="CT107" s="3">
        <f t="shared" si="273"/>
        <v>0</v>
      </c>
      <c r="CU107" s="3">
        <f t="shared" si="274"/>
        <v>0</v>
      </c>
      <c r="CV107" s="3">
        <f t="shared" si="275"/>
        <v>0</v>
      </c>
      <c r="CW107" s="3">
        <f t="shared" si="276"/>
        <v>0</v>
      </c>
      <c r="CX107" s="3">
        <f t="shared" si="277"/>
        <v>0</v>
      </c>
      <c r="CY107" s="3">
        <f t="shared" si="278"/>
        <v>0</v>
      </c>
      <c r="CZ107" s="3">
        <f t="shared" si="279"/>
        <v>0</v>
      </c>
      <c r="DA107" s="3">
        <f t="shared" si="289"/>
        <v>-1</v>
      </c>
      <c r="DB107" s="3">
        <f t="shared" si="280"/>
        <v>-1</v>
      </c>
      <c r="DC107" s="3">
        <f t="shared" si="280"/>
        <v>-1</v>
      </c>
      <c r="DD107" s="3">
        <f t="shared" si="280"/>
        <v>-1</v>
      </c>
      <c r="DE107" s="3">
        <f t="shared" si="280"/>
        <v>-1</v>
      </c>
      <c r="DF107" s="3">
        <f t="shared" si="280"/>
        <v>-1</v>
      </c>
      <c r="DG107" s="3">
        <f t="shared" si="280"/>
        <v>-1</v>
      </c>
      <c r="DH107" s="3">
        <f t="shared" si="280"/>
        <v>-1</v>
      </c>
      <c r="DI107" s="3">
        <f t="shared" si="280"/>
        <v>-1</v>
      </c>
      <c r="DJ107" s="3">
        <f t="shared" si="280"/>
        <v>-1</v>
      </c>
      <c r="DK107" s="3">
        <f t="shared" si="281"/>
        <v>-1</v>
      </c>
      <c r="DL107" s="3">
        <f t="shared" si="281"/>
        <v>-1</v>
      </c>
      <c r="DM107" s="161" t="str">
        <f t="shared" si="282"/>
        <v>-</v>
      </c>
      <c r="DN107" s="161" t="str">
        <f t="shared" si="283"/>
        <v>-</v>
      </c>
      <c r="DO107" s="139" t="str">
        <f t="shared" si="292"/>
        <v>-</v>
      </c>
      <c r="DP107" s="235" t="str">
        <f t="shared" si="290"/>
        <v>-</v>
      </c>
      <c r="DU107" s="213" t="s">
        <v>35</v>
      </c>
      <c r="DV107" s="196" t="s">
        <v>135</v>
      </c>
      <c r="DW107" s="196" t="s">
        <v>136</v>
      </c>
      <c r="DX107" s="229" t="s">
        <v>36</v>
      </c>
      <c r="DY107" s="196" t="s">
        <v>58</v>
      </c>
      <c r="DZ107" s="196" t="s">
        <v>58</v>
      </c>
      <c r="EA107" s="196" t="s">
        <v>58</v>
      </c>
      <c r="EB107" s="214" t="s">
        <v>137</v>
      </c>
      <c r="EC107" s="214" t="s">
        <v>138</v>
      </c>
      <c r="ED107" s="197" t="str">
        <f>DX107</f>
        <v>km/h</v>
      </c>
      <c r="EJ107" s="147"/>
    </row>
    <row r="108" spans="2:140" ht="13.5" customHeight="1">
      <c r="B108" s="186"/>
      <c r="C108" s="186"/>
      <c r="D108" s="5">
        <v>5</v>
      </c>
      <c r="E108" s="122" t="str">
        <f t="shared" si="284"/>
        <v/>
      </c>
      <c r="F108" s="123" t="str">
        <f t="shared" si="291"/>
        <v/>
      </c>
      <c r="G108" s="89" t="str">
        <f t="shared" si="293"/>
        <v/>
      </c>
      <c r="H108" s="7"/>
      <c r="Z108" s="11"/>
      <c r="AG108" s="11"/>
      <c r="AH108" s="1"/>
      <c r="BL108" s="136"/>
      <c r="BM108" s="3"/>
      <c r="BN108" s="3" t="s">
        <v>69</v>
      </c>
      <c r="BO108" s="137"/>
      <c r="BQ108" s="136"/>
      <c r="BR108" s="3"/>
      <c r="BS108" s="3" t="s">
        <v>69</v>
      </c>
      <c r="BT108" s="137"/>
      <c r="BV108" s="136"/>
      <c r="BW108" s="3"/>
      <c r="BX108" s="3" t="s">
        <v>69</v>
      </c>
      <c r="BY108" s="137"/>
      <c r="CA108" s="136"/>
      <c r="CB108" s="3"/>
      <c r="CC108" s="3" t="s">
        <v>69</v>
      </c>
      <c r="CD108" s="137"/>
      <c r="CI108" s="157"/>
      <c r="CJ108" s="234" t="str">
        <f t="shared" si="285"/>
        <v>-</v>
      </c>
      <c r="CK108" s="142" t="str">
        <f t="shared" si="286"/>
        <v>-</v>
      </c>
      <c r="CL108" s="260" t="str">
        <f t="shared" si="287"/>
        <v>-</v>
      </c>
      <c r="CM108" s="3">
        <f t="shared" si="267"/>
        <v>0</v>
      </c>
      <c r="CN108" s="3">
        <f t="shared" si="288"/>
        <v>0</v>
      </c>
      <c r="CO108" s="3">
        <f t="shared" si="268"/>
        <v>0</v>
      </c>
      <c r="CP108" s="3">
        <f t="shared" si="269"/>
        <v>0</v>
      </c>
      <c r="CQ108" s="3">
        <f t="shared" si="270"/>
        <v>0</v>
      </c>
      <c r="CR108" s="3">
        <f t="shared" si="271"/>
        <v>0</v>
      </c>
      <c r="CS108" s="3">
        <f t="shared" si="272"/>
        <v>0</v>
      </c>
      <c r="CT108" s="3">
        <f t="shared" si="273"/>
        <v>0</v>
      </c>
      <c r="CU108" s="3">
        <f t="shared" si="274"/>
        <v>0</v>
      </c>
      <c r="CV108" s="3">
        <f t="shared" si="275"/>
        <v>0</v>
      </c>
      <c r="CW108" s="3">
        <f t="shared" si="276"/>
        <v>0</v>
      </c>
      <c r="CX108" s="3">
        <f t="shared" si="277"/>
        <v>0</v>
      </c>
      <c r="CY108" s="3">
        <f t="shared" si="278"/>
        <v>0</v>
      </c>
      <c r="CZ108" s="3">
        <f t="shared" si="279"/>
        <v>0</v>
      </c>
      <c r="DA108" s="3">
        <f t="shared" si="289"/>
        <v>-1</v>
      </c>
      <c r="DB108" s="3">
        <f t="shared" si="280"/>
        <v>-1</v>
      </c>
      <c r="DC108" s="3">
        <f t="shared" si="280"/>
        <v>-1</v>
      </c>
      <c r="DD108" s="3">
        <f t="shared" si="280"/>
        <v>-1</v>
      </c>
      <c r="DE108" s="3">
        <f t="shared" si="280"/>
        <v>-1</v>
      </c>
      <c r="DF108" s="3">
        <f t="shared" si="280"/>
        <v>-1</v>
      </c>
      <c r="DG108" s="3">
        <f t="shared" si="280"/>
        <v>-1</v>
      </c>
      <c r="DH108" s="3">
        <f t="shared" si="280"/>
        <v>-1</v>
      </c>
      <c r="DI108" s="3">
        <f t="shared" si="280"/>
        <v>-1</v>
      </c>
      <c r="DJ108" s="3">
        <f t="shared" si="280"/>
        <v>-1</v>
      </c>
      <c r="DK108" s="3">
        <f t="shared" si="281"/>
        <v>-1</v>
      </c>
      <c r="DL108" s="3">
        <f t="shared" si="281"/>
        <v>-1</v>
      </c>
      <c r="DM108" s="161" t="str">
        <f t="shared" si="282"/>
        <v>-</v>
      </c>
      <c r="DN108" s="161" t="str">
        <f t="shared" si="283"/>
        <v>-</v>
      </c>
      <c r="DO108" s="139" t="str">
        <f t="shared" si="292"/>
        <v>-</v>
      </c>
      <c r="DP108" s="235" t="str">
        <f t="shared" si="290"/>
        <v>-</v>
      </c>
      <c r="DU108" s="224" t="str">
        <f t="shared" ref="DU108:DU126" si="294">IF($E$10="","-",BL6)</f>
        <v>-</v>
      </c>
      <c r="DV108" s="225" t="str">
        <f t="shared" ref="DV108:DV126" si="295">BN6</f>
        <v>-</v>
      </c>
      <c r="DW108" s="225">
        <f t="shared" ref="DW108:DW126" si="296">IF(DU108="-",0,$E$6)</f>
        <v>0</v>
      </c>
      <c r="DX108" s="150">
        <f t="shared" ref="DX108:DX126" si="297">IF(DU108="-",0,$DU108/$E$10/$E$30*(2*PI()*$E$33)/1000*60)</f>
        <v>0</v>
      </c>
      <c r="DY108" s="165">
        <f>IF(DU108="-",0,$E$36*$E$6*9.80665+$E$37*DX108+$E$38*DX108^2)</f>
        <v>0</v>
      </c>
      <c r="DZ108" s="165">
        <f t="shared" ref="DZ108:DZ127" si="298">IF(DU108="-",0,$DV108*$E$10*$E$30*$F$10*$E$31/($E$33))</f>
        <v>0</v>
      </c>
      <c r="EA108" s="165">
        <f t="shared" ref="EA108:EA127" si="299">IF(DU108="-",0,DZ108-DY108)</f>
        <v>0</v>
      </c>
      <c r="EB108" s="226">
        <f t="shared" ref="EB108:EB127" si="300">IF(DU108="-",0,EA108/(SQRT(($DW108*9.80665)^2-EA108^2)))</f>
        <v>0</v>
      </c>
      <c r="EC108" s="165">
        <f t="shared" ref="EC108:EC127" si="301">IF(DU108="-",0,ATAN(EB108)/PI()*180)</f>
        <v>0</v>
      </c>
      <c r="ED108" s="195">
        <f t="shared" ref="ED108:ED127" si="302">IF(DU108="-",0,DX108)</f>
        <v>0</v>
      </c>
      <c r="EJ108" s="147"/>
    </row>
    <row r="109" spans="2:140" ht="13.5" customHeight="1">
      <c r="B109" s="186"/>
      <c r="C109" s="186"/>
      <c r="D109" s="5">
        <v>6</v>
      </c>
      <c r="E109" s="122" t="str">
        <f t="shared" si="284"/>
        <v/>
      </c>
      <c r="F109" s="123" t="str">
        <f t="shared" si="291"/>
        <v/>
      </c>
      <c r="G109" s="89" t="str">
        <f t="shared" si="293"/>
        <v/>
      </c>
      <c r="H109" s="7"/>
      <c r="L109" s="6"/>
      <c r="Z109" s="11"/>
      <c r="AG109" s="11"/>
      <c r="AH109" s="1"/>
      <c r="AL109" s="130"/>
      <c r="AM109" s="130"/>
      <c r="AN109" s="130"/>
      <c r="AO109" s="130"/>
      <c r="AP109" s="130"/>
      <c r="AQ109" s="130"/>
      <c r="AR109" s="130"/>
      <c r="AS109" s="130"/>
      <c r="AT109" s="130"/>
      <c r="AU109" s="130"/>
      <c r="AV109" s="130"/>
      <c r="BL109" s="138"/>
      <c r="BM109" s="139"/>
      <c r="BN109" s="139" t="s">
        <v>70</v>
      </c>
      <c r="BO109" s="140" t="s">
        <v>71</v>
      </c>
      <c r="BQ109" s="138"/>
      <c r="BR109" s="139"/>
      <c r="BS109" s="139" t="s">
        <v>70</v>
      </c>
      <c r="BT109" s="140" t="s">
        <v>71</v>
      </c>
      <c r="BV109" s="138"/>
      <c r="BW109" s="139"/>
      <c r="BX109" s="139" t="s">
        <v>70</v>
      </c>
      <c r="BY109" s="140" t="s">
        <v>71</v>
      </c>
      <c r="CA109" s="138"/>
      <c r="CB109" s="139"/>
      <c r="CC109" s="139" t="s">
        <v>70</v>
      </c>
      <c r="CD109" s="140" t="s">
        <v>71</v>
      </c>
      <c r="CI109" s="157"/>
      <c r="CJ109" s="234" t="str">
        <f t="shared" si="285"/>
        <v>-</v>
      </c>
      <c r="CK109" s="142" t="str">
        <f t="shared" si="286"/>
        <v>-</v>
      </c>
      <c r="CL109" s="260" t="str">
        <f t="shared" si="287"/>
        <v>-</v>
      </c>
      <c r="CM109" s="3">
        <f t="shared" si="267"/>
        <v>0</v>
      </c>
      <c r="CN109" s="3">
        <f t="shared" si="288"/>
        <v>0</v>
      </c>
      <c r="CO109" s="3">
        <f t="shared" si="268"/>
        <v>0</v>
      </c>
      <c r="CP109" s="3">
        <f t="shared" si="269"/>
        <v>0</v>
      </c>
      <c r="CQ109" s="3">
        <f t="shared" si="270"/>
        <v>0</v>
      </c>
      <c r="CR109" s="3">
        <f t="shared" si="271"/>
        <v>0</v>
      </c>
      <c r="CS109" s="3">
        <f t="shared" si="272"/>
        <v>0</v>
      </c>
      <c r="CT109" s="3">
        <f t="shared" si="273"/>
        <v>0</v>
      </c>
      <c r="CU109" s="3">
        <f t="shared" si="274"/>
        <v>0</v>
      </c>
      <c r="CV109" s="3">
        <f t="shared" si="275"/>
        <v>0</v>
      </c>
      <c r="CW109" s="3">
        <f t="shared" si="276"/>
        <v>0</v>
      </c>
      <c r="CX109" s="3">
        <f t="shared" si="277"/>
        <v>0</v>
      </c>
      <c r="CY109" s="3">
        <f t="shared" si="278"/>
        <v>0</v>
      </c>
      <c r="CZ109" s="3">
        <f t="shared" si="279"/>
        <v>0</v>
      </c>
      <c r="DA109" s="3">
        <f t="shared" si="289"/>
        <v>-1</v>
      </c>
      <c r="DB109" s="3">
        <f t="shared" si="280"/>
        <v>-1</v>
      </c>
      <c r="DC109" s="3">
        <f t="shared" si="280"/>
        <v>-1</v>
      </c>
      <c r="DD109" s="3">
        <f t="shared" si="280"/>
        <v>-1</v>
      </c>
      <c r="DE109" s="3">
        <f t="shared" si="280"/>
        <v>-1</v>
      </c>
      <c r="DF109" s="3">
        <f t="shared" si="280"/>
        <v>-1</v>
      </c>
      <c r="DG109" s="3">
        <f t="shared" si="280"/>
        <v>-1</v>
      </c>
      <c r="DH109" s="3">
        <f t="shared" si="280"/>
        <v>-1</v>
      </c>
      <c r="DI109" s="3">
        <f t="shared" si="280"/>
        <v>-1</v>
      </c>
      <c r="DJ109" s="3">
        <f t="shared" si="280"/>
        <v>-1</v>
      </c>
      <c r="DK109" s="3">
        <f t="shared" si="281"/>
        <v>-1</v>
      </c>
      <c r="DL109" s="3">
        <f t="shared" si="281"/>
        <v>-1</v>
      </c>
      <c r="DM109" s="161" t="str">
        <f t="shared" si="282"/>
        <v>-</v>
      </c>
      <c r="DN109" s="161" t="str">
        <f t="shared" si="283"/>
        <v>-</v>
      </c>
      <c r="DO109" s="139" t="str">
        <f t="shared" si="292"/>
        <v>-</v>
      </c>
      <c r="DP109" s="235" t="str">
        <f t="shared" si="290"/>
        <v>-</v>
      </c>
      <c r="DU109" s="224" t="str">
        <f t="shared" si="294"/>
        <v>-</v>
      </c>
      <c r="DV109" s="225" t="str">
        <f t="shared" si="295"/>
        <v>-</v>
      </c>
      <c r="DW109" s="225">
        <f t="shared" si="296"/>
        <v>0</v>
      </c>
      <c r="DX109" s="150">
        <f t="shared" si="297"/>
        <v>0</v>
      </c>
      <c r="DY109" s="165">
        <f t="shared" ref="DY109:DY127" si="303">IF(DU109="-",0,$E$36*$E$6*9.80665+$E$37*DX109+$E$38*DX109^2)</f>
        <v>0</v>
      </c>
      <c r="DZ109" s="165">
        <f t="shared" si="298"/>
        <v>0</v>
      </c>
      <c r="EA109" s="165">
        <f t="shared" si="299"/>
        <v>0</v>
      </c>
      <c r="EB109" s="226">
        <f t="shared" si="300"/>
        <v>0</v>
      </c>
      <c r="EC109" s="165">
        <f t="shared" si="301"/>
        <v>0</v>
      </c>
      <c r="ED109" s="195">
        <f t="shared" si="302"/>
        <v>0</v>
      </c>
      <c r="EJ109" s="147"/>
    </row>
    <row r="110" spans="2:140" ht="13.5" customHeight="1">
      <c r="B110" s="186"/>
      <c r="C110" s="186"/>
      <c r="D110" s="5">
        <v>7</v>
      </c>
      <c r="E110" s="122" t="str">
        <f t="shared" si="284"/>
        <v/>
      </c>
      <c r="F110" s="123" t="str">
        <f t="shared" si="291"/>
        <v/>
      </c>
      <c r="G110" s="89" t="str">
        <f t="shared" si="293"/>
        <v/>
      </c>
      <c r="H110" s="7"/>
      <c r="L110" s="6"/>
      <c r="Z110" s="11"/>
      <c r="AG110" s="68"/>
      <c r="AH110" s="1"/>
      <c r="BL110" s="138" t="s">
        <v>30</v>
      </c>
      <c r="BM110" s="139" t="s">
        <v>31</v>
      </c>
      <c r="BN110" s="139"/>
      <c r="BO110" s="140"/>
      <c r="BQ110" s="138" t="s">
        <v>30</v>
      </c>
      <c r="BR110" s="139" t="s">
        <v>31</v>
      </c>
      <c r="BS110" s="139"/>
      <c r="BT110" s="140"/>
      <c r="BV110" s="138" t="s">
        <v>30</v>
      </c>
      <c r="BW110" s="139" t="s">
        <v>31</v>
      </c>
      <c r="BX110" s="139"/>
      <c r="BY110" s="140"/>
      <c r="CA110" s="138" t="s">
        <v>30</v>
      </c>
      <c r="CB110" s="139" t="s">
        <v>31</v>
      </c>
      <c r="CC110" s="139"/>
      <c r="CD110" s="140"/>
      <c r="CI110" s="157"/>
      <c r="CJ110" s="234" t="str">
        <f t="shared" si="285"/>
        <v>-</v>
      </c>
      <c r="CK110" s="142" t="str">
        <f t="shared" si="286"/>
        <v>-</v>
      </c>
      <c r="CL110" s="260" t="str">
        <f t="shared" si="287"/>
        <v>-</v>
      </c>
      <c r="CM110" s="3">
        <f t="shared" si="267"/>
        <v>0</v>
      </c>
      <c r="CN110" s="3">
        <f t="shared" si="288"/>
        <v>0</v>
      </c>
      <c r="CO110" s="3">
        <f t="shared" si="268"/>
        <v>0</v>
      </c>
      <c r="CP110" s="3">
        <f t="shared" si="269"/>
        <v>0</v>
      </c>
      <c r="CQ110" s="3">
        <f t="shared" si="270"/>
        <v>0</v>
      </c>
      <c r="CR110" s="3">
        <f t="shared" si="271"/>
        <v>0</v>
      </c>
      <c r="CS110" s="3">
        <f t="shared" si="272"/>
        <v>0</v>
      </c>
      <c r="CT110" s="3">
        <f t="shared" si="273"/>
        <v>0</v>
      </c>
      <c r="CU110" s="3">
        <f t="shared" si="274"/>
        <v>0</v>
      </c>
      <c r="CV110" s="3">
        <f t="shared" si="275"/>
        <v>0</v>
      </c>
      <c r="CW110" s="3">
        <f t="shared" si="276"/>
        <v>0</v>
      </c>
      <c r="CX110" s="3">
        <f t="shared" si="277"/>
        <v>0</v>
      </c>
      <c r="CY110" s="3">
        <f t="shared" si="278"/>
        <v>0</v>
      </c>
      <c r="CZ110" s="3">
        <f t="shared" si="279"/>
        <v>0</v>
      </c>
      <c r="DA110" s="3">
        <f t="shared" si="289"/>
        <v>-1</v>
      </c>
      <c r="DB110" s="3">
        <f t="shared" si="280"/>
        <v>-1</v>
      </c>
      <c r="DC110" s="3">
        <f t="shared" si="280"/>
        <v>-1</v>
      </c>
      <c r="DD110" s="3">
        <f t="shared" si="280"/>
        <v>-1</v>
      </c>
      <c r="DE110" s="3">
        <f t="shared" si="280"/>
        <v>-1</v>
      </c>
      <c r="DF110" s="3">
        <f t="shared" si="280"/>
        <v>-1</v>
      </c>
      <c r="DG110" s="3">
        <f t="shared" si="280"/>
        <v>-1</v>
      </c>
      <c r="DH110" s="3">
        <f t="shared" si="280"/>
        <v>-1</v>
      </c>
      <c r="DI110" s="3">
        <f t="shared" si="280"/>
        <v>-1</v>
      </c>
      <c r="DJ110" s="3">
        <f t="shared" si="280"/>
        <v>-1</v>
      </c>
      <c r="DK110" s="3">
        <f t="shared" si="281"/>
        <v>-1</v>
      </c>
      <c r="DL110" s="3">
        <f t="shared" si="281"/>
        <v>-1</v>
      </c>
      <c r="DM110" s="161" t="str">
        <f t="shared" si="282"/>
        <v>-</v>
      </c>
      <c r="DN110" s="161" t="str">
        <f t="shared" si="283"/>
        <v>-</v>
      </c>
      <c r="DO110" s="139" t="str">
        <f t="shared" si="292"/>
        <v>-</v>
      </c>
      <c r="DP110" s="235" t="str">
        <f t="shared" si="290"/>
        <v>-</v>
      </c>
      <c r="DU110" s="224" t="str">
        <f t="shared" si="294"/>
        <v>-</v>
      </c>
      <c r="DV110" s="225" t="str">
        <f t="shared" si="295"/>
        <v>-</v>
      </c>
      <c r="DW110" s="225">
        <f t="shared" si="296"/>
        <v>0</v>
      </c>
      <c r="DX110" s="150">
        <f t="shared" si="297"/>
        <v>0</v>
      </c>
      <c r="DY110" s="165">
        <f t="shared" si="303"/>
        <v>0</v>
      </c>
      <c r="DZ110" s="165">
        <f t="shared" si="298"/>
        <v>0</v>
      </c>
      <c r="EA110" s="165">
        <f t="shared" si="299"/>
        <v>0</v>
      </c>
      <c r="EB110" s="226">
        <f t="shared" si="300"/>
        <v>0</v>
      </c>
      <c r="EC110" s="165">
        <f t="shared" si="301"/>
        <v>0</v>
      </c>
      <c r="ED110" s="195">
        <f t="shared" si="302"/>
        <v>0</v>
      </c>
      <c r="EJ110" s="147"/>
    </row>
    <row r="111" spans="2:140" ht="13.5" customHeight="1">
      <c r="B111" s="186"/>
      <c r="C111" s="186"/>
      <c r="D111" s="5">
        <v>8</v>
      </c>
      <c r="E111" s="122" t="str">
        <f t="shared" si="284"/>
        <v/>
      </c>
      <c r="F111" s="123" t="str">
        <f t="shared" si="291"/>
        <v/>
      </c>
      <c r="G111" s="89" t="str">
        <f t="shared" si="293"/>
        <v/>
      </c>
      <c r="H111" s="7"/>
      <c r="L111" s="6"/>
      <c r="Z111" s="11"/>
      <c r="AH111" s="1"/>
      <c r="BL111" s="141" t="str">
        <f>BL6</f>
        <v>-</v>
      </c>
      <c r="BM111" s="142" t="str">
        <f>BY6</f>
        <v>-</v>
      </c>
      <c r="BN111" s="139" t="str">
        <f>IF(OR(BL111="-",BL112="-"),"-",(BM111-BM112)/(BL111-BL112))</f>
        <v>-</v>
      </c>
      <c r="BO111" s="140" t="str">
        <f>IF(OR(BL111="-",BL112="-"),"-",(BL111*BM112-BM111*BL112)/(BL111-BL112))</f>
        <v>-</v>
      </c>
      <c r="BQ111" s="141" t="str">
        <f>BL6</f>
        <v>-</v>
      </c>
      <c r="BR111" s="142" t="str">
        <f>BZ6</f>
        <v>-</v>
      </c>
      <c r="BS111" s="139" t="str">
        <f>IF(OR(BQ111="-",BQ112="-"),"-",(BR111-BR112)/(BQ111-BQ112))</f>
        <v>-</v>
      </c>
      <c r="BT111" s="140" t="str">
        <f>IF(OR(BQ111="-",BQ112="-"),"-",(BQ111*BR112-BR111*BQ112)/(BQ111-BQ112))</f>
        <v>-</v>
      </c>
      <c r="BV111" s="141" t="str">
        <f>BL6</f>
        <v>-</v>
      </c>
      <c r="BW111" s="142" t="str">
        <f>CA6</f>
        <v>-</v>
      </c>
      <c r="BX111" s="139" t="str">
        <f>IF(OR(BV111="-",BV112="-"),"-",(BW111-BW112)/(BV111-BV112))</f>
        <v>-</v>
      </c>
      <c r="BY111" s="140" t="str">
        <f>IF(OR(BV111="-",BV112="-"),"-",(BV111*BW112-BW111*BV112)/(BV111-BV112))</f>
        <v>-</v>
      </c>
      <c r="CA111" s="141" t="str">
        <f>BL6</f>
        <v>-</v>
      </c>
      <c r="CB111" s="142" t="str">
        <f>CB6</f>
        <v>-</v>
      </c>
      <c r="CC111" s="139" t="str">
        <f>IF(OR(CA111="-",CA112="-"),"-",(CB111-CB112)/(CA111-CA112))</f>
        <v>-</v>
      </c>
      <c r="CD111" s="140" t="str">
        <f>IF(OR(CA111="-",CA112="-"),"-",(CA111*CB112-CB111*CA112)/(CA111-CA112))</f>
        <v>-</v>
      </c>
      <c r="CI111" s="157"/>
      <c r="CJ111" s="234" t="str">
        <f t="shared" si="285"/>
        <v>-</v>
      </c>
      <c r="CK111" s="142" t="str">
        <f t="shared" si="286"/>
        <v>-</v>
      </c>
      <c r="CL111" s="260" t="str">
        <f t="shared" si="287"/>
        <v>-</v>
      </c>
      <c r="CM111" s="3">
        <f t="shared" si="267"/>
        <v>0</v>
      </c>
      <c r="CN111" s="3">
        <f t="shared" si="288"/>
        <v>0</v>
      </c>
      <c r="CO111" s="3">
        <f t="shared" si="268"/>
        <v>0</v>
      </c>
      <c r="CP111" s="3">
        <f t="shared" si="269"/>
        <v>0</v>
      </c>
      <c r="CQ111" s="3">
        <f t="shared" si="270"/>
        <v>0</v>
      </c>
      <c r="CR111" s="3">
        <f t="shared" si="271"/>
        <v>0</v>
      </c>
      <c r="CS111" s="3">
        <f t="shared" si="272"/>
        <v>0</v>
      </c>
      <c r="CT111" s="3">
        <f t="shared" si="273"/>
        <v>0</v>
      </c>
      <c r="CU111" s="3">
        <f t="shared" si="274"/>
        <v>0</v>
      </c>
      <c r="CV111" s="3">
        <f t="shared" si="275"/>
        <v>0</v>
      </c>
      <c r="CW111" s="3">
        <f t="shared" si="276"/>
        <v>0</v>
      </c>
      <c r="CX111" s="3">
        <f t="shared" si="277"/>
        <v>0</v>
      </c>
      <c r="CY111" s="3">
        <f t="shared" si="278"/>
        <v>0</v>
      </c>
      <c r="CZ111" s="3">
        <f t="shared" si="279"/>
        <v>0</v>
      </c>
      <c r="DA111" s="3">
        <f t="shared" si="289"/>
        <v>-1</v>
      </c>
      <c r="DB111" s="3">
        <f t="shared" si="280"/>
        <v>-1</v>
      </c>
      <c r="DC111" s="3">
        <f t="shared" si="280"/>
        <v>-1</v>
      </c>
      <c r="DD111" s="3">
        <f t="shared" si="280"/>
        <v>-1</v>
      </c>
      <c r="DE111" s="3">
        <f t="shared" si="280"/>
        <v>-1</v>
      </c>
      <c r="DF111" s="3">
        <f t="shared" si="280"/>
        <v>-1</v>
      </c>
      <c r="DG111" s="3">
        <f t="shared" si="280"/>
        <v>-1</v>
      </c>
      <c r="DH111" s="3">
        <f t="shared" si="280"/>
        <v>-1</v>
      </c>
      <c r="DI111" s="3">
        <f t="shared" si="280"/>
        <v>-1</v>
      </c>
      <c r="DJ111" s="3">
        <f t="shared" si="280"/>
        <v>-1</v>
      </c>
      <c r="DK111" s="3">
        <f t="shared" si="281"/>
        <v>-1</v>
      </c>
      <c r="DL111" s="3">
        <f t="shared" si="281"/>
        <v>-1</v>
      </c>
      <c r="DM111" s="161" t="str">
        <f t="shared" si="282"/>
        <v>-</v>
      </c>
      <c r="DN111" s="161" t="str">
        <f t="shared" si="283"/>
        <v>-</v>
      </c>
      <c r="DO111" s="139" t="str">
        <f t="shared" si="292"/>
        <v>-</v>
      </c>
      <c r="DP111" s="235" t="str">
        <f t="shared" si="290"/>
        <v>-</v>
      </c>
      <c r="DU111" s="224" t="str">
        <f t="shared" si="294"/>
        <v>-</v>
      </c>
      <c r="DV111" s="225" t="str">
        <f t="shared" si="295"/>
        <v>-</v>
      </c>
      <c r="DW111" s="225">
        <f t="shared" si="296"/>
        <v>0</v>
      </c>
      <c r="DX111" s="150">
        <f t="shared" si="297"/>
        <v>0</v>
      </c>
      <c r="DY111" s="165">
        <f t="shared" si="303"/>
        <v>0</v>
      </c>
      <c r="DZ111" s="165">
        <f t="shared" si="298"/>
        <v>0</v>
      </c>
      <c r="EA111" s="165">
        <f t="shared" si="299"/>
        <v>0</v>
      </c>
      <c r="EB111" s="226">
        <f t="shared" si="300"/>
        <v>0</v>
      </c>
      <c r="EC111" s="165">
        <f t="shared" si="301"/>
        <v>0</v>
      </c>
      <c r="ED111" s="195">
        <f t="shared" si="302"/>
        <v>0</v>
      </c>
      <c r="EJ111" s="147"/>
    </row>
    <row r="112" spans="2:140" ht="13.5" customHeight="1">
      <c r="B112" s="186"/>
      <c r="C112" s="186"/>
      <c r="D112" s="5">
        <v>9</v>
      </c>
      <c r="E112" s="122" t="str">
        <f t="shared" si="284"/>
        <v/>
      </c>
      <c r="F112" s="123" t="str">
        <f t="shared" si="291"/>
        <v/>
      </c>
      <c r="G112" s="89" t="str">
        <f t="shared" si="293"/>
        <v/>
      </c>
      <c r="H112" s="4"/>
      <c r="L112" s="6"/>
      <c r="Z112" s="11"/>
      <c r="AH112" s="1"/>
      <c r="BL112" s="141" t="str">
        <f t="shared" ref="BL112:BL130" si="304">BL7</f>
        <v>-</v>
      </c>
      <c r="BM112" s="142" t="str">
        <f t="shared" ref="BM112:BM130" si="305">BY7</f>
        <v>-</v>
      </c>
      <c r="BN112" s="139" t="str">
        <f t="shared" ref="BN112:BN130" si="306">IF(OR(BL112="-",BL113="-"),"-",(BM112-BM113)/(BL112-BL113))</f>
        <v>-</v>
      </c>
      <c r="BO112" s="140" t="str">
        <f t="shared" ref="BO112:BO130" si="307">IF(OR(BL112="-",BL113="-"),"-",(BL112*BM113-BM112*BL113)/(BL112-BL113))</f>
        <v>-</v>
      </c>
      <c r="BQ112" s="141" t="str">
        <f t="shared" ref="BQ112:BQ130" si="308">BL7</f>
        <v>-</v>
      </c>
      <c r="BR112" s="142" t="str">
        <f t="shared" ref="BR112:BR130" si="309">BZ7</f>
        <v>-</v>
      </c>
      <c r="BS112" s="139" t="str">
        <f t="shared" ref="BS112:BS130" si="310">IF(OR(BQ112="-",BQ113="-"),"-",(BR112-BR113)/(BQ112-BQ113))</f>
        <v>-</v>
      </c>
      <c r="BT112" s="140" t="str">
        <f t="shared" ref="BT112:BT130" si="311">IF(OR(BQ112="-",BQ113="-"),"-",(BQ112*BR113-BR112*BQ113)/(BQ112-BQ113))</f>
        <v>-</v>
      </c>
      <c r="BV112" s="141" t="str">
        <f t="shared" ref="BV112:BV130" si="312">BL7</f>
        <v>-</v>
      </c>
      <c r="BW112" s="142" t="str">
        <f t="shared" ref="BW112:BW130" si="313">CA7</f>
        <v>-</v>
      </c>
      <c r="BX112" s="139" t="str">
        <f t="shared" ref="BX112:BX130" si="314">IF(OR(BV112="-",BV113="-"),"-",(BW112-BW113)/(BV112-BV113))</f>
        <v>-</v>
      </c>
      <c r="BY112" s="140" t="str">
        <f t="shared" ref="BY112:BY130" si="315">IF(OR(BV112="-",BV113="-"),"-",(BV112*BW113-BW112*BV113)/(BV112-BV113))</f>
        <v>-</v>
      </c>
      <c r="CA112" s="141" t="str">
        <f t="shared" ref="CA112:CA130" si="316">BL7</f>
        <v>-</v>
      </c>
      <c r="CB112" s="142" t="str">
        <f t="shared" ref="CB112:CB130" si="317">CB7</f>
        <v>-</v>
      </c>
      <c r="CC112" s="139" t="str">
        <f t="shared" ref="CC112:CC130" si="318">IF(OR(CA112="-",CA113="-"),"-",(CB112-CB113)/(CA112-CA113))</f>
        <v>-</v>
      </c>
      <c r="CD112" s="140" t="str">
        <f t="shared" ref="CD112:CD130" si="319">IF(OR(CA112="-",CA113="-"),"-",(CA112*CB113-CB112*CA113)/(CA112-CA113))</f>
        <v>-</v>
      </c>
      <c r="CI112" s="157"/>
      <c r="CJ112" s="234" t="str">
        <f t="shared" si="285"/>
        <v>-</v>
      </c>
      <c r="CK112" s="142" t="str">
        <f t="shared" si="286"/>
        <v>-</v>
      </c>
      <c r="CL112" s="260" t="str">
        <f t="shared" si="287"/>
        <v>-</v>
      </c>
      <c r="CM112" s="3">
        <f t="shared" si="267"/>
        <v>0</v>
      </c>
      <c r="CN112" s="3">
        <f t="shared" si="288"/>
        <v>0</v>
      </c>
      <c r="CO112" s="3">
        <f t="shared" si="268"/>
        <v>0</v>
      </c>
      <c r="CP112" s="3">
        <f t="shared" si="269"/>
        <v>0</v>
      </c>
      <c r="CQ112" s="3">
        <f t="shared" si="270"/>
        <v>0</v>
      </c>
      <c r="CR112" s="3">
        <f t="shared" si="271"/>
        <v>0</v>
      </c>
      <c r="CS112" s="3">
        <f t="shared" si="272"/>
        <v>0</v>
      </c>
      <c r="CT112" s="3">
        <f t="shared" si="273"/>
        <v>0</v>
      </c>
      <c r="CU112" s="3">
        <f t="shared" si="274"/>
        <v>0</v>
      </c>
      <c r="CV112" s="3">
        <f t="shared" si="275"/>
        <v>0</v>
      </c>
      <c r="CW112" s="3">
        <f t="shared" si="276"/>
        <v>0</v>
      </c>
      <c r="CX112" s="3">
        <f t="shared" si="277"/>
        <v>0</v>
      </c>
      <c r="CY112" s="3">
        <f t="shared" si="278"/>
        <v>0</v>
      </c>
      <c r="CZ112" s="3">
        <f t="shared" si="279"/>
        <v>0</v>
      </c>
      <c r="DA112" s="3">
        <f t="shared" si="289"/>
        <v>-1</v>
      </c>
      <c r="DB112" s="3">
        <f t="shared" si="280"/>
        <v>-1</v>
      </c>
      <c r="DC112" s="3">
        <f t="shared" si="280"/>
        <v>-1</v>
      </c>
      <c r="DD112" s="3">
        <f t="shared" si="280"/>
        <v>-1</v>
      </c>
      <c r="DE112" s="3">
        <f t="shared" si="280"/>
        <v>-1</v>
      </c>
      <c r="DF112" s="3">
        <f t="shared" si="280"/>
        <v>-1</v>
      </c>
      <c r="DG112" s="3">
        <f t="shared" si="280"/>
        <v>-1</v>
      </c>
      <c r="DH112" s="3">
        <f t="shared" si="280"/>
        <v>-1</v>
      </c>
      <c r="DI112" s="3">
        <f t="shared" si="280"/>
        <v>-1</v>
      </c>
      <c r="DJ112" s="3">
        <f t="shared" si="280"/>
        <v>-1</v>
      </c>
      <c r="DK112" s="3">
        <f t="shared" si="281"/>
        <v>-1</v>
      </c>
      <c r="DL112" s="3">
        <f t="shared" si="281"/>
        <v>-1</v>
      </c>
      <c r="DM112" s="161" t="str">
        <f t="shared" si="282"/>
        <v>-</v>
      </c>
      <c r="DN112" s="161" t="str">
        <f t="shared" si="283"/>
        <v>-</v>
      </c>
      <c r="DO112" s="139" t="str">
        <f t="shared" si="292"/>
        <v>-</v>
      </c>
      <c r="DP112" s="235" t="str">
        <f t="shared" si="290"/>
        <v>-</v>
      </c>
      <c r="DU112" s="224" t="str">
        <f t="shared" si="294"/>
        <v>-</v>
      </c>
      <c r="DV112" s="225" t="str">
        <f t="shared" si="295"/>
        <v>-</v>
      </c>
      <c r="DW112" s="225">
        <f t="shared" si="296"/>
        <v>0</v>
      </c>
      <c r="DX112" s="150">
        <f t="shared" si="297"/>
        <v>0</v>
      </c>
      <c r="DY112" s="165">
        <f t="shared" si="303"/>
        <v>0</v>
      </c>
      <c r="DZ112" s="165">
        <f t="shared" si="298"/>
        <v>0</v>
      </c>
      <c r="EA112" s="165">
        <f t="shared" si="299"/>
        <v>0</v>
      </c>
      <c r="EB112" s="226">
        <f t="shared" si="300"/>
        <v>0</v>
      </c>
      <c r="EC112" s="165">
        <f t="shared" si="301"/>
        <v>0</v>
      </c>
      <c r="ED112" s="195">
        <f t="shared" si="302"/>
        <v>0</v>
      </c>
      <c r="EJ112" s="147"/>
    </row>
    <row r="113" spans="2:140" ht="13.5" customHeight="1">
      <c r="B113" s="186"/>
      <c r="C113" s="186"/>
      <c r="D113" s="5">
        <v>10</v>
      </c>
      <c r="E113" s="122" t="str">
        <f t="shared" si="284"/>
        <v/>
      </c>
      <c r="F113" s="123" t="str">
        <f t="shared" si="291"/>
        <v/>
      </c>
      <c r="G113" s="89" t="str">
        <f t="shared" si="293"/>
        <v/>
      </c>
      <c r="H113" s="7"/>
      <c r="L113" s="80"/>
      <c r="M113" s="80"/>
      <c r="N113" s="80"/>
      <c r="Z113" s="11"/>
      <c r="AH113" s="1"/>
      <c r="BL113" s="141" t="str">
        <f t="shared" si="304"/>
        <v>-</v>
      </c>
      <c r="BM113" s="142" t="str">
        <f t="shared" si="305"/>
        <v>-</v>
      </c>
      <c r="BN113" s="139" t="str">
        <f t="shared" si="306"/>
        <v>-</v>
      </c>
      <c r="BO113" s="140" t="str">
        <f t="shared" si="307"/>
        <v>-</v>
      </c>
      <c r="BQ113" s="141" t="str">
        <f t="shared" si="308"/>
        <v>-</v>
      </c>
      <c r="BR113" s="142" t="str">
        <f t="shared" si="309"/>
        <v>-</v>
      </c>
      <c r="BS113" s="139" t="str">
        <f t="shared" si="310"/>
        <v>-</v>
      </c>
      <c r="BT113" s="140" t="str">
        <f t="shared" si="311"/>
        <v>-</v>
      </c>
      <c r="BV113" s="141" t="str">
        <f t="shared" si="312"/>
        <v>-</v>
      </c>
      <c r="BW113" s="142" t="str">
        <f t="shared" si="313"/>
        <v>-</v>
      </c>
      <c r="BX113" s="139" t="str">
        <f t="shared" si="314"/>
        <v>-</v>
      </c>
      <c r="BY113" s="140" t="str">
        <f t="shared" si="315"/>
        <v>-</v>
      </c>
      <c r="CA113" s="141" t="str">
        <f t="shared" si="316"/>
        <v>-</v>
      </c>
      <c r="CB113" s="142" t="str">
        <f t="shared" si="317"/>
        <v>-</v>
      </c>
      <c r="CC113" s="139" t="str">
        <f t="shared" si="318"/>
        <v>-</v>
      </c>
      <c r="CD113" s="140" t="str">
        <f t="shared" si="319"/>
        <v>-</v>
      </c>
      <c r="CI113" s="157"/>
      <c r="CJ113" s="234" t="str">
        <f t="shared" si="285"/>
        <v>-</v>
      </c>
      <c r="CK113" s="142" t="str">
        <f t="shared" si="286"/>
        <v>-</v>
      </c>
      <c r="CL113" s="260" t="str">
        <f t="shared" si="287"/>
        <v>-</v>
      </c>
      <c r="CM113" s="3">
        <f t="shared" si="267"/>
        <v>0</v>
      </c>
      <c r="CN113" s="3">
        <f t="shared" si="288"/>
        <v>0</v>
      </c>
      <c r="CO113" s="3">
        <f t="shared" si="268"/>
        <v>0</v>
      </c>
      <c r="CP113" s="3">
        <f t="shared" si="269"/>
        <v>0</v>
      </c>
      <c r="CQ113" s="3">
        <f t="shared" si="270"/>
        <v>0</v>
      </c>
      <c r="CR113" s="3">
        <f t="shared" si="271"/>
        <v>0</v>
      </c>
      <c r="CS113" s="3">
        <f t="shared" si="272"/>
        <v>0</v>
      </c>
      <c r="CT113" s="3">
        <f t="shared" si="273"/>
        <v>0</v>
      </c>
      <c r="CU113" s="3">
        <f t="shared" si="274"/>
        <v>0</v>
      </c>
      <c r="CV113" s="3">
        <f t="shared" si="275"/>
        <v>0</v>
      </c>
      <c r="CW113" s="3">
        <f t="shared" si="276"/>
        <v>0</v>
      </c>
      <c r="CX113" s="3">
        <f t="shared" si="277"/>
        <v>0</v>
      </c>
      <c r="CY113" s="3">
        <f t="shared" si="278"/>
        <v>0</v>
      </c>
      <c r="CZ113" s="3">
        <f t="shared" si="279"/>
        <v>0</v>
      </c>
      <c r="DA113" s="3">
        <f t="shared" si="289"/>
        <v>-1</v>
      </c>
      <c r="DB113" s="3">
        <f t="shared" si="280"/>
        <v>-1</v>
      </c>
      <c r="DC113" s="3">
        <f t="shared" si="280"/>
        <v>-1</v>
      </c>
      <c r="DD113" s="3">
        <f t="shared" si="280"/>
        <v>-1</v>
      </c>
      <c r="DE113" s="3">
        <f t="shared" si="280"/>
        <v>-1</v>
      </c>
      <c r="DF113" s="3">
        <f t="shared" si="280"/>
        <v>-1</v>
      </c>
      <c r="DG113" s="3">
        <f t="shared" si="280"/>
        <v>-1</v>
      </c>
      <c r="DH113" s="3">
        <f t="shared" si="280"/>
        <v>-1</v>
      </c>
      <c r="DI113" s="3">
        <f t="shared" si="280"/>
        <v>-1</v>
      </c>
      <c r="DJ113" s="3">
        <f t="shared" si="280"/>
        <v>-1</v>
      </c>
      <c r="DK113" s="3">
        <f t="shared" si="281"/>
        <v>-1</v>
      </c>
      <c r="DL113" s="3">
        <f t="shared" si="281"/>
        <v>-1</v>
      </c>
      <c r="DM113" s="161" t="str">
        <f t="shared" si="282"/>
        <v>-</v>
      </c>
      <c r="DN113" s="161" t="str">
        <f t="shared" si="283"/>
        <v>-</v>
      </c>
      <c r="DO113" s="139" t="str">
        <f t="shared" si="292"/>
        <v>-</v>
      </c>
      <c r="DP113" s="235" t="str">
        <f t="shared" si="290"/>
        <v>-</v>
      </c>
      <c r="DU113" s="224" t="str">
        <f t="shared" si="294"/>
        <v>-</v>
      </c>
      <c r="DV113" s="225" t="str">
        <f t="shared" si="295"/>
        <v>-</v>
      </c>
      <c r="DW113" s="225">
        <f t="shared" si="296"/>
        <v>0</v>
      </c>
      <c r="DX113" s="150">
        <f t="shared" si="297"/>
        <v>0</v>
      </c>
      <c r="DY113" s="165">
        <f t="shared" si="303"/>
        <v>0</v>
      </c>
      <c r="DZ113" s="165">
        <f t="shared" si="298"/>
        <v>0</v>
      </c>
      <c r="EA113" s="165">
        <f t="shared" si="299"/>
        <v>0</v>
      </c>
      <c r="EB113" s="226">
        <f t="shared" si="300"/>
        <v>0</v>
      </c>
      <c r="EC113" s="165">
        <f t="shared" si="301"/>
        <v>0</v>
      </c>
      <c r="ED113" s="195">
        <f t="shared" si="302"/>
        <v>0</v>
      </c>
      <c r="EJ113" s="147"/>
    </row>
    <row r="114" spans="2:140" ht="13.5" customHeight="1">
      <c r="B114" s="186"/>
      <c r="C114" s="186"/>
      <c r="D114" s="5">
        <v>11</v>
      </c>
      <c r="E114" s="122" t="str">
        <f t="shared" si="284"/>
        <v/>
      </c>
      <c r="F114" s="123" t="str">
        <f t="shared" si="291"/>
        <v/>
      </c>
      <c r="G114" s="89" t="str">
        <f>IF(F114="","",ROUND(E114*F114*2*PI()/60/1000,1))</f>
        <v/>
      </c>
      <c r="H114" s="7"/>
      <c r="L114" s="81"/>
      <c r="M114" s="81"/>
      <c r="N114" s="81"/>
      <c r="Z114" s="11"/>
      <c r="AH114" s="1"/>
      <c r="BL114" s="141" t="str">
        <f t="shared" si="304"/>
        <v>-</v>
      </c>
      <c r="BM114" s="142" t="str">
        <f t="shared" si="305"/>
        <v>-</v>
      </c>
      <c r="BN114" s="139" t="str">
        <f t="shared" si="306"/>
        <v>-</v>
      </c>
      <c r="BO114" s="140" t="str">
        <f t="shared" si="307"/>
        <v>-</v>
      </c>
      <c r="BQ114" s="141" t="str">
        <f t="shared" si="308"/>
        <v>-</v>
      </c>
      <c r="BR114" s="142" t="str">
        <f t="shared" si="309"/>
        <v>-</v>
      </c>
      <c r="BS114" s="139" t="str">
        <f t="shared" si="310"/>
        <v>-</v>
      </c>
      <c r="BT114" s="140" t="str">
        <f t="shared" si="311"/>
        <v>-</v>
      </c>
      <c r="BV114" s="141" t="str">
        <f t="shared" si="312"/>
        <v>-</v>
      </c>
      <c r="BW114" s="142" t="str">
        <f t="shared" si="313"/>
        <v>-</v>
      </c>
      <c r="BX114" s="139" t="str">
        <f t="shared" si="314"/>
        <v>-</v>
      </c>
      <c r="BY114" s="140" t="str">
        <f t="shared" si="315"/>
        <v>-</v>
      </c>
      <c r="CA114" s="141" t="str">
        <f t="shared" si="316"/>
        <v>-</v>
      </c>
      <c r="CB114" s="142" t="str">
        <f t="shared" si="317"/>
        <v>-</v>
      </c>
      <c r="CC114" s="139" t="str">
        <f t="shared" si="318"/>
        <v>-</v>
      </c>
      <c r="CD114" s="140" t="str">
        <f t="shared" si="319"/>
        <v>-</v>
      </c>
      <c r="CI114" s="157"/>
      <c r="CJ114" s="234" t="str">
        <f t="shared" si="285"/>
        <v>-</v>
      </c>
      <c r="CK114" s="142" t="str">
        <f t="shared" si="286"/>
        <v>-</v>
      </c>
      <c r="CL114" s="260" t="str">
        <f t="shared" si="287"/>
        <v>-</v>
      </c>
      <c r="CM114" s="3">
        <f t="shared" si="267"/>
        <v>0</v>
      </c>
      <c r="CN114" s="3">
        <f t="shared" si="288"/>
        <v>0</v>
      </c>
      <c r="CO114" s="3">
        <f t="shared" si="268"/>
        <v>0</v>
      </c>
      <c r="CP114" s="3">
        <f t="shared" si="269"/>
        <v>0</v>
      </c>
      <c r="CQ114" s="3">
        <f t="shared" si="270"/>
        <v>0</v>
      </c>
      <c r="CR114" s="3">
        <f t="shared" si="271"/>
        <v>0</v>
      </c>
      <c r="CS114" s="3">
        <f t="shared" si="272"/>
        <v>0</v>
      </c>
      <c r="CT114" s="3">
        <f t="shared" si="273"/>
        <v>0</v>
      </c>
      <c r="CU114" s="3">
        <f t="shared" si="274"/>
        <v>0</v>
      </c>
      <c r="CV114" s="3">
        <f t="shared" si="275"/>
        <v>0</v>
      </c>
      <c r="CW114" s="3">
        <f t="shared" si="276"/>
        <v>0</v>
      </c>
      <c r="CX114" s="3">
        <f t="shared" si="277"/>
        <v>0</v>
      </c>
      <c r="CY114" s="3">
        <f t="shared" si="278"/>
        <v>0</v>
      </c>
      <c r="CZ114" s="3">
        <f t="shared" si="279"/>
        <v>0</v>
      </c>
      <c r="DA114" s="3">
        <f t="shared" si="289"/>
        <v>-1</v>
      </c>
      <c r="DB114" s="3">
        <f t="shared" si="280"/>
        <v>-1</v>
      </c>
      <c r="DC114" s="3">
        <f t="shared" si="280"/>
        <v>-1</v>
      </c>
      <c r="DD114" s="3">
        <f t="shared" si="280"/>
        <v>-1</v>
      </c>
      <c r="DE114" s="3">
        <f t="shared" si="280"/>
        <v>-1</v>
      </c>
      <c r="DF114" s="3">
        <f t="shared" si="280"/>
        <v>-1</v>
      </c>
      <c r="DG114" s="3">
        <f t="shared" si="280"/>
        <v>-1</v>
      </c>
      <c r="DH114" s="3">
        <f t="shared" si="280"/>
        <v>-1</v>
      </c>
      <c r="DI114" s="3">
        <f t="shared" si="280"/>
        <v>-1</v>
      </c>
      <c r="DJ114" s="3">
        <f t="shared" si="280"/>
        <v>-1</v>
      </c>
      <c r="DK114" s="3">
        <f t="shared" si="281"/>
        <v>-1</v>
      </c>
      <c r="DL114" s="3">
        <f t="shared" si="281"/>
        <v>-1</v>
      </c>
      <c r="DM114" s="161" t="str">
        <f t="shared" si="282"/>
        <v>-</v>
      </c>
      <c r="DN114" s="161" t="str">
        <f t="shared" si="283"/>
        <v>-</v>
      </c>
      <c r="DO114" s="139" t="str">
        <f t="shared" si="292"/>
        <v>-</v>
      </c>
      <c r="DP114" s="235" t="str">
        <f t="shared" si="290"/>
        <v>-</v>
      </c>
      <c r="DU114" s="224" t="str">
        <f t="shared" si="294"/>
        <v>-</v>
      </c>
      <c r="DV114" s="225" t="str">
        <f t="shared" si="295"/>
        <v>-</v>
      </c>
      <c r="DW114" s="225">
        <f t="shared" si="296"/>
        <v>0</v>
      </c>
      <c r="DX114" s="150">
        <f t="shared" si="297"/>
        <v>0</v>
      </c>
      <c r="DY114" s="165">
        <f t="shared" si="303"/>
        <v>0</v>
      </c>
      <c r="DZ114" s="165">
        <f t="shared" si="298"/>
        <v>0</v>
      </c>
      <c r="EA114" s="165">
        <f t="shared" si="299"/>
        <v>0</v>
      </c>
      <c r="EB114" s="226">
        <f t="shared" si="300"/>
        <v>0</v>
      </c>
      <c r="EC114" s="165">
        <f t="shared" si="301"/>
        <v>0</v>
      </c>
      <c r="ED114" s="195">
        <f t="shared" si="302"/>
        <v>0</v>
      </c>
      <c r="EJ114" s="147"/>
    </row>
    <row r="115" spans="2:140" ht="13.5" customHeight="1">
      <c r="B115" s="186"/>
      <c r="C115" s="186"/>
      <c r="D115" s="5">
        <v>12</v>
      </c>
      <c r="E115" s="122" t="str">
        <f t="shared" si="284"/>
        <v/>
      </c>
      <c r="F115" s="123" t="str">
        <f t="shared" si="291"/>
        <v/>
      </c>
      <c r="G115" s="89" t="str">
        <f t="shared" si="293"/>
        <v/>
      </c>
      <c r="H115" s="7"/>
      <c r="L115" s="81"/>
      <c r="M115" s="81"/>
      <c r="N115" s="81"/>
      <c r="Z115" s="11"/>
      <c r="BL115" s="141" t="str">
        <f t="shared" si="304"/>
        <v>-</v>
      </c>
      <c r="BM115" s="142" t="str">
        <f t="shared" si="305"/>
        <v>-</v>
      </c>
      <c r="BN115" s="139" t="str">
        <f t="shared" si="306"/>
        <v>-</v>
      </c>
      <c r="BO115" s="140" t="str">
        <f t="shared" si="307"/>
        <v>-</v>
      </c>
      <c r="BQ115" s="141" t="str">
        <f t="shared" si="308"/>
        <v>-</v>
      </c>
      <c r="BR115" s="142" t="str">
        <f t="shared" si="309"/>
        <v>-</v>
      </c>
      <c r="BS115" s="139" t="str">
        <f t="shared" si="310"/>
        <v>-</v>
      </c>
      <c r="BT115" s="140" t="str">
        <f t="shared" si="311"/>
        <v>-</v>
      </c>
      <c r="BV115" s="141" t="str">
        <f t="shared" si="312"/>
        <v>-</v>
      </c>
      <c r="BW115" s="142" t="str">
        <f t="shared" si="313"/>
        <v>-</v>
      </c>
      <c r="BX115" s="139" t="str">
        <f t="shared" si="314"/>
        <v>-</v>
      </c>
      <c r="BY115" s="140" t="str">
        <f t="shared" si="315"/>
        <v>-</v>
      </c>
      <c r="CA115" s="141" t="str">
        <f t="shared" si="316"/>
        <v>-</v>
      </c>
      <c r="CB115" s="142" t="str">
        <f t="shared" si="317"/>
        <v>-</v>
      </c>
      <c r="CC115" s="139" t="str">
        <f t="shared" si="318"/>
        <v>-</v>
      </c>
      <c r="CD115" s="140" t="str">
        <f t="shared" si="319"/>
        <v>-</v>
      </c>
      <c r="CI115" s="157"/>
      <c r="CJ115" s="234" t="str">
        <f t="shared" si="285"/>
        <v>-</v>
      </c>
      <c r="CK115" s="142" t="str">
        <f t="shared" si="286"/>
        <v>-</v>
      </c>
      <c r="CL115" s="260" t="str">
        <f t="shared" si="287"/>
        <v>-</v>
      </c>
      <c r="CM115" s="3">
        <f t="shared" si="267"/>
        <v>0</v>
      </c>
      <c r="CN115" s="3">
        <f t="shared" si="288"/>
        <v>0</v>
      </c>
      <c r="CO115" s="3">
        <f t="shared" si="268"/>
        <v>0</v>
      </c>
      <c r="CP115" s="3">
        <f t="shared" si="269"/>
        <v>0</v>
      </c>
      <c r="CQ115" s="3">
        <f t="shared" si="270"/>
        <v>0</v>
      </c>
      <c r="CR115" s="3">
        <f t="shared" si="271"/>
        <v>0</v>
      </c>
      <c r="CS115" s="3">
        <f t="shared" si="272"/>
        <v>0</v>
      </c>
      <c r="CT115" s="3">
        <f t="shared" si="273"/>
        <v>0</v>
      </c>
      <c r="CU115" s="3">
        <f t="shared" si="274"/>
        <v>0</v>
      </c>
      <c r="CV115" s="3">
        <f t="shared" si="275"/>
        <v>0</v>
      </c>
      <c r="CW115" s="3">
        <f t="shared" si="276"/>
        <v>0</v>
      </c>
      <c r="CX115" s="3">
        <f t="shared" si="277"/>
        <v>0</v>
      </c>
      <c r="CY115" s="3">
        <f t="shared" si="278"/>
        <v>0</v>
      </c>
      <c r="CZ115" s="3">
        <f t="shared" si="279"/>
        <v>0</v>
      </c>
      <c r="DA115" s="3">
        <f t="shared" si="289"/>
        <v>-1</v>
      </c>
      <c r="DB115" s="3">
        <f t="shared" si="280"/>
        <v>-1</v>
      </c>
      <c r="DC115" s="3">
        <f t="shared" si="280"/>
        <v>-1</v>
      </c>
      <c r="DD115" s="3">
        <f t="shared" si="280"/>
        <v>-1</v>
      </c>
      <c r="DE115" s="3">
        <f t="shared" si="280"/>
        <v>-1</v>
      </c>
      <c r="DF115" s="3">
        <f t="shared" si="280"/>
        <v>-1</v>
      </c>
      <c r="DG115" s="3">
        <f t="shared" si="280"/>
        <v>-1</v>
      </c>
      <c r="DH115" s="3">
        <f t="shared" si="280"/>
        <v>-1</v>
      </c>
      <c r="DI115" s="3">
        <f t="shared" si="280"/>
        <v>-1</v>
      </c>
      <c r="DJ115" s="3">
        <f t="shared" si="280"/>
        <v>-1</v>
      </c>
      <c r="DK115" s="3">
        <f t="shared" si="281"/>
        <v>-1</v>
      </c>
      <c r="DL115" s="3">
        <f t="shared" si="281"/>
        <v>-1</v>
      </c>
      <c r="DM115" s="161" t="str">
        <f t="shared" si="282"/>
        <v>-</v>
      </c>
      <c r="DN115" s="161" t="str">
        <f t="shared" si="283"/>
        <v>-</v>
      </c>
      <c r="DO115" s="139" t="str">
        <f t="shared" si="292"/>
        <v>-</v>
      </c>
      <c r="DP115" s="235" t="str">
        <f t="shared" si="290"/>
        <v>-</v>
      </c>
      <c r="DU115" s="224" t="str">
        <f t="shared" si="294"/>
        <v>-</v>
      </c>
      <c r="DV115" s="225" t="str">
        <f t="shared" si="295"/>
        <v>-</v>
      </c>
      <c r="DW115" s="225">
        <f t="shared" si="296"/>
        <v>0</v>
      </c>
      <c r="DX115" s="150">
        <f t="shared" si="297"/>
        <v>0</v>
      </c>
      <c r="DY115" s="165">
        <f t="shared" si="303"/>
        <v>0</v>
      </c>
      <c r="DZ115" s="165">
        <f t="shared" si="298"/>
        <v>0</v>
      </c>
      <c r="EA115" s="165">
        <f t="shared" si="299"/>
        <v>0</v>
      </c>
      <c r="EB115" s="226">
        <f t="shared" si="300"/>
        <v>0</v>
      </c>
      <c r="EC115" s="165">
        <f t="shared" si="301"/>
        <v>0</v>
      </c>
      <c r="ED115" s="195">
        <f t="shared" si="302"/>
        <v>0</v>
      </c>
      <c r="EJ115" s="147"/>
    </row>
    <row r="116" spans="2:140" ht="13.5" customHeight="1">
      <c r="B116" s="186"/>
      <c r="C116" s="186"/>
      <c r="D116" s="5">
        <v>13</v>
      </c>
      <c r="E116" s="122" t="str">
        <f t="shared" si="284"/>
        <v/>
      </c>
      <c r="F116" s="123" t="str">
        <f t="shared" si="291"/>
        <v/>
      </c>
      <c r="G116" s="89" t="str">
        <f t="shared" si="293"/>
        <v/>
      </c>
      <c r="H116" s="7"/>
      <c r="L116" s="81"/>
      <c r="M116" s="81"/>
      <c r="N116" s="81"/>
      <c r="Z116" s="11"/>
      <c r="BL116" s="141" t="str">
        <f t="shared" si="304"/>
        <v>-</v>
      </c>
      <c r="BM116" s="142" t="str">
        <f t="shared" si="305"/>
        <v>-</v>
      </c>
      <c r="BN116" s="139" t="str">
        <f t="shared" si="306"/>
        <v>-</v>
      </c>
      <c r="BO116" s="140" t="str">
        <f t="shared" si="307"/>
        <v>-</v>
      </c>
      <c r="BQ116" s="141" t="str">
        <f t="shared" si="308"/>
        <v>-</v>
      </c>
      <c r="BR116" s="142" t="str">
        <f t="shared" si="309"/>
        <v>-</v>
      </c>
      <c r="BS116" s="139" t="str">
        <f t="shared" si="310"/>
        <v>-</v>
      </c>
      <c r="BT116" s="140" t="str">
        <f t="shared" si="311"/>
        <v>-</v>
      </c>
      <c r="BV116" s="141" t="str">
        <f t="shared" si="312"/>
        <v>-</v>
      </c>
      <c r="BW116" s="142" t="str">
        <f t="shared" si="313"/>
        <v>-</v>
      </c>
      <c r="BX116" s="139" t="str">
        <f t="shared" si="314"/>
        <v>-</v>
      </c>
      <c r="BY116" s="140" t="str">
        <f t="shared" si="315"/>
        <v>-</v>
      </c>
      <c r="CA116" s="141" t="str">
        <f t="shared" si="316"/>
        <v>-</v>
      </c>
      <c r="CB116" s="142" t="str">
        <f t="shared" si="317"/>
        <v>-</v>
      </c>
      <c r="CC116" s="139" t="str">
        <f t="shared" si="318"/>
        <v>-</v>
      </c>
      <c r="CD116" s="140" t="str">
        <f t="shared" si="319"/>
        <v>-</v>
      </c>
      <c r="CI116" s="157"/>
      <c r="CJ116" s="234" t="str">
        <f t="shared" si="285"/>
        <v>-</v>
      </c>
      <c r="CK116" s="142" t="str">
        <f t="shared" si="286"/>
        <v>-</v>
      </c>
      <c r="CL116" s="260" t="str">
        <f t="shared" si="287"/>
        <v>-</v>
      </c>
      <c r="CM116" s="3">
        <f t="shared" si="267"/>
        <v>0</v>
      </c>
      <c r="CN116" s="3">
        <f t="shared" si="288"/>
        <v>0</v>
      </c>
      <c r="CO116" s="3">
        <f t="shared" si="268"/>
        <v>0</v>
      </c>
      <c r="CP116" s="3">
        <f t="shared" si="269"/>
        <v>0</v>
      </c>
      <c r="CQ116" s="3">
        <f t="shared" si="270"/>
        <v>0</v>
      </c>
      <c r="CR116" s="3">
        <f t="shared" si="271"/>
        <v>0</v>
      </c>
      <c r="CS116" s="3">
        <f t="shared" si="272"/>
        <v>0</v>
      </c>
      <c r="CT116" s="3">
        <f t="shared" si="273"/>
        <v>0</v>
      </c>
      <c r="CU116" s="3">
        <f t="shared" si="274"/>
        <v>0</v>
      </c>
      <c r="CV116" s="3">
        <f t="shared" si="275"/>
        <v>0</v>
      </c>
      <c r="CW116" s="3">
        <f t="shared" si="276"/>
        <v>0</v>
      </c>
      <c r="CX116" s="3">
        <f t="shared" si="277"/>
        <v>0</v>
      </c>
      <c r="CY116" s="3">
        <f t="shared" si="278"/>
        <v>0</v>
      </c>
      <c r="CZ116" s="3">
        <f t="shared" si="279"/>
        <v>0</v>
      </c>
      <c r="DA116" s="3">
        <f t="shared" si="289"/>
        <v>-1</v>
      </c>
      <c r="DB116" s="3">
        <f t="shared" si="280"/>
        <v>-1</v>
      </c>
      <c r="DC116" s="3">
        <f t="shared" si="280"/>
        <v>-1</v>
      </c>
      <c r="DD116" s="3">
        <f t="shared" si="280"/>
        <v>-1</v>
      </c>
      <c r="DE116" s="3">
        <f t="shared" si="280"/>
        <v>-1</v>
      </c>
      <c r="DF116" s="3">
        <f t="shared" si="280"/>
        <v>-1</v>
      </c>
      <c r="DG116" s="3">
        <f t="shared" si="280"/>
        <v>-1</v>
      </c>
      <c r="DH116" s="3">
        <f t="shared" si="280"/>
        <v>-1</v>
      </c>
      <c r="DI116" s="3">
        <f t="shared" si="280"/>
        <v>-1</v>
      </c>
      <c r="DJ116" s="3">
        <f t="shared" si="280"/>
        <v>-1</v>
      </c>
      <c r="DK116" s="3">
        <f t="shared" si="281"/>
        <v>-1</v>
      </c>
      <c r="DL116" s="3">
        <f t="shared" si="281"/>
        <v>-1</v>
      </c>
      <c r="DM116" s="161" t="str">
        <f t="shared" si="282"/>
        <v>-</v>
      </c>
      <c r="DN116" s="161" t="str">
        <f t="shared" si="283"/>
        <v>-</v>
      </c>
      <c r="DO116" s="139" t="str">
        <f t="shared" si="292"/>
        <v>-</v>
      </c>
      <c r="DP116" s="235" t="str">
        <f t="shared" si="290"/>
        <v>-</v>
      </c>
      <c r="DU116" s="224" t="str">
        <f t="shared" si="294"/>
        <v>-</v>
      </c>
      <c r="DV116" s="225" t="str">
        <f t="shared" si="295"/>
        <v>-</v>
      </c>
      <c r="DW116" s="225">
        <f t="shared" si="296"/>
        <v>0</v>
      </c>
      <c r="DX116" s="150">
        <f t="shared" si="297"/>
        <v>0</v>
      </c>
      <c r="DY116" s="165">
        <f t="shared" si="303"/>
        <v>0</v>
      </c>
      <c r="DZ116" s="165">
        <f t="shared" si="298"/>
        <v>0</v>
      </c>
      <c r="EA116" s="165">
        <f t="shared" si="299"/>
        <v>0</v>
      </c>
      <c r="EB116" s="226">
        <f t="shared" si="300"/>
        <v>0</v>
      </c>
      <c r="EC116" s="165">
        <f t="shared" si="301"/>
        <v>0</v>
      </c>
      <c r="ED116" s="195">
        <f t="shared" si="302"/>
        <v>0</v>
      </c>
      <c r="EJ116" s="147"/>
    </row>
    <row r="117" spans="2:140" ht="13.5" customHeight="1">
      <c r="B117" s="186"/>
      <c r="C117" s="186"/>
      <c r="D117" s="5">
        <v>14</v>
      </c>
      <c r="E117" s="122" t="str">
        <f t="shared" si="284"/>
        <v/>
      </c>
      <c r="F117" s="123" t="str">
        <f t="shared" si="291"/>
        <v/>
      </c>
      <c r="G117" s="89" t="str">
        <f t="shared" si="293"/>
        <v/>
      </c>
      <c r="H117" s="7"/>
      <c r="L117" s="81"/>
      <c r="M117" s="81"/>
      <c r="N117" s="81"/>
      <c r="Z117" s="11"/>
      <c r="BL117" s="141" t="str">
        <f t="shared" si="304"/>
        <v>-</v>
      </c>
      <c r="BM117" s="142" t="str">
        <f t="shared" si="305"/>
        <v>-</v>
      </c>
      <c r="BN117" s="139" t="str">
        <f t="shared" si="306"/>
        <v>-</v>
      </c>
      <c r="BO117" s="140" t="str">
        <f t="shared" si="307"/>
        <v>-</v>
      </c>
      <c r="BQ117" s="141" t="str">
        <f t="shared" si="308"/>
        <v>-</v>
      </c>
      <c r="BR117" s="142" t="str">
        <f t="shared" si="309"/>
        <v>-</v>
      </c>
      <c r="BS117" s="139" t="str">
        <f t="shared" si="310"/>
        <v>-</v>
      </c>
      <c r="BT117" s="140" t="str">
        <f t="shared" si="311"/>
        <v>-</v>
      </c>
      <c r="BV117" s="141" t="str">
        <f t="shared" si="312"/>
        <v>-</v>
      </c>
      <c r="BW117" s="142" t="str">
        <f t="shared" si="313"/>
        <v>-</v>
      </c>
      <c r="BX117" s="139" t="str">
        <f t="shared" si="314"/>
        <v>-</v>
      </c>
      <c r="BY117" s="140" t="str">
        <f t="shared" si="315"/>
        <v>-</v>
      </c>
      <c r="CA117" s="141" t="str">
        <f t="shared" si="316"/>
        <v>-</v>
      </c>
      <c r="CB117" s="142" t="str">
        <f t="shared" si="317"/>
        <v>-</v>
      </c>
      <c r="CC117" s="139" t="str">
        <f t="shared" si="318"/>
        <v>-</v>
      </c>
      <c r="CD117" s="140" t="str">
        <f t="shared" si="319"/>
        <v>-</v>
      </c>
      <c r="CI117" s="157"/>
      <c r="CJ117" s="234" t="str">
        <f t="shared" si="285"/>
        <v>-</v>
      </c>
      <c r="CK117" s="142" t="str">
        <f t="shared" si="286"/>
        <v>-</v>
      </c>
      <c r="CL117" s="260" t="str">
        <f t="shared" si="287"/>
        <v>-</v>
      </c>
      <c r="CM117" s="3">
        <f t="shared" si="267"/>
        <v>0</v>
      </c>
      <c r="CN117" s="3">
        <f t="shared" si="288"/>
        <v>0</v>
      </c>
      <c r="CO117" s="3">
        <f t="shared" si="268"/>
        <v>0</v>
      </c>
      <c r="CP117" s="3">
        <f t="shared" si="269"/>
        <v>0</v>
      </c>
      <c r="CQ117" s="3">
        <f t="shared" si="270"/>
        <v>0</v>
      </c>
      <c r="CR117" s="3">
        <f t="shared" si="271"/>
        <v>0</v>
      </c>
      <c r="CS117" s="3">
        <f t="shared" si="272"/>
        <v>0</v>
      </c>
      <c r="CT117" s="3">
        <f t="shared" si="273"/>
        <v>0</v>
      </c>
      <c r="CU117" s="3">
        <f t="shared" si="274"/>
        <v>0</v>
      </c>
      <c r="CV117" s="3">
        <f t="shared" si="275"/>
        <v>0</v>
      </c>
      <c r="CW117" s="3">
        <f t="shared" si="276"/>
        <v>0</v>
      </c>
      <c r="CX117" s="3">
        <f t="shared" si="277"/>
        <v>0</v>
      </c>
      <c r="CY117" s="3">
        <f t="shared" si="278"/>
        <v>0</v>
      </c>
      <c r="CZ117" s="3">
        <f t="shared" si="279"/>
        <v>0</v>
      </c>
      <c r="DA117" s="3">
        <f>IF(AND(CO117&gt;0,CO118&lt;0),1,-1)</f>
        <v>-1</v>
      </c>
      <c r="DB117" s="3">
        <f t="shared" si="280"/>
        <v>-1</v>
      </c>
      <c r="DC117" s="3">
        <f t="shared" si="280"/>
        <v>-1</v>
      </c>
      <c r="DD117" s="3">
        <f t="shared" si="280"/>
        <v>-1</v>
      </c>
      <c r="DE117" s="3">
        <f t="shared" si="280"/>
        <v>-1</v>
      </c>
      <c r="DF117" s="3">
        <f t="shared" si="280"/>
        <v>-1</v>
      </c>
      <c r="DG117" s="3">
        <f t="shared" si="280"/>
        <v>-1</v>
      </c>
      <c r="DH117" s="3">
        <f t="shared" si="280"/>
        <v>-1</v>
      </c>
      <c r="DI117" s="3">
        <f t="shared" si="280"/>
        <v>-1</v>
      </c>
      <c r="DJ117" s="3">
        <f t="shared" si="280"/>
        <v>-1</v>
      </c>
      <c r="DK117" s="3">
        <f t="shared" si="281"/>
        <v>-1</v>
      </c>
      <c r="DL117" s="3">
        <f t="shared" si="281"/>
        <v>-1</v>
      </c>
      <c r="DM117" s="161" t="str">
        <f t="shared" si="282"/>
        <v>-</v>
      </c>
      <c r="DN117" s="161" t="str">
        <f t="shared" si="283"/>
        <v>-</v>
      </c>
      <c r="DO117" s="139" t="str">
        <f t="shared" si="292"/>
        <v>-</v>
      </c>
      <c r="DP117" s="235" t="str">
        <f t="shared" si="290"/>
        <v>-</v>
      </c>
      <c r="DU117" s="224" t="str">
        <f t="shared" si="294"/>
        <v>-</v>
      </c>
      <c r="DV117" s="225" t="str">
        <f t="shared" si="295"/>
        <v>-</v>
      </c>
      <c r="DW117" s="225">
        <f t="shared" si="296"/>
        <v>0</v>
      </c>
      <c r="DX117" s="150">
        <f t="shared" si="297"/>
        <v>0</v>
      </c>
      <c r="DY117" s="165">
        <f t="shared" si="303"/>
        <v>0</v>
      </c>
      <c r="DZ117" s="165">
        <f t="shared" si="298"/>
        <v>0</v>
      </c>
      <c r="EA117" s="165">
        <f t="shared" si="299"/>
        <v>0</v>
      </c>
      <c r="EB117" s="226">
        <f t="shared" si="300"/>
        <v>0</v>
      </c>
      <c r="EC117" s="165">
        <f t="shared" si="301"/>
        <v>0</v>
      </c>
      <c r="ED117" s="195">
        <f t="shared" si="302"/>
        <v>0</v>
      </c>
      <c r="EJ117" s="147"/>
    </row>
    <row r="118" spans="2:140" ht="13.5" customHeight="1">
      <c r="B118" s="186"/>
      <c r="C118" s="186"/>
      <c r="D118" s="5">
        <v>15</v>
      </c>
      <c r="E118" s="122" t="str">
        <f t="shared" si="284"/>
        <v/>
      </c>
      <c r="F118" s="123" t="str">
        <f t="shared" si="291"/>
        <v/>
      </c>
      <c r="G118" s="89" t="str">
        <f t="shared" si="293"/>
        <v/>
      </c>
      <c r="H118" s="7"/>
      <c r="L118" s="81"/>
      <c r="M118" s="81"/>
      <c r="N118" s="81"/>
      <c r="Z118" s="11"/>
      <c r="BL118" s="141" t="str">
        <f t="shared" si="304"/>
        <v>-</v>
      </c>
      <c r="BM118" s="142" t="str">
        <f t="shared" si="305"/>
        <v>-</v>
      </c>
      <c r="BN118" s="139" t="str">
        <f t="shared" si="306"/>
        <v>-</v>
      </c>
      <c r="BO118" s="140" t="str">
        <f t="shared" si="307"/>
        <v>-</v>
      </c>
      <c r="BQ118" s="141" t="str">
        <f t="shared" si="308"/>
        <v>-</v>
      </c>
      <c r="BR118" s="142" t="str">
        <f t="shared" si="309"/>
        <v>-</v>
      </c>
      <c r="BS118" s="139" t="str">
        <f t="shared" si="310"/>
        <v>-</v>
      </c>
      <c r="BT118" s="140" t="str">
        <f t="shared" si="311"/>
        <v>-</v>
      </c>
      <c r="BV118" s="141" t="str">
        <f t="shared" si="312"/>
        <v>-</v>
      </c>
      <c r="BW118" s="142" t="str">
        <f t="shared" si="313"/>
        <v>-</v>
      </c>
      <c r="BX118" s="139" t="str">
        <f t="shared" si="314"/>
        <v>-</v>
      </c>
      <c r="BY118" s="140" t="str">
        <f t="shared" si="315"/>
        <v>-</v>
      </c>
      <c r="CA118" s="141" t="str">
        <f t="shared" si="316"/>
        <v>-</v>
      </c>
      <c r="CB118" s="142" t="str">
        <f t="shared" si="317"/>
        <v>-</v>
      </c>
      <c r="CC118" s="139" t="str">
        <f t="shared" si="318"/>
        <v>-</v>
      </c>
      <c r="CD118" s="140" t="str">
        <f t="shared" si="319"/>
        <v>-</v>
      </c>
      <c r="CI118" s="157"/>
      <c r="CJ118" s="234" t="str">
        <f t="shared" si="285"/>
        <v>-</v>
      </c>
      <c r="CK118" s="142" t="str">
        <f t="shared" si="286"/>
        <v>-</v>
      </c>
      <c r="CL118" s="260" t="str">
        <f t="shared" si="287"/>
        <v>-</v>
      </c>
      <c r="CM118" s="3">
        <f t="shared" si="267"/>
        <v>0</v>
      </c>
      <c r="CN118" s="3">
        <f t="shared" si="288"/>
        <v>0</v>
      </c>
      <c r="CO118" s="3">
        <f t="shared" si="268"/>
        <v>0</v>
      </c>
      <c r="CP118" s="3">
        <f t="shared" si="269"/>
        <v>0</v>
      </c>
      <c r="CQ118" s="3">
        <f t="shared" si="270"/>
        <v>0</v>
      </c>
      <c r="CR118" s="3">
        <f t="shared" si="271"/>
        <v>0</v>
      </c>
      <c r="CS118" s="3">
        <f t="shared" si="272"/>
        <v>0</v>
      </c>
      <c r="CT118" s="3">
        <f t="shared" si="273"/>
        <v>0</v>
      </c>
      <c r="CU118" s="3">
        <f t="shared" si="274"/>
        <v>0</v>
      </c>
      <c r="CV118" s="3">
        <f t="shared" si="275"/>
        <v>0</v>
      </c>
      <c r="CW118" s="3">
        <f t="shared" si="276"/>
        <v>0</v>
      </c>
      <c r="CX118" s="3">
        <f t="shared" si="277"/>
        <v>0</v>
      </c>
      <c r="CY118" s="3">
        <f t="shared" si="278"/>
        <v>0</v>
      </c>
      <c r="CZ118" s="3">
        <f t="shared" si="279"/>
        <v>0</v>
      </c>
      <c r="DA118" s="3">
        <f>IF(AND(CO118&gt;0,CO119&lt;0),1,-1)</f>
        <v>-1</v>
      </c>
      <c r="DB118" s="3">
        <f t="shared" si="280"/>
        <v>-1</v>
      </c>
      <c r="DC118" s="3">
        <f t="shared" si="280"/>
        <v>-1</v>
      </c>
      <c r="DD118" s="3">
        <f t="shared" si="280"/>
        <v>-1</v>
      </c>
      <c r="DE118" s="3">
        <f t="shared" si="280"/>
        <v>-1</v>
      </c>
      <c r="DF118" s="3">
        <f t="shared" si="280"/>
        <v>-1</v>
      </c>
      <c r="DG118" s="3">
        <f t="shared" si="280"/>
        <v>-1</v>
      </c>
      <c r="DH118" s="3">
        <f t="shared" si="280"/>
        <v>-1</v>
      </c>
      <c r="DI118" s="3">
        <f t="shared" si="280"/>
        <v>-1</v>
      </c>
      <c r="DJ118" s="3">
        <f t="shared" si="280"/>
        <v>-1</v>
      </c>
      <c r="DK118" s="3">
        <f t="shared" si="281"/>
        <v>-1</v>
      </c>
      <c r="DL118" s="3">
        <f t="shared" si="281"/>
        <v>-1</v>
      </c>
      <c r="DM118" s="161" t="str">
        <f t="shared" si="282"/>
        <v>-</v>
      </c>
      <c r="DN118" s="161" t="str">
        <f t="shared" si="283"/>
        <v>-</v>
      </c>
      <c r="DO118" s="139" t="str">
        <f t="shared" si="292"/>
        <v>-</v>
      </c>
      <c r="DP118" s="235" t="str">
        <f t="shared" si="290"/>
        <v>-</v>
      </c>
      <c r="DU118" s="224" t="str">
        <f t="shared" si="294"/>
        <v>-</v>
      </c>
      <c r="DV118" s="225" t="str">
        <f t="shared" si="295"/>
        <v>-</v>
      </c>
      <c r="DW118" s="225">
        <f t="shared" si="296"/>
        <v>0</v>
      </c>
      <c r="DX118" s="150">
        <f t="shared" si="297"/>
        <v>0</v>
      </c>
      <c r="DY118" s="165">
        <f t="shared" si="303"/>
        <v>0</v>
      </c>
      <c r="DZ118" s="165">
        <f t="shared" si="298"/>
        <v>0</v>
      </c>
      <c r="EA118" s="165">
        <f t="shared" si="299"/>
        <v>0</v>
      </c>
      <c r="EB118" s="226">
        <f t="shared" si="300"/>
        <v>0</v>
      </c>
      <c r="EC118" s="165">
        <f t="shared" si="301"/>
        <v>0</v>
      </c>
      <c r="ED118" s="195">
        <f t="shared" si="302"/>
        <v>0</v>
      </c>
      <c r="EJ118" s="147"/>
    </row>
    <row r="119" spans="2:140" ht="13.5" customHeight="1">
      <c r="B119" s="186"/>
      <c r="C119" s="186"/>
      <c r="D119" s="5">
        <v>16</v>
      </c>
      <c r="E119" s="122" t="str">
        <f t="shared" si="284"/>
        <v/>
      </c>
      <c r="F119" s="123" t="str">
        <f t="shared" si="291"/>
        <v/>
      </c>
      <c r="G119" s="89" t="str">
        <f t="shared" si="293"/>
        <v/>
      </c>
      <c r="H119" s="7"/>
      <c r="L119" s="81"/>
      <c r="M119" s="81"/>
      <c r="N119" s="81"/>
      <c r="Z119" s="11"/>
      <c r="BL119" s="141" t="str">
        <f t="shared" si="304"/>
        <v>-</v>
      </c>
      <c r="BM119" s="142" t="str">
        <f t="shared" si="305"/>
        <v>-</v>
      </c>
      <c r="BN119" s="139" t="str">
        <f t="shared" si="306"/>
        <v>-</v>
      </c>
      <c r="BO119" s="140" t="str">
        <f t="shared" si="307"/>
        <v>-</v>
      </c>
      <c r="BQ119" s="141" t="str">
        <f t="shared" si="308"/>
        <v>-</v>
      </c>
      <c r="BR119" s="142" t="str">
        <f t="shared" si="309"/>
        <v>-</v>
      </c>
      <c r="BS119" s="139" t="str">
        <f t="shared" si="310"/>
        <v>-</v>
      </c>
      <c r="BT119" s="140" t="str">
        <f t="shared" si="311"/>
        <v>-</v>
      </c>
      <c r="BV119" s="141" t="str">
        <f t="shared" si="312"/>
        <v>-</v>
      </c>
      <c r="BW119" s="142" t="str">
        <f t="shared" si="313"/>
        <v>-</v>
      </c>
      <c r="BX119" s="139" t="str">
        <f t="shared" si="314"/>
        <v>-</v>
      </c>
      <c r="BY119" s="140" t="str">
        <f t="shared" si="315"/>
        <v>-</v>
      </c>
      <c r="CA119" s="141" t="str">
        <f t="shared" si="316"/>
        <v>-</v>
      </c>
      <c r="CB119" s="142" t="str">
        <f t="shared" si="317"/>
        <v>-</v>
      </c>
      <c r="CC119" s="139" t="str">
        <f t="shared" si="318"/>
        <v>-</v>
      </c>
      <c r="CD119" s="140" t="str">
        <f t="shared" si="319"/>
        <v>-</v>
      </c>
      <c r="CI119" s="157"/>
      <c r="CJ119" s="234" t="str">
        <f t="shared" si="285"/>
        <v>-</v>
      </c>
      <c r="CK119" s="142" t="str">
        <f t="shared" si="286"/>
        <v>-</v>
      </c>
      <c r="CL119" s="260" t="str">
        <f t="shared" si="287"/>
        <v>-</v>
      </c>
      <c r="CM119" s="3">
        <f t="shared" si="267"/>
        <v>0</v>
      </c>
      <c r="CN119" s="3">
        <f t="shared" si="288"/>
        <v>0</v>
      </c>
      <c r="CO119" s="3">
        <f t="shared" si="268"/>
        <v>0</v>
      </c>
      <c r="CP119" s="3">
        <f t="shared" si="269"/>
        <v>0</v>
      </c>
      <c r="CQ119" s="3">
        <f t="shared" si="270"/>
        <v>0</v>
      </c>
      <c r="CR119" s="3">
        <f t="shared" si="271"/>
        <v>0</v>
      </c>
      <c r="CS119" s="3">
        <f t="shared" si="272"/>
        <v>0</v>
      </c>
      <c r="CT119" s="3">
        <f t="shared" si="273"/>
        <v>0</v>
      </c>
      <c r="CU119" s="3">
        <f t="shared" si="274"/>
        <v>0</v>
      </c>
      <c r="CV119" s="3">
        <f t="shared" si="275"/>
        <v>0</v>
      </c>
      <c r="CW119" s="3">
        <f t="shared" si="276"/>
        <v>0</v>
      </c>
      <c r="CX119" s="3">
        <f t="shared" si="277"/>
        <v>0</v>
      </c>
      <c r="CY119" s="3">
        <f t="shared" si="278"/>
        <v>0</v>
      </c>
      <c r="CZ119" s="3">
        <f t="shared" si="279"/>
        <v>0</v>
      </c>
      <c r="DA119" s="3">
        <f>IF(AND(CO119&gt;0,CO120&lt;0),1,-1)</f>
        <v>-1</v>
      </c>
      <c r="DB119" s="3">
        <f t="shared" si="280"/>
        <v>-1</v>
      </c>
      <c r="DC119" s="3">
        <f t="shared" si="280"/>
        <v>-1</v>
      </c>
      <c r="DD119" s="3">
        <f t="shared" si="280"/>
        <v>-1</v>
      </c>
      <c r="DE119" s="3">
        <f t="shared" si="280"/>
        <v>-1</v>
      </c>
      <c r="DF119" s="3">
        <f t="shared" si="280"/>
        <v>-1</v>
      </c>
      <c r="DG119" s="3">
        <f t="shared" si="280"/>
        <v>-1</v>
      </c>
      <c r="DH119" s="3">
        <f t="shared" si="280"/>
        <v>-1</v>
      </c>
      <c r="DI119" s="3">
        <f t="shared" si="280"/>
        <v>-1</v>
      </c>
      <c r="DJ119" s="3">
        <f t="shared" si="280"/>
        <v>-1</v>
      </c>
      <c r="DK119" s="3">
        <f t="shared" si="281"/>
        <v>-1</v>
      </c>
      <c r="DL119" s="3">
        <f t="shared" si="281"/>
        <v>-1</v>
      </c>
      <c r="DM119" s="161" t="str">
        <f t="shared" si="282"/>
        <v>-</v>
      </c>
      <c r="DN119" s="161" t="str">
        <f t="shared" si="283"/>
        <v>-</v>
      </c>
      <c r="DO119" s="139" t="str">
        <f t="shared" si="292"/>
        <v>-</v>
      </c>
      <c r="DP119" s="235" t="str">
        <f t="shared" si="290"/>
        <v>-</v>
      </c>
      <c r="DU119" s="224" t="str">
        <f t="shared" si="294"/>
        <v>-</v>
      </c>
      <c r="DV119" s="225" t="str">
        <f t="shared" si="295"/>
        <v>-</v>
      </c>
      <c r="DW119" s="225">
        <f t="shared" si="296"/>
        <v>0</v>
      </c>
      <c r="DX119" s="150">
        <f t="shared" si="297"/>
        <v>0</v>
      </c>
      <c r="DY119" s="165">
        <f t="shared" si="303"/>
        <v>0</v>
      </c>
      <c r="DZ119" s="165">
        <f t="shared" si="298"/>
        <v>0</v>
      </c>
      <c r="EA119" s="165">
        <f t="shared" si="299"/>
        <v>0</v>
      </c>
      <c r="EB119" s="226">
        <f t="shared" si="300"/>
        <v>0</v>
      </c>
      <c r="EC119" s="165">
        <f t="shared" si="301"/>
        <v>0</v>
      </c>
      <c r="ED119" s="195">
        <f t="shared" si="302"/>
        <v>0</v>
      </c>
      <c r="EJ119" s="147"/>
    </row>
    <row r="120" spans="2:140" ht="13.5" customHeight="1">
      <c r="B120" s="186"/>
      <c r="C120" s="186"/>
      <c r="D120" s="5">
        <v>17</v>
      </c>
      <c r="E120" s="122" t="str">
        <f t="shared" si="284"/>
        <v/>
      </c>
      <c r="F120" s="123" t="str">
        <f t="shared" si="291"/>
        <v/>
      </c>
      <c r="G120" s="89" t="str">
        <f t="shared" si="293"/>
        <v/>
      </c>
      <c r="H120" s="7"/>
      <c r="L120" s="81"/>
      <c r="M120" s="81"/>
      <c r="N120" s="81"/>
      <c r="AG120" s="4"/>
      <c r="AH120" s="4"/>
      <c r="BA120" s="1"/>
      <c r="BB120" s="1"/>
      <c r="BC120" s="1"/>
      <c r="BD120" s="1"/>
      <c r="BI120" s="4"/>
      <c r="BL120" s="141" t="str">
        <f t="shared" si="304"/>
        <v>-</v>
      </c>
      <c r="BM120" s="142" t="str">
        <f t="shared" si="305"/>
        <v>-</v>
      </c>
      <c r="BN120" s="139" t="str">
        <f t="shared" si="306"/>
        <v>-</v>
      </c>
      <c r="BO120" s="140" t="str">
        <f t="shared" si="307"/>
        <v>-</v>
      </c>
      <c r="BQ120" s="141" t="str">
        <f t="shared" si="308"/>
        <v>-</v>
      </c>
      <c r="BR120" s="142" t="str">
        <f t="shared" si="309"/>
        <v>-</v>
      </c>
      <c r="BS120" s="139" t="str">
        <f t="shared" si="310"/>
        <v>-</v>
      </c>
      <c r="BT120" s="140" t="str">
        <f t="shared" si="311"/>
        <v>-</v>
      </c>
      <c r="BV120" s="141" t="str">
        <f t="shared" si="312"/>
        <v>-</v>
      </c>
      <c r="BW120" s="142" t="str">
        <f t="shared" si="313"/>
        <v>-</v>
      </c>
      <c r="BX120" s="139" t="str">
        <f t="shared" si="314"/>
        <v>-</v>
      </c>
      <c r="BY120" s="140" t="str">
        <f t="shared" si="315"/>
        <v>-</v>
      </c>
      <c r="CA120" s="141" t="str">
        <f t="shared" si="316"/>
        <v>-</v>
      </c>
      <c r="CB120" s="142" t="str">
        <f t="shared" si="317"/>
        <v>-</v>
      </c>
      <c r="CC120" s="139" t="str">
        <f t="shared" si="318"/>
        <v>-</v>
      </c>
      <c r="CD120" s="140" t="str">
        <f t="shared" si="319"/>
        <v>-</v>
      </c>
      <c r="CI120" s="157"/>
      <c r="CJ120" s="234" t="str">
        <f t="shared" si="285"/>
        <v>-</v>
      </c>
      <c r="CK120" s="142" t="str">
        <f t="shared" si="286"/>
        <v>-</v>
      </c>
      <c r="CL120" s="260" t="str">
        <f t="shared" si="287"/>
        <v>-</v>
      </c>
      <c r="CM120" s="3">
        <f t="shared" si="267"/>
        <v>0</v>
      </c>
      <c r="CN120" s="3">
        <f t="shared" si="288"/>
        <v>0</v>
      </c>
      <c r="CO120" s="3">
        <f t="shared" si="268"/>
        <v>0</v>
      </c>
      <c r="CP120" s="3">
        <f t="shared" si="269"/>
        <v>0</v>
      </c>
      <c r="CQ120" s="3">
        <f t="shared" si="270"/>
        <v>0</v>
      </c>
      <c r="CR120" s="3">
        <f t="shared" si="271"/>
        <v>0</v>
      </c>
      <c r="CS120" s="3">
        <f t="shared" si="272"/>
        <v>0</v>
      </c>
      <c r="CT120" s="3">
        <f t="shared" si="273"/>
        <v>0</v>
      </c>
      <c r="CU120" s="3">
        <f t="shared" si="274"/>
        <v>0</v>
      </c>
      <c r="CV120" s="3">
        <f t="shared" si="275"/>
        <v>0</v>
      </c>
      <c r="CW120" s="3">
        <f t="shared" si="276"/>
        <v>0</v>
      </c>
      <c r="CX120" s="3">
        <f t="shared" si="277"/>
        <v>0</v>
      </c>
      <c r="CY120" s="3">
        <f t="shared" si="278"/>
        <v>0</v>
      </c>
      <c r="CZ120" s="3">
        <f t="shared" si="279"/>
        <v>0</v>
      </c>
      <c r="DA120" s="3">
        <f>IF(AND(CO120&gt;0,CO121&lt;0),1,-1)</f>
        <v>-1</v>
      </c>
      <c r="DB120" s="3">
        <f t="shared" si="280"/>
        <v>-1</v>
      </c>
      <c r="DC120" s="3">
        <f>IF(AND(CQ120&gt;0,CQ121&lt;0),1,-1)</f>
        <v>-1</v>
      </c>
      <c r="DD120" s="3">
        <f t="shared" si="280"/>
        <v>-1</v>
      </c>
      <c r="DE120" s="3">
        <f t="shared" si="280"/>
        <v>-1</v>
      </c>
      <c r="DF120" s="3">
        <f t="shared" si="280"/>
        <v>-1</v>
      </c>
      <c r="DG120" s="3">
        <f t="shared" si="280"/>
        <v>-1</v>
      </c>
      <c r="DH120" s="3">
        <f t="shared" si="280"/>
        <v>-1</v>
      </c>
      <c r="DI120" s="3">
        <f t="shared" si="280"/>
        <v>-1</v>
      </c>
      <c r="DJ120" s="3">
        <f t="shared" si="280"/>
        <v>-1</v>
      </c>
      <c r="DK120" s="3">
        <f t="shared" si="281"/>
        <v>-1</v>
      </c>
      <c r="DL120" s="3">
        <f t="shared" si="281"/>
        <v>-1</v>
      </c>
      <c r="DM120" s="161" t="str">
        <f t="shared" si="282"/>
        <v>-</v>
      </c>
      <c r="DN120" s="161" t="str">
        <f t="shared" si="283"/>
        <v>-</v>
      </c>
      <c r="DO120" s="139" t="str">
        <f t="shared" si="292"/>
        <v>-</v>
      </c>
      <c r="DP120" s="235" t="str">
        <f t="shared" si="290"/>
        <v>-</v>
      </c>
      <c r="DU120" s="224" t="str">
        <f t="shared" si="294"/>
        <v>-</v>
      </c>
      <c r="DV120" s="225" t="str">
        <f t="shared" si="295"/>
        <v>-</v>
      </c>
      <c r="DW120" s="225">
        <f t="shared" si="296"/>
        <v>0</v>
      </c>
      <c r="DX120" s="150">
        <f t="shared" si="297"/>
        <v>0</v>
      </c>
      <c r="DY120" s="165">
        <f t="shared" si="303"/>
        <v>0</v>
      </c>
      <c r="DZ120" s="165">
        <f t="shared" si="298"/>
        <v>0</v>
      </c>
      <c r="EA120" s="165">
        <f t="shared" si="299"/>
        <v>0</v>
      </c>
      <c r="EB120" s="226">
        <f t="shared" si="300"/>
        <v>0</v>
      </c>
      <c r="EC120" s="165">
        <f t="shared" si="301"/>
        <v>0</v>
      </c>
      <c r="ED120" s="195">
        <f t="shared" si="302"/>
        <v>0</v>
      </c>
      <c r="EJ120" s="147"/>
    </row>
    <row r="121" spans="2:140" ht="13.5" customHeight="1">
      <c r="B121" s="186"/>
      <c r="C121" s="186"/>
      <c r="D121" s="5">
        <v>18</v>
      </c>
      <c r="E121" s="122" t="str">
        <f t="shared" si="284"/>
        <v/>
      </c>
      <c r="F121" s="123" t="str">
        <f t="shared" si="291"/>
        <v/>
      </c>
      <c r="G121" s="89" t="str">
        <f t="shared" si="293"/>
        <v/>
      </c>
      <c r="H121" s="7"/>
      <c r="L121" s="81"/>
      <c r="M121" s="81"/>
      <c r="N121" s="81"/>
      <c r="BA121" s="1"/>
      <c r="BB121" s="1"/>
      <c r="BC121" s="1"/>
      <c r="BD121" s="1"/>
      <c r="BE121" s="169"/>
      <c r="BL121" s="141" t="str">
        <f t="shared" si="304"/>
        <v>-</v>
      </c>
      <c r="BM121" s="142" t="str">
        <f t="shared" si="305"/>
        <v>-</v>
      </c>
      <c r="BN121" s="139" t="str">
        <f t="shared" si="306"/>
        <v>-</v>
      </c>
      <c r="BO121" s="140" t="str">
        <f t="shared" si="307"/>
        <v>-</v>
      </c>
      <c r="BQ121" s="141" t="str">
        <f t="shared" si="308"/>
        <v>-</v>
      </c>
      <c r="BR121" s="142" t="str">
        <f t="shared" si="309"/>
        <v>-</v>
      </c>
      <c r="BS121" s="139" t="str">
        <f t="shared" si="310"/>
        <v>-</v>
      </c>
      <c r="BT121" s="140" t="str">
        <f t="shared" si="311"/>
        <v>-</v>
      </c>
      <c r="BV121" s="141" t="str">
        <f t="shared" si="312"/>
        <v>-</v>
      </c>
      <c r="BW121" s="142" t="str">
        <f t="shared" si="313"/>
        <v>-</v>
      </c>
      <c r="BX121" s="139" t="str">
        <f t="shared" si="314"/>
        <v>-</v>
      </c>
      <c r="BY121" s="140" t="str">
        <f t="shared" si="315"/>
        <v>-</v>
      </c>
      <c r="CA121" s="141" t="str">
        <f t="shared" si="316"/>
        <v>-</v>
      </c>
      <c r="CB121" s="142" t="str">
        <f t="shared" si="317"/>
        <v>-</v>
      </c>
      <c r="CC121" s="139" t="str">
        <f t="shared" si="318"/>
        <v>-</v>
      </c>
      <c r="CD121" s="140" t="str">
        <f t="shared" si="319"/>
        <v>-</v>
      </c>
      <c r="CI121" s="157"/>
      <c r="CJ121" s="234" t="str">
        <f t="shared" si="285"/>
        <v>-</v>
      </c>
      <c r="CK121" s="142" t="str">
        <f t="shared" si="286"/>
        <v>-</v>
      </c>
      <c r="CL121" s="260" t="str">
        <f t="shared" si="287"/>
        <v>-</v>
      </c>
      <c r="CM121" s="3">
        <f t="shared" si="267"/>
        <v>0</v>
      </c>
      <c r="CN121" s="3">
        <f t="shared" si="288"/>
        <v>0</v>
      </c>
      <c r="CO121" s="3">
        <f t="shared" si="268"/>
        <v>0</v>
      </c>
      <c r="CP121" s="3">
        <f t="shared" si="269"/>
        <v>0</v>
      </c>
      <c r="CQ121" s="3">
        <f t="shared" si="270"/>
        <v>0</v>
      </c>
      <c r="CR121" s="3">
        <f t="shared" si="271"/>
        <v>0</v>
      </c>
      <c r="CS121" s="3">
        <f t="shared" si="272"/>
        <v>0</v>
      </c>
      <c r="CT121" s="3">
        <f t="shared" si="273"/>
        <v>0</v>
      </c>
      <c r="CU121" s="3">
        <f t="shared" si="274"/>
        <v>0</v>
      </c>
      <c r="CV121" s="3">
        <f t="shared" si="275"/>
        <v>0</v>
      </c>
      <c r="CW121" s="3">
        <f t="shared" si="276"/>
        <v>0</v>
      </c>
      <c r="CX121" s="3">
        <f t="shared" si="277"/>
        <v>0</v>
      </c>
      <c r="CY121" s="3">
        <f t="shared" si="278"/>
        <v>0</v>
      </c>
      <c r="CZ121" s="3">
        <f t="shared" si="279"/>
        <v>0</v>
      </c>
      <c r="DA121" s="3">
        <f>IF(AND(CO121&gt;0,CO122&lt;0),1,-1)</f>
        <v>-1</v>
      </c>
      <c r="DB121" s="3">
        <f t="shared" si="280"/>
        <v>-1</v>
      </c>
      <c r="DC121" s="3">
        <f t="shared" si="280"/>
        <v>-1</v>
      </c>
      <c r="DD121" s="3">
        <f t="shared" si="280"/>
        <v>-1</v>
      </c>
      <c r="DE121" s="3">
        <f t="shared" si="280"/>
        <v>-1</v>
      </c>
      <c r="DF121" s="3">
        <f t="shared" si="280"/>
        <v>-1</v>
      </c>
      <c r="DG121" s="3">
        <f t="shared" si="280"/>
        <v>-1</v>
      </c>
      <c r="DH121" s="3">
        <f t="shared" si="280"/>
        <v>-1</v>
      </c>
      <c r="DI121" s="3">
        <f t="shared" si="280"/>
        <v>-1</v>
      </c>
      <c r="DJ121" s="3">
        <f>IF(AND(CX121&gt;0,CX122&lt;0),1,-1)</f>
        <v>-1</v>
      </c>
      <c r="DK121" s="3">
        <f>IF(AND(CY121&gt;0,CY122&lt;0),1,-1)</f>
        <v>-1</v>
      </c>
      <c r="DL121" s="3">
        <f>IF(AND(CZ121&gt;0,CZ122&lt;0),1,-1)</f>
        <v>-1</v>
      </c>
      <c r="DM121" s="161" t="str">
        <f t="shared" si="282"/>
        <v>-</v>
      </c>
      <c r="DN121" s="161" t="str">
        <f t="shared" si="283"/>
        <v>-</v>
      </c>
      <c r="DO121" s="139" t="str">
        <f>IF(OR(DM121="-",DM122="-"),"-",(DN121-DN122)/(DM121-DM122))</f>
        <v>-</v>
      </c>
      <c r="DP121" s="235" t="str">
        <f t="shared" si="290"/>
        <v>-</v>
      </c>
      <c r="DU121" s="224" t="str">
        <f t="shared" si="294"/>
        <v>-</v>
      </c>
      <c r="DV121" s="225" t="str">
        <f t="shared" si="295"/>
        <v>-</v>
      </c>
      <c r="DW121" s="225">
        <f t="shared" si="296"/>
        <v>0</v>
      </c>
      <c r="DX121" s="150">
        <f t="shared" si="297"/>
        <v>0</v>
      </c>
      <c r="DY121" s="165">
        <f t="shared" si="303"/>
        <v>0</v>
      </c>
      <c r="DZ121" s="165">
        <f t="shared" si="298"/>
        <v>0</v>
      </c>
      <c r="EA121" s="165">
        <f t="shared" si="299"/>
        <v>0</v>
      </c>
      <c r="EB121" s="226">
        <f t="shared" si="300"/>
        <v>0</v>
      </c>
      <c r="EC121" s="165">
        <f t="shared" si="301"/>
        <v>0</v>
      </c>
      <c r="ED121" s="195">
        <f t="shared" si="302"/>
        <v>0</v>
      </c>
      <c r="EJ121" s="147"/>
    </row>
    <row r="122" spans="2:140" ht="13.5" customHeight="1">
      <c r="B122" s="186"/>
      <c r="C122" s="186"/>
      <c r="D122" s="5">
        <v>19</v>
      </c>
      <c r="E122" s="122" t="str">
        <f t="shared" si="284"/>
        <v/>
      </c>
      <c r="F122" s="123" t="str">
        <f t="shared" si="291"/>
        <v/>
      </c>
      <c r="G122" s="89" t="str">
        <f t="shared" si="293"/>
        <v/>
      </c>
      <c r="H122" s="7"/>
      <c r="L122" s="81"/>
      <c r="M122" s="81"/>
      <c r="N122" s="81"/>
      <c r="BA122" s="1"/>
      <c r="BB122" s="1"/>
      <c r="BC122" s="1"/>
      <c r="BD122" s="1"/>
      <c r="BE122" s="169"/>
      <c r="BL122" s="141" t="str">
        <f t="shared" si="304"/>
        <v>-</v>
      </c>
      <c r="BM122" s="142" t="str">
        <f t="shared" si="305"/>
        <v>-</v>
      </c>
      <c r="BN122" s="139" t="str">
        <f t="shared" si="306"/>
        <v>-</v>
      </c>
      <c r="BO122" s="140" t="str">
        <f t="shared" si="307"/>
        <v>-</v>
      </c>
      <c r="BQ122" s="141" t="str">
        <f t="shared" si="308"/>
        <v>-</v>
      </c>
      <c r="BR122" s="142" t="str">
        <f t="shared" si="309"/>
        <v>-</v>
      </c>
      <c r="BS122" s="139" t="str">
        <f t="shared" si="310"/>
        <v>-</v>
      </c>
      <c r="BT122" s="140" t="str">
        <f t="shared" si="311"/>
        <v>-</v>
      </c>
      <c r="BV122" s="141" t="str">
        <f t="shared" si="312"/>
        <v>-</v>
      </c>
      <c r="BW122" s="142" t="str">
        <f t="shared" si="313"/>
        <v>-</v>
      </c>
      <c r="BX122" s="139" t="str">
        <f t="shared" si="314"/>
        <v>-</v>
      </c>
      <c r="BY122" s="140" t="str">
        <f t="shared" si="315"/>
        <v>-</v>
      </c>
      <c r="CA122" s="141" t="str">
        <f t="shared" si="316"/>
        <v>-</v>
      </c>
      <c r="CB122" s="142" t="str">
        <f t="shared" si="317"/>
        <v>-</v>
      </c>
      <c r="CC122" s="139" t="str">
        <f t="shared" si="318"/>
        <v>-</v>
      </c>
      <c r="CD122" s="140" t="str">
        <f t="shared" si="319"/>
        <v>-</v>
      </c>
      <c r="CI122" s="157"/>
      <c r="CJ122" s="247" t="str">
        <f>IF($E$11="","-",BL25)</f>
        <v>-</v>
      </c>
      <c r="CK122" s="238" t="str">
        <f t="shared" si="286"/>
        <v>-</v>
      </c>
      <c r="CL122" s="260" t="str">
        <f t="shared" si="287"/>
        <v>-</v>
      </c>
      <c r="CM122" s="196">
        <f>IF(CJ122="-",0,$CK122*$E$11*$E$30*$F$11*$E$31/($E$33))</f>
        <v>0</v>
      </c>
      <c r="CN122" s="3">
        <f t="shared" si="288"/>
        <v>0</v>
      </c>
      <c r="CO122" s="196">
        <f>IF(CJ122="-",0,$CM122-$CN122-CO$53)</f>
        <v>0</v>
      </c>
      <c r="CP122" s="196">
        <f>IF(CJ122="-",0,$CM122-$CN122-CP$53)</f>
        <v>0</v>
      </c>
      <c r="CQ122" s="196">
        <f>IF(CJ122="-",0,$CM122-$CN122-CQ$53)</f>
        <v>0</v>
      </c>
      <c r="CR122" s="196">
        <f>IF(CJ122="-",0,$CM122-$CN122-CR$53)</f>
        <v>0</v>
      </c>
      <c r="CS122" s="196">
        <f>IF(CJ122="-",0,$CM122-$CN122-CS$53)</f>
        <v>0</v>
      </c>
      <c r="CT122" s="196">
        <f>IF(CJ122="-",0,$CM122-$CN122-CT$53)</f>
        <v>0</v>
      </c>
      <c r="CU122" s="196">
        <f>IF(CJ122="-",0,$CM122-$CN122-CU$53)</f>
        <v>0</v>
      </c>
      <c r="CV122" s="196">
        <f>IF(CJ122="-",0,$CM122-$CN122-CV$53)</f>
        <v>0</v>
      </c>
      <c r="CW122" s="196">
        <f>IF(CJ122="-",0,$CM122-$CN122-CW$53)</f>
        <v>0</v>
      </c>
      <c r="CX122" s="196">
        <f>IF(CJ122="-",0,$CM122-$CN122-CX$53)</f>
        <v>0</v>
      </c>
      <c r="CY122" s="196">
        <f>IF(CJ122="-",0,$CM122-$CN122-CY$53)</f>
        <v>0</v>
      </c>
      <c r="CZ122" s="196">
        <f>IF(CJ122="-",0,$CM122-$CN122-CZ$53)</f>
        <v>0</v>
      </c>
      <c r="DA122" s="196"/>
      <c r="DB122" s="196"/>
      <c r="DC122" s="196"/>
      <c r="DD122" s="196"/>
      <c r="DE122" s="196"/>
      <c r="DF122" s="196"/>
      <c r="DG122" s="196"/>
      <c r="DH122" s="196"/>
      <c r="DI122" s="196"/>
      <c r="DJ122" s="196"/>
      <c r="DK122" s="196"/>
      <c r="DL122" s="196"/>
      <c r="DM122" s="239" t="str">
        <f t="shared" si="282"/>
        <v>-</v>
      </c>
      <c r="DN122" s="239" t="str">
        <f t="shared" si="283"/>
        <v>-</v>
      </c>
      <c r="DO122" s="240"/>
      <c r="DP122" s="241"/>
      <c r="DU122" s="224" t="str">
        <f t="shared" si="294"/>
        <v>-</v>
      </c>
      <c r="DV122" s="225" t="str">
        <f t="shared" si="295"/>
        <v>-</v>
      </c>
      <c r="DW122" s="225">
        <f t="shared" si="296"/>
        <v>0</v>
      </c>
      <c r="DX122" s="150">
        <f t="shared" si="297"/>
        <v>0</v>
      </c>
      <c r="DY122" s="165">
        <f t="shared" si="303"/>
        <v>0</v>
      </c>
      <c r="DZ122" s="165">
        <f t="shared" si="298"/>
        <v>0</v>
      </c>
      <c r="EA122" s="165">
        <f t="shared" si="299"/>
        <v>0</v>
      </c>
      <c r="EB122" s="226">
        <f t="shared" si="300"/>
        <v>0</v>
      </c>
      <c r="EC122" s="165">
        <f t="shared" si="301"/>
        <v>0</v>
      </c>
      <c r="ED122" s="195">
        <f t="shared" si="302"/>
        <v>0</v>
      </c>
      <c r="EJ122" s="147"/>
    </row>
    <row r="123" spans="2:140" ht="13.5" customHeight="1">
      <c r="B123" s="3"/>
      <c r="C123" s="186"/>
      <c r="D123" s="5">
        <v>20</v>
      </c>
      <c r="E123" s="124" t="str">
        <f>IF(F$70="","",IF(E68="","",IF(AND(F67&lt;F$70,F68&gt;F$70),(E68-E67)/(F68-F67)*(F$70-F67)+E67,IF(AND(F68&gt;F$70,F73&lt;F$70),(E68-E73)/(F68-F73)*(F$70-F68)+E68,E68))))</f>
        <v/>
      </c>
      <c r="F123" s="125" t="str">
        <f t="shared" si="291"/>
        <v/>
      </c>
      <c r="G123" s="100" t="str">
        <f t="shared" si="293"/>
        <v/>
      </c>
      <c r="H123" s="7"/>
      <c r="L123" s="81"/>
      <c r="M123" s="81"/>
      <c r="N123" s="81"/>
      <c r="BA123" s="1"/>
      <c r="BB123" s="1"/>
      <c r="BC123" s="1"/>
      <c r="BD123" s="1"/>
      <c r="BE123" s="169"/>
      <c r="BL123" s="141" t="str">
        <f t="shared" si="304"/>
        <v>-</v>
      </c>
      <c r="BM123" s="142" t="str">
        <f t="shared" si="305"/>
        <v>-</v>
      </c>
      <c r="BN123" s="139" t="str">
        <f t="shared" si="306"/>
        <v>-</v>
      </c>
      <c r="BO123" s="140" t="str">
        <f t="shared" si="307"/>
        <v>-</v>
      </c>
      <c r="BQ123" s="141" t="str">
        <f t="shared" si="308"/>
        <v>-</v>
      </c>
      <c r="BR123" s="142" t="str">
        <f t="shared" si="309"/>
        <v>-</v>
      </c>
      <c r="BS123" s="139" t="str">
        <f t="shared" si="310"/>
        <v>-</v>
      </c>
      <c r="BT123" s="140" t="str">
        <f t="shared" si="311"/>
        <v>-</v>
      </c>
      <c r="BV123" s="141" t="str">
        <f t="shared" si="312"/>
        <v>-</v>
      </c>
      <c r="BW123" s="142" t="str">
        <f t="shared" si="313"/>
        <v>-</v>
      </c>
      <c r="BX123" s="139" t="str">
        <f t="shared" si="314"/>
        <v>-</v>
      </c>
      <c r="BY123" s="140" t="str">
        <f t="shared" si="315"/>
        <v>-</v>
      </c>
      <c r="CA123" s="141" t="str">
        <f t="shared" si="316"/>
        <v>-</v>
      </c>
      <c r="CB123" s="142" t="str">
        <f t="shared" si="317"/>
        <v>-</v>
      </c>
      <c r="CC123" s="139" t="str">
        <f t="shared" si="318"/>
        <v>-</v>
      </c>
      <c r="CD123" s="140" t="str">
        <f t="shared" si="319"/>
        <v>-</v>
      </c>
      <c r="CI123" s="157"/>
      <c r="CJ123" s="139"/>
      <c r="CK123" s="139"/>
      <c r="CL123" s="139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U123" s="224" t="str">
        <f t="shared" si="294"/>
        <v>-</v>
      </c>
      <c r="DV123" s="225" t="str">
        <f t="shared" si="295"/>
        <v>-</v>
      </c>
      <c r="DW123" s="225">
        <f t="shared" si="296"/>
        <v>0</v>
      </c>
      <c r="DX123" s="150">
        <f t="shared" si="297"/>
        <v>0</v>
      </c>
      <c r="DY123" s="165">
        <f t="shared" si="303"/>
        <v>0</v>
      </c>
      <c r="DZ123" s="165">
        <f t="shared" si="298"/>
        <v>0</v>
      </c>
      <c r="EA123" s="165">
        <f t="shared" si="299"/>
        <v>0</v>
      </c>
      <c r="EB123" s="226">
        <f t="shared" si="300"/>
        <v>0</v>
      </c>
      <c r="EC123" s="165">
        <f t="shared" si="301"/>
        <v>0</v>
      </c>
      <c r="ED123" s="195">
        <f t="shared" si="302"/>
        <v>0</v>
      </c>
      <c r="EJ123" s="147"/>
    </row>
    <row r="124" spans="2:140" ht="13.5" customHeight="1">
      <c r="B124" s="3"/>
      <c r="C124" s="3"/>
      <c r="H124" s="7"/>
      <c r="L124" s="81"/>
      <c r="M124" s="81"/>
      <c r="N124" s="81"/>
      <c r="BA124" s="1"/>
      <c r="BB124" s="1"/>
      <c r="BC124" s="1"/>
      <c r="BD124" s="1"/>
      <c r="BE124" s="169"/>
      <c r="BL124" s="141" t="str">
        <f t="shared" si="304"/>
        <v>-</v>
      </c>
      <c r="BM124" s="142" t="str">
        <f t="shared" si="305"/>
        <v>-</v>
      </c>
      <c r="BN124" s="139" t="str">
        <f t="shared" si="306"/>
        <v>-</v>
      </c>
      <c r="BO124" s="140" t="str">
        <f t="shared" si="307"/>
        <v>-</v>
      </c>
      <c r="BQ124" s="141" t="str">
        <f t="shared" si="308"/>
        <v>-</v>
      </c>
      <c r="BR124" s="142" t="str">
        <f t="shared" si="309"/>
        <v>-</v>
      </c>
      <c r="BS124" s="139" t="str">
        <f t="shared" si="310"/>
        <v>-</v>
      </c>
      <c r="BT124" s="140" t="str">
        <f t="shared" si="311"/>
        <v>-</v>
      </c>
      <c r="BV124" s="141" t="str">
        <f t="shared" si="312"/>
        <v>-</v>
      </c>
      <c r="BW124" s="142" t="str">
        <f t="shared" si="313"/>
        <v>-</v>
      </c>
      <c r="BX124" s="139" t="str">
        <f t="shared" si="314"/>
        <v>-</v>
      </c>
      <c r="BY124" s="140" t="str">
        <f t="shared" si="315"/>
        <v>-</v>
      </c>
      <c r="CA124" s="141" t="str">
        <f t="shared" si="316"/>
        <v>-</v>
      </c>
      <c r="CB124" s="142" t="str">
        <f t="shared" si="317"/>
        <v>-</v>
      </c>
      <c r="CC124" s="139" t="str">
        <f t="shared" si="318"/>
        <v>-</v>
      </c>
      <c r="CD124" s="140" t="str">
        <f t="shared" si="319"/>
        <v>-</v>
      </c>
      <c r="CI124" s="157"/>
      <c r="CJ124" s="139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244" t="s">
        <v>77</v>
      </c>
      <c r="DA124" s="198">
        <f t="shared" ref="DA124:DI124" si="320">IF(MAX(DA103:DA121)=1,1,0)</f>
        <v>0</v>
      </c>
      <c r="DB124" s="198">
        <f t="shared" si="320"/>
        <v>0</v>
      </c>
      <c r="DC124" s="198">
        <f t="shared" si="320"/>
        <v>0</v>
      </c>
      <c r="DD124" s="198">
        <f t="shared" si="320"/>
        <v>0</v>
      </c>
      <c r="DE124" s="198">
        <f t="shared" si="320"/>
        <v>0</v>
      </c>
      <c r="DF124" s="198">
        <f t="shared" si="320"/>
        <v>0</v>
      </c>
      <c r="DG124" s="198">
        <f t="shared" si="320"/>
        <v>0</v>
      </c>
      <c r="DH124" s="198">
        <f t="shared" si="320"/>
        <v>0</v>
      </c>
      <c r="DI124" s="198">
        <f t="shared" si="320"/>
        <v>0</v>
      </c>
      <c r="DJ124" s="198">
        <f>IF(MAX(DJ103:DJ121)=1,1,0)</f>
        <v>0</v>
      </c>
      <c r="DK124" s="198">
        <f>IF(MAX(DK103:DK121)=1,1,0)</f>
        <v>0</v>
      </c>
      <c r="DL124" s="199">
        <f>IF(MAX(DL103:DL121)=1,1,0)</f>
        <v>0</v>
      </c>
      <c r="DM124" s="3"/>
      <c r="DN124" s="3"/>
      <c r="DO124" s="3"/>
      <c r="DP124" s="3"/>
      <c r="DU124" s="224" t="str">
        <f t="shared" si="294"/>
        <v>-</v>
      </c>
      <c r="DV124" s="225" t="str">
        <f t="shared" si="295"/>
        <v>-</v>
      </c>
      <c r="DW124" s="225">
        <f t="shared" si="296"/>
        <v>0</v>
      </c>
      <c r="DX124" s="150">
        <f t="shared" si="297"/>
        <v>0</v>
      </c>
      <c r="DY124" s="165">
        <f t="shared" si="303"/>
        <v>0</v>
      </c>
      <c r="DZ124" s="165">
        <f t="shared" si="298"/>
        <v>0</v>
      </c>
      <c r="EA124" s="165">
        <f t="shared" si="299"/>
        <v>0</v>
      </c>
      <c r="EB124" s="226">
        <f t="shared" si="300"/>
        <v>0</v>
      </c>
      <c r="EC124" s="165">
        <f t="shared" si="301"/>
        <v>0</v>
      </c>
      <c r="ED124" s="195">
        <f t="shared" si="302"/>
        <v>0</v>
      </c>
      <c r="EJ124" s="147"/>
    </row>
    <row r="125" spans="2:140" ht="13.5" customHeight="1">
      <c r="B125" s="3"/>
      <c r="C125" s="3"/>
      <c r="E125" s="5" t="s">
        <v>40</v>
      </c>
      <c r="H125" s="7"/>
      <c r="L125" s="81"/>
      <c r="M125" s="81"/>
      <c r="N125" s="81"/>
      <c r="BA125" s="1"/>
      <c r="BB125" s="1"/>
      <c r="BC125" s="1"/>
      <c r="BD125" s="1"/>
      <c r="BE125" s="169"/>
      <c r="BL125" s="141" t="str">
        <f t="shared" si="304"/>
        <v>-</v>
      </c>
      <c r="BM125" s="142" t="str">
        <f t="shared" si="305"/>
        <v>-</v>
      </c>
      <c r="BN125" s="139" t="str">
        <f t="shared" si="306"/>
        <v>-</v>
      </c>
      <c r="BO125" s="140" t="str">
        <f t="shared" si="307"/>
        <v>-</v>
      </c>
      <c r="BQ125" s="141" t="str">
        <f t="shared" si="308"/>
        <v>-</v>
      </c>
      <c r="BR125" s="142" t="str">
        <f t="shared" si="309"/>
        <v>-</v>
      </c>
      <c r="BS125" s="139" t="str">
        <f t="shared" si="310"/>
        <v>-</v>
      </c>
      <c r="BT125" s="140" t="str">
        <f t="shared" si="311"/>
        <v>-</v>
      </c>
      <c r="BV125" s="141" t="str">
        <f t="shared" si="312"/>
        <v>-</v>
      </c>
      <c r="BW125" s="142" t="str">
        <f t="shared" si="313"/>
        <v>-</v>
      </c>
      <c r="BX125" s="139" t="str">
        <f t="shared" si="314"/>
        <v>-</v>
      </c>
      <c r="BY125" s="140" t="str">
        <f t="shared" si="315"/>
        <v>-</v>
      </c>
      <c r="CA125" s="141" t="str">
        <f t="shared" si="316"/>
        <v>-</v>
      </c>
      <c r="CB125" s="142" t="str">
        <f t="shared" si="317"/>
        <v>-</v>
      </c>
      <c r="CC125" s="139" t="str">
        <f t="shared" si="318"/>
        <v>-</v>
      </c>
      <c r="CD125" s="140" t="str">
        <f t="shared" si="319"/>
        <v>-</v>
      </c>
      <c r="CI125" s="157"/>
      <c r="CJ125" s="139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U125" s="224" t="str">
        <f t="shared" si="294"/>
        <v>-</v>
      </c>
      <c r="DV125" s="225" t="str">
        <f t="shared" si="295"/>
        <v>-</v>
      </c>
      <c r="DW125" s="225">
        <f t="shared" si="296"/>
        <v>0</v>
      </c>
      <c r="DX125" s="150">
        <f t="shared" si="297"/>
        <v>0</v>
      </c>
      <c r="DY125" s="165">
        <f t="shared" si="303"/>
        <v>0</v>
      </c>
      <c r="DZ125" s="165">
        <f t="shared" si="298"/>
        <v>0</v>
      </c>
      <c r="EA125" s="165">
        <f t="shared" si="299"/>
        <v>0</v>
      </c>
      <c r="EB125" s="226">
        <f t="shared" si="300"/>
        <v>0</v>
      </c>
      <c r="EC125" s="165">
        <f t="shared" si="301"/>
        <v>0</v>
      </c>
      <c r="ED125" s="195">
        <f t="shared" si="302"/>
        <v>0</v>
      </c>
      <c r="EJ125" s="147"/>
    </row>
    <row r="126" spans="2:140" ht="13.5" customHeight="1">
      <c r="B126" s="36"/>
      <c r="C126" s="3"/>
      <c r="E126" s="74" t="s">
        <v>99</v>
      </c>
      <c r="F126" s="98"/>
      <c r="G126" s="75" t="s">
        <v>108</v>
      </c>
      <c r="H126" s="7"/>
      <c r="L126" s="81"/>
      <c r="M126" s="81"/>
      <c r="N126" s="81"/>
      <c r="BA126" s="1"/>
      <c r="BB126" s="1"/>
      <c r="BC126" s="1"/>
      <c r="BD126" s="1"/>
      <c r="BE126" s="169"/>
      <c r="BL126" s="141" t="str">
        <f t="shared" si="304"/>
        <v>-</v>
      </c>
      <c r="BM126" s="142" t="str">
        <f t="shared" si="305"/>
        <v>-</v>
      </c>
      <c r="BN126" s="139" t="str">
        <f t="shared" si="306"/>
        <v>-</v>
      </c>
      <c r="BO126" s="140" t="str">
        <f t="shared" si="307"/>
        <v>-</v>
      </c>
      <c r="BQ126" s="141" t="str">
        <f t="shared" si="308"/>
        <v>-</v>
      </c>
      <c r="BR126" s="142" t="str">
        <f t="shared" si="309"/>
        <v>-</v>
      </c>
      <c r="BS126" s="139" t="str">
        <f t="shared" si="310"/>
        <v>-</v>
      </c>
      <c r="BT126" s="140" t="str">
        <f t="shared" si="311"/>
        <v>-</v>
      </c>
      <c r="BV126" s="141" t="str">
        <f t="shared" si="312"/>
        <v>-</v>
      </c>
      <c r="BW126" s="142" t="str">
        <f t="shared" si="313"/>
        <v>-</v>
      </c>
      <c r="BX126" s="139" t="str">
        <f t="shared" si="314"/>
        <v>-</v>
      </c>
      <c r="BY126" s="140" t="str">
        <f t="shared" si="315"/>
        <v>-</v>
      </c>
      <c r="CA126" s="141" t="str">
        <f t="shared" si="316"/>
        <v>-</v>
      </c>
      <c r="CB126" s="142" t="str">
        <f t="shared" si="317"/>
        <v>-</v>
      </c>
      <c r="CC126" s="139" t="str">
        <f t="shared" si="318"/>
        <v>-</v>
      </c>
      <c r="CD126" s="140" t="str">
        <f t="shared" si="319"/>
        <v>-</v>
      </c>
      <c r="CI126" s="157"/>
      <c r="CJ126" s="139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192" t="s">
        <v>81</v>
      </c>
      <c r="DA126" s="193">
        <v>13</v>
      </c>
      <c r="DB126" s="193">
        <v>12</v>
      </c>
      <c r="DC126" s="193">
        <v>11</v>
      </c>
      <c r="DD126" s="193">
        <v>10</v>
      </c>
      <c r="DE126" s="193">
        <v>9</v>
      </c>
      <c r="DF126" s="193">
        <v>8</v>
      </c>
      <c r="DG126" s="193">
        <v>7</v>
      </c>
      <c r="DH126" s="193">
        <v>6</v>
      </c>
      <c r="DI126" s="193">
        <v>5</v>
      </c>
      <c r="DJ126" s="193">
        <v>4</v>
      </c>
      <c r="DK126" s="193">
        <v>3</v>
      </c>
      <c r="DL126" s="194">
        <v>2</v>
      </c>
      <c r="DM126" s="3"/>
      <c r="DN126" s="3"/>
      <c r="DO126" s="3"/>
      <c r="DP126" s="3"/>
      <c r="DU126" s="224" t="str">
        <f t="shared" si="294"/>
        <v>-</v>
      </c>
      <c r="DV126" s="225" t="str">
        <f t="shared" si="295"/>
        <v>-</v>
      </c>
      <c r="DW126" s="225">
        <f t="shared" si="296"/>
        <v>0</v>
      </c>
      <c r="DX126" s="150">
        <f t="shared" si="297"/>
        <v>0</v>
      </c>
      <c r="DY126" s="165">
        <f t="shared" si="303"/>
        <v>0</v>
      </c>
      <c r="DZ126" s="165">
        <f t="shared" si="298"/>
        <v>0</v>
      </c>
      <c r="EA126" s="165">
        <f t="shared" si="299"/>
        <v>0</v>
      </c>
      <c r="EB126" s="226">
        <f t="shared" si="300"/>
        <v>0</v>
      </c>
      <c r="EC126" s="165">
        <f t="shared" si="301"/>
        <v>0</v>
      </c>
      <c r="ED126" s="195">
        <f t="shared" si="302"/>
        <v>0</v>
      </c>
      <c r="EJ126" s="147"/>
    </row>
    <row r="127" spans="2:140" ht="13.5" customHeight="1">
      <c r="B127" s="36"/>
      <c r="C127" s="36"/>
      <c r="E127" s="272" t="s">
        <v>103</v>
      </c>
      <c r="F127" s="272" t="s">
        <v>104</v>
      </c>
      <c r="G127" s="273" t="s">
        <v>105</v>
      </c>
      <c r="H127" s="7"/>
      <c r="L127" s="81"/>
      <c r="M127" s="81"/>
      <c r="N127" s="81"/>
      <c r="BL127" s="141" t="str">
        <f t="shared" si="304"/>
        <v>-</v>
      </c>
      <c r="BM127" s="142" t="str">
        <f t="shared" si="305"/>
        <v>-</v>
      </c>
      <c r="BN127" s="139" t="str">
        <f t="shared" si="306"/>
        <v>-</v>
      </c>
      <c r="BO127" s="140" t="str">
        <f t="shared" si="307"/>
        <v>-</v>
      </c>
      <c r="BQ127" s="141" t="str">
        <f t="shared" si="308"/>
        <v>-</v>
      </c>
      <c r="BR127" s="142" t="str">
        <f t="shared" si="309"/>
        <v>-</v>
      </c>
      <c r="BS127" s="139" t="str">
        <f t="shared" si="310"/>
        <v>-</v>
      </c>
      <c r="BT127" s="140" t="str">
        <f t="shared" si="311"/>
        <v>-</v>
      </c>
      <c r="BV127" s="141" t="str">
        <f t="shared" si="312"/>
        <v>-</v>
      </c>
      <c r="BW127" s="142" t="str">
        <f t="shared" si="313"/>
        <v>-</v>
      </c>
      <c r="BX127" s="139" t="str">
        <f t="shared" si="314"/>
        <v>-</v>
      </c>
      <c r="BY127" s="140" t="str">
        <f t="shared" si="315"/>
        <v>-</v>
      </c>
      <c r="CA127" s="141" t="str">
        <f t="shared" si="316"/>
        <v>-</v>
      </c>
      <c r="CB127" s="142" t="str">
        <f t="shared" si="317"/>
        <v>-</v>
      </c>
      <c r="CC127" s="139" t="str">
        <f t="shared" si="318"/>
        <v>-</v>
      </c>
      <c r="CD127" s="140" t="str">
        <f t="shared" si="319"/>
        <v>-</v>
      </c>
      <c r="CI127" s="157"/>
      <c r="CJ127" s="139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212"/>
      <c r="DA127" s="3">
        <v>14</v>
      </c>
      <c r="DB127" s="3">
        <v>13</v>
      </c>
      <c r="DC127" s="3">
        <v>12</v>
      </c>
      <c r="DD127" s="3">
        <v>11</v>
      </c>
      <c r="DE127" s="3">
        <v>10</v>
      </c>
      <c r="DF127" s="3">
        <v>9</v>
      </c>
      <c r="DG127" s="3">
        <v>8</v>
      </c>
      <c r="DH127" s="3">
        <v>7</v>
      </c>
      <c r="DI127" s="3">
        <v>6</v>
      </c>
      <c r="DJ127" s="3">
        <v>5</v>
      </c>
      <c r="DK127" s="3">
        <v>4</v>
      </c>
      <c r="DL127" s="195">
        <v>3</v>
      </c>
      <c r="DM127" s="3"/>
      <c r="DN127" s="3"/>
      <c r="DO127" s="3"/>
      <c r="DP127" s="3"/>
      <c r="DU127" s="227" t="str">
        <f>IF($E$10="","-",BL25)</f>
        <v>-</v>
      </c>
      <c r="DV127" s="228" t="str">
        <f>BN25</f>
        <v>-</v>
      </c>
      <c r="DW127" s="228">
        <f>IF(DU127="-",0,$E$6)</f>
        <v>0</v>
      </c>
      <c r="DX127" s="229">
        <f>IF(DU127="-",0,$DU127/$E$10/$E$30*(2*PI()*$E$33)/1000*60)</f>
        <v>0</v>
      </c>
      <c r="DY127" s="214">
        <f t="shared" si="303"/>
        <v>0</v>
      </c>
      <c r="DZ127" s="214">
        <f t="shared" si="298"/>
        <v>0</v>
      </c>
      <c r="EA127" s="214">
        <f t="shared" si="299"/>
        <v>0</v>
      </c>
      <c r="EB127" s="230">
        <f t="shared" si="300"/>
        <v>0</v>
      </c>
      <c r="EC127" s="214">
        <f t="shared" si="301"/>
        <v>0</v>
      </c>
      <c r="ED127" s="197">
        <f t="shared" si="302"/>
        <v>0</v>
      </c>
      <c r="EJ127" s="147"/>
    </row>
    <row r="128" spans="2:140" ht="13.5" customHeight="1">
      <c r="B128" s="36"/>
      <c r="C128" s="36"/>
      <c r="E128" s="67" t="s">
        <v>107</v>
      </c>
      <c r="F128" s="67" t="s">
        <v>108</v>
      </c>
      <c r="G128" s="67" t="s">
        <v>109</v>
      </c>
      <c r="H128" s="7"/>
      <c r="L128" s="81"/>
      <c r="M128" s="81"/>
      <c r="N128" s="81"/>
      <c r="BL128" s="141" t="str">
        <f t="shared" si="304"/>
        <v>-</v>
      </c>
      <c r="BM128" s="142" t="str">
        <f t="shared" si="305"/>
        <v>-</v>
      </c>
      <c r="BN128" s="139" t="str">
        <f t="shared" si="306"/>
        <v>-</v>
      </c>
      <c r="BO128" s="140" t="str">
        <f t="shared" si="307"/>
        <v>-</v>
      </c>
      <c r="BQ128" s="141" t="str">
        <f t="shared" si="308"/>
        <v>-</v>
      </c>
      <c r="BR128" s="142" t="str">
        <f t="shared" si="309"/>
        <v>-</v>
      </c>
      <c r="BS128" s="139" t="str">
        <f t="shared" si="310"/>
        <v>-</v>
      </c>
      <c r="BT128" s="140" t="str">
        <f t="shared" si="311"/>
        <v>-</v>
      </c>
      <c r="BV128" s="141" t="str">
        <f t="shared" si="312"/>
        <v>-</v>
      </c>
      <c r="BW128" s="142" t="str">
        <f t="shared" si="313"/>
        <v>-</v>
      </c>
      <c r="BX128" s="139" t="str">
        <f t="shared" si="314"/>
        <v>-</v>
      </c>
      <c r="BY128" s="140" t="str">
        <f t="shared" si="315"/>
        <v>-</v>
      </c>
      <c r="CA128" s="141" t="str">
        <f t="shared" si="316"/>
        <v>-</v>
      </c>
      <c r="CB128" s="142" t="str">
        <f t="shared" si="317"/>
        <v>-</v>
      </c>
      <c r="CC128" s="139" t="str">
        <f t="shared" si="318"/>
        <v>-</v>
      </c>
      <c r="CD128" s="140" t="str">
        <f t="shared" si="319"/>
        <v>-</v>
      </c>
      <c r="CI128" s="157"/>
      <c r="CJ128" s="139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212"/>
      <c r="DA128" s="3">
        <v>15</v>
      </c>
      <c r="DB128" s="3">
        <v>14</v>
      </c>
      <c r="DC128" s="3">
        <v>13</v>
      </c>
      <c r="DD128" s="3">
        <v>12</v>
      </c>
      <c r="DE128" s="3">
        <v>11</v>
      </c>
      <c r="DF128" s="3">
        <v>10</v>
      </c>
      <c r="DG128" s="3">
        <v>9</v>
      </c>
      <c r="DH128" s="3">
        <v>8</v>
      </c>
      <c r="DI128" s="3">
        <v>7</v>
      </c>
      <c r="DJ128" s="3">
        <v>6</v>
      </c>
      <c r="DK128" s="3">
        <v>5</v>
      </c>
      <c r="DL128" s="195">
        <v>4</v>
      </c>
      <c r="DM128" s="3"/>
      <c r="DN128" s="3"/>
      <c r="DO128" s="3"/>
      <c r="DP128" s="3"/>
      <c r="DV128" s="131"/>
      <c r="EJ128" s="147"/>
    </row>
    <row r="129" spans="2:140" ht="13.5" customHeight="1">
      <c r="B129" s="36"/>
      <c r="C129" s="36"/>
      <c r="D129" s="5">
        <v>1</v>
      </c>
      <c r="E129" s="120" t="str">
        <f t="shared" ref="E129:E147" si="321">IF(F$71="","",IF(E49="","",IF(AND(F48&lt;F$71,F49&gt;F$71),(E49-E48)/(F49-F48)*(F$71-F48)+E48,IF(AND(F49&gt;F$71,F50&lt;F$71),(E49-E50)/(F49-F50)*(F$71-F49)+E49,E49))))</f>
        <v/>
      </c>
      <c r="F129" s="121" t="str">
        <f t="shared" ref="F129:F148" si="322">IF(F$71="","",IF(F49="","",MIN(F49,F$71)))</f>
        <v/>
      </c>
      <c r="G129" s="99" t="str">
        <f>IF(F129="","",ROUND(E129*F129*2*PI()/60/1000,1))</f>
        <v/>
      </c>
      <c r="H129" s="7"/>
      <c r="L129" s="81"/>
      <c r="M129" s="81"/>
      <c r="N129" s="81"/>
      <c r="BL129" s="141" t="str">
        <f t="shared" si="304"/>
        <v>-</v>
      </c>
      <c r="BM129" s="142" t="str">
        <f t="shared" si="305"/>
        <v>-</v>
      </c>
      <c r="BN129" s="139" t="str">
        <f t="shared" si="306"/>
        <v>-</v>
      </c>
      <c r="BO129" s="140" t="str">
        <f t="shared" si="307"/>
        <v>-</v>
      </c>
      <c r="BQ129" s="141" t="str">
        <f t="shared" si="308"/>
        <v>-</v>
      </c>
      <c r="BR129" s="142" t="str">
        <f t="shared" si="309"/>
        <v>-</v>
      </c>
      <c r="BS129" s="139" t="str">
        <f t="shared" si="310"/>
        <v>-</v>
      </c>
      <c r="BT129" s="140" t="str">
        <f t="shared" si="311"/>
        <v>-</v>
      </c>
      <c r="BV129" s="141" t="str">
        <f t="shared" si="312"/>
        <v>-</v>
      </c>
      <c r="BW129" s="142" t="str">
        <f t="shared" si="313"/>
        <v>-</v>
      </c>
      <c r="BX129" s="139" t="str">
        <f t="shared" si="314"/>
        <v>-</v>
      </c>
      <c r="BY129" s="140" t="str">
        <f t="shared" si="315"/>
        <v>-</v>
      </c>
      <c r="CA129" s="141" t="str">
        <f t="shared" si="316"/>
        <v>-</v>
      </c>
      <c r="CB129" s="142" t="str">
        <f t="shared" si="317"/>
        <v>-</v>
      </c>
      <c r="CC129" s="139" t="str">
        <f t="shared" si="318"/>
        <v>-</v>
      </c>
      <c r="CD129" s="140" t="str">
        <f t="shared" si="319"/>
        <v>-</v>
      </c>
      <c r="CI129" s="157"/>
      <c r="CJ129" s="139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212"/>
      <c r="DA129" s="3">
        <v>16</v>
      </c>
      <c r="DB129" s="3">
        <v>15</v>
      </c>
      <c r="DC129" s="3">
        <v>14</v>
      </c>
      <c r="DD129" s="3">
        <v>13</v>
      </c>
      <c r="DE129" s="3">
        <v>12</v>
      </c>
      <c r="DF129" s="3">
        <v>11</v>
      </c>
      <c r="DG129" s="3">
        <v>10</v>
      </c>
      <c r="DH129" s="3">
        <v>9</v>
      </c>
      <c r="DI129" s="3">
        <v>8</v>
      </c>
      <c r="DJ129" s="3">
        <v>7</v>
      </c>
      <c r="DK129" s="3">
        <v>6</v>
      </c>
      <c r="DL129" s="195">
        <v>5</v>
      </c>
      <c r="DM129" s="3"/>
      <c r="DN129" s="3"/>
      <c r="DO129" s="3"/>
      <c r="DP129" s="3"/>
      <c r="EJ129" s="147"/>
    </row>
    <row r="130" spans="2:140" ht="13.5" customHeight="1" thickBot="1">
      <c r="B130" s="186"/>
      <c r="C130" s="36"/>
      <c r="D130" s="5">
        <v>2</v>
      </c>
      <c r="E130" s="122" t="str">
        <f t="shared" si="321"/>
        <v/>
      </c>
      <c r="F130" s="123" t="str">
        <f t="shared" si="322"/>
        <v/>
      </c>
      <c r="G130" s="89" t="str">
        <f>IF(F130="","",ROUND(E130*F130*2*PI()/60/1000,1))</f>
        <v/>
      </c>
      <c r="H130" s="7"/>
      <c r="L130" s="81"/>
      <c r="M130" s="81"/>
      <c r="N130" s="81"/>
      <c r="BL130" s="143" t="str">
        <f t="shared" si="304"/>
        <v>-</v>
      </c>
      <c r="BM130" s="144" t="str">
        <f t="shared" si="305"/>
        <v>-</v>
      </c>
      <c r="BN130" s="145" t="str">
        <f t="shared" si="306"/>
        <v>-</v>
      </c>
      <c r="BO130" s="146" t="str">
        <f t="shared" si="307"/>
        <v>-</v>
      </c>
      <c r="BQ130" s="143" t="str">
        <f t="shared" si="308"/>
        <v>-</v>
      </c>
      <c r="BR130" s="144" t="str">
        <f t="shared" si="309"/>
        <v>-</v>
      </c>
      <c r="BS130" s="145" t="str">
        <f t="shared" si="310"/>
        <v>-</v>
      </c>
      <c r="BT130" s="146" t="str">
        <f t="shared" si="311"/>
        <v>-</v>
      </c>
      <c r="BV130" s="143" t="str">
        <f t="shared" si="312"/>
        <v>-</v>
      </c>
      <c r="BW130" s="144" t="str">
        <f t="shared" si="313"/>
        <v>-</v>
      </c>
      <c r="BX130" s="145" t="str">
        <f t="shared" si="314"/>
        <v>-</v>
      </c>
      <c r="BY130" s="146" t="str">
        <f t="shared" si="315"/>
        <v>-</v>
      </c>
      <c r="CA130" s="143" t="str">
        <f t="shared" si="316"/>
        <v>-</v>
      </c>
      <c r="CB130" s="144" t="str">
        <f t="shared" si="317"/>
        <v>-</v>
      </c>
      <c r="CC130" s="145" t="str">
        <f t="shared" si="318"/>
        <v>-</v>
      </c>
      <c r="CD130" s="146" t="str">
        <f t="shared" si="319"/>
        <v>-</v>
      </c>
      <c r="CI130" s="157"/>
      <c r="CJ130" s="139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212" t="s">
        <v>35</v>
      </c>
      <c r="DA130" s="3" t="str">
        <f>IF(DA124=1,VLOOKUP(1,DA103:DP121,DA126,FALSE),"-")</f>
        <v>-</v>
      </c>
      <c r="DB130" s="3" t="str">
        <f t="shared" ref="DB130:DL130" si="323">IF(DB124=1,VLOOKUP(1,DB103:DQ121,DB126,FALSE),"-")</f>
        <v>-</v>
      </c>
      <c r="DC130" s="3" t="str">
        <f t="shared" si="323"/>
        <v>-</v>
      </c>
      <c r="DD130" s="3" t="str">
        <f t="shared" si="323"/>
        <v>-</v>
      </c>
      <c r="DE130" s="3" t="str">
        <f t="shared" si="323"/>
        <v>-</v>
      </c>
      <c r="DF130" s="3" t="str">
        <f t="shared" si="323"/>
        <v>-</v>
      </c>
      <c r="DG130" s="3" t="str">
        <f t="shared" si="323"/>
        <v>-</v>
      </c>
      <c r="DH130" s="3" t="str">
        <f t="shared" si="323"/>
        <v>-</v>
      </c>
      <c r="DI130" s="3" t="str">
        <f t="shared" si="323"/>
        <v>-</v>
      </c>
      <c r="DJ130" s="3" t="str">
        <f t="shared" si="323"/>
        <v>-</v>
      </c>
      <c r="DK130" s="3" t="str">
        <f t="shared" si="323"/>
        <v>-</v>
      </c>
      <c r="DL130" s="3" t="str">
        <f t="shared" si="323"/>
        <v>-</v>
      </c>
      <c r="DM130" s="3"/>
      <c r="DN130" s="3"/>
      <c r="DO130" s="3"/>
      <c r="DP130" s="3"/>
      <c r="DU130" s="1" t="s">
        <v>7</v>
      </c>
      <c r="EJ130" s="147"/>
    </row>
    <row r="131" spans="2:140" ht="13.5" customHeight="1">
      <c r="B131" s="186"/>
      <c r="C131" s="186"/>
      <c r="D131" s="5">
        <v>3</v>
      </c>
      <c r="E131" s="122" t="str">
        <f t="shared" si="321"/>
        <v/>
      </c>
      <c r="F131" s="123" t="str">
        <f t="shared" si="322"/>
        <v/>
      </c>
      <c r="G131" s="89" t="str">
        <f>IF(F131="","",ROUND(E131*F131*2*PI()/60/1000,1))</f>
        <v/>
      </c>
      <c r="H131" s="7"/>
      <c r="L131" s="81"/>
      <c r="M131" s="81"/>
      <c r="N131" s="81"/>
      <c r="CH131" s="167"/>
      <c r="CI131" s="157"/>
      <c r="CJ131" s="139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212" t="s">
        <v>90</v>
      </c>
      <c r="DA131" s="3" t="str">
        <f>IF(DA124=1,VLOOKUP(1,DA103:DP121,DA127,FALSE),"-")</f>
        <v>-</v>
      </c>
      <c r="DB131" s="3" t="str">
        <f t="shared" ref="DB131:DL131" si="324">IF(DB124=1,VLOOKUP(1,DB103:DQ121,DB127,FALSE),"-")</f>
        <v>-</v>
      </c>
      <c r="DC131" s="3" t="str">
        <f t="shared" si="324"/>
        <v>-</v>
      </c>
      <c r="DD131" s="3" t="str">
        <f t="shared" si="324"/>
        <v>-</v>
      </c>
      <c r="DE131" s="3" t="str">
        <f t="shared" si="324"/>
        <v>-</v>
      </c>
      <c r="DF131" s="3" t="str">
        <f t="shared" si="324"/>
        <v>-</v>
      </c>
      <c r="DG131" s="3" t="str">
        <f t="shared" si="324"/>
        <v>-</v>
      </c>
      <c r="DH131" s="3" t="str">
        <f t="shared" si="324"/>
        <v>-</v>
      </c>
      <c r="DI131" s="3" t="str">
        <f t="shared" si="324"/>
        <v>-</v>
      </c>
      <c r="DJ131" s="3" t="str">
        <f t="shared" si="324"/>
        <v>-</v>
      </c>
      <c r="DK131" s="3" t="str">
        <f t="shared" si="324"/>
        <v>-</v>
      </c>
      <c r="DL131" s="3" t="str">
        <f t="shared" si="324"/>
        <v>-</v>
      </c>
      <c r="DM131" s="3"/>
      <c r="DN131" s="3"/>
      <c r="DO131" s="3"/>
      <c r="DP131" s="3"/>
      <c r="DU131" s="192" t="s">
        <v>25</v>
      </c>
      <c r="DV131" s="193" t="s">
        <v>53</v>
      </c>
      <c r="DW131" s="193" t="s">
        <v>131</v>
      </c>
      <c r="DX131" s="223" t="s">
        <v>132</v>
      </c>
      <c r="DY131" s="193" t="s">
        <v>114</v>
      </c>
      <c r="DZ131" s="193" t="s">
        <v>50</v>
      </c>
      <c r="EA131" s="193" t="s">
        <v>133</v>
      </c>
      <c r="EB131" s="211" t="s">
        <v>134</v>
      </c>
      <c r="EC131" s="211"/>
      <c r="ED131" s="194" t="str">
        <f>DX131</f>
        <v>vehicle speed</v>
      </c>
      <c r="EJ131" s="147"/>
    </row>
    <row r="132" spans="2:140" ht="13.5" customHeight="1" thickBot="1">
      <c r="B132" s="186"/>
      <c r="C132" s="186"/>
      <c r="D132" s="5">
        <v>4</v>
      </c>
      <c r="E132" s="122" t="str">
        <f t="shared" si="321"/>
        <v/>
      </c>
      <c r="F132" s="123" t="str">
        <f t="shared" si="322"/>
        <v/>
      </c>
      <c r="G132" s="89" t="str">
        <f t="shared" ref="G132:G138" si="325">IF(F132="","",ROUND(E132*F132*2*PI()/60/1000,1))</f>
        <v/>
      </c>
      <c r="H132" s="7"/>
      <c r="L132" s="81"/>
      <c r="M132" s="81"/>
      <c r="N132" s="81"/>
      <c r="CH132" s="167"/>
      <c r="CI132" s="157"/>
      <c r="CJ132" s="139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212" t="s">
        <v>60</v>
      </c>
      <c r="DA132" s="3" t="str">
        <f>IF(DA124=1,VLOOKUP(1,DA103:DP121,DA128,FALSE),"-")</f>
        <v>-</v>
      </c>
      <c r="DB132" s="3" t="str">
        <f t="shared" ref="DB132:DL132" si="326">IF(DB124=1,VLOOKUP(1,DB103:DQ121,DB128,FALSE),"-")</f>
        <v>-</v>
      </c>
      <c r="DC132" s="3" t="str">
        <f t="shared" si="326"/>
        <v>-</v>
      </c>
      <c r="DD132" s="3" t="str">
        <f t="shared" si="326"/>
        <v>-</v>
      </c>
      <c r="DE132" s="3" t="str">
        <f t="shared" si="326"/>
        <v>-</v>
      </c>
      <c r="DF132" s="3" t="str">
        <f t="shared" si="326"/>
        <v>-</v>
      </c>
      <c r="DG132" s="3" t="str">
        <f t="shared" si="326"/>
        <v>-</v>
      </c>
      <c r="DH132" s="3" t="str">
        <f t="shared" si="326"/>
        <v>-</v>
      </c>
      <c r="DI132" s="3" t="str">
        <f t="shared" si="326"/>
        <v>-</v>
      </c>
      <c r="DJ132" s="3" t="str">
        <f t="shared" si="326"/>
        <v>-</v>
      </c>
      <c r="DK132" s="3" t="str">
        <f t="shared" si="326"/>
        <v>-</v>
      </c>
      <c r="DL132" s="3" t="str">
        <f t="shared" si="326"/>
        <v>-</v>
      </c>
      <c r="DM132" s="3"/>
      <c r="DN132" s="3"/>
      <c r="DO132" s="3"/>
      <c r="DP132" s="3"/>
      <c r="DU132" s="213" t="s">
        <v>35</v>
      </c>
      <c r="DV132" s="196" t="s">
        <v>135</v>
      </c>
      <c r="DW132" s="196" t="s">
        <v>136</v>
      </c>
      <c r="DX132" s="229" t="s">
        <v>36</v>
      </c>
      <c r="DY132" s="196" t="s">
        <v>58</v>
      </c>
      <c r="DZ132" s="196" t="s">
        <v>58</v>
      </c>
      <c r="EA132" s="196" t="s">
        <v>58</v>
      </c>
      <c r="EB132" s="214" t="s">
        <v>137</v>
      </c>
      <c r="EC132" s="214" t="s">
        <v>138</v>
      </c>
      <c r="ED132" s="197" t="str">
        <f>DX132</f>
        <v>km/h</v>
      </c>
      <c r="EJ132" s="147"/>
    </row>
    <row r="133" spans="2:140" ht="13.5" customHeight="1">
      <c r="B133" s="186"/>
      <c r="C133" s="186"/>
      <c r="D133" s="5">
        <v>5</v>
      </c>
      <c r="E133" s="122" t="str">
        <f t="shared" si="321"/>
        <v/>
      </c>
      <c r="F133" s="123" t="str">
        <f t="shared" si="322"/>
        <v/>
      </c>
      <c r="G133" s="89" t="str">
        <f t="shared" si="325"/>
        <v/>
      </c>
      <c r="H133" s="7"/>
      <c r="L133" s="81"/>
      <c r="M133" s="81"/>
      <c r="N133" s="81"/>
      <c r="BL133" s="132" t="s">
        <v>146</v>
      </c>
      <c r="BM133" s="133"/>
      <c r="BN133" s="134" t="s">
        <v>54</v>
      </c>
      <c r="BO133" s="135"/>
      <c r="BQ133" s="132" t="s">
        <v>147</v>
      </c>
      <c r="BR133" s="133"/>
      <c r="BS133" s="134" t="s">
        <v>54</v>
      </c>
      <c r="BT133" s="135"/>
      <c r="BV133" s="132" t="s">
        <v>148</v>
      </c>
      <c r="BW133" s="133"/>
      <c r="BX133" s="134" t="s">
        <v>54</v>
      </c>
      <c r="BY133" s="135"/>
      <c r="CA133" s="132" t="s">
        <v>149</v>
      </c>
      <c r="CB133" s="133"/>
      <c r="CC133" s="134" t="s">
        <v>54</v>
      </c>
      <c r="CD133" s="135"/>
      <c r="CH133" s="167"/>
      <c r="CI133" s="157"/>
      <c r="CJ133" s="139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212" t="s">
        <v>61</v>
      </c>
      <c r="DA133" s="3" t="str">
        <f>IF(DA124=1,VLOOKUP(1,DA103:DP121,DA129,FALSE),"-")</f>
        <v>-</v>
      </c>
      <c r="DB133" s="3" t="str">
        <f t="shared" ref="DB133:DL133" si="327">IF(DB124=1,VLOOKUP(1,DB103:DQ121,DB129,FALSE),"-")</f>
        <v>-</v>
      </c>
      <c r="DC133" s="3" t="str">
        <f t="shared" si="327"/>
        <v>-</v>
      </c>
      <c r="DD133" s="3" t="str">
        <f t="shared" si="327"/>
        <v>-</v>
      </c>
      <c r="DE133" s="3" t="str">
        <f t="shared" si="327"/>
        <v>-</v>
      </c>
      <c r="DF133" s="3" t="str">
        <f t="shared" si="327"/>
        <v>-</v>
      </c>
      <c r="DG133" s="3" t="str">
        <f t="shared" si="327"/>
        <v>-</v>
      </c>
      <c r="DH133" s="3" t="str">
        <f t="shared" si="327"/>
        <v>-</v>
      </c>
      <c r="DI133" s="3" t="str">
        <f t="shared" si="327"/>
        <v>-</v>
      </c>
      <c r="DJ133" s="3" t="str">
        <f t="shared" si="327"/>
        <v>-</v>
      </c>
      <c r="DK133" s="3" t="str">
        <f t="shared" si="327"/>
        <v>-</v>
      </c>
      <c r="DL133" s="3" t="str">
        <f t="shared" si="327"/>
        <v>-</v>
      </c>
      <c r="DM133" s="3"/>
      <c r="DN133" s="3"/>
      <c r="DO133" s="3"/>
      <c r="DP133" s="3"/>
      <c r="DU133" s="224" t="str">
        <f t="shared" ref="DU133:DU151" si="328">IF($E$11="","-",BL6)</f>
        <v>-</v>
      </c>
      <c r="DV133" s="225" t="str">
        <f t="shared" ref="DV133:DV151" si="329">BO6</f>
        <v>-</v>
      </c>
      <c r="DW133" s="225">
        <f t="shared" ref="DW133:DW151" si="330">IF(DU133="-",0,$E$6)</f>
        <v>0</v>
      </c>
      <c r="DX133" s="150">
        <f t="shared" ref="DX133:DX151" si="331">IF(DU133="-",0,$DU133/$E$11/$E$30*(2*PI()*$E$33)/1000*60)</f>
        <v>0</v>
      </c>
      <c r="DY133" s="165">
        <f>IF(DU133="-",0,$E$36*$E$6*9.80665+$E$37*DX133+$E$38*DX133^2)</f>
        <v>0</v>
      </c>
      <c r="DZ133" s="165">
        <f t="shared" ref="DZ133:DZ152" si="332">IF(DU133="-",0,$DV133*$E$11*$E$30*$F$11*$E$31/($E$33))</f>
        <v>0</v>
      </c>
      <c r="EA133" s="165">
        <f t="shared" ref="EA133:EA152" si="333">IF(DU133="-",0,DZ133-DY133)</f>
        <v>0</v>
      </c>
      <c r="EB133" s="226">
        <f t="shared" ref="EB133:EB152" si="334">IF(DU133="-",0,EA133/(SQRT(($DW133*9.80665)^2-EA133^2)))</f>
        <v>0</v>
      </c>
      <c r="EC133" s="165">
        <f t="shared" ref="EC133:EC152" si="335">IF(DU133="-",0,ATAN(EB133)/PI()*180)</f>
        <v>0</v>
      </c>
      <c r="ED133" s="195">
        <f t="shared" ref="ED133:ED152" si="336">IF(DU133="-",0,DX133)</f>
        <v>0</v>
      </c>
      <c r="EJ133" s="147"/>
    </row>
    <row r="134" spans="2:140" ht="13.5" customHeight="1">
      <c r="B134" s="186"/>
      <c r="C134" s="186"/>
      <c r="D134" s="5">
        <v>6</v>
      </c>
      <c r="E134" s="122" t="str">
        <f t="shared" si="321"/>
        <v/>
      </c>
      <c r="F134" s="123" t="str">
        <f t="shared" si="322"/>
        <v/>
      </c>
      <c r="G134" s="89" t="str">
        <f t="shared" si="325"/>
        <v/>
      </c>
      <c r="H134" s="7"/>
      <c r="L134" s="81"/>
      <c r="M134" s="81"/>
      <c r="N134" s="81"/>
      <c r="BL134" s="136"/>
      <c r="BM134" s="3"/>
      <c r="BN134" s="3" t="s">
        <v>69</v>
      </c>
      <c r="BO134" s="137"/>
      <c r="BQ134" s="136"/>
      <c r="BR134" s="3"/>
      <c r="BS134" s="3" t="s">
        <v>69</v>
      </c>
      <c r="BT134" s="137"/>
      <c r="BV134" s="136"/>
      <c r="BW134" s="3"/>
      <c r="BX134" s="3" t="s">
        <v>69</v>
      </c>
      <c r="BY134" s="137"/>
      <c r="CA134" s="136"/>
      <c r="CB134" s="3"/>
      <c r="CC134" s="3" t="s">
        <v>69</v>
      </c>
      <c r="CD134" s="137"/>
      <c r="CH134" s="167"/>
      <c r="CI134" s="157"/>
      <c r="CJ134" s="139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>
        <v>1</v>
      </c>
      <c r="CZ134" s="245" t="s">
        <v>93</v>
      </c>
      <c r="DA134" s="3" t="str">
        <f>IF(DA130="-","-",$E$38/(($E$11*$E$30/(2*PI()*$E$33)*1000/60)^2))</f>
        <v>-</v>
      </c>
      <c r="DB134" s="3" t="str">
        <f t="shared" ref="DB134:DL134" si="337">IF(DB130="-","-",$E$38/(($E$11*$E$30/(2*PI()*$E$33)*1000/60)^2))</f>
        <v>-</v>
      </c>
      <c r="DC134" s="3" t="str">
        <f t="shared" si="337"/>
        <v>-</v>
      </c>
      <c r="DD134" s="3" t="str">
        <f t="shared" si="337"/>
        <v>-</v>
      </c>
      <c r="DE134" s="3" t="str">
        <f t="shared" si="337"/>
        <v>-</v>
      </c>
      <c r="DF134" s="3" t="str">
        <f t="shared" si="337"/>
        <v>-</v>
      </c>
      <c r="DG134" s="3" t="str">
        <f t="shared" si="337"/>
        <v>-</v>
      </c>
      <c r="DH134" s="3" t="str">
        <f t="shared" si="337"/>
        <v>-</v>
      </c>
      <c r="DI134" s="3" t="str">
        <f t="shared" si="337"/>
        <v>-</v>
      </c>
      <c r="DJ134" s="3" t="str">
        <f t="shared" si="337"/>
        <v>-</v>
      </c>
      <c r="DK134" s="3" t="str">
        <f t="shared" si="337"/>
        <v>-</v>
      </c>
      <c r="DL134" s="3" t="str">
        <f t="shared" si="337"/>
        <v>-</v>
      </c>
      <c r="DM134" s="3"/>
      <c r="DN134" s="3"/>
      <c r="DO134" s="3"/>
      <c r="DP134" s="3"/>
      <c r="DU134" s="224" t="str">
        <f t="shared" si="328"/>
        <v>-</v>
      </c>
      <c r="DV134" s="225" t="str">
        <f t="shared" si="329"/>
        <v>-</v>
      </c>
      <c r="DW134" s="225">
        <f t="shared" si="330"/>
        <v>0</v>
      </c>
      <c r="DX134" s="150">
        <f t="shared" si="331"/>
        <v>0</v>
      </c>
      <c r="DY134" s="165">
        <f>IF(DU134="-",0,$E$36*$E$6*9.80665+$E$37*DX134+$E$38*DX134^2)</f>
        <v>0</v>
      </c>
      <c r="DZ134" s="165">
        <f t="shared" si="332"/>
        <v>0</v>
      </c>
      <c r="EA134" s="165">
        <f t="shared" si="333"/>
        <v>0</v>
      </c>
      <c r="EB134" s="226">
        <f t="shared" si="334"/>
        <v>0</v>
      </c>
      <c r="EC134" s="165">
        <f t="shared" si="335"/>
        <v>0</v>
      </c>
      <c r="ED134" s="195">
        <f t="shared" si="336"/>
        <v>0</v>
      </c>
      <c r="EJ134" s="147"/>
    </row>
    <row r="135" spans="2:140" ht="13.5" customHeight="1">
      <c r="B135" s="186"/>
      <c r="C135" s="186"/>
      <c r="D135" s="5">
        <v>7</v>
      </c>
      <c r="E135" s="122" t="str">
        <f t="shared" si="321"/>
        <v/>
      </c>
      <c r="F135" s="123" t="str">
        <f t="shared" si="322"/>
        <v/>
      </c>
      <c r="G135" s="89" t="str">
        <f t="shared" si="325"/>
        <v/>
      </c>
      <c r="H135" s="7"/>
      <c r="L135" s="81"/>
      <c r="M135" s="81"/>
      <c r="N135" s="81"/>
      <c r="BL135" s="138"/>
      <c r="BM135" s="139"/>
      <c r="BN135" s="139" t="s">
        <v>70</v>
      </c>
      <c r="BO135" s="140" t="s">
        <v>71</v>
      </c>
      <c r="BQ135" s="138"/>
      <c r="BR135" s="139"/>
      <c r="BS135" s="139" t="s">
        <v>70</v>
      </c>
      <c r="BT135" s="140" t="s">
        <v>71</v>
      </c>
      <c r="BV135" s="138"/>
      <c r="BW135" s="139"/>
      <c r="BX135" s="139" t="s">
        <v>70</v>
      </c>
      <c r="BY135" s="140" t="s">
        <v>71</v>
      </c>
      <c r="CA135" s="138"/>
      <c r="CB135" s="139"/>
      <c r="CC135" s="139" t="s">
        <v>70</v>
      </c>
      <c r="CD135" s="140" t="s">
        <v>71</v>
      </c>
      <c r="CH135" s="167"/>
      <c r="CI135" s="157"/>
      <c r="CJ135" s="139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>
        <v>1</v>
      </c>
      <c r="CZ135" s="245" t="s">
        <v>96</v>
      </c>
      <c r="DA135" s="3" t="str">
        <f>IF(DA130="-","-",-($E$11*$E$30*$F$11*$E$31/($E$33)*DA132)+$E$37/($E$11*$E$30/(2*PI()*$E$33)*1000/60))</f>
        <v>-</v>
      </c>
      <c r="DB135" s="3" t="str">
        <f t="shared" ref="DB135:DL135" si="338">IF(DB130="-","-",-($E$11*$E$30*$F$11*$E$31/($E$33)*DB132)+$E$37/($E$11*$E$30/(2*PI()*$E$33)*1000/60))</f>
        <v>-</v>
      </c>
      <c r="DC135" s="3" t="str">
        <f t="shared" si="338"/>
        <v>-</v>
      </c>
      <c r="DD135" s="3" t="str">
        <f t="shared" si="338"/>
        <v>-</v>
      </c>
      <c r="DE135" s="3" t="str">
        <f t="shared" si="338"/>
        <v>-</v>
      </c>
      <c r="DF135" s="3" t="str">
        <f t="shared" si="338"/>
        <v>-</v>
      </c>
      <c r="DG135" s="3" t="str">
        <f t="shared" si="338"/>
        <v>-</v>
      </c>
      <c r="DH135" s="3" t="str">
        <f t="shared" si="338"/>
        <v>-</v>
      </c>
      <c r="DI135" s="3" t="str">
        <f t="shared" si="338"/>
        <v>-</v>
      </c>
      <c r="DJ135" s="3" t="str">
        <f t="shared" si="338"/>
        <v>-</v>
      </c>
      <c r="DK135" s="3" t="str">
        <f t="shared" si="338"/>
        <v>-</v>
      </c>
      <c r="DL135" s="3" t="str">
        <f t="shared" si="338"/>
        <v>-</v>
      </c>
      <c r="DM135" s="3"/>
      <c r="DN135" s="3"/>
      <c r="DO135" s="3"/>
      <c r="DP135" s="3"/>
      <c r="DU135" s="224" t="str">
        <f t="shared" si="328"/>
        <v>-</v>
      </c>
      <c r="DV135" s="225" t="str">
        <f t="shared" si="329"/>
        <v>-</v>
      </c>
      <c r="DW135" s="225">
        <f t="shared" si="330"/>
        <v>0</v>
      </c>
      <c r="DX135" s="150">
        <f t="shared" si="331"/>
        <v>0</v>
      </c>
      <c r="DY135" s="165">
        <f t="shared" ref="DY135:DY152" si="339">IF(DU135="-",0,$E$36*$E$6*9.80665+$E$37*DX135+$E$38*DX135^2)</f>
        <v>0</v>
      </c>
      <c r="DZ135" s="165">
        <f t="shared" si="332"/>
        <v>0</v>
      </c>
      <c r="EA135" s="165">
        <f t="shared" si="333"/>
        <v>0</v>
      </c>
      <c r="EB135" s="226">
        <f t="shared" si="334"/>
        <v>0</v>
      </c>
      <c r="EC135" s="165">
        <f t="shared" si="335"/>
        <v>0</v>
      </c>
      <c r="ED135" s="195">
        <f t="shared" si="336"/>
        <v>0</v>
      </c>
      <c r="EJ135" s="147"/>
    </row>
    <row r="136" spans="2:140" ht="13.5" customHeight="1">
      <c r="B136" s="186"/>
      <c r="C136" s="186"/>
      <c r="D136" s="5">
        <v>8</v>
      </c>
      <c r="E136" s="122" t="str">
        <f t="shared" si="321"/>
        <v/>
      </c>
      <c r="F136" s="123" t="str">
        <f t="shared" si="322"/>
        <v/>
      </c>
      <c r="G136" s="89" t="str">
        <f t="shared" si="325"/>
        <v/>
      </c>
      <c r="H136" s="7"/>
      <c r="L136" s="81"/>
      <c r="M136" s="81"/>
      <c r="N136" s="81"/>
      <c r="BL136" s="138" t="s">
        <v>30</v>
      </c>
      <c r="BM136" s="139" t="s">
        <v>31</v>
      </c>
      <c r="BN136" s="139"/>
      <c r="BO136" s="140"/>
      <c r="BQ136" s="138" t="s">
        <v>30</v>
      </c>
      <c r="BR136" s="139" t="s">
        <v>31</v>
      </c>
      <c r="BS136" s="139"/>
      <c r="BT136" s="140"/>
      <c r="BV136" s="138" t="s">
        <v>30</v>
      </c>
      <c r="BW136" s="139" t="s">
        <v>31</v>
      </c>
      <c r="BX136" s="139"/>
      <c r="BY136" s="140"/>
      <c r="CA136" s="138" t="s">
        <v>30</v>
      </c>
      <c r="CB136" s="139" t="s">
        <v>31</v>
      </c>
      <c r="CC136" s="139"/>
      <c r="CD136" s="140"/>
      <c r="CH136" s="167"/>
      <c r="CI136" s="157"/>
      <c r="CJ136" s="139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>
        <v>1</v>
      </c>
      <c r="CZ136" s="245" t="s">
        <v>99</v>
      </c>
      <c r="DA136" s="3" t="str">
        <f>IF(DA130="-","-",-$E$11*$E$30*$F$11*$E$31/($E$33) * DA133 + $E$36*$E$6*9.80665+DA98)</f>
        <v>-</v>
      </c>
      <c r="DB136" s="3" t="str">
        <f t="shared" ref="DB136:DL136" si="340">IF(DB130="-","-",-$E$11*$E$30*$F$11*$E$31/($E$33) * DB133 + $E$36*$E$6*9.80665+DB98)</f>
        <v>-</v>
      </c>
      <c r="DC136" s="3" t="str">
        <f t="shared" si="340"/>
        <v>-</v>
      </c>
      <c r="DD136" s="3" t="str">
        <f t="shared" si="340"/>
        <v>-</v>
      </c>
      <c r="DE136" s="3" t="str">
        <f t="shared" si="340"/>
        <v>-</v>
      </c>
      <c r="DF136" s="3" t="str">
        <f t="shared" si="340"/>
        <v>-</v>
      </c>
      <c r="DG136" s="3" t="str">
        <f t="shared" si="340"/>
        <v>-</v>
      </c>
      <c r="DH136" s="3" t="str">
        <f t="shared" si="340"/>
        <v>-</v>
      </c>
      <c r="DI136" s="3" t="str">
        <f t="shared" si="340"/>
        <v>-</v>
      </c>
      <c r="DJ136" s="3" t="str">
        <f t="shared" si="340"/>
        <v>-</v>
      </c>
      <c r="DK136" s="3" t="str">
        <f t="shared" si="340"/>
        <v>-</v>
      </c>
      <c r="DL136" s="3" t="str">
        <f t="shared" si="340"/>
        <v>-</v>
      </c>
      <c r="DM136" s="3"/>
      <c r="DN136" s="3"/>
      <c r="DO136" s="3"/>
      <c r="DP136" s="3"/>
      <c r="DU136" s="224" t="str">
        <f t="shared" si="328"/>
        <v>-</v>
      </c>
      <c r="DV136" s="225" t="str">
        <f t="shared" si="329"/>
        <v>-</v>
      </c>
      <c r="DW136" s="225">
        <f t="shared" si="330"/>
        <v>0</v>
      </c>
      <c r="DX136" s="150">
        <f t="shared" si="331"/>
        <v>0</v>
      </c>
      <c r="DY136" s="165">
        <f t="shared" si="339"/>
        <v>0</v>
      </c>
      <c r="DZ136" s="165">
        <f t="shared" si="332"/>
        <v>0</v>
      </c>
      <c r="EA136" s="165">
        <f t="shared" si="333"/>
        <v>0</v>
      </c>
      <c r="EB136" s="226">
        <f t="shared" si="334"/>
        <v>0</v>
      </c>
      <c r="EC136" s="165">
        <f t="shared" si="335"/>
        <v>0</v>
      </c>
      <c r="ED136" s="195">
        <f t="shared" si="336"/>
        <v>0</v>
      </c>
      <c r="EJ136" s="147"/>
    </row>
    <row r="137" spans="2:140" ht="13.5" customHeight="1">
      <c r="B137" s="186"/>
      <c r="C137" s="186"/>
      <c r="D137" s="5">
        <v>9</v>
      </c>
      <c r="E137" s="122" t="str">
        <f t="shared" si="321"/>
        <v/>
      </c>
      <c r="F137" s="123" t="str">
        <f t="shared" si="322"/>
        <v/>
      </c>
      <c r="G137" s="89" t="str">
        <f t="shared" si="325"/>
        <v/>
      </c>
      <c r="H137" s="7"/>
      <c r="L137" s="48"/>
      <c r="M137" s="48"/>
      <c r="N137" s="48"/>
      <c r="BL137" s="141" t="str">
        <f>BL6</f>
        <v>-</v>
      </c>
      <c r="BM137" s="142" t="str">
        <f>CC6</f>
        <v>-</v>
      </c>
      <c r="BN137" s="139" t="str">
        <f>IF(OR(BL137="-",BL138="-"),"-",(BM137-BM138)/(BL137-BL138))</f>
        <v>-</v>
      </c>
      <c r="BO137" s="140" t="str">
        <f>IF(OR(BL137="-",BL138="-"),"-",(BL137*BM138-BM137*BL138)/(BL137-BL138))</f>
        <v>-</v>
      </c>
      <c r="BQ137" s="141" t="str">
        <f>BL6</f>
        <v>-</v>
      </c>
      <c r="BR137" s="142" t="str">
        <f>CD6</f>
        <v>-</v>
      </c>
      <c r="BS137" s="139" t="str">
        <f>IF(OR(BQ137="-",BQ138="-"),"-",(BR137-BR138)/(BQ137-BQ138))</f>
        <v>-</v>
      </c>
      <c r="BT137" s="140" t="str">
        <f>IF(OR(BQ137="-",BQ138="-"),"-",(BQ137*BR138-BR137*BQ138)/(BQ137-BQ138))</f>
        <v>-</v>
      </c>
      <c r="BV137" s="141" t="str">
        <f>BL6</f>
        <v>-</v>
      </c>
      <c r="BW137" s="142" t="str">
        <f>CE6</f>
        <v>-</v>
      </c>
      <c r="BX137" s="139" t="str">
        <f>IF(OR(BV137="-",BV138="-"),"-",(BW137-BW138)/(BV137-BV138))</f>
        <v>-</v>
      </c>
      <c r="BY137" s="140" t="str">
        <f>IF(OR(BV137="-",BV138="-"),"-",(BV137*BW138-BW137*BV138)/(BV137-BV138))</f>
        <v>-</v>
      </c>
      <c r="CA137" s="141" t="str">
        <f>BL6</f>
        <v>-</v>
      </c>
      <c r="CB137" s="142" t="str">
        <f>CF6</f>
        <v>-</v>
      </c>
      <c r="CC137" s="139" t="str">
        <f>IF(OR(CA137="-",CA138="-"),"-",(CB137-CB138)/(CA137-CA138))</f>
        <v>-</v>
      </c>
      <c r="CD137" s="140" t="str">
        <f>IF(OR(CA137="-",CA138="-"),"-",(CA137*CB138-CB137*CA138)/(CA137-CA138))</f>
        <v>-</v>
      </c>
      <c r="CH137" s="167"/>
      <c r="CI137" s="157"/>
      <c r="CJ137" s="139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212" t="s">
        <v>102</v>
      </c>
      <c r="DA137" s="3" t="str">
        <f>IF(DA130="-","-",(-DA135+SQRT(DA135^2-4*DA134*(DA136+DA98)))/2/DA134)</f>
        <v>-</v>
      </c>
      <c r="DB137" s="3" t="str">
        <f t="shared" ref="DB137:DL137" si="341">IF(DB130="-","-",(-DB135+SQRT(DB135^2-4*DB134*(DB136+DB98)))/2/DB134)</f>
        <v>-</v>
      </c>
      <c r="DC137" s="3" t="str">
        <f t="shared" si="341"/>
        <v>-</v>
      </c>
      <c r="DD137" s="3" t="str">
        <f t="shared" si="341"/>
        <v>-</v>
      </c>
      <c r="DE137" s="3" t="str">
        <f t="shared" si="341"/>
        <v>-</v>
      </c>
      <c r="DF137" s="3" t="str">
        <f t="shared" si="341"/>
        <v>-</v>
      </c>
      <c r="DG137" s="3" t="str">
        <f t="shared" si="341"/>
        <v>-</v>
      </c>
      <c r="DH137" s="3" t="str">
        <f t="shared" si="341"/>
        <v>-</v>
      </c>
      <c r="DI137" s="3" t="str">
        <f t="shared" si="341"/>
        <v>-</v>
      </c>
      <c r="DJ137" s="3" t="str">
        <f t="shared" si="341"/>
        <v>-</v>
      </c>
      <c r="DK137" s="3" t="str">
        <f t="shared" si="341"/>
        <v>-</v>
      </c>
      <c r="DL137" s="3" t="str">
        <f t="shared" si="341"/>
        <v>-</v>
      </c>
      <c r="DM137" s="3"/>
      <c r="DN137" s="3"/>
      <c r="DO137" s="3"/>
      <c r="DP137" s="3"/>
      <c r="DU137" s="224" t="str">
        <f t="shared" si="328"/>
        <v>-</v>
      </c>
      <c r="DV137" s="225" t="str">
        <f t="shared" si="329"/>
        <v>-</v>
      </c>
      <c r="DW137" s="225">
        <f t="shared" si="330"/>
        <v>0</v>
      </c>
      <c r="DX137" s="150">
        <f t="shared" si="331"/>
        <v>0</v>
      </c>
      <c r="DY137" s="165">
        <f t="shared" si="339"/>
        <v>0</v>
      </c>
      <c r="DZ137" s="165">
        <f t="shared" si="332"/>
        <v>0</v>
      </c>
      <c r="EA137" s="165">
        <f t="shared" si="333"/>
        <v>0</v>
      </c>
      <c r="EB137" s="226">
        <f t="shared" si="334"/>
        <v>0</v>
      </c>
      <c r="EC137" s="165">
        <f t="shared" si="335"/>
        <v>0</v>
      </c>
      <c r="ED137" s="195">
        <f t="shared" si="336"/>
        <v>0</v>
      </c>
      <c r="EJ137" s="147"/>
    </row>
    <row r="138" spans="2:140" ht="13.5" customHeight="1">
      <c r="B138" s="186"/>
      <c r="C138" s="186"/>
      <c r="D138" s="5">
        <v>10</v>
      </c>
      <c r="E138" s="122" t="str">
        <f t="shared" si="321"/>
        <v/>
      </c>
      <c r="F138" s="123" t="str">
        <f t="shared" si="322"/>
        <v/>
      </c>
      <c r="G138" s="89" t="str">
        <f t="shared" si="325"/>
        <v/>
      </c>
      <c r="H138" s="7"/>
      <c r="L138" s="6"/>
      <c r="BL138" s="141" t="str">
        <f t="shared" ref="BL138:BL156" si="342">BL7</f>
        <v>-</v>
      </c>
      <c r="BM138" s="142" t="str">
        <f t="shared" ref="BM138:BM156" si="343">CC7</f>
        <v>-</v>
      </c>
      <c r="BN138" s="139" t="str">
        <f t="shared" ref="BN138:BN156" si="344">IF(OR(BL138="-",BL139="-"),"-",(BM138-BM139)/(BL138-BL139))</f>
        <v>-</v>
      </c>
      <c r="BO138" s="140" t="str">
        <f t="shared" ref="BO138:BO156" si="345">IF(OR(BL138="-",BL139="-"),"-",(BL138*BM139-BM138*BL139)/(BL138-BL139))</f>
        <v>-</v>
      </c>
      <c r="BQ138" s="141" t="str">
        <f t="shared" ref="BQ138:BQ156" si="346">BL7</f>
        <v>-</v>
      </c>
      <c r="BR138" s="142" t="str">
        <f t="shared" ref="BR138:BR156" si="347">CD7</f>
        <v>-</v>
      </c>
      <c r="BS138" s="139" t="str">
        <f t="shared" ref="BS138:BS156" si="348">IF(OR(BQ138="-",BQ139="-"),"-",(BR138-BR139)/(BQ138-BQ139))</f>
        <v>-</v>
      </c>
      <c r="BT138" s="140" t="str">
        <f t="shared" ref="BT138:BT156" si="349">IF(OR(BQ138="-",BQ139="-"),"-",(BQ138*BR139-BR138*BQ139)/(BQ138-BQ139))</f>
        <v>-</v>
      </c>
      <c r="BV138" s="141" t="str">
        <f t="shared" ref="BV138:BV156" si="350">BL7</f>
        <v>-</v>
      </c>
      <c r="BW138" s="142" t="str">
        <f t="shared" ref="BW138:BW156" si="351">CE7</f>
        <v>-</v>
      </c>
      <c r="BX138" s="139" t="str">
        <f t="shared" ref="BX138:BX156" si="352">IF(OR(BV138="-",BV139="-"),"-",(BW138-BW139)/(BV138-BV139))</f>
        <v>-</v>
      </c>
      <c r="BY138" s="140" t="str">
        <f t="shared" ref="BY138:BY156" si="353">IF(OR(BV138="-",BV139="-"),"-",(BV138*BW139-BW138*BV139)/(BV138-BV139))</f>
        <v>-</v>
      </c>
      <c r="CA138" s="141" t="str">
        <f t="shared" ref="CA138:CA156" si="354">BL7</f>
        <v>-</v>
      </c>
      <c r="CB138" s="142" t="str">
        <f t="shared" ref="CB138:CB156" si="355">CF7</f>
        <v>-</v>
      </c>
      <c r="CC138" s="139" t="str">
        <f t="shared" ref="CC138:CC156" si="356">IF(OR(CA138="-",CA139="-"),"-",(CB138-CB139)/(CA138-CA139))</f>
        <v>-</v>
      </c>
      <c r="CD138" s="140" t="str">
        <f t="shared" ref="CD138:CD156" si="357">IF(OR(CA138="-",CA139="-"),"-",(CA138*CB139-CB138*CA139)/(CA138-CA139))</f>
        <v>-</v>
      </c>
      <c r="CH138" s="167"/>
      <c r="CI138" s="157"/>
      <c r="CJ138" s="139"/>
      <c r="CZ138" s="246" t="s">
        <v>106</v>
      </c>
      <c r="DA138" s="196" t="str">
        <f>IF(MAX(DA103:DA121)&lt;1,"-",IF(DA130="-","-",DA137/$E$11/$E$30*(2*PI()*$E$33)/1000*60))</f>
        <v>-</v>
      </c>
      <c r="DB138" s="196" t="str">
        <f t="shared" ref="DB138:DL138" si="358">IF(MAX(DB103:DB121)&lt;1,"-",IF(DB130="-","-",DB137/$E$11/$E$30*(2*PI()*$E$33)/1000*60))</f>
        <v>-</v>
      </c>
      <c r="DC138" s="196" t="str">
        <f t="shared" si="358"/>
        <v>-</v>
      </c>
      <c r="DD138" s="196" t="str">
        <f t="shared" si="358"/>
        <v>-</v>
      </c>
      <c r="DE138" s="196" t="str">
        <f t="shared" si="358"/>
        <v>-</v>
      </c>
      <c r="DF138" s="196" t="str">
        <f t="shared" si="358"/>
        <v>-</v>
      </c>
      <c r="DG138" s="196" t="str">
        <f t="shared" si="358"/>
        <v>-</v>
      </c>
      <c r="DH138" s="196" t="str">
        <f t="shared" si="358"/>
        <v>-</v>
      </c>
      <c r="DI138" s="196" t="str">
        <f t="shared" si="358"/>
        <v>-</v>
      </c>
      <c r="DJ138" s="196" t="str">
        <f t="shared" si="358"/>
        <v>-</v>
      </c>
      <c r="DK138" s="196" t="str">
        <f t="shared" si="358"/>
        <v>-</v>
      </c>
      <c r="DL138" s="196" t="str">
        <f t="shared" si="358"/>
        <v>-</v>
      </c>
      <c r="DU138" s="224" t="str">
        <f t="shared" si="328"/>
        <v>-</v>
      </c>
      <c r="DV138" s="225" t="str">
        <f t="shared" si="329"/>
        <v>-</v>
      </c>
      <c r="DW138" s="225">
        <f t="shared" si="330"/>
        <v>0</v>
      </c>
      <c r="DX138" s="150">
        <f t="shared" si="331"/>
        <v>0</v>
      </c>
      <c r="DY138" s="165">
        <f t="shared" si="339"/>
        <v>0</v>
      </c>
      <c r="DZ138" s="165">
        <f t="shared" si="332"/>
        <v>0</v>
      </c>
      <c r="EA138" s="165">
        <f t="shared" si="333"/>
        <v>0</v>
      </c>
      <c r="EB138" s="226">
        <f t="shared" si="334"/>
        <v>0</v>
      </c>
      <c r="EC138" s="165">
        <f t="shared" si="335"/>
        <v>0</v>
      </c>
      <c r="ED138" s="195">
        <f t="shared" si="336"/>
        <v>0</v>
      </c>
      <c r="EJ138" s="147"/>
    </row>
    <row r="139" spans="2:140" ht="13.5" customHeight="1">
      <c r="B139" s="186"/>
      <c r="C139" s="186"/>
      <c r="D139" s="5">
        <v>11</v>
      </c>
      <c r="E139" s="122" t="str">
        <f t="shared" si="321"/>
        <v/>
      </c>
      <c r="F139" s="123" t="str">
        <f t="shared" si="322"/>
        <v/>
      </c>
      <c r="G139" s="89" t="str">
        <f>IF(F139="","",ROUND(E139*F139*2*PI()/60/1000,1))</f>
        <v/>
      </c>
      <c r="H139" s="7"/>
      <c r="I139" s="4"/>
      <c r="J139" s="4"/>
      <c r="K139" s="4"/>
      <c r="L139" s="80"/>
      <c r="M139" s="80"/>
      <c r="N139" s="80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BL139" s="141" t="str">
        <f t="shared" si="342"/>
        <v>-</v>
      </c>
      <c r="BM139" s="142" t="str">
        <f t="shared" si="343"/>
        <v>-</v>
      </c>
      <c r="BN139" s="139" t="str">
        <f t="shared" si="344"/>
        <v>-</v>
      </c>
      <c r="BO139" s="140" t="str">
        <f t="shared" si="345"/>
        <v>-</v>
      </c>
      <c r="BQ139" s="141" t="str">
        <f t="shared" si="346"/>
        <v>-</v>
      </c>
      <c r="BR139" s="142" t="str">
        <f t="shared" si="347"/>
        <v>-</v>
      </c>
      <c r="BS139" s="139" t="str">
        <f t="shared" si="348"/>
        <v>-</v>
      </c>
      <c r="BT139" s="140" t="str">
        <f t="shared" si="349"/>
        <v>-</v>
      </c>
      <c r="BV139" s="141" t="str">
        <f t="shared" si="350"/>
        <v>-</v>
      </c>
      <c r="BW139" s="142" t="str">
        <f t="shared" si="351"/>
        <v>-</v>
      </c>
      <c r="BX139" s="139" t="str">
        <f t="shared" si="352"/>
        <v>-</v>
      </c>
      <c r="BY139" s="140" t="str">
        <f t="shared" si="353"/>
        <v>-</v>
      </c>
      <c r="CA139" s="141" t="str">
        <f t="shared" si="354"/>
        <v>-</v>
      </c>
      <c r="CB139" s="142" t="str">
        <f t="shared" si="355"/>
        <v>-</v>
      </c>
      <c r="CC139" s="139" t="str">
        <f t="shared" si="356"/>
        <v>-</v>
      </c>
      <c r="CD139" s="140" t="str">
        <f t="shared" si="357"/>
        <v>-</v>
      </c>
      <c r="CH139" s="167"/>
      <c r="CI139" s="157"/>
      <c r="CJ139" s="139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U139" s="224" t="str">
        <f t="shared" si="328"/>
        <v>-</v>
      </c>
      <c r="DV139" s="225" t="str">
        <f t="shared" si="329"/>
        <v>-</v>
      </c>
      <c r="DW139" s="225">
        <f t="shared" si="330"/>
        <v>0</v>
      </c>
      <c r="DX139" s="150">
        <f t="shared" si="331"/>
        <v>0</v>
      </c>
      <c r="DY139" s="165">
        <f t="shared" si="339"/>
        <v>0</v>
      </c>
      <c r="DZ139" s="165">
        <f t="shared" si="332"/>
        <v>0</v>
      </c>
      <c r="EA139" s="165">
        <f t="shared" si="333"/>
        <v>0</v>
      </c>
      <c r="EB139" s="226">
        <f t="shared" si="334"/>
        <v>0</v>
      </c>
      <c r="EC139" s="165">
        <f t="shared" si="335"/>
        <v>0</v>
      </c>
      <c r="ED139" s="195">
        <f t="shared" si="336"/>
        <v>0</v>
      </c>
      <c r="EJ139" s="147"/>
    </row>
    <row r="140" spans="2:140" ht="13.5" customHeight="1">
      <c r="B140" s="186"/>
      <c r="C140" s="186"/>
      <c r="D140" s="5">
        <v>12</v>
      </c>
      <c r="E140" s="122" t="str">
        <f t="shared" si="321"/>
        <v/>
      </c>
      <c r="F140" s="123" t="str">
        <f t="shared" si="322"/>
        <v/>
      </c>
      <c r="G140" s="89" t="str">
        <f t="shared" ref="G140:G148" si="359">IF(F140="","",ROUND(E140*F140*2*PI()/60/1000,1))</f>
        <v/>
      </c>
      <c r="H140" s="7"/>
      <c r="L140" s="81"/>
      <c r="M140" s="81"/>
      <c r="N140" s="81"/>
      <c r="BL140" s="141" t="str">
        <f t="shared" si="342"/>
        <v>-</v>
      </c>
      <c r="BM140" s="142" t="str">
        <f t="shared" si="343"/>
        <v>-</v>
      </c>
      <c r="BN140" s="139" t="str">
        <f t="shared" si="344"/>
        <v>-</v>
      </c>
      <c r="BO140" s="140" t="str">
        <f t="shared" si="345"/>
        <v>-</v>
      </c>
      <c r="BQ140" s="141" t="str">
        <f t="shared" si="346"/>
        <v>-</v>
      </c>
      <c r="BR140" s="142" t="str">
        <f t="shared" si="347"/>
        <v>-</v>
      </c>
      <c r="BS140" s="139" t="str">
        <f t="shared" si="348"/>
        <v>-</v>
      </c>
      <c r="BT140" s="140" t="str">
        <f t="shared" si="349"/>
        <v>-</v>
      </c>
      <c r="BV140" s="141" t="str">
        <f t="shared" si="350"/>
        <v>-</v>
      </c>
      <c r="BW140" s="142" t="str">
        <f t="shared" si="351"/>
        <v>-</v>
      </c>
      <c r="BX140" s="139" t="str">
        <f t="shared" si="352"/>
        <v>-</v>
      </c>
      <c r="BY140" s="140" t="str">
        <f t="shared" si="353"/>
        <v>-</v>
      </c>
      <c r="CA140" s="141" t="str">
        <f t="shared" si="354"/>
        <v>-</v>
      </c>
      <c r="CB140" s="142" t="str">
        <f t="shared" si="355"/>
        <v>-</v>
      </c>
      <c r="CC140" s="139" t="str">
        <f t="shared" si="356"/>
        <v>-</v>
      </c>
      <c r="CD140" s="140" t="str">
        <f t="shared" si="357"/>
        <v>-</v>
      </c>
      <c r="CH140" s="167"/>
      <c r="CI140" s="157"/>
      <c r="CJ140" s="139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U140" s="224" t="str">
        <f t="shared" si="328"/>
        <v>-</v>
      </c>
      <c r="DV140" s="225" t="str">
        <f t="shared" si="329"/>
        <v>-</v>
      </c>
      <c r="DW140" s="225">
        <f t="shared" si="330"/>
        <v>0</v>
      </c>
      <c r="DX140" s="150">
        <f t="shared" si="331"/>
        <v>0</v>
      </c>
      <c r="DY140" s="165">
        <f t="shared" si="339"/>
        <v>0</v>
      </c>
      <c r="DZ140" s="165">
        <f t="shared" si="332"/>
        <v>0</v>
      </c>
      <c r="EA140" s="165">
        <f t="shared" si="333"/>
        <v>0</v>
      </c>
      <c r="EB140" s="226">
        <f t="shared" si="334"/>
        <v>0</v>
      </c>
      <c r="EC140" s="165">
        <f t="shared" si="335"/>
        <v>0</v>
      </c>
      <c r="ED140" s="195">
        <f t="shared" si="336"/>
        <v>0</v>
      </c>
      <c r="EJ140" s="147"/>
    </row>
    <row r="141" spans="2:140" ht="13.5" customHeight="1">
      <c r="B141" s="186"/>
      <c r="C141" s="186"/>
      <c r="D141" s="5">
        <v>13</v>
      </c>
      <c r="E141" s="122" t="str">
        <f t="shared" si="321"/>
        <v/>
      </c>
      <c r="F141" s="123" t="str">
        <f t="shared" si="322"/>
        <v/>
      </c>
      <c r="G141" s="89" t="str">
        <f t="shared" si="359"/>
        <v/>
      </c>
      <c r="H141" s="7"/>
      <c r="L141" s="81"/>
      <c r="M141" s="81"/>
      <c r="N141" s="81"/>
      <c r="BL141" s="141" t="str">
        <f t="shared" si="342"/>
        <v>-</v>
      </c>
      <c r="BM141" s="142" t="str">
        <f t="shared" si="343"/>
        <v>-</v>
      </c>
      <c r="BN141" s="139" t="str">
        <f t="shared" si="344"/>
        <v>-</v>
      </c>
      <c r="BO141" s="140" t="str">
        <f t="shared" si="345"/>
        <v>-</v>
      </c>
      <c r="BQ141" s="141" t="str">
        <f t="shared" si="346"/>
        <v>-</v>
      </c>
      <c r="BR141" s="142" t="str">
        <f t="shared" si="347"/>
        <v>-</v>
      </c>
      <c r="BS141" s="139" t="str">
        <f t="shared" si="348"/>
        <v>-</v>
      </c>
      <c r="BT141" s="140" t="str">
        <f t="shared" si="349"/>
        <v>-</v>
      </c>
      <c r="BV141" s="141" t="str">
        <f t="shared" si="350"/>
        <v>-</v>
      </c>
      <c r="BW141" s="142" t="str">
        <f t="shared" si="351"/>
        <v>-</v>
      </c>
      <c r="BX141" s="139" t="str">
        <f t="shared" si="352"/>
        <v>-</v>
      </c>
      <c r="BY141" s="140" t="str">
        <f t="shared" si="353"/>
        <v>-</v>
      </c>
      <c r="CA141" s="141" t="str">
        <f t="shared" si="354"/>
        <v>-</v>
      </c>
      <c r="CB141" s="142" t="str">
        <f t="shared" si="355"/>
        <v>-</v>
      </c>
      <c r="CC141" s="139" t="str">
        <f t="shared" si="356"/>
        <v>-</v>
      </c>
      <c r="CD141" s="140" t="str">
        <f t="shared" si="357"/>
        <v>-</v>
      </c>
      <c r="CH141" s="167"/>
      <c r="CI141" s="157"/>
      <c r="CJ141" s="157"/>
      <c r="CK141" s="3"/>
      <c r="CL141" s="3"/>
      <c r="CM141" s="3"/>
      <c r="CN141" s="3"/>
      <c r="CO141" s="3" t="s">
        <v>32</v>
      </c>
      <c r="CP141" s="164" t="s">
        <v>33</v>
      </c>
      <c r="CQ141" s="3" t="s">
        <v>34</v>
      </c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U141" s="224" t="str">
        <f t="shared" si="328"/>
        <v>-</v>
      </c>
      <c r="DV141" s="225" t="str">
        <f t="shared" si="329"/>
        <v>-</v>
      </c>
      <c r="DW141" s="225">
        <f t="shared" si="330"/>
        <v>0</v>
      </c>
      <c r="DX141" s="150">
        <f t="shared" si="331"/>
        <v>0</v>
      </c>
      <c r="DY141" s="165">
        <f t="shared" si="339"/>
        <v>0</v>
      </c>
      <c r="DZ141" s="165">
        <f t="shared" si="332"/>
        <v>0</v>
      </c>
      <c r="EA141" s="165">
        <f t="shared" si="333"/>
        <v>0</v>
      </c>
      <c r="EB141" s="226">
        <f t="shared" si="334"/>
        <v>0</v>
      </c>
      <c r="EC141" s="165">
        <f t="shared" si="335"/>
        <v>0</v>
      </c>
      <c r="ED141" s="195">
        <f t="shared" si="336"/>
        <v>0</v>
      </c>
      <c r="EJ141" s="147"/>
    </row>
    <row r="142" spans="2:140" ht="13.5" customHeight="1">
      <c r="B142" s="186"/>
      <c r="C142" s="186"/>
      <c r="D142" s="5">
        <v>14</v>
      </c>
      <c r="E142" s="122" t="str">
        <f t="shared" si="321"/>
        <v/>
      </c>
      <c r="F142" s="123" t="str">
        <f t="shared" si="322"/>
        <v/>
      </c>
      <c r="G142" s="89" t="str">
        <f t="shared" si="359"/>
        <v/>
      </c>
      <c r="H142" s="7"/>
      <c r="L142" s="81"/>
      <c r="M142" s="81"/>
      <c r="N142" s="81"/>
      <c r="BL142" s="141" t="str">
        <f t="shared" si="342"/>
        <v>-</v>
      </c>
      <c r="BM142" s="142" t="str">
        <f t="shared" si="343"/>
        <v>-</v>
      </c>
      <c r="BN142" s="139" t="str">
        <f t="shared" si="344"/>
        <v>-</v>
      </c>
      <c r="BO142" s="140" t="str">
        <f t="shared" si="345"/>
        <v>-</v>
      </c>
      <c r="BQ142" s="141" t="str">
        <f t="shared" si="346"/>
        <v>-</v>
      </c>
      <c r="BR142" s="142" t="str">
        <f t="shared" si="347"/>
        <v>-</v>
      </c>
      <c r="BS142" s="139" t="str">
        <f t="shared" si="348"/>
        <v>-</v>
      </c>
      <c r="BT142" s="140" t="str">
        <f t="shared" si="349"/>
        <v>-</v>
      </c>
      <c r="BV142" s="141" t="str">
        <f t="shared" si="350"/>
        <v>-</v>
      </c>
      <c r="BW142" s="142" t="str">
        <f t="shared" si="351"/>
        <v>-</v>
      </c>
      <c r="BX142" s="139" t="str">
        <f t="shared" si="352"/>
        <v>-</v>
      </c>
      <c r="BY142" s="140" t="str">
        <f t="shared" si="353"/>
        <v>-</v>
      </c>
      <c r="CA142" s="141" t="str">
        <f t="shared" si="354"/>
        <v>-</v>
      </c>
      <c r="CB142" s="142" t="str">
        <f t="shared" si="355"/>
        <v>-</v>
      </c>
      <c r="CC142" s="139" t="str">
        <f t="shared" si="356"/>
        <v>-</v>
      </c>
      <c r="CD142" s="140" t="str">
        <f t="shared" si="357"/>
        <v>-</v>
      </c>
      <c r="CH142" s="167"/>
      <c r="CI142" s="157"/>
      <c r="CJ142" s="139"/>
      <c r="CK142" s="3"/>
      <c r="CL142" s="3"/>
      <c r="CM142" s="165"/>
      <c r="CN142" s="165"/>
      <c r="CO142" s="215">
        <v>0</v>
      </c>
      <c r="CP142" s="242">
        <f>$AL$70</f>
        <v>0</v>
      </c>
      <c r="CQ142" s="242">
        <f>$AM$70</f>
        <v>0.01</v>
      </c>
      <c r="CR142" s="242">
        <f>$AN$70</f>
        <v>0.02</v>
      </c>
      <c r="CS142" s="242">
        <f>$AO$70</f>
        <v>0.03</v>
      </c>
      <c r="CT142" s="242">
        <f>$AP$70</f>
        <v>0.04</v>
      </c>
      <c r="CU142" s="242">
        <f>$AQ$70</f>
        <v>0.05</v>
      </c>
      <c r="CV142" s="242">
        <f>$AR$70</f>
        <v>0.06</v>
      </c>
      <c r="CW142" s="242">
        <f>$AS$70</f>
        <v>7.0000000000000007E-2</v>
      </c>
      <c r="CX142" s="242">
        <f>$AT$70</f>
        <v>0.08</v>
      </c>
      <c r="CY142" s="242">
        <f>$AU$70</f>
        <v>0.09</v>
      </c>
      <c r="CZ142" s="242">
        <f>$AV$70</f>
        <v>0.1</v>
      </c>
      <c r="DA142" s="193">
        <f>CO142</f>
        <v>0</v>
      </c>
      <c r="DB142" s="193">
        <f t="shared" ref="DB142:DL143" si="360">CP142</f>
        <v>0</v>
      </c>
      <c r="DC142" s="193">
        <f t="shared" si="360"/>
        <v>0.01</v>
      </c>
      <c r="DD142" s="193">
        <f t="shared" si="360"/>
        <v>0.02</v>
      </c>
      <c r="DE142" s="193">
        <f t="shared" si="360"/>
        <v>0.03</v>
      </c>
      <c r="DF142" s="193">
        <f t="shared" si="360"/>
        <v>0.04</v>
      </c>
      <c r="DG142" s="193">
        <f t="shared" si="360"/>
        <v>0.05</v>
      </c>
      <c r="DH142" s="193">
        <f t="shared" si="360"/>
        <v>0.06</v>
      </c>
      <c r="DI142" s="193">
        <f t="shared" si="360"/>
        <v>7.0000000000000007E-2</v>
      </c>
      <c r="DJ142" s="193">
        <f t="shared" si="360"/>
        <v>0.08</v>
      </c>
      <c r="DK142" s="193">
        <f t="shared" si="360"/>
        <v>0.09</v>
      </c>
      <c r="DL142" s="194">
        <f t="shared" si="360"/>
        <v>0.1</v>
      </c>
      <c r="DM142" s="3"/>
      <c r="DN142" s="3"/>
      <c r="DO142" s="3"/>
      <c r="DP142" s="3"/>
      <c r="DU142" s="224" t="str">
        <f t="shared" si="328"/>
        <v>-</v>
      </c>
      <c r="DV142" s="225" t="str">
        <f t="shared" si="329"/>
        <v>-</v>
      </c>
      <c r="DW142" s="225">
        <f t="shared" si="330"/>
        <v>0</v>
      </c>
      <c r="DX142" s="150">
        <f t="shared" si="331"/>
        <v>0</v>
      </c>
      <c r="DY142" s="165">
        <f t="shared" si="339"/>
        <v>0</v>
      </c>
      <c r="DZ142" s="165">
        <f t="shared" si="332"/>
        <v>0</v>
      </c>
      <c r="EA142" s="165">
        <f t="shared" si="333"/>
        <v>0</v>
      </c>
      <c r="EB142" s="226">
        <f t="shared" si="334"/>
        <v>0</v>
      </c>
      <c r="EC142" s="165">
        <f t="shared" si="335"/>
        <v>0</v>
      </c>
      <c r="ED142" s="195">
        <f t="shared" si="336"/>
        <v>0</v>
      </c>
      <c r="EJ142" s="147"/>
    </row>
    <row r="143" spans="2:140" ht="13.5" customHeight="1">
      <c r="B143" s="186"/>
      <c r="C143" s="186"/>
      <c r="D143" s="5">
        <v>15</v>
      </c>
      <c r="E143" s="122" t="str">
        <f t="shared" si="321"/>
        <v/>
      </c>
      <c r="F143" s="123" t="str">
        <f t="shared" si="322"/>
        <v/>
      </c>
      <c r="G143" s="89" t="str">
        <f t="shared" si="359"/>
        <v/>
      </c>
      <c r="H143" s="7"/>
      <c r="L143" s="81"/>
      <c r="M143" s="81"/>
      <c r="N143" s="81"/>
      <c r="BL143" s="141" t="str">
        <f t="shared" si="342"/>
        <v>-</v>
      </c>
      <c r="BM143" s="142" t="str">
        <f t="shared" si="343"/>
        <v>-</v>
      </c>
      <c r="BN143" s="139" t="str">
        <f t="shared" si="344"/>
        <v>-</v>
      </c>
      <c r="BO143" s="140" t="str">
        <f t="shared" si="345"/>
        <v>-</v>
      </c>
      <c r="BQ143" s="141" t="str">
        <f t="shared" si="346"/>
        <v>-</v>
      </c>
      <c r="BR143" s="142" t="str">
        <f t="shared" si="347"/>
        <v>-</v>
      </c>
      <c r="BS143" s="139" t="str">
        <f t="shared" si="348"/>
        <v>-</v>
      </c>
      <c r="BT143" s="140" t="str">
        <f t="shared" si="349"/>
        <v>-</v>
      </c>
      <c r="BV143" s="141" t="str">
        <f t="shared" si="350"/>
        <v>-</v>
      </c>
      <c r="BW143" s="142" t="str">
        <f t="shared" si="351"/>
        <v>-</v>
      </c>
      <c r="BX143" s="139" t="str">
        <f t="shared" si="352"/>
        <v>-</v>
      </c>
      <c r="BY143" s="140" t="str">
        <f t="shared" si="353"/>
        <v>-</v>
      </c>
      <c r="CA143" s="141" t="str">
        <f t="shared" si="354"/>
        <v>-</v>
      </c>
      <c r="CB143" s="142" t="str">
        <f t="shared" si="355"/>
        <v>-</v>
      </c>
      <c r="CC143" s="139" t="str">
        <f t="shared" si="356"/>
        <v>-</v>
      </c>
      <c r="CD143" s="140" t="str">
        <f t="shared" si="357"/>
        <v>-</v>
      </c>
      <c r="CH143" s="167"/>
      <c r="CI143" s="157"/>
      <c r="CJ143" s="139"/>
      <c r="CK143" s="3"/>
      <c r="CL143" s="3"/>
      <c r="CM143" s="3"/>
      <c r="CN143" s="3"/>
      <c r="CO143" s="213">
        <f t="shared" ref="CO143:CZ143" si="361">$E$6*9.80665*SIN(ATAN(CO$6))</f>
        <v>0</v>
      </c>
      <c r="CP143" s="196">
        <f>$E$6*9.80665*SIN(ATAN(CP142))</f>
        <v>0</v>
      </c>
      <c r="CQ143" s="243">
        <f t="shared" si="361"/>
        <v>0</v>
      </c>
      <c r="CR143" s="196">
        <f t="shared" si="361"/>
        <v>0</v>
      </c>
      <c r="CS143" s="196">
        <f t="shared" si="361"/>
        <v>0</v>
      </c>
      <c r="CT143" s="196">
        <f t="shared" si="361"/>
        <v>0</v>
      </c>
      <c r="CU143" s="196">
        <f t="shared" si="361"/>
        <v>0</v>
      </c>
      <c r="CV143" s="196">
        <f t="shared" si="361"/>
        <v>0</v>
      </c>
      <c r="CW143" s="196">
        <f t="shared" si="361"/>
        <v>0</v>
      </c>
      <c r="CX143" s="196">
        <f t="shared" si="361"/>
        <v>0</v>
      </c>
      <c r="CY143" s="196">
        <f t="shared" si="361"/>
        <v>0</v>
      </c>
      <c r="CZ143" s="196">
        <f t="shared" si="361"/>
        <v>0</v>
      </c>
      <c r="DA143" s="196">
        <f>CO143</f>
        <v>0</v>
      </c>
      <c r="DB143" s="196">
        <f t="shared" si="360"/>
        <v>0</v>
      </c>
      <c r="DC143" s="196">
        <f t="shared" si="360"/>
        <v>0</v>
      </c>
      <c r="DD143" s="196">
        <f t="shared" si="360"/>
        <v>0</v>
      </c>
      <c r="DE143" s="196">
        <f t="shared" si="360"/>
        <v>0</v>
      </c>
      <c r="DF143" s="196">
        <f t="shared" si="360"/>
        <v>0</v>
      </c>
      <c r="DG143" s="196">
        <f t="shared" si="360"/>
        <v>0</v>
      </c>
      <c r="DH143" s="196">
        <f t="shared" si="360"/>
        <v>0</v>
      </c>
      <c r="DI143" s="196">
        <f t="shared" si="360"/>
        <v>0</v>
      </c>
      <c r="DJ143" s="196">
        <f t="shared" si="360"/>
        <v>0</v>
      </c>
      <c r="DK143" s="196">
        <f t="shared" si="360"/>
        <v>0</v>
      </c>
      <c r="DL143" s="197">
        <f t="shared" si="360"/>
        <v>0</v>
      </c>
      <c r="DM143" s="3"/>
      <c r="DN143" s="3"/>
      <c r="DO143" s="3"/>
      <c r="DP143" s="3"/>
      <c r="DU143" s="224" t="str">
        <f t="shared" si="328"/>
        <v>-</v>
      </c>
      <c r="DV143" s="225" t="str">
        <f t="shared" si="329"/>
        <v>-</v>
      </c>
      <c r="DW143" s="225">
        <f t="shared" si="330"/>
        <v>0</v>
      </c>
      <c r="DX143" s="150">
        <f t="shared" si="331"/>
        <v>0</v>
      </c>
      <c r="DY143" s="165">
        <f t="shared" si="339"/>
        <v>0</v>
      </c>
      <c r="DZ143" s="165">
        <f t="shared" si="332"/>
        <v>0</v>
      </c>
      <c r="EA143" s="165">
        <f t="shared" si="333"/>
        <v>0</v>
      </c>
      <c r="EB143" s="226">
        <f t="shared" si="334"/>
        <v>0</v>
      </c>
      <c r="EC143" s="165">
        <f t="shared" si="335"/>
        <v>0</v>
      </c>
      <c r="ED143" s="195">
        <f t="shared" si="336"/>
        <v>0</v>
      </c>
      <c r="EJ143" s="147"/>
    </row>
    <row r="144" spans="2:140" ht="13.5" customHeight="1">
      <c r="B144" s="186"/>
      <c r="C144" s="186"/>
      <c r="D144" s="5">
        <v>16</v>
      </c>
      <c r="E144" s="122" t="str">
        <f t="shared" si="321"/>
        <v/>
      </c>
      <c r="F144" s="123" t="str">
        <f t="shared" si="322"/>
        <v/>
      </c>
      <c r="G144" s="89" t="str">
        <f t="shared" si="359"/>
        <v/>
      </c>
      <c r="H144" s="7"/>
      <c r="L144" s="81"/>
      <c r="M144" s="81"/>
      <c r="N144" s="81"/>
      <c r="BL144" s="141" t="str">
        <f t="shared" si="342"/>
        <v>-</v>
      </c>
      <c r="BM144" s="142" t="str">
        <f t="shared" si="343"/>
        <v>-</v>
      </c>
      <c r="BN144" s="139" t="str">
        <f t="shared" si="344"/>
        <v>-</v>
      </c>
      <c r="BO144" s="140" t="str">
        <f t="shared" si="345"/>
        <v>-</v>
      </c>
      <c r="BQ144" s="141" t="str">
        <f t="shared" si="346"/>
        <v>-</v>
      </c>
      <c r="BR144" s="142" t="str">
        <f t="shared" si="347"/>
        <v>-</v>
      </c>
      <c r="BS144" s="139" t="str">
        <f t="shared" si="348"/>
        <v>-</v>
      </c>
      <c r="BT144" s="140" t="str">
        <f t="shared" si="349"/>
        <v>-</v>
      </c>
      <c r="BV144" s="141" t="str">
        <f t="shared" si="350"/>
        <v>-</v>
      </c>
      <c r="BW144" s="142" t="str">
        <f t="shared" si="351"/>
        <v>-</v>
      </c>
      <c r="BX144" s="139" t="str">
        <f t="shared" si="352"/>
        <v>-</v>
      </c>
      <c r="BY144" s="140" t="str">
        <f t="shared" si="353"/>
        <v>-</v>
      </c>
      <c r="CA144" s="141" t="str">
        <f t="shared" si="354"/>
        <v>-</v>
      </c>
      <c r="CB144" s="142" t="str">
        <f t="shared" si="355"/>
        <v>-</v>
      </c>
      <c r="CC144" s="139" t="str">
        <f t="shared" si="356"/>
        <v>-</v>
      </c>
      <c r="CD144" s="140" t="str">
        <f t="shared" si="357"/>
        <v>-</v>
      </c>
      <c r="CH144" s="167"/>
      <c r="CI144" s="157"/>
      <c r="CJ144" s="139"/>
      <c r="CK144" s="3"/>
      <c r="CL144" s="3"/>
      <c r="CM144" s="3"/>
      <c r="CN144" s="3"/>
      <c r="CO144" s="3"/>
      <c r="CP144" s="3"/>
      <c r="CQ144" s="166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U144" s="224" t="str">
        <f t="shared" si="328"/>
        <v>-</v>
      </c>
      <c r="DV144" s="225" t="str">
        <f t="shared" si="329"/>
        <v>-</v>
      </c>
      <c r="DW144" s="225">
        <f t="shared" si="330"/>
        <v>0</v>
      </c>
      <c r="DX144" s="150">
        <f t="shared" si="331"/>
        <v>0</v>
      </c>
      <c r="DY144" s="165">
        <f t="shared" si="339"/>
        <v>0</v>
      </c>
      <c r="DZ144" s="165">
        <f t="shared" si="332"/>
        <v>0</v>
      </c>
      <c r="EA144" s="165">
        <f t="shared" si="333"/>
        <v>0</v>
      </c>
      <c r="EB144" s="226">
        <f t="shared" si="334"/>
        <v>0</v>
      </c>
      <c r="EC144" s="165">
        <f t="shared" si="335"/>
        <v>0</v>
      </c>
      <c r="ED144" s="195">
        <f t="shared" si="336"/>
        <v>0</v>
      </c>
      <c r="EJ144" s="147"/>
    </row>
    <row r="145" spans="1:164" ht="13.5" customHeight="1">
      <c r="B145" s="186"/>
      <c r="C145" s="186"/>
      <c r="D145" s="5">
        <v>17</v>
      </c>
      <c r="E145" s="122" t="str">
        <f t="shared" si="321"/>
        <v/>
      </c>
      <c r="F145" s="123" t="str">
        <f t="shared" si="322"/>
        <v/>
      </c>
      <c r="G145" s="89" t="str">
        <f t="shared" si="359"/>
        <v/>
      </c>
      <c r="H145" s="7"/>
      <c r="L145" s="81"/>
      <c r="M145" s="81"/>
      <c r="N145" s="81"/>
      <c r="BL145" s="141" t="str">
        <f t="shared" si="342"/>
        <v>-</v>
      </c>
      <c r="BM145" s="142" t="str">
        <f t="shared" si="343"/>
        <v>-</v>
      </c>
      <c r="BN145" s="139" t="str">
        <f t="shared" si="344"/>
        <v>-</v>
      </c>
      <c r="BO145" s="140" t="str">
        <f t="shared" si="345"/>
        <v>-</v>
      </c>
      <c r="BQ145" s="141" t="str">
        <f t="shared" si="346"/>
        <v>-</v>
      </c>
      <c r="BR145" s="142" t="str">
        <f t="shared" si="347"/>
        <v>-</v>
      </c>
      <c r="BS145" s="139" t="str">
        <f t="shared" si="348"/>
        <v>-</v>
      </c>
      <c r="BT145" s="140" t="str">
        <f t="shared" si="349"/>
        <v>-</v>
      </c>
      <c r="BV145" s="141" t="str">
        <f t="shared" si="350"/>
        <v>-</v>
      </c>
      <c r="BW145" s="142" t="str">
        <f t="shared" si="351"/>
        <v>-</v>
      </c>
      <c r="BX145" s="139" t="str">
        <f t="shared" si="352"/>
        <v>-</v>
      </c>
      <c r="BY145" s="140" t="str">
        <f t="shared" si="353"/>
        <v>-</v>
      </c>
      <c r="CA145" s="141" t="str">
        <f t="shared" si="354"/>
        <v>-</v>
      </c>
      <c r="CB145" s="142" t="str">
        <f t="shared" si="355"/>
        <v>-</v>
      </c>
      <c r="CC145" s="139" t="str">
        <f t="shared" si="356"/>
        <v>-</v>
      </c>
      <c r="CD145" s="140" t="str">
        <f t="shared" si="357"/>
        <v>-</v>
      </c>
      <c r="CH145" s="167"/>
      <c r="CI145" s="157"/>
      <c r="CJ145" s="139"/>
      <c r="CK145" s="3"/>
      <c r="CL145" s="1" t="s">
        <v>26</v>
      </c>
      <c r="CM145" s="3" t="s">
        <v>50</v>
      </c>
      <c r="CN145" s="3" t="s">
        <v>51</v>
      </c>
      <c r="CO145" s="3" t="s">
        <v>52</v>
      </c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 t="s">
        <v>25</v>
      </c>
      <c r="DN145" s="3" t="s">
        <v>53</v>
      </c>
      <c r="DO145" s="151" t="s">
        <v>54</v>
      </c>
      <c r="DP145" s="3"/>
      <c r="DU145" s="224" t="str">
        <f t="shared" si="328"/>
        <v>-</v>
      </c>
      <c r="DV145" s="225" t="str">
        <f t="shared" si="329"/>
        <v>-</v>
      </c>
      <c r="DW145" s="225">
        <f t="shared" si="330"/>
        <v>0</v>
      </c>
      <c r="DX145" s="150">
        <f t="shared" si="331"/>
        <v>0</v>
      </c>
      <c r="DY145" s="165">
        <f t="shared" si="339"/>
        <v>0</v>
      </c>
      <c r="DZ145" s="165">
        <f t="shared" si="332"/>
        <v>0</v>
      </c>
      <c r="EA145" s="165">
        <f t="shared" si="333"/>
        <v>0</v>
      </c>
      <c r="EB145" s="226">
        <f t="shared" si="334"/>
        <v>0</v>
      </c>
      <c r="EC145" s="165">
        <f t="shared" si="335"/>
        <v>0</v>
      </c>
      <c r="ED145" s="195">
        <f t="shared" si="336"/>
        <v>0</v>
      </c>
      <c r="EJ145" s="147"/>
    </row>
    <row r="146" spans="1:164" ht="13.5" customHeight="1">
      <c r="B146" s="186"/>
      <c r="C146" s="186"/>
      <c r="D146" s="5">
        <v>18</v>
      </c>
      <c r="E146" s="122" t="str">
        <f t="shared" si="321"/>
        <v/>
      </c>
      <c r="F146" s="123" t="str">
        <f t="shared" si="322"/>
        <v/>
      </c>
      <c r="G146" s="89" t="str">
        <f t="shared" si="359"/>
        <v/>
      </c>
      <c r="H146" s="7"/>
      <c r="L146" s="81"/>
      <c r="M146" s="81"/>
      <c r="N146" s="81"/>
      <c r="BL146" s="141" t="str">
        <f t="shared" si="342"/>
        <v>-</v>
      </c>
      <c r="BM146" s="142" t="str">
        <f t="shared" si="343"/>
        <v>-</v>
      </c>
      <c r="BN146" s="139" t="str">
        <f t="shared" si="344"/>
        <v>-</v>
      </c>
      <c r="BO146" s="140" t="str">
        <f t="shared" si="345"/>
        <v>-</v>
      </c>
      <c r="BQ146" s="141" t="str">
        <f t="shared" si="346"/>
        <v>-</v>
      </c>
      <c r="BR146" s="142" t="str">
        <f t="shared" si="347"/>
        <v>-</v>
      </c>
      <c r="BS146" s="139" t="str">
        <f t="shared" si="348"/>
        <v>-</v>
      </c>
      <c r="BT146" s="140" t="str">
        <f t="shared" si="349"/>
        <v>-</v>
      </c>
      <c r="BV146" s="141" t="str">
        <f t="shared" si="350"/>
        <v>-</v>
      </c>
      <c r="BW146" s="142" t="str">
        <f t="shared" si="351"/>
        <v>-</v>
      </c>
      <c r="BX146" s="139" t="str">
        <f t="shared" si="352"/>
        <v>-</v>
      </c>
      <c r="BY146" s="140" t="str">
        <f t="shared" si="353"/>
        <v>-</v>
      </c>
      <c r="CA146" s="141" t="str">
        <f t="shared" si="354"/>
        <v>-</v>
      </c>
      <c r="CB146" s="142" t="str">
        <f t="shared" si="355"/>
        <v>-</v>
      </c>
      <c r="CC146" s="139" t="str">
        <f t="shared" si="356"/>
        <v>-</v>
      </c>
      <c r="CD146" s="140" t="str">
        <f t="shared" si="357"/>
        <v>-</v>
      </c>
      <c r="CH146" s="167"/>
      <c r="CI146" s="157"/>
      <c r="CJ146" s="231"/>
      <c r="CK146" s="232" t="str">
        <f>BP4</f>
        <v>4th</v>
      </c>
      <c r="CL146" s="232"/>
      <c r="CM146" s="223"/>
      <c r="CN146" s="223"/>
      <c r="CO146" s="193">
        <f>CO$6</f>
        <v>0</v>
      </c>
      <c r="CP146" s="193">
        <f t="shared" ref="CP146:CZ146" si="362">CP$6</f>
        <v>0</v>
      </c>
      <c r="CQ146" s="193">
        <f t="shared" si="362"/>
        <v>0.01</v>
      </c>
      <c r="CR146" s="193">
        <f t="shared" si="362"/>
        <v>0.02</v>
      </c>
      <c r="CS146" s="193">
        <f t="shared" si="362"/>
        <v>0.03</v>
      </c>
      <c r="CT146" s="193">
        <f t="shared" si="362"/>
        <v>0.04</v>
      </c>
      <c r="CU146" s="193">
        <f t="shared" si="362"/>
        <v>0.05</v>
      </c>
      <c r="CV146" s="193">
        <f t="shared" si="362"/>
        <v>0.06</v>
      </c>
      <c r="CW146" s="193">
        <f t="shared" si="362"/>
        <v>7.0000000000000007E-2</v>
      </c>
      <c r="CX146" s="193">
        <f t="shared" si="362"/>
        <v>0.08</v>
      </c>
      <c r="CY146" s="193">
        <f t="shared" si="362"/>
        <v>0.09</v>
      </c>
      <c r="CZ146" s="193">
        <f t="shared" si="362"/>
        <v>0.1</v>
      </c>
      <c r="DA146" s="193">
        <f>CO$6</f>
        <v>0</v>
      </c>
      <c r="DB146" s="193">
        <f>CP$6</f>
        <v>0</v>
      </c>
      <c r="DC146" s="193">
        <f t="shared" ref="DC146:DJ146" si="363">CQ$6</f>
        <v>0.01</v>
      </c>
      <c r="DD146" s="193">
        <f t="shared" si="363"/>
        <v>0.02</v>
      </c>
      <c r="DE146" s="193">
        <f t="shared" si="363"/>
        <v>0.03</v>
      </c>
      <c r="DF146" s="193">
        <f t="shared" si="363"/>
        <v>0.04</v>
      </c>
      <c r="DG146" s="193">
        <f t="shared" si="363"/>
        <v>0.05</v>
      </c>
      <c r="DH146" s="193">
        <f t="shared" si="363"/>
        <v>0.06</v>
      </c>
      <c r="DI146" s="193">
        <f t="shared" si="363"/>
        <v>7.0000000000000007E-2</v>
      </c>
      <c r="DJ146" s="193">
        <f t="shared" si="363"/>
        <v>0.08</v>
      </c>
      <c r="DK146" s="193">
        <f>CY$6</f>
        <v>0.09</v>
      </c>
      <c r="DL146" s="193">
        <f>CZ$6</f>
        <v>0.1</v>
      </c>
      <c r="DM146" s="193"/>
      <c r="DN146" s="193"/>
      <c r="DO146" s="193" t="s">
        <v>56</v>
      </c>
      <c r="DP146" s="194"/>
      <c r="DU146" s="224" t="str">
        <f t="shared" si="328"/>
        <v>-</v>
      </c>
      <c r="DV146" s="225" t="str">
        <f t="shared" si="329"/>
        <v>-</v>
      </c>
      <c r="DW146" s="225">
        <f t="shared" si="330"/>
        <v>0</v>
      </c>
      <c r="DX146" s="150">
        <f t="shared" si="331"/>
        <v>0</v>
      </c>
      <c r="DY146" s="165">
        <f t="shared" si="339"/>
        <v>0</v>
      </c>
      <c r="DZ146" s="165">
        <f t="shared" si="332"/>
        <v>0</v>
      </c>
      <c r="EA146" s="165">
        <f t="shared" si="333"/>
        <v>0</v>
      </c>
      <c r="EB146" s="226">
        <f t="shared" si="334"/>
        <v>0</v>
      </c>
      <c r="EC146" s="165">
        <f t="shared" si="335"/>
        <v>0</v>
      </c>
      <c r="ED146" s="195">
        <f t="shared" si="336"/>
        <v>0</v>
      </c>
      <c r="EJ146" s="147"/>
    </row>
    <row r="147" spans="1:164" ht="13.5" customHeight="1">
      <c r="B147" s="186"/>
      <c r="C147" s="186"/>
      <c r="D147" s="5">
        <v>19</v>
      </c>
      <c r="E147" s="122" t="str">
        <f t="shared" si="321"/>
        <v/>
      </c>
      <c r="F147" s="123" t="str">
        <f t="shared" si="322"/>
        <v/>
      </c>
      <c r="G147" s="89" t="str">
        <f t="shared" si="359"/>
        <v/>
      </c>
      <c r="H147" s="7"/>
      <c r="L147" s="81"/>
      <c r="M147" s="81"/>
      <c r="N147" s="81"/>
      <c r="O147" s="81"/>
      <c r="BL147" s="141" t="str">
        <f t="shared" si="342"/>
        <v>-</v>
      </c>
      <c r="BM147" s="142" t="str">
        <f t="shared" si="343"/>
        <v>-</v>
      </c>
      <c r="BN147" s="139" t="str">
        <f t="shared" si="344"/>
        <v>-</v>
      </c>
      <c r="BO147" s="140" t="str">
        <f t="shared" si="345"/>
        <v>-</v>
      </c>
      <c r="BQ147" s="141" t="str">
        <f t="shared" si="346"/>
        <v>-</v>
      </c>
      <c r="BR147" s="142" t="str">
        <f t="shared" si="347"/>
        <v>-</v>
      </c>
      <c r="BS147" s="139" t="str">
        <f t="shared" si="348"/>
        <v>-</v>
      </c>
      <c r="BT147" s="140" t="str">
        <f t="shared" si="349"/>
        <v>-</v>
      </c>
      <c r="BV147" s="141" t="str">
        <f t="shared" si="350"/>
        <v>-</v>
      </c>
      <c r="BW147" s="142" t="str">
        <f t="shared" si="351"/>
        <v>-</v>
      </c>
      <c r="BX147" s="139" t="str">
        <f t="shared" si="352"/>
        <v>-</v>
      </c>
      <c r="BY147" s="140" t="str">
        <f t="shared" si="353"/>
        <v>-</v>
      </c>
      <c r="CA147" s="141" t="str">
        <f t="shared" si="354"/>
        <v>-</v>
      </c>
      <c r="CB147" s="142" t="str">
        <f t="shared" si="355"/>
        <v>-</v>
      </c>
      <c r="CC147" s="139" t="str">
        <f t="shared" si="356"/>
        <v>-</v>
      </c>
      <c r="CD147" s="140" t="str">
        <f t="shared" si="357"/>
        <v>-</v>
      </c>
      <c r="CI147" s="157"/>
      <c r="CJ147" s="234" t="str">
        <f>BL5</f>
        <v>rpm</v>
      </c>
      <c r="CK147" s="139" t="str">
        <f>BP5</f>
        <v>Nm</v>
      </c>
      <c r="CL147" s="139" t="s">
        <v>36</v>
      </c>
      <c r="CM147" s="3" t="s">
        <v>58</v>
      </c>
      <c r="CN147" s="3" t="s">
        <v>59</v>
      </c>
      <c r="CO147" s="3" t="s">
        <v>59</v>
      </c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 t="s">
        <v>35</v>
      </c>
      <c r="DN147" s="3" t="s">
        <v>58</v>
      </c>
      <c r="DO147" s="139" t="s">
        <v>60</v>
      </c>
      <c r="DP147" s="235" t="s">
        <v>61</v>
      </c>
      <c r="DU147" s="224" t="str">
        <f t="shared" si="328"/>
        <v>-</v>
      </c>
      <c r="DV147" s="225" t="str">
        <f t="shared" si="329"/>
        <v>-</v>
      </c>
      <c r="DW147" s="225">
        <f t="shared" si="330"/>
        <v>0</v>
      </c>
      <c r="DX147" s="150">
        <f t="shared" si="331"/>
        <v>0</v>
      </c>
      <c r="DY147" s="165">
        <f t="shared" si="339"/>
        <v>0</v>
      </c>
      <c r="DZ147" s="165">
        <f t="shared" si="332"/>
        <v>0</v>
      </c>
      <c r="EA147" s="165">
        <f t="shared" si="333"/>
        <v>0</v>
      </c>
      <c r="EB147" s="226">
        <f t="shared" si="334"/>
        <v>0</v>
      </c>
      <c r="EC147" s="165">
        <f t="shared" si="335"/>
        <v>0</v>
      </c>
      <c r="ED147" s="195">
        <f t="shared" si="336"/>
        <v>0</v>
      </c>
      <c r="EJ147" s="147"/>
    </row>
    <row r="148" spans="1:164" ht="13.5" customHeight="1">
      <c r="B148" s="186"/>
      <c r="C148" s="186"/>
      <c r="D148" s="5">
        <v>20</v>
      </c>
      <c r="E148" s="124" t="str">
        <f>IF(F$71="","",IF(E68="","",IF(AND(F67&lt;F$71,F68&gt;F$71),(E68-E67)/(F68-F67)*(F$71-F67)+E67,IF(AND(F68&gt;F$71,F73&lt;F$71),(E68-E73)/(F68-F73)*(F$71-F68)+E68,E68))))</f>
        <v/>
      </c>
      <c r="F148" s="125" t="str">
        <f t="shared" si="322"/>
        <v/>
      </c>
      <c r="G148" s="100" t="str">
        <f t="shared" si="359"/>
        <v/>
      </c>
      <c r="H148" s="7"/>
      <c r="L148" s="81"/>
      <c r="M148" s="81"/>
      <c r="N148" s="81"/>
      <c r="O148" s="81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Y148" s="5"/>
      <c r="BD148" s="4"/>
      <c r="BE148" s="4"/>
      <c r="BF148" s="4"/>
      <c r="BG148" s="4"/>
      <c r="BH148" s="4"/>
      <c r="BL148" s="141" t="str">
        <f t="shared" si="342"/>
        <v>-</v>
      </c>
      <c r="BM148" s="142" t="str">
        <f t="shared" si="343"/>
        <v>-</v>
      </c>
      <c r="BN148" s="139" t="str">
        <f t="shared" si="344"/>
        <v>-</v>
      </c>
      <c r="BO148" s="140" t="str">
        <f t="shared" si="345"/>
        <v>-</v>
      </c>
      <c r="BQ148" s="141" t="str">
        <f t="shared" si="346"/>
        <v>-</v>
      </c>
      <c r="BR148" s="142" t="str">
        <f t="shared" si="347"/>
        <v>-</v>
      </c>
      <c r="BS148" s="139" t="str">
        <f t="shared" si="348"/>
        <v>-</v>
      </c>
      <c r="BT148" s="140" t="str">
        <f t="shared" si="349"/>
        <v>-</v>
      </c>
      <c r="BV148" s="141" t="str">
        <f t="shared" si="350"/>
        <v>-</v>
      </c>
      <c r="BW148" s="142" t="str">
        <f t="shared" si="351"/>
        <v>-</v>
      </c>
      <c r="BX148" s="139" t="str">
        <f t="shared" si="352"/>
        <v>-</v>
      </c>
      <c r="BY148" s="140" t="str">
        <f t="shared" si="353"/>
        <v>-</v>
      </c>
      <c r="CA148" s="141" t="str">
        <f t="shared" si="354"/>
        <v>-</v>
      </c>
      <c r="CB148" s="142" t="str">
        <f t="shared" si="355"/>
        <v>-</v>
      </c>
      <c r="CC148" s="139" t="str">
        <f t="shared" si="356"/>
        <v>-</v>
      </c>
      <c r="CD148" s="140" t="str">
        <f t="shared" si="357"/>
        <v>-</v>
      </c>
      <c r="CI148" s="157"/>
      <c r="CJ148" s="234" t="str">
        <f>IF($E$12="","-",BL6)</f>
        <v>-</v>
      </c>
      <c r="CK148" s="142" t="str">
        <f>BP6</f>
        <v>-</v>
      </c>
      <c r="CL148" s="260" t="str">
        <f>IF(CJ148="-","-",CJ148/$E$12/$E$30*(2*PI()*$E$33)/1000*60)</f>
        <v>-</v>
      </c>
      <c r="CM148" s="3">
        <f t="shared" ref="CM148:CM167" si="364">IF(CJ148="-",0,$CK148*$E$12*$E$30*$F$12*$E$31/($E$33))</f>
        <v>0</v>
      </c>
      <c r="CN148" s="3">
        <f>IF(CJ148="-",0,$E$36*$E$6*9.80665+$E$37*($CJ148/$E$12/$E$30*(2*PI()*$E$33)/1000*60)+$E$38*($CJ148/$E$12/$E$30*(2*PI()*$E$33)/1000*60)^2)</f>
        <v>0</v>
      </c>
      <c r="CO148" s="3">
        <f t="shared" ref="CO148:CO166" si="365">IF(CJ148="-",0,$CM148-$CN148-CO$53)</f>
        <v>0</v>
      </c>
      <c r="CP148" s="3">
        <f t="shared" ref="CP148:CP166" si="366">IF(CJ148="-",0,$CM148-$CN148-CP$53)</f>
        <v>0</v>
      </c>
      <c r="CQ148" s="3">
        <f t="shared" ref="CQ148:CQ166" si="367">IF(CJ148="-",0,$CM148-$CN148-CQ$53)</f>
        <v>0</v>
      </c>
      <c r="CR148" s="3">
        <f t="shared" ref="CR148:CR166" si="368">IF(CJ148="-",0,$CM148-$CN148-CR$53)</f>
        <v>0</v>
      </c>
      <c r="CS148" s="3">
        <f t="shared" ref="CS148:CS166" si="369">IF(CJ148="-",0,$CM148-$CN148-CS$53)</f>
        <v>0</v>
      </c>
      <c r="CT148" s="3">
        <f t="shared" ref="CT148:CT166" si="370">IF(CJ148="-",0,$CM148-$CN148-CT$53)</f>
        <v>0</v>
      </c>
      <c r="CU148" s="3">
        <f t="shared" ref="CU148:CU166" si="371">IF(CJ148="-",0,$CM148-$CN148-CU$53)</f>
        <v>0</v>
      </c>
      <c r="CV148" s="3">
        <f t="shared" ref="CV148:CV166" si="372">IF(CJ148="-",0,$CM148-$CN148-CV$53)</f>
        <v>0</v>
      </c>
      <c r="CW148" s="3">
        <f t="shared" ref="CW148:CW166" si="373">IF(CJ148="-",0,$CM148-$CN148-CW$53)</f>
        <v>0</v>
      </c>
      <c r="CX148" s="3">
        <f t="shared" ref="CX148:CX166" si="374">IF(CJ148="-",0,$CM148-$CN148-CX$53)</f>
        <v>0</v>
      </c>
      <c r="CY148" s="3">
        <f t="shared" ref="CY148:CY166" si="375">IF(CJ148="-",0,$CM148-$CN148-CY$53)</f>
        <v>0</v>
      </c>
      <c r="CZ148" s="3">
        <f t="shared" ref="CZ148:CZ166" si="376">IF(CJ148="-",0,$CM148-$CN148-CZ$53)</f>
        <v>0</v>
      </c>
      <c r="DA148" s="3">
        <f>IF(AND(CO148&gt;0,CO149&lt;0),1,-1)</f>
        <v>-1</v>
      </c>
      <c r="DB148" s="3">
        <f t="shared" ref="DB148:DL166" si="377">IF(AND(CP148&gt;0,CP149&lt;0),1,-1)</f>
        <v>-1</v>
      </c>
      <c r="DC148" s="3">
        <f t="shared" si="377"/>
        <v>-1</v>
      </c>
      <c r="DD148" s="3">
        <f t="shared" si="377"/>
        <v>-1</v>
      </c>
      <c r="DE148" s="3">
        <f t="shared" si="377"/>
        <v>-1</v>
      </c>
      <c r="DF148" s="3">
        <f t="shared" si="377"/>
        <v>-1</v>
      </c>
      <c r="DG148" s="3">
        <f t="shared" si="377"/>
        <v>-1</v>
      </c>
      <c r="DH148" s="3">
        <f t="shared" si="377"/>
        <v>-1</v>
      </c>
      <c r="DI148" s="3">
        <f t="shared" si="377"/>
        <v>-1</v>
      </c>
      <c r="DJ148" s="3">
        <f t="shared" si="377"/>
        <v>-1</v>
      </c>
      <c r="DK148" s="3">
        <f t="shared" si="377"/>
        <v>-1</v>
      </c>
      <c r="DL148" s="3">
        <f t="shared" si="377"/>
        <v>-1</v>
      </c>
      <c r="DM148" s="161" t="str">
        <f t="shared" ref="DM148:DM167" si="378">CJ148</f>
        <v>-</v>
      </c>
      <c r="DN148" s="161" t="str">
        <f t="shared" ref="DN148:DN167" si="379">CK148</f>
        <v>-</v>
      </c>
      <c r="DO148" s="139" t="str">
        <f>IF(OR(DM148="-",DM149="-"),"-",(DN148-DN149)/(DM148-DM149))</f>
        <v>-</v>
      </c>
      <c r="DP148" s="235" t="str">
        <f>IF(OR(DM148="-",DM149="-"),"-",(DM148*DN149-DN148*DM149)/(DM148-DM149))</f>
        <v>-</v>
      </c>
      <c r="DU148" s="224" t="str">
        <f t="shared" si="328"/>
        <v>-</v>
      </c>
      <c r="DV148" s="225" t="str">
        <f t="shared" si="329"/>
        <v>-</v>
      </c>
      <c r="DW148" s="225">
        <f t="shared" si="330"/>
        <v>0</v>
      </c>
      <c r="DX148" s="150">
        <f t="shared" si="331"/>
        <v>0</v>
      </c>
      <c r="DY148" s="165">
        <f t="shared" si="339"/>
        <v>0</v>
      </c>
      <c r="DZ148" s="165">
        <f t="shared" si="332"/>
        <v>0</v>
      </c>
      <c r="EA148" s="165">
        <f t="shared" si="333"/>
        <v>0</v>
      </c>
      <c r="EB148" s="226">
        <f t="shared" si="334"/>
        <v>0</v>
      </c>
      <c r="EC148" s="165">
        <f t="shared" si="335"/>
        <v>0</v>
      </c>
      <c r="ED148" s="195">
        <f t="shared" si="336"/>
        <v>0</v>
      </c>
      <c r="EJ148" s="147"/>
    </row>
    <row r="149" spans="1:164" s="4" customFormat="1" ht="13.5" customHeight="1">
      <c r="A149" s="5"/>
      <c r="B149" s="186"/>
      <c r="C149" s="186"/>
      <c r="D149" s="5"/>
      <c r="E149" s="5"/>
      <c r="F149" s="5"/>
      <c r="G149" s="5"/>
      <c r="H149" s="7"/>
      <c r="I149" s="5"/>
      <c r="J149" s="5"/>
      <c r="K149" s="5"/>
      <c r="L149" s="81"/>
      <c r="M149" s="81"/>
      <c r="N149" s="81"/>
      <c r="O149" s="8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G149" s="5"/>
      <c r="AH149" s="5"/>
      <c r="AI149" s="5"/>
      <c r="AJ149" s="5"/>
      <c r="AK149" s="5"/>
      <c r="AL149" s="5"/>
      <c r="AM149" s="5"/>
      <c r="AN149" s="5"/>
      <c r="AO149" s="5"/>
      <c r="AQ149" s="5"/>
      <c r="AR149" s="5"/>
      <c r="AS149" s="5"/>
      <c r="AT149" s="5"/>
      <c r="AU149" s="5"/>
      <c r="AV149" s="5"/>
      <c r="AW149" s="5"/>
      <c r="AX149" s="5"/>
      <c r="AY149" s="6"/>
      <c r="AZ149" s="5"/>
      <c r="BA149" s="5"/>
      <c r="BB149" s="5"/>
      <c r="BC149" s="5"/>
      <c r="BD149" s="3"/>
      <c r="BE149" s="1"/>
      <c r="BF149" s="1"/>
      <c r="BG149" s="1"/>
      <c r="BH149" s="1"/>
      <c r="BI149" s="1"/>
      <c r="BJ149" s="149"/>
      <c r="BL149" s="141" t="str">
        <f t="shared" si="342"/>
        <v>-</v>
      </c>
      <c r="BM149" s="142" t="str">
        <f t="shared" si="343"/>
        <v>-</v>
      </c>
      <c r="BN149" s="139" t="str">
        <f t="shared" si="344"/>
        <v>-</v>
      </c>
      <c r="BO149" s="140" t="str">
        <f t="shared" si="345"/>
        <v>-</v>
      </c>
      <c r="BP149" s="1"/>
      <c r="BQ149" s="141" t="str">
        <f t="shared" si="346"/>
        <v>-</v>
      </c>
      <c r="BR149" s="142" t="str">
        <f t="shared" si="347"/>
        <v>-</v>
      </c>
      <c r="BS149" s="139" t="str">
        <f t="shared" si="348"/>
        <v>-</v>
      </c>
      <c r="BT149" s="140" t="str">
        <f t="shared" si="349"/>
        <v>-</v>
      </c>
      <c r="BU149" s="1"/>
      <c r="BV149" s="141" t="str">
        <f t="shared" si="350"/>
        <v>-</v>
      </c>
      <c r="BW149" s="142" t="str">
        <f t="shared" si="351"/>
        <v>-</v>
      </c>
      <c r="BX149" s="139" t="str">
        <f t="shared" si="352"/>
        <v>-</v>
      </c>
      <c r="BY149" s="140" t="str">
        <f t="shared" si="353"/>
        <v>-</v>
      </c>
      <c r="BZ149" s="1"/>
      <c r="CA149" s="141" t="str">
        <f t="shared" si="354"/>
        <v>-</v>
      </c>
      <c r="CB149" s="142" t="str">
        <f t="shared" si="355"/>
        <v>-</v>
      </c>
      <c r="CC149" s="139" t="str">
        <f t="shared" si="356"/>
        <v>-</v>
      </c>
      <c r="CD149" s="140" t="str">
        <f t="shared" si="357"/>
        <v>-</v>
      </c>
      <c r="CH149" s="149"/>
      <c r="CI149" s="157"/>
      <c r="CJ149" s="234" t="str">
        <f t="shared" ref="CJ149:CJ167" si="380">IF($E$12="","-",BL7)</f>
        <v>-</v>
      </c>
      <c r="CK149" s="142" t="str">
        <f t="shared" ref="CK149:CK167" si="381">BP7</f>
        <v>-</v>
      </c>
      <c r="CL149" s="260" t="str">
        <f t="shared" ref="CL149:CL167" si="382">IF(CJ149="-","-",CJ149/$E$12/$E$30*(2*PI()*$E$33)/1000*60)</f>
        <v>-</v>
      </c>
      <c r="CM149" s="3">
        <f t="shared" si="364"/>
        <v>0</v>
      </c>
      <c r="CN149" s="3">
        <f t="shared" ref="CN149:CN167" si="383">IF(CJ149="-",0,$E$36*$E$6*9.80665+$E$37*($CJ149/$E$12/$E$30*(2*PI()*$E$33)/1000*60)+$E$38*($CJ149/$E$12/$E$30*(2*PI()*$E$33)/1000*60)^2)</f>
        <v>0</v>
      </c>
      <c r="CO149" s="3">
        <f t="shared" si="365"/>
        <v>0</v>
      </c>
      <c r="CP149" s="3">
        <f t="shared" si="366"/>
        <v>0</v>
      </c>
      <c r="CQ149" s="3">
        <f t="shared" si="367"/>
        <v>0</v>
      </c>
      <c r="CR149" s="3">
        <f t="shared" si="368"/>
        <v>0</v>
      </c>
      <c r="CS149" s="3">
        <f t="shared" si="369"/>
        <v>0</v>
      </c>
      <c r="CT149" s="3">
        <f t="shared" si="370"/>
        <v>0</v>
      </c>
      <c r="CU149" s="3">
        <f t="shared" si="371"/>
        <v>0</v>
      </c>
      <c r="CV149" s="3">
        <f t="shared" si="372"/>
        <v>0</v>
      </c>
      <c r="CW149" s="3">
        <f t="shared" si="373"/>
        <v>0</v>
      </c>
      <c r="CX149" s="3">
        <f t="shared" si="374"/>
        <v>0</v>
      </c>
      <c r="CY149" s="3">
        <f t="shared" si="375"/>
        <v>0</v>
      </c>
      <c r="CZ149" s="3">
        <f t="shared" si="376"/>
        <v>0</v>
      </c>
      <c r="DA149" s="3">
        <f t="shared" ref="DA149:DA161" si="384">IF(AND(CO149&gt;0,CO150&lt;0),1,-1)</f>
        <v>-1</v>
      </c>
      <c r="DB149" s="3">
        <f t="shared" si="377"/>
        <v>-1</v>
      </c>
      <c r="DC149" s="3">
        <f t="shared" si="377"/>
        <v>-1</v>
      </c>
      <c r="DD149" s="3">
        <f t="shared" si="377"/>
        <v>-1</v>
      </c>
      <c r="DE149" s="3">
        <f t="shared" si="377"/>
        <v>-1</v>
      </c>
      <c r="DF149" s="3">
        <f t="shared" si="377"/>
        <v>-1</v>
      </c>
      <c r="DG149" s="3">
        <f t="shared" si="377"/>
        <v>-1</v>
      </c>
      <c r="DH149" s="3">
        <f t="shared" si="377"/>
        <v>-1</v>
      </c>
      <c r="DI149" s="3">
        <f t="shared" si="377"/>
        <v>-1</v>
      </c>
      <c r="DJ149" s="3">
        <f t="shared" si="377"/>
        <v>-1</v>
      </c>
      <c r="DK149" s="3">
        <f t="shared" si="377"/>
        <v>-1</v>
      </c>
      <c r="DL149" s="3">
        <f t="shared" si="377"/>
        <v>-1</v>
      </c>
      <c r="DM149" s="161" t="str">
        <f t="shared" si="378"/>
        <v>-</v>
      </c>
      <c r="DN149" s="161" t="str">
        <f t="shared" si="379"/>
        <v>-</v>
      </c>
      <c r="DO149" s="139" t="str">
        <f>IF(OR(DM149="-",DM150="-"),"-",(DN149-DN150)/(DM149-DM150))</f>
        <v>-</v>
      </c>
      <c r="DP149" s="235" t="str">
        <f t="shared" ref="DP149:DP166" si="385">IF(OR(DM149="-",DM150="-"),"-",(DM149*DN150-DN149*DM150)/(DM149-DM150))</f>
        <v>-</v>
      </c>
      <c r="DQ149" s="1"/>
      <c r="DR149" s="149"/>
      <c r="DU149" s="224" t="str">
        <f t="shared" si="328"/>
        <v>-</v>
      </c>
      <c r="DV149" s="225" t="str">
        <f t="shared" si="329"/>
        <v>-</v>
      </c>
      <c r="DW149" s="225">
        <f t="shared" si="330"/>
        <v>0</v>
      </c>
      <c r="DX149" s="150">
        <f t="shared" si="331"/>
        <v>0</v>
      </c>
      <c r="DY149" s="165">
        <f t="shared" si="339"/>
        <v>0</v>
      </c>
      <c r="DZ149" s="165">
        <f t="shared" si="332"/>
        <v>0</v>
      </c>
      <c r="EA149" s="165">
        <f t="shared" si="333"/>
        <v>0</v>
      </c>
      <c r="EB149" s="226">
        <f t="shared" si="334"/>
        <v>0</v>
      </c>
      <c r="EC149" s="165">
        <f t="shared" si="335"/>
        <v>0</v>
      </c>
      <c r="ED149" s="195">
        <f t="shared" si="336"/>
        <v>0</v>
      </c>
      <c r="EH149" s="149"/>
      <c r="EI149" s="1"/>
      <c r="EJ149" s="147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49"/>
    </row>
    <row r="150" spans="1:164" ht="13.5" customHeight="1">
      <c r="B150" s="3"/>
      <c r="C150" s="186"/>
      <c r="E150" s="5" t="s">
        <v>40</v>
      </c>
      <c r="H150" s="7"/>
      <c r="L150" s="81"/>
      <c r="M150" s="81"/>
      <c r="N150" s="81"/>
      <c r="O150" s="81"/>
      <c r="AP150" s="4"/>
      <c r="BL150" s="141" t="str">
        <f t="shared" si="342"/>
        <v>-</v>
      </c>
      <c r="BM150" s="142" t="str">
        <f t="shared" si="343"/>
        <v>-</v>
      </c>
      <c r="BN150" s="139" t="str">
        <f t="shared" si="344"/>
        <v>-</v>
      </c>
      <c r="BO150" s="140" t="str">
        <f t="shared" si="345"/>
        <v>-</v>
      </c>
      <c r="BQ150" s="141" t="str">
        <f t="shared" si="346"/>
        <v>-</v>
      </c>
      <c r="BR150" s="142" t="str">
        <f t="shared" si="347"/>
        <v>-</v>
      </c>
      <c r="BS150" s="139" t="str">
        <f t="shared" si="348"/>
        <v>-</v>
      </c>
      <c r="BT150" s="140" t="str">
        <f t="shared" si="349"/>
        <v>-</v>
      </c>
      <c r="BV150" s="141" t="str">
        <f t="shared" si="350"/>
        <v>-</v>
      </c>
      <c r="BW150" s="142" t="str">
        <f t="shared" si="351"/>
        <v>-</v>
      </c>
      <c r="BX150" s="139" t="str">
        <f t="shared" si="352"/>
        <v>-</v>
      </c>
      <c r="BY150" s="140" t="str">
        <f t="shared" si="353"/>
        <v>-</v>
      </c>
      <c r="CA150" s="141" t="str">
        <f t="shared" si="354"/>
        <v>-</v>
      </c>
      <c r="CB150" s="142" t="str">
        <f t="shared" si="355"/>
        <v>-</v>
      </c>
      <c r="CC150" s="139" t="str">
        <f t="shared" si="356"/>
        <v>-</v>
      </c>
      <c r="CD150" s="140" t="str">
        <f t="shared" si="357"/>
        <v>-</v>
      </c>
      <c r="CI150" s="157"/>
      <c r="CJ150" s="234" t="str">
        <f t="shared" si="380"/>
        <v>-</v>
      </c>
      <c r="CK150" s="142" t="str">
        <f t="shared" si="381"/>
        <v>-</v>
      </c>
      <c r="CL150" s="260" t="str">
        <f t="shared" si="382"/>
        <v>-</v>
      </c>
      <c r="CM150" s="3">
        <f t="shared" si="364"/>
        <v>0</v>
      </c>
      <c r="CN150" s="3">
        <f t="shared" si="383"/>
        <v>0</v>
      </c>
      <c r="CO150" s="3">
        <f t="shared" si="365"/>
        <v>0</v>
      </c>
      <c r="CP150" s="3">
        <f t="shared" si="366"/>
        <v>0</v>
      </c>
      <c r="CQ150" s="3">
        <f t="shared" si="367"/>
        <v>0</v>
      </c>
      <c r="CR150" s="3">
        <f t="shared" si="368"/>
        <v>0</v>
      </c>
      <c r="CS150" s="3">
        <f t="shared" si="369"/>
        <v>0</v>
      </c>
      <c r="CT150" s="3">
        <f t="shared" si="370"/>
        <v>0</v>
      </c>
      <c r="CU150" s="3">
        <f t="shared" si="371"/>
        <v>0</v>
      </c>
      <c r="CV150" s="3">
        <f t="shared" si="372"/>
        <v>0</v>
      </c>
      <c r="CW150" s="3">
        <f t="shared" si="373"/>
        <v>0</v>
      </c>
      <c r="CX150" s="3">
        <f t="shared" si="374"/>
        <v>0</v>
      </c>
      <c r="CY150" s="3">
        <f t="shared" si="375"/>
        <v>0</v>
      </c>
      <c r="CZ150" s="3">
        <f t="shared" si="376"/>
        <v>0</v>
      </c>
      <c r="DA150" s="3">
        <f t="shared" si="384"/>
        <v>-1</v>
      </c>
      <c r="DB150" s="3">
        <f t="shared" si="377"/>
        <v>-1</v>
      </c>
      <c r="DC150" s="3">
        <f t="shared" si="377"/>
        <v>-1</v>
      </c>
      <c r="DD150" s="3">
        <f t="shared" si="377"/>
        <v>-1</v>
      </c>
      <c r="DE150" s="3">
        <f t="shared" si="377"/>
        <v>-1</v>
      </c>
      <c r="DF150" s="3">
        <f t="shared" si="377"/>
        <v>-1</v>
      </c>
      <c r="DG150" s="3">
        <f t="shared" si="377"/>
        <v>-1</v>
      </c>
      <c r="DH150" s="3">
        <f t="shared" si="377"/>
        <v>-1</v>
      </c>
      <c r="DI150" s="3">
        <f t="shared" si="377"/>
        <v>-1</v>
      </c>
      <c r="DJ150" s="3">
        <f t="shared" si="377"/>
        <v>-1</v>
      </c>
      <c r="DK150" s="3">
        <f t="shared" si="377"/>
        <v>-1</v>
      </c>
      <c r="DL150" s="3">
        <f t="shared" si="377"/>
        <v>-1</v>
      </c>
      <c r="DM150" s="161" t="str">
        <f t="shared" si="378"/>
        <v>-</v>
      </c>
      <c r="DN150" s="161" t="str">
        <f t="shared" si="379"/>
        <v>-</v>
      </c>
      <c r="DO150" s="139" t="str">
        <f t="shared" ref="DO150:DO165" si="386">IF(OR(DM150="-",DM151="-"),"-",(DN150-DN151)/(DM150-DM151))</f>
        <v>-</v>
      </c>
      <c r="DP150" s="235" t="str">
        <f t="shared" si="385"/>
        <v>-</v>
      </c>
      <c r="DU150" s="224" t="str">
        <f t="shared" si="328"/>
        <v>-</v>
      </c>
      <c r="DV150" s="225" t="str">
        <f t="shared" si="329"/>
        <v>-</v>
      </c>
      <c r="DW150" s="225">
        <f t="shared" si="330"/>
        <v>0</v>
      </c>
      <c r="DX150" s="150">
        <f t="shared" si="331"/>
        <v>0</v>
      </c>
      <c r="DY150" s="165">
        <f t="shared" si="339"/>
        <v>0</v>
      </c>
      <c r="DZ150" s="165">
        <f t="shared" si="332"/>
        <v>0</v>
      </c>
      <c r="EA150" s="165">
        <f t="shared" si="333"/>
        <v>0</v>
      </c>
      <c r="EB150" s="226">
        <f t="shared" si="334"/>
        <v>0</v>
      </c>
      <c r="EC150" s="165">
        <f t="shared" si="335"/>
        <v>0</v>
      </c>
      <c r="ED150" s="195">
        <f t="shared" si="336"/>
        <v>0</v>
      </c>
      <c r="EJ150" s="147"/>
    </row>
    <row r="151" spans="1:164" ht="13.5" customHeight="1">
      <c r="B151" s="3"/>
      <c r="C151" s="3"/>
      <c r="E151" s="74" t="s">
        <v>125</v>
      </c>
      <c r="F151" s="98"/>
      <c r="G151" s="75" t="s">
        <v>108</v>
      </c>
      <c r="H151" s="7"/>
      <c r="L151" s="81"/>
      <c r="M151" s="81"/>
      <c r="N151" s="81"/>
      <c r="O151" s="81"/>
      <c r="AP151" s="4"/>
      <c r="BL151" s="141" t="str">
        <f t="shared" si="342"/>
        <v>-</v>
      </c>
      <c r="BM151" s="142" t="str">
        <f t="shared" si="343"/>
        <v>-</v>
      </c>
      <c r="BN151" s="139" t="str">
        <f t="shared" si="344"/>
        <v>-</v>
      </c>
      <c r="BO151" s="140" t="str">
        <f t="shared" si="345"/>
        <v>-</v>
      </c>
      <c r="BQ151" s="141" t="str">
        <f t="shared" si="346"/>
        <v>-</v>
      </c>
      <c r="BR151" s="142" t="str">
        <f t="shared" si="347"/>
        <v>-</v>
      </c>
      <c r="BS151" s="139" t="str">
        <f t="shared" si="348"/>
        <v>-</v>
      </c>
      <c r="BT151" s="140" t="str">
        <f t="shared" si="349"/>
        <v>-</v>
      </c>
      <c r="BV151" s="141" t="str">
        <f t="shared" si="350"/>
        <v>-</v>
      </c>
      <c r="BW151" s="142" t="str">
        <f t="shared" si="351"/>
        <v>-</v>
      </c>
      <c r="BX151" s="139" t="str">
        <f t="shared" si="352"/>
        <v>-</v>
      </c>
      <c r="BY151" s="140" t="str">
        <f t="shared" si="353"/>
        <v>-</v>
      </c>
      <c r="CA151" s="141" t="str">
        <f t="shared" si="354"/>
        <v>-</v>
      </c>
      <c r="CB151" s="142" t="str">
        <f t="shared" si="355"/>
        <v>-</v>
      </c>
      <c r="CC151" s="139" t="str">
        <f t="shared" si="356"/>
        <v>-</v>
      </c>
      <c r="CD151" s="140" t="str">
        <f t="shared" si="357"/>
        <v>-</v>
      </c>
      <c r="CI151" s="157"/>
      <c r="CJ151" s="234" t="str">
        <f t="shared" si="380"/>
        <v>-</v>
      </c>
      <c r="CK151" s="142" t="str">
        <f t="shared" si="381"/>
        <v>-</v>
      </c>
      <c r="CL151" s="260" t="str">
        <f t="shared" si="382"/>
        <v>-</v>
      </c>
      <c r="CM151" s="3">
        <f t="shared" si="364"/>
        <v>0</v>
      </c>
      <c r="CN151" s="3">
        <f t="shared" si="383"/>
        <v>0</v>
      </c>
      <c r="CO151" s="3">
        <f t="shared" si="365"/>
        <v>0</v>
      </c>
      <c r="CP151" s="3">
        <f t="shared" si="366"/>
        <v>0</v>
      </c>
      <c r="CQ151" s="3">
        <f t="shared" si="367"/>
        <v>0</v>
      </c>
      <c r="CR151" s="3">
        <f t="shared" si="368"/>
        <v>0</v>
      </c>
      <c r="CS151" s="3">
        <f t="shared" si="369"/>
        <v>0</v>
      </c>
      <c r="CT151" s="3">
        <f t="shared" si="370"/>
        <v>0</v>
      </c>
      <c r="CU151" s="3">
        <f t="shared" si="371"/>
        <v>0</v>
      </c>
      <c r="CV151" s="3">
        <f t="shared" si="372"/>
        <v>0</v>
      </c>
      <c r="CW151" s="3">
        <f t="shared" si="373"/>
        <v>0</v>
      </c>
      <c r="CX151" s="3">
        <f t="shared" si="374"/>
        <v>0</v>
      </c>
      <c r="CY151" s="3">
        <f t="shared" si="375"/>
        <v>0</v>
      </c>
      <c r="CZ151" s="3">
        <f t="shared" si="376"/>
        <v>0</v>
      </c>
      <c r="DA151" s="3">
        <f t="shared" si="384"/>
        <v>-1</v>
      </c>
      <c r="DB151" s="3">
        <f t="shared" si="377"/>
        <v>-1</v>
      </c>
      <c r="DC151" s="3">
        <f t="shared" si="377"/>
        <v>-1</v>
      </c>
      <c r="DD151" s="3">
        <f t="shared" si="377"/>
        <v>-1</v>
      </c>
      <c r="DE151" s="3">
        <f t="shared" si="377"/>
        <v>-1</v>
      </c>
      <c r="DF151" s="3">
        <f t="shared" si="377"/>
        <v>-1</v>
      </c>
      <c r="DG151" s="3">
        <f t="shared" si="377"/>
        <v>-1</v>
      </c>
      <c r="DH151" s="3">
        <f t="shared" si="377"/>
        <v>-1</v>
      </c>
      <c r="DI151" s="3">
        <f t="shared" si="377"/>
        <v>-1</v>
      </c>
      <c r="DJ151" s="3">
        <f t="shared" si="377"/>
        <v>-1</v>
      </c>
      <c r="DK151" s="3">
        <f t="shared" si="377"/>
        <v>-1</v>
      </c>
      <c r="DL151" s="3">
        <f t="shared" si="377"/>
        <v>-1</v>
      </c>
      <c r="DM151" s="161" t="str">
        <f t="shared" si="378"/>
        <v>-</v>
      </c>
      <c r="DN151" s="161" t="str">
        <f t="shared" si="379"/>
        <v>-</v>
      </c>
      <c r="DO151" s="139" t="str">
        <f t="shared" si="386"/>
        <v>-</v>
      </c>
      <c r="DP151" s="235" t="str">
        <f t="shared" si="385"/>
        <v>-</v>
      </c>
      <c r="DU151" s="224" t="str">
        <f t="shared" si="328"/>
        <v>-</v>
      </c>
      <c r="DV151" s="225" t="str">
        <f t="shared" si="329"/>
        <v>-</v>
      </c>
      <c r="DW151" s="225">
        <f t="shared" si="330"/>
        <v>0</v>
      </c>
      <c r="DX151" s="150">
        <f t="shared" si="331"/>
        <v>0</v>
      </c>
      <c r="DY151" s="165">
        <f t="shared" si="339"/>
        <v>0</v>
      </c>
      <c r="DZ151" s="165">
        <f t="shared" si="332"/>
        <v>0</v>
      </c>
      <c r="EA151" s="165">
        <f t="shared" si="333"/>
        <v>0</v>
      </c>
      <c r="EB151" s="226">
        <f t="shared" si="334"/>
        <v>0</v>
      </c>
      <c r="EC151" s="165">
        <f t="shared" si="335"/>
        <v>0</v>
      </c>
      <c r="ED151" s="195">
        <f t="shared" si="336"/>
        <v>0</v>
      </c>
      <c r="EJ151" s="147"/>
    </row>
    <row r="152" spans="1:164" ht="13.5" customHeight="1">
      <c r="B152" s="3"/>
      <c r="C152" s="3"/>
      <c r="E152" s="272" t="s">
        <v>103</v>
      </c>
      <c r="F152" s="272" t="s">
        <v>104</v>
      </c>
      <c r="G152" s="273" t="s">
        <v>105</v>
      </c>
      <c r="H152" s="7"/>
      <c r="L152" s="81"/>
      <c r="M152" s="81"/>
      <c r="N152" s="81"/>
      <c r="O152" s="81"/>
      <c r="AP152" s="4"/>
      <c r="BL152" s="141" t="str">
        <f t="shared" si="342"/>
        <v>-</v>
      </c>
      <c r="BM152" s="142" t="str">
        <f t="shared" si="343"/>
        <v>-</v>
      </c>
      <c r="BN152" s="139" t="str">
        <f t="shared" si="344"/>
        <v>-</v>
      </c>
      <c r="BO152" s="140" t="str">
        <f t="shared" si="345"/>
        <v>-</v>
      </c>
      <c r="BQ152" s="141" t="str">
        <f t="shared" si="346"/>
        <v>-</v>
      </c>
      <c r="BR152" s="142" t="str">
        <f t="shared" si="347"/>
        <v>-</v>
      </c>
      <c r="BS152" s="139" t="str">
        <f t="shared" si="348"/>
        <v>-</v>
      </c>
      <c r="BT152" s="140" t="str">
        <f t="shared" si="349"/>
        <v>-</v>
      </c>
      <c r="BV152" s="141" t="str">
        <f t="shared" si="350"/>
        <v>-</v>
      </c>
      <c r="BW152" s="142" t="str">
        <f t="shared" si="351"/>
        <v>-</v>
      </c>
      <c r="BX152" s="139" t="str">
        <f t="shared" si="352"/>
        <v>-</v>
      </c>
      <c r="BY152" s="140" t="str">
        <f t="shared" si="353"/>
        <v>-</v>
      </c>
      <c r="CA152" s="141" t="str">
        <f t="shared" si="354"/>
        <v>-</v>
      </c>
      <c r="CB152" s="142" t="str">
        <f t="shared" si="355"/>
        <v>-</v>
      </c>
      <c r="CC152" s="139" t="str">
        <f t="shared" si="356"/>
        <v>-</v>
      </c>
      <c r="CD152" s="140" t="str">
        <f t="shared" si="357"/>
        <v>-</v>
      </c>
      <c r="CI152" s="157"/>
      <c r="CJ152" s="234" t="str">
        <f t="shared" si="380"/>
        <v>-</v>
      </c>
      <c r="CK152" s="142" t="str">
        <f t="shared" si="381"/>
        <v>-</v>
      </c>
      <c r="CL152" s="260" t="str">
        <f t="shared" si="382"/>
        <v>-</v>
      </c>
      <c r="CM152" s="3">
        <f t="shared" si="364"/>
        <v>0</v>
      </c>
      <c r="CN152" s="3">
        <f t="shared" si="383"/>
        <v>0</v>
      </c>
      <c r="CO152" s="3">
        <f t="shared" si="365"/>
        <v>0</v>
      </c>
      <c r="CP152" s="3">
        <f t="shared" si="366"/>
        <v>0</v>
      </c>
      <c r="CQ152" s="3">
        <f t="shared" si="367"/>
        <v>0</v>
      </c>
      <c r="CR152" s="3">
        <f t="shared" si="368"/>
        <v>0</v>
      </c>
      <c r="CS152" s="3">
        <f t="shared" si="369"/>
        <v>0</v>
      </c>
      <c r="CT152" s="3">
        <f t="shared" si="370"/>
        <v>0</v>
      </c>
      <c r="CU152" s="3">
        <f t="shared" si="371"/>
        <v>0</v>
      </c>
      <c r="CV152" s="3">
        <f t="shared" si="372"/>
        <v>0</v>
      </c>
      <c r="CW152" s="3">
        <f t="shared" si="373"/>
        <v>0</v>
      </c>
      <c r="CX152" s="3">
        <f t="shared" si="374"/>
        <v>0</v>
      </c>
      <c r="CY152" s="3">
        <f t="shared" si="375"/>
        <v>0</v>
      </c>
      <c r="CZ152" s="3">
        <f t="shared" si="376"/>
        <v>0</v>
      </c>
      <c r="DA152" s="3">
        <f t="shared" si="384"/>
        <v>-1</v>
      </c>
      <c r="DB152" s="3">
        <f t="shared" si="377"/>
        <v>-1</v>
      </c>
      <c r="DC152" s="3">
        <f t="shared" si="377"/>
        <v>-1</v>
      </c>
      <c r="DD152" s="3">
        <f t="shared" si="377"/>
        <v>-1</v>
      </c>
      <c r="DE152" s="3">
        <f t="shared" si="377"/>
        <v>-1</v>
      </c>
      <c r="DF152" s="3">
        <f t="shared" si="377"/>
        <v>-1</v>
      </c>
      <c r="DG152" s="3">
        <f t="shared" si="377"/>
        <v>-1</v>
      </c>
      <c r="DH152" s="3">
        <f t="shared" si="377"/>
        <v>-1</v>
      </c>
      <c r="DI152" s="3">
        <f t="shared" si="377"/>
        <v>-1</v>
      </c>
      <c r="DJ152" s="3">
        <f t="shared" si="377"/>
        <v>-1</v>
      </c>
      <c r="DK152" s="3">
        <f t="shared" si="377"/>
        <v>-1</v>
      </c>
      <c r="DL152" s="3">
        <f t="shared" si="377"/>
        <v>-1</v>
      </c>
      <c r="DM152" s="161" t="str">
        <f t="shared" si="378"/>
        <v>-</v>
      </c>
      <c r="DN152" s="161" t="str">
        <f t="shared" si="379"/>
        <v>-</v>
      </c>
      <c r="DO152" s="139" t="str">
        <f t="shared" si="386"/>
        <v>-</v>
      </c>
      <c r="DP152" s="235" t="str">
        <f t="shared" si="385"/>
        <v>-</v>
      </c>
      <c r="DU152" s="227" t="str">
        <f>IF($E$11="","-",BL25)</f>
        <v>-</v>
      </c>
      <c r="DV152" s="228" t="str">
        <f>BO25</f>
        <v>-</v>
      </c>
      <c r="DW152" s="228">
        <f>IF(DU152="-",0,$E$6)</f>
        <v>0</v>
      </c>
      <c r="DX152" s="229">
        <f>IF(DU152="-",0,$DU152/$E$11/$E$30*(2*PI()*$E$33)/1000*60)</f>
        <v>0</v>
      </c>
      <c r="DY152" s="214">
        <f t="shared" si="339"/>
        <v>0</v>
      </c>
      <c r="DZ152" s="214">
        <f t="shared" si="332"/>
        <v>0</v>
      </c>
      <c r="EA152" s="214">
        <f t="shared" si="333"/>
        <v>0</v>
      </c>
      <c r="EB152" s="230">
        <f t="shared" si="334"/>
        <v>0</v>
      </c>
      <c r="EC152" s="214">
        <f t="shared" si="335"/>
        <v>0</v>
      </c>
      <c r="ED152" s="197">
        <f t="shared" si="336"/>
        <v>0</v>
      </c>
      <c r="EJ152" s="147"/>
    </row>
    <row r="153" spans="1:164" ht="13.5" customHeight="1">
      <c r="B153" s="36"/>
      <c r="C153" s="3"/>
      <c r="E153" s="67" t="s">
        <v>107</v>
      </c>
      <c r="F153" s="67" t="s">
        <v>108</v>
      </c>
      <c r="G153" s="67" t="s">
        <v>109</v>
      </c>
      <c r="H153" s="7"/>
      <c r="L153" s="81"/>
      <c r="M153" s="81"/>
      <c r="N153" s="81"/>
      <c r="AP153" s="4"/>
      <c r="BL153" s="141" t="str">
        <f t="shared" si="342"/>
        <v>-</v>
      </c>
      <c r="BM153" s="142" t="str">
        <f t="shared" si="343"/>
        <v>-</v>
      </c>
      <c r="BN153" s="139" t="str">
        <f t="shared" si="344"/>
        <v>-</v>
      </c>
      <c r="BO153" s="140" t="str">
        <f t="shared" si="345"/>
        <v>-</v>
      </c>
      <c r="BQ153" s="141" t="str">
        <f t="shared" si="346"/>
        <v>-</v>
      </c>
      <c r="BR153" s="142" t="str">
        <f t="shared" si="347"/>
        <v>-</v>
      </c>
      <c r="BS153" s="139" t="str">
        <f t="shared" si="348"/>
        <v>-</v>
      </c>
      <c r="BT153" s="140" t="str">
        <f t="shared" si="349"/>
        <v>-</v>
      </c>
      <c r="BV153" s="141" t="str">
        <f t="shared" si="350"/>
        <v>-</v>
      </c>
      <c r="BW153" s="142" t="str">
        <f t="shared" si="351"/>
        <v>-</v>
      </c>
      <c r="BX153" s="139" t="str">
        <f t="shared" si="352"/>
        <v>-</v>
      </c>
      <c r="BY153" s="140" t="str">
        <f t="shared" si="353"/>
        <v>-</v>
      </c>
      <c r="CA153" s="141" t="str">
        <f t="shared" si="354"/>
        <v>-</v>
      </c>
      <c r="CB153" s="142" t="str">
        <f t="shared" si="355"/>
        <v>-</v>
      </c>
      <c r="CC153" s="139" t="str">
        <f t="shared" si="356"/>
        <v>-</v>
      </c>
      <c r="CD153" s="140" t="str">
        <f t="shared" si="357"/>
        <v>-</v>
      </c>
      <c r="CI153" s="157"/>
      <c r="CJ153" s="234" t="str">
        <f t="shared" si="380"/>
        <v>-</v>
      </c>
      <c r="CK153" s="142" t="str">
        <f t="shared" si="381"/>
        <v>-</v>
      </c>
      <c r="CL153" s="260" t="str">
        <f t="shared" si="382"/>
        <v>-</v>
      </c>
      <c r="CM153" s="3">
        <f t="shared" si="364"/>
        <v>0</v>
      </c>
      <c r="CN153" s="3">
        <f t="shared" si="383"/>
        <v>0</v>
      </c>
      <c r="CO153" s="3">
        <f t="shared" si="365"/>
        <v>0</v>
      </c>
      <c r="CP153" s="3">
        <f t="shared" si="366"/>
        <v>0</v>
      </c>
      <c r="CQ153" s="3">
        <f t="shared" si="367"/>
        <v>0</v>
      </c>
      <c r="CR153" s="3">
        <f t="shared" si="368"/>
        <v>0</v>
      </c>
      <c r="CS153" s="3">
        <f t="shared" si="369"/>
        <v>0</v>
      </c>
      <c r="CT153" s="3">
        <f t="shared" si="370"/>
        <v>0</v>
      </c>
      <c r="CU153" s="3">
        <f t="shared" si="371"/>
        <v>0</v>
      </c>
      <c r="CV153" s="3">
        <f t="shared" si="372"/>
        <v>0</v>
      </c>
      <c r="CW153" s="3">
        <f t="shared" si="373"/>
        <v>0</v>
      </c>
      <c r="CX153" s="3">
        <f t="shared" si="374"/>
        <v>0</v>
      </c>
      <c r="CY153" s="3">
        <f t="shared" si="375"/>
        <v>0</v>
      </c>
      <c r="CZ153" s="3">
        <f t="shared" si="376"/>
        <v>0</v>
      </c>
      <c r="DA153" s="3">
        <f t="shared" si="384"/>
        <v>-1</v>
      </c>
      <c r="DB153" s="3">
        <f t="shared" si="377"/>
        <v>-1</v>
      </c>
      <c r="DC153" s="3">
        <f t="shared" si="377"/>
        <v>-1</v>
      </c>
      <c r="DD153" s="3">
        <f t="shared" si="377"/>
        <v>-1</v>
      </c>
      <c r="DE153" s="3">
        <f t="shared" si="377"/>
        <v>-1</v>
      </c>
      <c r="DF153" s="3">
        <f t="shared" si="377"/>
        <v>-1</v>
      </c>
      <c r="DG153" s="3">
        <f t="shared" si="377"/>
        <v>-1</v>
      </c>
      <c r="DH153" s="3">
        <f t="shared" si="377"/>
        <v>-1</v>
      </c>
      <c r="DI153" s="3">
        <f t="shared" si="377"/>
        <v>-1</v>
      </c>
      <c r="DJ153" s="3">
        <f t="shared" si="377"/>
        <v>-1</v>
      </c>
      <c r="DK153" s="3">
        <f t="shared" si="377"/>
        <v>-1</v>
      </c>
      <c r="DL153" s="3">
        <f t="shared" si="377"/>
        <v>-1</v>
      </c>
      <c r="DM153" s="161" t="str">
        <f t="shared" si="378"/>
        <v>-</v>
      </c>
      <c r="DN153" s="161" t="str">
        <f t="shared" si="379"/>
        <v>-</v>
      </c>
      <c r="DO153" s="139" t="str">
        <f t="shared" si="386"/>
        <v>-</v>
      </c>
      <c r="DP153" s="235" t="str">
        <f t="shared" si="385"/>
        <v>-</v>
      </c>
      <c r="DU153" s="131"/>
      <c r="DV153" s="131"/>
      <c r="EJ153" s="147"/>
    </row>
    <row r="154" spans="1:164" ht="13.5" customHeight="1">
      <c r="B154" s="186"/>
      <c r="C154" s="36"/>
      <c r="D154" s="5">
        <v>1</v>
      </c>
      <c r="E154" s="120" t="str">
        <f t="shared" ref="E154:E172" si="387">IF(F$72="","",IF(E49="","",IF(AND(F48&lt;F$72,F49&gt;F$72),(E49-E48)/(F49-F48)*(F$72-F48)+E48,IF(AND(F49&gt;F$72,F50&lt;F$72),(E49-E50)/(F49-F50)*(F$72-F49)+E49,E49))))</f>
        <v/>
      </c>
      <c r="F154" s="121" t="str">
        <f t="shared" ref="F154:F173" si="388">IF(F$72="","",IF(F49="","",MIN(F49,F$72)))</f>
        <v/>
      </c>
      <c r="G154" s="99" t="str">
        <f>IF(F154="","",ROUND(E154*F154*2*PI()/60/1000,1))</f>
        <v/>
      </c>
      <c r="H154" s="7"/>
      <c r="L154" s="81"/>
      <c r="M154" s="81"/>
      <c r="N154" s="81"/>
      <c r="AP154" s="4"/>
      <c r="BL154" s="141" t="str">
        <f t="shared" si="342"/>
        <v>-</v>
      </c>
      <c r="BM154" s="142" t="str">
        <f t="shared" si="343"/>
        <v>-</v>
      </c>
      <c r="BN154" s="139" t="str">
        <f t="shared" si="344"/>
        <v>-</v>
      </c>
      <c r="BO154" s="140" t="str">
        <f t="shared" si="345"/>
        <v>-</v>
      </c>
      <c r="BQ154" s="141" t="str">
        <f t="shared" si="346"/>
        <v>-</v>
      </c>
      <c r="BR154" s="142" t="str">
        <f t="shared" si="347"/>
        <v>-</v>
      </c>
      <c r="BS154" s="139" t="str">
        <f t="shared" si="348"/>
        <v>-</v>
      </c>
      <c r="BT154" s="140" t="str">
        <f t="shared" si="349"/>
        <v>-</v>
      </c>
      <c r="BV154" s="141" t="str">
        <f t="shared" si="350"/>
        <v>-</v>
      </c>
      <c r="BW154" s="142" t="str">
        <f t="shared" si="351"/>
        <v>-</v>
      </c>
      <c r="BX154" s="139" t="str">
        <f t="shared" si="352"/>
        <v>-</v>
      </c>
      <c r="BY154" s="140" t="str">
        <f t="shared" si="353"/>
        <v>-</v>
      </c>
      <c r="CA154" s="141" t="str">
        <f t="shared" si="354"/>
        <v>-</v>
      </c>
      <c r="CB154" s="142" t="str">
        <f t="shared" si="355"/>
        <v>-</v>
      </c>
      <c r="CC154" s="139" t="str">
        <f t="shared" si="356"/>
        <v>-</v>
      </c>
      <c r="CD154" s="140" t="str">
        <f t="shared" si="357"/>
        <v>-</v>
      </c>
      <c r="CI154" s="157"/>
      <c r="CJ154" s="234" t="str">
        <f t="shared" si="380"/>
        <v>-</v>
      </c>
      <c r="CK154" s="142" t="str">
        <f t="shared" si="381"/>
        <v>-</v>
      </c>
      <c r="CL154" s="260" t="str">
        <f t="shared" si="382"/>
        <v>-</v>
      </c>
      <c r="CM154" s="3">
        <f t="shared" si="364"/>
        <v>0</v>
      </c>
      <c r="CN154" s="3">
        <f t="shared" si="383"/>
        <v>0</v>
      </c>
      <c r="CO154" s="3">
        <f t="shared" si="365"/>
        <v>0</v>
      </c>
      <c r="CP154" s="3">
        <f t="shared" si="366"/>
        <v>0</v>
      </c>
      <c r="CQ154" s="3">
        <f t="shared" si="367"/>
        <v>0</v>
      </c>
      <c r="CR154" s="3">
        <f t="shared" si="368"/>
        <v>0</v>
      </c>
      <c r="CS154" s="3">
        <f t="shared" si="369"/>
        <v>0</v>
      </c>
      <c r="CT154" s="3">
        <f t="shared" si="370"/>
        <v>0</v>
      </c>
      <c r="CU154" s="3">
        <f t="shared" si="371"/>
        <v>0</v>
      </c>
      <c r="CV154" s="3">
        <f t="shared" si="372"/>
        <v>0</v>
      </c>
      <c r="CW154" s="3">
        <f t="shared" si="373"/>
        <v>0</v>
      </c>
      <c r="CX154" s="3">
        <f t="shared" si="374"/>
        <v>0</v>
      </c>
      <c r="CY154" s="3">
        <f t="shared" si="375"/>
        <v>0</v>
      </c>
      <c r="CZ154" s="3">
        <f t="shared" si="376"/>
        <v>0</v>
      </c>
      <c r="DA154" s="3">
        <f t="shared" si="384"/>
        <v>-1</v>
      </c>
      <c r="DB154" s="3">
        <f t="shared" si="377"/>
        <v>-1</v>
      </c>
      <c r="DC154" s="3">
        <f t="shared" si="377"/>
        <v>-1</v>
      </c>
      <c r="DD154" s="3">
        <f t="shared" si="377"/>
        <v>-1</v>
      </c>
      <c r="DE154" s="3">
        <f t="shared" si="377"/>
        <v>-1</v>
      </c>
      <c r="DF154" s="3">
        <f t="shared" si="377"/>
        <v>-1</v>
      </c>
      <c r="DG154" s="3">
        <f t="shared" si="377"/>
        <v>-1</v>
      </c>
      <c r="DH154" s="3">
        <f t="shared" si="377"/>
        <v>-1</v>
      </c>
      <c r="DI154" s="3">
        <f t="shared" si="377"/>
        <v>-1</v>
      </c>
      <c r="DJ154" s="3">
        <f t="shared" si="377"/>
        <v>-1</v>
      </c>
      <c r="DK154" s="3">
        <f t="shared" si="377"/>
        <v>-1</v>
      </c>
      <c r="DL154" s="3">
        <f t="shared" si="377"/>
        <v>-1</v>
      </c>
      <c r="DM154" s="161" t="str">
        <f t="shared" si="378"/>
        <v>-</v>
      </c>
      <c r="DN154" s="161" t="str">
        <f t="shared" si="379"/>
        <v>-</v>
      </c>
      <c r="DO154" s="139" t="str">
        <f t="shared" si="386"/>
        <v>-</v>
      </c>
      <c r="DP154" s="235" t="str">
        <f t="shared" si="385"/>
        <v>-</v>
      </c>
      <c r="EJ154" s="147"/>
    </row>
    <row r="155" spans="1:164" ht="13.5" customHeight="1">
      <c r="B155" s="186"/>
      <c r="C155" s="186"/>
      <c r="D155" s="5">
        <v>2</v>
      </c>
      <c r="E155" s="122" t="str">
        <f t="shared" si="387"/>
        <v/>
      </c>
      <c r="F155" s="123" t="str">
        <f t="shared" si="388"/>
        <v/>
      </c>
      <c r="G155" s="89" t="str">
        <f>IF(F155="","",ROUND(E155*F155*2*PI()/60/1000,1))</f>
        <v/>
      </c>
      <c r="H155" s="7"/>
      <c r="L155" s="81"/>
      <c r="M155" s="81"/>
      <c r="N155" s="81"/>
      <c r="AP155" s="4"/>
      <c r="BL155" s="141" t="str">
        <f t="shared" si="342"/>
        <v>-</v>
      </c>
      <c r="BM155" s="142" t="str">
        <f t="shared" si="343"/>
        <v>-</v>
      </c>
      <c r="BN155" s="139" t="str">
        <f t="shared" si="344"/>
        <v>-</v>
      </c>
      <c r="BO155" s="140" t="str">
        <f t="shared" si="345"/>
        <v>-</v>
      </c>
      <c r="BQ155" s="141" t="str">
        <f t="shared" si="346"/>
        <v>-</v>
      </c>
      <c r="BR155" s="142" t="str">
        <f t="shared" si="347"/>
        <v>-</v>
      </c>
      <c r="BS155" s="139" t="str">
        <f t="shared" si="348"/>
        <v>-</v>
      </c>
      <c r="BT155" s="140" t="str">
        <f t="shared" si="349"/>
        <v>-</v>
      </c>
      <c r="BV155" s="141" t="str">
        <f t="shared" si="350"/>
        <v>-</v>
      </c>
      <c r="BW155" s="142" t="str">
        <f t="shared" si="351"/>
        <v>-</v>
      </c>
      <c r="BX155" s="139" t="str">
        <f t="shared" si="352"/>
        <v>-</v>
      </c>
      <c r="BY155" s="140" t="str">
        <f t="shared" si="353"/>
        <v>-</v>
      </c>
      <c r="CA155" s="141" t="str">
        <f t="shared" si="354"/>
        <v>-</v>
      </c>
      <c r="CB155" s="142" t="str">
        <f t="shared" si="355"/>
        <v>-</v>
      </c>
      <c r="CC155" s="139" t="str">
        <f t="shared" si="356"/>
        <v>-</v>
      </c>
      <c r="CD155" s="140" t="str">
        <f t="shared" si="357"/>
        <v>-</v>
      </c>
      <c r="CI155" s="157"/>
      <c r="CJ155" s="234" t="str">
        <f t="shared" si="380"/>
        <v>-</v>
      </c>
      <c r="CK155" s="142" t="str">
        <f t="shared" si="381"/>
        <v>-</v>
      </c>
      <c r="CL155" s="260" t="str">
        <f t="shared" si="382"/>
        <v>-</v>
      </c>
      <c r="CM155" s="3">
        <f t="shared" si="364"/>
        <v>0</v>
      </c>
      <c r="CN155" s="3">
        <f t="shared" si="383"/>
        <v>0</v>
      </c>
      <c r="CO155" s="3">
        <f t="shared" si="365"/>
        <v>0</v>
      </c>
      <c r="CP155" s="3">
        <f t="shared" si="366"/>
        <v>0</v>
      </c>
      <c r="CQ155" s="3">
        <f t="shared" si="367"/>
        <v>0</v>
      </c>
      <c r="CR155" s="3">
        <f t="shared" si="368"/>
        <v>0</v>
      </c>
      <c r="CS155" s="3">
        <f t="shared" si="369"/>
        <v>0</v>
      </c>
      <c r="CT155" s="3">
        <f t="shared" si="370"/>
        <v>0</v>
      </c>
      <c r="CU155" s="3">
        <f t="shared" si="371"/>
        <v>0</v>
      </c>
      <c r="CV155" s="3">
        <f t="shared" si="372"/>
        <v>0</v>
      </c>
      <c r="CW155" s="3">
        <f t="shared" si="373"/>
        <v>0</v>
      </c>
      <c r="CX155" s="3">
        <f t="shared" si="374"/>
        <v>0</v>
      </c>
      <c r="CY155" s="3">
        <f t="shared" si="375"/>
        <v>0</v>
      </c>
      <c r="CZ155" s="3">
        <f t="shared" si="376"/>
        <v>0</v>
      </c>
      <c r="DA155" s="3">
        <f t="shared" si="384"/>
        <v>-1</v>
      </c>
      <c r="DB155" s="3">
        <f t="shared" si="377"/>
        <v>-1</v>
      </c>
      <c r="DC155" s="3">
        <f t="shared" si="377"/>
        <v>-1</v>
      </c>
      <c r="DD155" s="3">
        <f t="shared" si="377"/>
        <v>-1</v>
      </c>
      <c r="DE155" s="3">
        <f t="shared" si="377"/>
        <v>-1</v>
      </c>
      <c r="DF155" s="3">
        <f t="shared" si="377"/>
        <v>-1</v>
      </c>
      <c r="DG155" s="3">
        <f t="shared" si="377"/>
        <v>-1</v>
      </c>
      <c r="DH155" s="3">
        <f t="shared" si="377"/>
        <v>-1</v>
      </c>
      <c r="DI155" s="3">
        <f t="shared" si="377"/>
        <v>-1</v>
      </c>
      <c r="DJ155" s="3">
        <f t="shared" si="377"/>
        <v>-1</v>
      </c>
      <c r="DK155" s="3">
        <f t="shared" si="377"/>
        <v>-1</v>
      </c>
      <c r="DL155" s="3">
        <f t="shared" si="377"/>
        <v>-1</v>
      </c>
      <c r="DM155" s="161" t="str">
        <f t="shared" si="378"/>
        <v>-</v>
      </c>
      <c r="DN155" s="161" t="str">
        <f t="shared" si="379"/>
        <v>-</v>
      </c>
      <c r="DO155" s="139" t="str">
        <f t="shared" si="386"/>
        <v>-</v>
      </c>
      <c r="DP155" s="235" t="str">
        <f t="shared" si="385"/>
        <v>-</v>
      </c>
      <c r="DU155" s="1" t="s">
        <v>67</v>
      </c>
      <c r="EJ155" s="147"/>
    </row>
    <row r="156" spans="1:164" ht="13.5" customHeight="1" thickBot="1">
      <c r="B156" s="186"/>
      <c r="C156" s="186"/>
      <c r="D156" s="5">
        <v>3</v>
      </c>
      <c r="E156" s="122" t="str">
        <f t="shared" si="387"/>
        <v/>
      </c>
      <c r="F156" s="123" t="str">
        <f t="shared" si="388"/>
        <v/>
      </c>
      <c r="G156" s="89" t="str">
        <f>IF(F156="","",ROUND(E156*F156*2*PI()/60/1000,1))</f>
        <v/>
      </c>
      <c r="H156" s="7"/>
      <c r="L156" s="81"/>
      <c r="M156" s="81"/>
      <c r="N156" s="81"/>
      <c r="BL156" s="143" t="str">
        <f t="shared" si="342"/>
        <v>-</v>
      </c>
      <c r="BM156" s="144" t="str">
        <f t="shared" si="343"/>
        <v>-</v>
      </c>
      <c r="BN156" s="145" t="str">
        <f t="shared" si="344"/>
        <v>-</v>
      </c>
      <c r="BO156" s="146" t="str">
        <f t="shared" si="345"/>
        <v>-</v>
      </c>
      <c r="BQ156" s="143" t="str">
        <f t="shared" si="346"/>
        <v>-</v>
      </c>
      <c r="BR156" s="144" t="str">
        <f t="shared" si="347"/>
        <v>-</v>
      </c>
      <c r="BS156" s="145" t="str">
        <f t="shared" si="348"/>
        <v>-</v>
      </c>
      <c r="BT156" s="146" t="str">
        <f t="shared" si="349"/>
        <v>-</v>
      </c>
      <c r="BV156" s="143" t="str">
        <f t="shared" si="350"/>
        <v>-</v>
      </c>
      <c r="BW156" s="144" t="str">
        <f t="shared" si="351"/>
        <v>-</v>
      </c>
      <c r="BX156" s="145" t="str">
        <f t="shared" si="352"/>
        <v>-</v>
      </c>
      <c r="BY156" s="146" t="str">
        <f t="shared" si="353"/>
        <v>-</v>
      </c>
      <c r="CA156" s="143" t="str">
        <f t="shared" si="354"/>
        <v>-</v>
      </c>
      <c r="CB156" s="144" t="str">
        <f t="shared" si="355"/>
        <v>-</v>
      </c>
      <c r="CC156" s="145" t="str">
        <f t="shared" si="356"/>
        <v>-</v>
      </c>
      <c r="CD156" s="146" t="str">
        <f t="shared" si="357"/>
        <v>-</v>
      </c>
      <c r="CI156" s="157"/>
      <c r="CJ156" s="234" t="str">
        <f t="shared" si="380"/>
        <v>-</v>
      </c>
      <c r="CK156" s="142" t="str">
        <f t="shared" si="381"/>
        <v>-</v>
      </c>
      <c r="CL156" s="260" t="str">
        <f t="shared" si="382"/>
        <v>-</v>
      </c>
      <c r="CM156" s="3">
        <f t="shared" si="364"/>
        <v>0</v>
      </c>
      <c r="CN156" s="3">
        <f t="shared" si="383"/>
        <v>0</v>
      </c>
      <c r="CO156" s="3">
        <f t="shared" si="365"/>
        <v>0</v>
      </c>
      <c r="CP156" s="3">
        <f t="shared" si="366"/>
        <v>0</v>
      </c>
      <c r="CQ156" s="3">
        <f t="shared" si="367"/>
        <v>0</v>
      </c>
      <c r="CR156" s="3">
        <f t="shared" si="368"/>
        <v>0</v>
      </c>
      <c r="CS156" s="3">
        <f t="shared" si="369"/>
        <v>0</v>
      </c>
      <c r="CT156" s="3">
        <f t="shared" si="370"/>
        <v>0</v>
      </c>
      <c r="CU156" s="3">
        <f t="shared" si="371"/>
        <v>0</v>
      </c>
      <c r="CV156" s="3">
        <f t="shared" si="372"/>
        <v>0</v>
      </c>
      <c r="CW156" s="3">
        <f t="shared" si="373"/>
        <v>0</v>
      </c>
      <c r="CX156" s="3">
        <f t="shared" si="374"/>
        <v>0</v>
      </c>
      <c r="CY156" s="3">
        <f t="shared" si="375"/>
        <v>0</v>
      </c>
      <c r="CZ156" s="3">
        <f t="shared" si="376"/>
        <v>0</v>
      </c>
      <c r="DA156" s="3">
        <f t="shared" si="384"/>
        <v>-1</v>
      </c>
      <c r="DB156" s="3">
        <f t="shared" si="377"/>
        <v>-1</v>
      </c>
      <c r="DC156" s="3">
        <f t="shared" si="377"/>
        <v>-1</v>
      </c>
      <c r="DD156" s="3">
        <f t="shared" si="377"/>
        <v>-1</v>
      </c>
      <c r="DE156" s="3">
        <f t="shared" si="377"/>
        <v>-1</v>
      </c>
      <c r="DF156" s="3">
        <f t="shared" si="377"/>
        <v>-1</v>
      </c>
      <c r="DG156" s="3">
        <f t="shared" si="377"/>
        <v>-1</v>
      </c>
      <c r="DH156" s="3">
        <f t="shared" si="377"/>
        <v>-1</v>
      </c>
      <c r="DI156" s="3">
        <f t="shared" si="377"/>
        <v>-1</v>
      </c>
      <c r="DJ156" s="3">
        <f t="shared" si="377"/>
        <v>-1</v>
      </c>
      <c r="DK156" s="3">
        <f t="shared" si="377"/>
        <v>-1</v>
      </c>
      <c r="DL156" s="3">
        <f t="shared" si="377"/>
        <v>-1</v>
      </c>
      <c r="DM156" s="161" t="str">
        <f t="shared" si="378"/>
        <v>-</v>
      </c>
      <c r="DN156" s="161" t="str">
        <f t="shared" si="379"/>
        <v>-</v>
      </c>
      <c r="DO156" s="139" t="str">
        <f t="shared" si="386"/>
        <v>-</v>
      </c>
      <c r="DP156" s="235" t="str">
        <f t="shared" si="385"/>
        <v>-</v>
      </c>
      <c r="DU156" s="192" t="s">
        <v>25</v>
      </c>
      <c r="DV156" s="193" t="s">
        <v>53</v>
      </c>
      <c r="DW156" s="193" t="s">
        <v>131</v>
      </c>
      <c r="DX156" s="223" t="s">
        <v>132</v>
      </c>
      <c r="DY156" s="193" t="s">
        <v>114</v>
      </c>
      <c r="DZ156" s="193" t="s">
        <v>50</v>
      </c>
      <c r="EA156" s="193" t="s">
        <v>133</v>
      </c>
      <c r="EB156" s="211" t="s">
        <v>134</v>
      </c>
      <c r="EC156" s="211"/>
      <c r="ED156" s="194" t="str">
        <f>DX156</f>
        <v>vehicle speed</v>
      </c>
      <c r="EJ156" s="147"/>
    </row>
    <row r="157" spans="1:164" ht="13.5" customHeight="1">
      <c r="B157" s="186"/>
      <c r="C157" s="186"/>
      <c r="D157" s="5">
        <v>4</v>
      </c>
      <c r="E157" s="122" t="str">
        <f t="shared" si="387"/>
        <v/>
      </c>
      <c r="F157" s="123" t="str">
        <f t="shared" si="388"/>
        <v/>
      </c>
      <c r="G157" s="89" t="str">
        <f t="shared" ref="G157:G173" si="389">IF(F157="","",ROUND(E157*F157*2*PI()/60/1000,1))</f>
        <v/>
      </c>
      <c r="H157" s="7"/>
      <c r="L157" s="81"/>
      <c r="M157" s="81"/>
      <c r="N157" s="81"/>
      <c r="CI157" s="157"/>
      <c r="CJ157" s="234" t="str">
        <f t="shared" si="380"/>
        <v>-</v>
      </c>
      <c r="CK157" s="142" t="str">
        <f t="shared" si="381"/>
        <v>-</v>
      </c>
      <c r="CL157" s="260" t="str">
        <f t="shared" si="382"/>
        <v>-</v>
      </c>
      <c r="CM157" s="3">
        <f t="shared" si="364"/>
        <v>0</v>
      </c>
      <c r="CN157" s="3">
        <f t="shared" si="383"/>
        <v>0</v>
      </c>
      <c r="CO157" s="3">
        <f t="shared" si="365"/>
        <v>0</v>
      </c>
      <c r="CP157" s="3">
        <f t="shared" si="366"/>
        <v>0</v>
      </c>
      <c r="CQ157" s="3">
        <f t="shared" si="367"/>
        <v>0</v>
      </c>
      <c r="CR157" s="3">
        <f t="shared" si="368"/>
        <v>0</v>
      </c>
      <c r="CS157" s="3">
        <f t="shared" si="369"/>
        <v>0</v>
      </c>
      <c r="CT157" s="3">
        <f t="shared" si="370"/>
        <v>0</v>
      </c>
      <c r="CU157" s="3">
        <f t="shared" si="371"/>
        <v>0</v>
      </c>
      <c r="CV157" s="3">
        <f t="shared" si="372"/>
        <v>0</v>
      </c>
      <c r="CW157" s="3">
        <f t="shared" si="373"/>
        <v>0</v>
      </c>
      <c r="CX157" s="3">
        <f t="shared" si="374"/>
        <v>0</v>
      </c>
      <c r="CY157" s="3">
        <f t="shared" si="375"/>
        <v>0</v>
      </c>
      <c r="CZ157" s="3">
        <f t="shared" si="376"/>
        <v>0</v>
      </c>
      <c r="DA157" s="3">
        <f t="shared" si="384"/>
        <v>-1</v>
      </c>
      <c r="DB157" s="3">
        <f t="shared" si="377"/>
        <v>-1</v>
      </c>
      <c r="DC157" s="3">
        <f t="shared" si="377"/>
        <v>-1</v>
      </c>
      <c r="DD157" s="3">
        <f t="shared" si="377"/>
        <v>-1</v>
      </c>
      <c r="DE157" s="3">
        <f t="shared" si="377"/>
        <v>-1</v>
      </c>
      <c r="DF157" s="3">
        <f t="shared" si="377"/>
        <v>-1</v>
      </c>
      <c r="DG157" s="3">
        <f t="shared" si="377"/>
        <v>-1</v>
      </c>
      <c r="DH157" s="3">
        <f t="shared" si="377"/>
        <v>-1</v>
      </c>
      <c r="DI157" s="3">
        <f t="shared" si="377"/>
        <v>-1</v>
      </c>
      <c r="DJ157" s="3">
        <f t="shared" si="377"/>
        <v>-1</v>
      </c>
      <c r="DK157" s="3">
        <f t="shared" si="377"/>
        <v>-1</v>
      </c>
      <c r="DL157" s="3">
        <f t="shared" si="377"/>
        <v>-1</v>
      </c>
      <c r="DM157" s="161" t="str">
        <f t="shared" si="378"/>
        <v>-</v>
      </c>
      <c r="DN157" s="161" t="str">
        <f t="shared" si="379"/>
        <v>-</v>
      </c>
      <c r="DO157" s="139" t="str">
        <f t="shared" si="386"/>
        <v>-</v>
      </c>
      <c r="DP157" s="235" t="str">
        <f t="shared" si="385"/>
        <v>-</v>
      </c>
      <c r="DU157" s="213" t="s">
        <v>35</v>
      </c>
      <c r="DV157" s="196" t="s">
        <v>135</v>
      </c>
      <c r="DW157" s="196" t="s">
        <v>136</v>
      </c>
      <c r="DX157" s="229" t="s">
        <v>36</v>
      </c>
      <c r="DY157" s="196" t="s">
        <v>58</v>
      </c>
      <c r="DZ157" s="196" t="s">
        <v>58</v>
      </c>
      <c r="EA157" s="196" t="s">
        <v>58</v>
      </c>
      <c r="EB157" s="214" t="s">
        <v>137</v>
      </c>
      <c r="EC157" s="214" t="s">
        <v>138</v>
      </c>
      <c r="ED157" s="197" t="str">
        <f>DX157</f>
        <v>km/h</v>
      </c>
      <c r="EJ157" s="147"/>
    </row>
    <row r="158" spans="1:164" ht="13.5" customHeight="1">
      <c r="B158" s="186"/>
      <c r="C158" s="186"/>
      <c r="D158" s="5">
        <v>5</v>
      </c>
      <c r="E158" s="122" t="str">
        <f t="shared" si="387"/>
        <v/>
      </c>
      <c r="F158" s="123" t="str">
        <f t="shared" si="388"/>
        <v/>
      </c>
      <c r="G158" s="89" t="str">
        <f t="shared" si="389"/>
        <v/>
      </c>
      <c r="H158" s="7"/>
      <c r="L158" s="81"/>
      <c r="M158" s="81"/>
      <c r="N158" s="81"/>
      <c r="CI158" s="157"/>
      <c r="CJ158" s="234" t="str">
        <f t="shared" si="380"/>
        <v>-</v>
      </c>
      <c r="CK158" s="142" t="str">
        <f t="shared" si="381"/>
        <v>-</v>
      </c>
      <c r="CL158" s="260" t="str">
        <f t="shared" si="382"/>
        <v>-</v>
      </c>
      <c r="CM158" s="3">
        <f t="shared" si="364"/>
        <v>0</v>
      </c>
      <c r="CN158" s="3">
        <f t="shared" si="383"/>
        <v>0</v>
      </c>
      <c r="CO158" s="3">
        <f t="shared" si="365"/>
        <v>0</v>
      </c>
      <c r="CP158" s="3">
        <f t="shared" si="366"/>
        <v>0</v>
      </c>
      <c r="CQ158" s="3">
        <f t="shared" si="367"/>
        <v>0</v>
      </c>
      <c r="CR158" s="3">
        <f t="shared" si="368"/>
        <v>0</v>
      </c>
      <c r="CS158" s="3">
        <f t="shared" si="369"/>
        <v>0</v>
      </c>
      <c r="CT158" s="3">
        <f t="shared" si="370"/>
        <v>0</v>
      </c>
      <c r="CU158" s="3">
        <f t="shared" si="371"/>
        <v>0</v>
      </c>
      <c r="CV158" s="3">
        <f t="shared" si="372"/>
        <v>0</v>
      </c>
      <c r="CW158" s="3">
        <f t="shared" si="373"/>
        <v>0</v>
      </c>
      <c r="CX158" s="3">
        <f t="shared" si="374"/>
        <v>0</v>
      </c>
      <c r="CY158" s="3">
        <f t="shared" si="375"/>
        <v>0</v>
      </c>
      <c r="CZ158" s="3">
        <f t="shared" si="376"/>
        <v>0</v>
      </c>
      <c r="DA158" s="3">
        <f t="shared" si="384"/>
        <v>-1</v>
      </c>
      <c r="DB158" s="3">
        <f t="shared" si="377"/>
        <v>-1</v>
      </c>
      <c r="DC158" s="3">
        <f t="shared" si="377"/>
        <v>-1</v>
      </c>
      <c r="DD158" s="3">
        <f t="shared" si="377"/>
        <v>-1</v>
      </c>
      <c r="DE158" s="3">
        <f t="shared" si="377"/>
        <v>-1</v>
      </c>
      <c r="DF158" s="3">
        <f t="shared" si="377"/>
        <v>-1</v>
      </c>
      <c r="DG158" s="3">
        <f t="shared" si="377"/>
        <v>-1</v>
      </c>
      <c r="DH158" s="3">
        <f t="shared" si="377"/>
        <v>-1</v>
      </c>
      <c r="DI158" s="3">
        <f t="shared" si="377"/>
        <v>-1</v>
      </c>
      <c r="DJ158" s="3">
        <f t="shared" si="377"/>
        <v>-1</v>
      </c>
      <c r="DK158" s="3">
        <f t="shared" si="377"/>
        <v>-1</v>
      </c>
      <c r="DL158" s="3">
        <f t="shared" si="377"/>
        <v>-1</v>
      </c>
      <c r="DM158" s="161" t="str">
        <f t="shared" si="378"/>
        <v>-</v>
      </c>
      <c r="DN158" s="161" t="str">
        <f t="shared" si="379"/>
        <v>-</v>
      </c>
      <c r="DO158" s="139" t="str">
        <f t="shared" si="386"/>
        <v>-</v>
      </c>
      <c r="DP158" s="235" t="str">
        <f t="shared" si="385"/>
        <v>-</v>
      </c>
      <c r="DU158" s="224" t="str">
        <f t="shared" ref="DU158:DU176" si="390">IF($E$12="","-",BL6)</f>
        <v>-</v>
      </c>
      <c r="DV158" s="225" t="str">
        <f t="shared" ref="DV158:DV176" si="391">BP6</f>
        <v>-</v>
      </c>
      <c r="DW158" s="225">
        <f t="shared" ref="DW158:DW176" si="392">IF(DU158="-",0,$E$6)</f>
        <v>0</v>
      </c>
      <c r="DX158" s="150">
        <f t="shared" ref="DX158:DX176" si="393">IF(DU158="-",0,$DU158/$E$12/$E$30*(2*PI()*$E$33)/1000*60)</f>
        <v>0</v>
      </c>
      <c r="DY158" s="165">
        <f>IF(DU158="-",0,$E$36*$E$6*9.80665+$E$37*DX158+$E$38*DX158^2)</f>
        <v>0</v>
      </c>
      <c r="DZ158" s="165">
        <f t="shared" ref="DZ158:DZ177" si="394">IF(DU158="-",0,$DV158*$E$12*$E$30*$F$12*$E$31/($E$33))</f>
        <v>0</v>
      </c>
      <c r="EA158" s="165">
        <f t="shared" ref="EA158:EA177" si="395">IF(DU158="-",0,DZ158-DY158)</f>
        <v>0</v>
      </c>
      <c r="EB158" s="226">
        <f t="shared" ref="EB158:EB177" si="396">IF(DU158="-",0,EA158/(SQRT(($DW158*9.80665)^2-EA158^2)))</f>
        <v>0</v>
      </c>
      <c r="EC158" s="165">
        <f t="shared" ref="EC158:EC177" si="397">IF(DU158="-",0,ATAN(EB158)/PI()*180)</f>
        <v>0</v>
      </c>
      <c r="ED158" s="195">
        <f t="shared" ref="ED158:ED177" si="398">IF(DU158="-",0,DX158)</f>
        <v>0</v>
      </c>
      <c r="EJ158" s="147"/>
    </row>
    <row r="159" spans="1:164" ht="13.5" customHeight="1">
      <c r="B159" s="186"/>
      <c r="C159" s="186"/>
      <c r="D159" s="5">
        <v>6</v>
      </c>
      <c r="E159" s="122" t="str">
        <f t="shared" si="387"/>
        <v/>
      </c>
      <c r="F159" s="123" t="str">
        <f t="shared" si="388"/>
        <v/>
      </c>
      <c r="G159" s="89" t="str">
        <f t="shared" si="389"/>
        <v/>
      </c>
      <c r="H159" s="7"/>
      <c r="L159" s="81"/>
      <c r="M159" s="81"/>
      <c r="N159" s="81"/>
      <c r="CI159" s="157"/>
      <c r="CJ159" s="234" t="str">
        <f t="shared" si="380"/>
        <v>-</v>
      </c>
      <c r="CK159" s="142" t="str">
        <f t="shared" si="381"/>
        <v>-</v>
      </c>
      <c r="CL159" s="260" t="str">
        <f t="shared" si="382"/>
        <v>-</v>
      </c>
      <c r="CM159" s="3">
        <f t="shared" si="364"/>
        <v>0</v>
      </c>
      <c r="CN159" s="3">
        <f t="shared" si="383"/>
        <v>0</v>
      </c>
      <c r="CO159" s="3">
        <f t="shared" si="365"/>
        <v>0</v>
      </c>
      <c r="CP159" s="3">
        <f t="shared" si="366"/>
        <v>0</v>
      </c>
      <c r="CQ159" s="3">
        <f t="shared" si="367"/>
        <v>0</v>
      </c>
      <c r="CR159" s="3">
        <f t="shared" si="368"/>
        <v>0</v>
      </c>
      <c r="CS159" s="3">
        <f t="shared" si="369"/>
        <v>0</v>
      </c>
      <c r="CT159" s="3">
        <f t="shared" si="370"/>
        <v>0</v>
      </c>
      <c r="CU159" s="3">
        <f t="shared" si="371"/>
        <v>0</v>
      </c>
      <c r="CV159" s="3">
        <f t="shared" si="372"/>
        <v>0</v>
      </c>
      <c r="CW159" s="3">
        <f t="shared" si="373"/>
        <v>0</v>
      </c>
      <c r="CX159" s="3">
        <f t="shared" si="374"/>
        <v>0</v>
      </c>
      <c r="CY159" s="3">
        <f t="shared" si="375"/>
        <v>0</v>
      </c>
      <c r="CZ159" s="3">
        <f t="shared" si="376"/>
        <v>0</v>
      </c>
      <c r="DA159" s="3">
        <f>IF(AND(CO159&gt;0,CO160&lt;0),1,-1)</f>
        <v>-1</v>
      </c>
      <c r="DB159" s="3">
        <f t="shared" si="377"/>
        <v>-1</v>
      </c>
      <c r="DC159" s="3">
        <f t="shared" si="377"/>
        <v>-1</v>
      </c>
      <c r="DD159" s="3">
        <f t="shared" si="377"/>
        <v>-1</v>
      </c>
      <c r="DE159" s="3">
        <f t="shared" si="377"/>
        <v>-1</v>
      </c>
      <c r="DF159" s="3">
        <f t="shared" si="377"/>
        <v>-1</v>
      </c>
      <c r="DG159" s="3">
        <f t="shared" si="377"/>
        <v>-1</v>
      </c>
      <c r="DH159" s="3">
        <f t="shared" si="377"/>
        <v>-1</v>
      </c>
      <c r="DI159" s="3">
        <f t="shared" si="377"/>
        <v>-1</v>
      </c>
      <c r="DJ159" s="3">
        <f t="shared" si="377"/>
        <v>-1</v>
      </c>
      <c r="DK159" s="3">
        <f t="shared" si="377"/>
        <v>-1</v>
      </c>
      <c r="DL159" s="3">
        <f t="shared" si="377"/>
        <v>-1</v>
      </c>
      <c r="DM159" s="161" t="str">
        <f t="shared" si="378"/>
        <v>-</v>
      </c>
      <c r="DN159" s="161" t="str">
        <f t="shared" si="379"/>
        <v>-</v>
      </c>
      <c r="DO159" s="139" t="str">
        <f t="shared" si="386"/>
        <v>-</v>
      </c>
      <c r="DP159" s="235" t="str">
        <f t="shared" si="385"/>
        <v>-</v>
      </c>
      <c r="DU159" s="224" t="str">
        <f t="shared" si="390"/>
        <v>-</v>
      </c>
      <c r="DV159" s="225" t="str">
        <f t="shared" si="391"/>
        <v>-</v>
      </c>
      <c r="DW159" s="225">
        <f t="shared" si="392"/>
        <v>0</v>
      </c>
      <c r="DX159" s="150">
        <f t="shared" si="393"/>
        <v>0</v>
      </c>
      <c r="DY159" s="165">
        <f t="shared" ref="DY159:DY177" si="399">IF(DU159="-",0,$E$36*$E$6*9.80665+$E$37*DX159+$E$38*DX159^2)</f>
        <v>0</v>
      </c>
      <c r="DZ159" s="165">
        <f t="shared" si="394"/>
        <v>0</v>
      </c>
      <c r="EA159" s="165">
        <f t="shared" si="395"/>
        <v>0</v>
      </c>
      <c r="EB159" s="226">
        <f t="shared" si="396"/>
        <v>0</v>
      </c>
      <c r="EC159" s="165">
        <f t="shared" si="397"/>
        <v>0</v>
      </c>
      <c r="ED159" s="195">
        <f t="shared" si="398"/>
        <v>0</v>
      </c>
      <c r="EJ159" s="147"/>
    </row>
    <row r="160" spans="1:164" ht="13.5" customHeight="1">
      <c r="B160" s="186"/>
      <c r="C160" s="186"/>
      <c r="D160" s="5">
        <v>7</v>
      </c>
      <c r="E160" s="122" t="str">
        <f t="shared" si="387"/>
        <v/>
      </c>
      <c r="F160" s="123" t="str">
        <f t="shared" si="388"/>
        <v/>
      </c>
      <c r="G160" s="89" t="str">
        <f t="shared" si="389"/>
        <v/>
      </c>
      <c r="H160" s="7"/>
      <c r="L160" s="6"/>
      <c r="CI160" s="157"/>
      <c r="CJ160" s="234" t="str">
        <f t="shared" si="380"/>
        <v>-</v>
      </c>
      <c r="CK160" s="142" t="str">
        <f t="shared" si="381"/>
        <v>-</v>
      </c>
      <c r="CL160" s="260" t="str">
        <f t="shared" si="382"/>
        <v>-</v>
      </c>
      <c r="CM160" s="3">
        <f t="shared" si="364"/>
        <v>0</v>
      </c>
      <c r="CN160" s="3">
        <f t="shared" si="383"/>
        <v>0</v>
      </c>
      <c r="CO160" s="3">
        <f t="shared" si="365"/>
        <v>0</v>
      </c>
      <c r="CP160" s="3">
        <f t="shared" si="366"/>
        <v>0</v>
      </c>
      <c r="CQ160" s="3">
        <f t="shared" si="367"/>
        <v>0</v>
      </c>
      <c r="CR160" s="3">
        <f t="shared" si="368"/>
        <v>0</v>
      </c>
      <c r="CS160" s="3">
        <f t="shared" si="369"/>
        <v>0</v>
      </c>
      <c r="CT160" s="3">
        <f t="shared" si="370"/>
        <v>0</v>
      </c>
      <c r="CU160" s="3">
        <f t="shared" si="371"/>
        <v>0</v>
      </c>
      <c r="CV160" s="3">
        <f t="shared" si="372"/>
        <v>0</v>
      </c>
      <c r="CW160" s="3">
        <f t="shared" si="373"/>
        <v>0</v>
      </c>
      <c r="CX160" s="3">
        <f t="shared" si="374"/>
        <v>0</v>
      </c>
      <c r="CY160" s="3">
        <f t="shared" si="375"/>
        <v>0</v>
      </c>
      <c r="CZ160" s="3">
        <f t="shared" si="376"/>
        <v>0</v>
      </c>
      <c r="DA160" s="3">
        <f t="shared" si="384"/>
        <v>-1</v>
      </c>
      <c r="DB160" s="3">
        <f t="shared" si="377"/>
        <v>-1</v>
      </c>
      <c r="DC160" s="3">
        <f t="shared" si="377"/>
        <v>-1</v>
      </c>
      <c r="DD160" s="3">
        <f t="shared" si="377"/>
        <v>-1</v>
      </c>
      <c r="DE160" s="3">
        <f t="shared" si="377"/>
        <v>-1</v>
      </c>
      <c r="DF160" s="3">
        <f t="shared" si="377"/>
        <v>-1</v>
      </c>
      <c r="DG160" s="3">
        <f t="shared" si="377"/>
        <v>-1</v>
      </c>
      <c r="DH160" s="3">
        <f t="shared" si="377"/>
        <v>-1</v>
      </c>
      <c r="DI160" s="3">
        <f t="shared" si="377"/>
        <v>-1</v>
      </c>
      <c r="DJ160" s="3">
        <f t="shared" si="377"/>
        <v>-1</v>
      </c>
      <c r="DK160" s="3">
        <f t="shared" si="377"/>
        <v>-1</v>
      </c>
      <c r="DL160" s="3">
        <f t="shared" si="377"/>
        <v>-1</v>
      </c>
      <c r="DM160" s="161" t="str">
        <f t="shared" si="378"/>
        <v>-</v>
      </c>
      <c r="DN160" s="161" t="str">
        <f t="shared" si="379"/>
        <v>-</v>
      </c>
      <c r="DO160" s="139" t="str">
        <f t="shared" si="386"/>
        <v>-</v>
      </c>
      <c r="DP160" s="235" t="str">
        <f t="shared" si="385"/>
        <v>-</v>
      </c>
      <c r="DU160" s="224" t="str">
        <f t="shared" si="390"/>
        <v>-</v>
      </c>
      <c r="DV160" s="225" t="str">
        <f t="shared" si="391"/>
        <v>-</v>
      </c>
      <c r="DW160" s="225">
        <f t="shared" si="392"/>
        <v>0</v>
      </c>
      <c r="DX160" s="150">
        <f t="shared" si="393"/>
        <v>0</v>
      </c>
      <c r="DY160" s="165">
        <f t="shared" si="399"/>
        <v>0</v>
      </c>
      <c r="DZ160" s="165">
        <f t="shared" si="394"/>
        <v>0</v>
      </c>
      <c r="EA160" s="165">
        <f t="shared" si="395"/>
        <v>0</v>
      </c>
      <c r="EB160" s="226">
        <f t="shared" si="396"/>
        <v>0</v>
      </c>
      <c r="EC160" s="165">
        <f t="shared" si="397"/>
        <v>0</v>
      </c>
      <c r="ED160" s="195">
        <f t="shared" si="398"/>
        <v>0</v>
      </c>
      <c r="EJ160" s="147"/>
    </row>
    <row r="161" spans="2:140" ht="13.5" customHeight="1">
      <c r="B161" s="186"/>
      <c r="C161" s="186"/>
      <c r="D161" s="5">
        <v>8</v>
      </c>
      <c r="E161" s="122" t="str">
        <f t="shared" si="387"/>
        <v/>
      </c>
      <c r="F161" s="123" t="str">
        <f t="shared" si="388"/>
        <v/>
      </c>
      <c r="G161" s="89" t="str">
        <f t="shared" si="389"/>
        <v/>
      </c>
      <c r="H161" s="7"/>
      <c r="L161" s="6"/>
      <c r="CI161" s="157"/>
      <c r="CJ161" s="234" t="str">
        <f t="shared" si="380"/>
        <v>-</v>
      </c>
      <c r="CK161" s="142" t="str">
        <f t="shared" si="381"/>
        <v>-</v>
      </c>
      <c r="CL161" s="260" t="str">
        <f t="shared" si="382"/>
        <v>-</v>
      </c>
      <c r="CM161" s="3">
        <f t="shared" si="364"/>
        <v>0</v>
      </c>
      <c r="CN161" s="3">
        <f t="shared" si="383"/>
        <v>0</v>
      </c>
      <c r="CO161" s="3">
        <f t="shared" si="365"/>
        <v>0</v>
      </c>
      <c r="CP161" s="3">
        <f t="shared" si="366"/>
        <v>0</v>
      </c>
      <c r="CQ161" s="3">
        <f t="shared" si="367"/>
        <v>0</v>
      </c>
      <c r="CR161" s="3">
        <f t="shared" si="368"/>
        <v>0</v>
      </c>
      <c r="CS161" s="3">
        <f t="shared" si="369"/>
        <v>0</v>
      </c>
      <c r="CT161" s="3">
        <f t="shared" si="370"/>
        <v>0</v>
      </c>
      <c r="CU161" s="3">
        <f t="shared" si="371"/>
        <v>0</v>
      </c>
      <c r="CV161" s="3">
        <f t="shared" si="372"/>
        <v>0</v>
      </c>
      <c r="CW161" s="3">
        <f t="shared" si="373"/>
        <v>0</v>
      </c>
      <c r="CX161" s="3">
        <f t="shared" si="374"/>
        <v>0</v>
      </c>
      <c r="CY161" s="3">
        <f t="shared" si="375"/>
        <v>0</v>
      </c>
      <c r="CZ161" s="3">
        <f t="shared" si="376"/>
        <v>0</v>
      </c>
      <c r="DA161" s="3">
        <f t="shared" si="384"/>
        <v>-1</v>
      </c>
      <c r="DB161" s="3">
        <f t="shared" si="377"/>
        <v>-1</v>
      </c>
      <c r="DC161" s="3">
        <f t="shared" si="377"/>
        <v>-1</v>
      </c>
      <c r="DD161" s="3">
        <f t="shared" si="377"/>
        <v>-1</v>
      </c>
      <c r="DE161" s="3">
        <f t="shared" si="377"/>
        <v>-1</v>
      </c>
      <c r="DF161" s="3">
        <f t="shared" si="377"/>
        <v>-1</v>
      </c>
      <c r="DG161" s="3">
        <f t="shared" si="377"/>
        <v>-1</v>
      </c>
      <c r="DH161" s="3">
        <f t="shared" si="377"/>
        <v>-1</v>
      </c>
      <c r="DI161" s="3">
        <f t="shared" si="377"/>
        <v>-1</v>
      </c>
      <c r="DJ161" s="3">
        <f t="shared" si="377"/>
        <v>-1</v>
      </c>
      <c r="DK161" s="3">
        <f t="shared" si="377"/>
        <v>-1</v>
      </c>
      <c r="DL161" s="3">
        <f t="shared" si="377"/>
        <v>-1</v>
      </c>
      <c r="DM161" s="161" t="str">
        <f t="shared" si="378"/>
        <v>-</v>
      </c>
      <c r="DN161" s="161" t="str">
        <f t="shared" si="379"/>
        <v>-</v>
      </c>
      <c r="DO161" s="139" t="str">
        <f t="shared" si="386"/>
        <v>-</v>
      </c>
      <c r="DP161" s="235" t="str">
        <f t="shared" si="385"/>
        <v>-</v>
      </c>
      <c r="DU161" s="224" t="str">
        <f t="shared" si="390"/>
        <v>-</v>
      </c>
      <c r="DV161" s="225" t="str">
        <f t="shared" si="391"/>
        <v>-</v>
      </c>
      <c r="DW161" s="225">
        <f t="shared" si="392"/>
        <v>0</v>
      </c>
      <c r="DX161" s="150">
        <f t="shared" si="393"/>
        <v>0</v>
      </c>
      <c r="DY161" s="165">
        <f t="shared" si="399"/>
        <v>0</v>
      </c>
      <c r="DZ161" s="165">
        <f t="shared" si="394"/>
        <v>0</v>
      </c>
      <c r="EA161" s="165">
        <f t="shared" si="395"/>
        <v>0</v>
      </c>
      <c r="EB161" s="226">
        <f t="shared" si="396"/>
        <v>0</v>
      </c>
      <c r="EC161" s="165">
        <f t="shared" si="397"/>
        <v>0</v>
      </c>
      <c r="ED161" s="195">
        <f t="shared" si="398"/>
        <v>0</v>
      </c>
      <c r="EJ161" s="147"/>
    </row>
    <row r="162" spans="2:140" ht="13.5" customHeight="1">
      <c r="B162" s="186"/>
      <c r="C162" s="186"/>
      <c r="D162" s="5">
        <v>9</v>
      </c>
      <c r="E162" s="122" t="str">
        <f t="shared" si="387"/>
        <v/>
      </c>
      <c r="F162" s="123" t="str">
        <f t="shared" si="388"/>
        <v/>
      </c>
      <c r="G162" s="89" t="str">
        <f t="shared" si="389"/>
        <v/>
      </c>
      <c r="H162" s="7"/>
      <c r="L162" s="80"/>
      <c r="M162" s="80"/>
      <c r="N162" s="80"/>
      <c r="AI162" s="4"/>
      <c r="AJ162" s="4"/>
      <c r="AK162" s="4"/>
      <c r="AL162" s="4"/>
      <c r="AM162" s="4"/>
      <c r="AN162" s="4"/>
      <c r="AO162" s="4"/>
      <c r="CI162" s="157"/>
      <c r="CJ162" s="234" t="str">
        <f t="shared" si="380"/>
        <v>-</v>
      </c>
      <c r="CK162" s="142" t="str">
        <f t="shared" si="381"/>
        <v>-</v>
      </c>
      <c r="CL162" s="260" t="str">
        <f t="shared" si="382"/>
        <v>-</v>
      </c>
      <c r="CM162" s="3">
        <f t="shared" si="364"/>
        <v>0</v>
      </c>
      <c r="CN162" s="3">
        <f t="shared" si="383"/>
        <v>0</v>
      </c>
      <c r="CO162" s="3">
        <f t="shared" si="365"/>
        <v>0</v>
      </c>
      <c r="CP162" s="3">
        <f t="shared" si="366"/>
        <v>0</v>
      </c>
      <c r="CQ162" s="3">
        <f t="shared" si="367"/>
        <v>0</v>
      </c>
      <c r="CR162" s="3">
        <f t="shared" si="368"/>
        <v>0</v>
      </c>
      <c r="CS162" s="3">
        <f t="shared" si="369"/>
        <v>0</v>
      </c>
      <c r="CT162" s="3">
        <f t="shared" si="370"/>
        <v>0</v>
      </c>
      <c r="CU162" s="3">
        <f t="shared" si="371"/>
        <v>0</v>
      </c>
      <c r="CV162" s="3">
        <f t="shared" si="372"/>
        <v>0</v>
      </c>
      <c r="CW162" s="3">
        <f t="shared" si="373"/>
        <v>0</v>
      </c>
      <c r="CX162" s="3">
        <f t="shared" si="374"/>
        <v>0</v>
      </c>
      <c r="CY162" s="3">
        <f t="shared" si="375"/>
        <v>0</v>
      </c>
      <c r="CZ162" s="3">
        <f t="shared" si="376"/>
        <v>0</v>
      </c>
      <c r="DA162" s="3">
        <f>IF(AND(CO162&gt;0,CO163&lt;0),1,-1)</f>
        <v>-1</v>
      </c>
      <c r="DB162" s="3">
        <f t="shared" si="377"/>
        <v>-1</v>
      </c>
      <c r="DC162" s="3">
        <f t="shared" si="377"/>
        <v>-1</v>
      </c>
      <c r="DD162" s="3">
        <f t="shared" si="377"/>
        <v>-1</v>
      </c>
      <c r="DE162" s="3">
        <f t="shared" si="377"/>
        <v>-1</v>
      </c>
      <c r="DF162" s="3">
        <f t="shared" si="377"/>
        <v>-1</v>
      </c>
      <c r="DG162" s="3">
        <f t="shared" si="377"/>
        <v>-1</v>
      </c>
      <c r="DH162" s="3">
        <f t="shared" si="377"/>
        <v>-1</v>
      </c>
      <c r="DI162" s="3">
        <f t="shared" si="377"/>
        <v>-1</v>
      </c>
      <c r="DJ162" s="3">
        <f t="shared" si="377"/>
        <v>-1</v>
      </c>
      <c r="DK162" s="3">
        <f t="shared" si="377"/>
        <v>-1</v>
      </c>
      <c r="DL162" s="3">
        <f t="shared" si="377"/>
        <v>-1</v>
      </c>
      <c r="DM162" s="161" t="str">
        <f t="shared" si="378"/>
        <v>-</v>
      </c>
      <c r="DN162" s="161" t="str">
        <f t="shared" si="379"/>
        <v>-</v>
      </c>
      <c r="DO162" s="139" t="str">
        <f t="shared" si="386"/>
        <v>-</v>
      </c>
      <c r="DP162" s="235" t="str">
        <f t="shared" si="385"/>
        <v>-</v>
      </c>
      <c r="DU162" s="224" t="str">
        <f t="shared" si="390"/>
        <v>-</v>
      </c>
      <c r="DV162" s="225" t="str">
        <f t="shared" si="391"/>
        <v>-</v>
      </c>
      <c r="DW162" s="225">
        <f t="shared" si="392"/>
        <v>0</v>
      </c>
      <c r="DX162" s="150">
        <f t="shared" si="393"/>
        <v>0</v>
      </c>
      <c r="DY162" s="165">
        <f t="shared" si="399"/>
        <v>0</v>
      </c>
      <c r="DZ162" s="165">
        <f t="shared" si="394"/>
        <v>0</v>
      </c>
      <c r="EA162" s="165">
        <f t="shared" si="395"/>
        <v>0</v>
      </c>
      <c r="EB162" s="226">
        <f t="shared" si="396"/>
        <v>0</v>
      </c>
      <c r="EC162" s="165">
        <f t="shared" si="397"/>
        <v>0</v>
      </c>
      <c r="ED162" s="195">
        <f t="shared" si="398"/>
        <v>0</v>
      </c>
      <c r="EJ162" s="147"/>
    </row>
    <row r="163" spans="2:140" ht="13.5" customHeight="1">
      <c r="B163" s="186"/>
      <c r="C163" s="186"/>
      <c r="D163" s="5">
        <v>10</v>
      </c>
      <c r="E163" s="122" t="str">
        <f t="shared" si="387"/>
        <v/>
      </c>
      <c r="F163" s="123" t="str">
        <f t="shared" si="388"/>
        <v/>
      </c>
      <c r="G163" s="89" t="str">
        <f t="shared" si="389"/>
        <v/>
      </c>
      <c r="H163" s="7"/>
      <c r="L163" s="81"/>
      <c r="M163" s="81"/>
      <c r="N163" s="81"/>
      <c r="AI163" s="4"/>
      <c r="AJ163" s="4"/>
      <c r="AK163" s="4"/>
      <c r="AL163" s="4"/>
      <c r="AM163" s="4"/>
      <c r="AN163" s="4"/>
      <c r="AO163" s="4"/>
      <c r="CI163" s="157"/>
      <c r="CJ163" s="234" t="str">
        <f t="shared" si="380"/>
        <v>-</v>
      </c>
      <c r="CK163" s="142" t="str">
        <f t="shared" si="381"/>
        <v>-</v>
      </c>
      <c r="CL163" s="260" t="str">
        <f t="shared" si="382"/>
        <v>-</v>
      </c>
      <c r="CM163" s="3">
        <f t="shared" si="364"/>
        <v>0</v>
      </c>
      <c r="CN163" s="3">
        <f t="shared" si="383"/>
        <v>0</v>
      </c>
      <c r="CO163" s="3">
        <f t="shared" si="365"/>
        <v>0</v>
      </c>
      <c r="CP163" s="3">
        <f t="shared" si="366"/>
        <v>0</v>
      </c>
      <c r="CQ163" s="3">
        <f t="shared" si="367"/>
        <v>0</v>
      </c>
      <c r="CR163" s="3">
        <f t="shared" si="368"/>
        <v>0</v>
      </c>
      <c r="CS163" s="3">
        <f t="shared" si="369"/>
        <v>0</v>
      </c>
      <c r="CT163" s="3">
        <f t="shared" si="370"/>
        <v>0</v>
      </c>
      <c r="CU163" s="3">
        <f t="shared" si="371"/>
        <v>0</v>
      </c>
      <c r="CV163" s="3">
        <f t="shared" si="372"/>
        <v>0</v>
      </c>
      <c r="CW163" s="3">
        <f t="shared" si="373"/>
        <v>0</v>
      </c>
      <c r="CX163" s="3">
        <f t="shared" si="374"/>
        <v>0</v>
      </c>
      <c r="CY163" s="3">
        <f t="shared" si="375"/>
        <v>0</v>
      </c>
      <c r="CZ163" s="3">
        <f t="shared" si="376"/>
        <v>0</v>
      </c>
      <c r="DA163" s="3">
        <f>IF(AND(CO163&gt;0,CO164&lt;0),1,-1)</f>
        <v>-1</v>
      </c>
      <c r="DB163" s="3">
        <f t="shared" si="377"/>
        <v>-1</v>
      </c>
      <c r="DC163" s="3">
        <f t="shared" si="377"/>
        <v>-1</v>
      </c>
      <c r="DD163" s="3">
        <f t="shared" si="377"/>
        <v>-1</v>
      </c>
      <c r="DE163" s="3">
        <f t="shared" si="377"/>
        <v>-1</v>
      </c>
      <c r="DF163" s="3">
        <f t="shared" si="377"/>
        <v>-1</v>
      </c>
      <c r="DG163" s="3">
        <f t="shared" si="377"/>
        <v>-1</v>
      </c>
      <c r="DH163" s="3">
        <f t="shared" si="377"/>
        <v>-1</v>
      </c>
      <c r="DI163" s="3">
        <f t="shared" si="377"/>
        <v>-1</v>
      </c>
      <c r="DJ163" s="3">
        <f t="shared" si="377"/>
        <v>-1</v>
      </c>
      <c r="DK163" s="3">
        <f t="shared" si="377"/>
        <v>-1</v>
      </c>
      <c r="DL163" s="3">
        <f t="shared" si="377"/>
        <v>-1</v>
      </c>
      <c r="DM163" s="161" t="str">
        <f t="shared" si="378"/>
        <v>-</v>
      </c>
      <c r="DN163" s="161" t="str">
        <f t="shared" si="379"/>
        <v>-</v>
      </c>
      <c r="DO163" s="139" t="str">
        <f t="shared" si="386"/>
        <v>-</v>
      </c>
      <c r="DP163" s="235" t="str">
        <f t="shared" si="385"/>
        <v>-</v>
      </c>
      <c r="DU163" s="224" t="str">
        <f t="shared" si="390"/>
        <v>-</v>
      </c>
      <c r="DV163" s="225" t="str">
        <f t="shared" si="391"/>
        <v>-</v>
      </c>
      <c r="DW163" s="225">
        <f t="shared" si="392"/>
        <v>0</v>
      </c>
      <c r="DX163" s="150">
        <f t="shared" si="393"/>
        <v>0</v>
      </c>
      <c r="DY163" s="165">
        <f t="shared" si="399"/>
        <v>0</v>
      </c>
      <c r="DZ163" s="165">
        <f t="shared" si="394"/>
        <v>0</v>
      </c>
      <c r="EA163" s="165">
        <f t="shared" si="395"/>
        <v>0</v>
      </c>
      <c r="EB163" s="226">
        <f t="shared" si="396"/>
        <v>0</v>
      </c>
      <c r="EC163" s="165">
        <f t="shared" si="397"/>
        <v>0</v>
      </c>
      <c r="ED163" s="195">
        <f t="shared" si="398"/>
        <v>0</v>
      </c>
      <c r="EJ163" s="147"/>
    </row>
    <row r="164" spans="2:140" ht="13.5" customHeight="1">
      <c r="B164" s="186"/>
      <c r="C164" s="186"/>
      <c r="D164" s="5">
        <v>11</v>
      </c>
      <c r="E164" s="122" t="str">
        <f t="shared" si="387"/>
        <v/>
      </c>
      <c r="F164" s="123" t="str">
        <f t="shared" si="388"/>
        <v/>
      </c>
      <c r="G164" s="89" t="str">
        <f t="shared" si="389"/>
        <v/>
      </c>
      <c r="H164" s="7"/>
      <c r="L164" s="81"/>
      <c r="M164" s="81"/>
      <c r="N164" s="81"/>
      <c r="AI164" s="4"/>
      <c r="AJ164" s="4"/>
      <c r="AK164" s="4"/>
      <c r="AL164" s="4"/>
      <c r="AM164" s="4"/>
      <c r="AN164" s="4"/>
      <c r="AO164" s="4"/>
      <c r="CI164" s="157"/>
      <c r="CJ164" s="234" t="str">
        <f t="shared" si="380"/>
        <v>-</v>
      </c>
      <c r="CK164" s="142" t="str">
        <f t="shared" si="381"/>
        <v>-</v>
      </c>
      <c r="CL164" s="260" t="str">
        <f t="shared" si="382"/>
        <v>-</v>
      </c>
      <c r="CM164" s="3">
        <f t="shared" si="364"/>
        <v>0</v>
      </c>
      <c r="CN164" s="3">
        <f t="shared" si="383"/>
        <v>0</v>
      </c>
      <c r="CO164" s="3">
        <f t="shared" si="365"/>
        <v>0</v>
      </c>
      <c r="CP164" s="3">
        <f t="shared" si="366"/>
        <v>0</v>
      </c>
      <c r="CQ164" s="3">
        <f t="shared" si="367"/>
        <v>0</v>
      </c>
      <c r="CR164" s="3">
        <f t="shared" si="368"/>
        <v>0</v>
      </c>
      <c r="CS164" s="3">
        <f t="shared" si="369"/>
        <v>0</v>
      </c>
      <c r="CT164" s="3">
        <f t="shared" si="370"/>
        <v>0</v>
      </c>
      <c r="CU164" s="3">
        <f t="shared" si="371"/>
        <v>0</v>
      </c>
      <c r="CV164" s="3">
        <f t="shared" si="372"/>
        <v>0</v>
      </c>
      <c r="CW164" s="3">
        <f t="shared" si="373"/>
        <v>0</v>
      </c>
      <c r="CX164" s="3">
        <f t="shared" si="374"/>
        <v>0</v>
      </c>
      <c r="CY164" s="3">
        <f t="shared" si="375"/>
        <v>0</v>
      </c>
      <c r="CZ164" s="3">
        <f t="shared" si="376"/>
        <v>0</v>
      </c>
      <c r="DA164" s="3">
        <f>IF(AND(CO164&gt;0,CO165&lt;0),1,-1)</f>
        <v>-1</v>
      </c>
      <c r="DB164" s="3">
        <f t="shared" si="377"/>
        <v>-1</v>
      </c>
      <c r="DC164" s="3">
        <f t="shared" si="377"/>
        <v>-1</v>
      </c>
      <c r="DD164" s="3">
        <f t="shared" si="377"/>
        <v>-1</v>
      </c>
      <c r="DE164" s="3">
        <f t="shared" si="377"/>
        <v>-1</v>
      </c>
      <c r="DF164" s="3">
        <f t="shared" si="377"/>
        <v>-1</v>
      </c>
      <c r="DG164" s="3">
        <f t="shared" si="377"/>
        <v>-1</v>
      </c>
      <c r="DH164" s="3">
        <f t="shared" si="377"/>
        <v>-1</v>
      </c>
      <c r="DI164" s="3">
        <f t="shared" si="377"/>
        <v>-1</v>
      </c>
      <c r="DJ164" s="3">
        <f t="shared" si="377"/>
        <v>-1</v>
      </c>
      <c r="DK164" s="3">
        <f t="shared" si="377"/>
        <v>-1</v>
      </c>
      <c r="DL164" s="3">
        <f t="shared" si="377"/>
        <v>-1</v>
      </c>
      <c r="DM164" s="161" t="str">
        <f t="shared" si="378"/>
        <v>-</v>
      </c>
      <c r="DN164" s="161" t="str">
        <f t="shared" si="379"/>
        <v>-</v>
      </c>
      <c r="DO164" s="139" t="str">
        <f t="shared" si="386"/>
        <v>-</v>
      </c>
      <c r="DP164" s="235" t="str">
        <f t="shared" si="385"/>
        <v>-</v>
      </c>
      <c r="DU164" s="224" t="str">
        <f t="shared" si="390"/>
        <v>-</v>
      </c>
      <c r="DV164" s="225" t="str">
        <f t="shared" si="391"/>
        <v>-</v>
      </c>
      <c r="DW164" s="225">
        <f t="shared" si="392"/>
        <v>0</v>
      </c>
      <c r="DX164" s="150">
        <f t="shared" si="393"/>
        <v>0</v>
      </c>
      <c r="DY164" s="165">
        <f t="shared" si="399"/>
        <v>0</v>
      </c>
      <c r="DZ164" s="165">
        <f t="shared" si="394"/>
        <v>0</v>
      </c>
      <c r="EA164" s="165">
        <f t="shared" si="395"/>
        <v>0</v>
      </c>
      <c r="EB164" s="226">
        <f t="shared" si="396"/>
        <v>0</v>
      </c>
      <c r="EC164" s="165">
        <f t="shared" si="397"/>
        <v>0</v>
      </c>
      <c r="ED164" s="195">
        <f t="shared" si="398"/>
        <v>0</v>
      </c>
      <c r="EJ164" s="147"/>
    </row>
    <row r="165" spans="2:140" ht="13.5" customHeight="1">
      <c r="B165" s="186"/>
      <c r="C165" s="186"/>
      <c r="D165" s="5">
        <v>12</v>
      </c>
      <c r="E165" s="122" t="str">
        <f t="shared" si="387"/>
        <v/>
      </c>
      <c r="F165" s="123" t="str">
        <f t="shared" si="388"/>
        <v/>
      </c>
      <c r="G165" s="89" t="str">
        <f t="shared" si="389"/>
        <v/>
      </c>
      <c r="H165" s="7"/>
      <c r="L165" s="81"/>
      <c r="M165" s="81"/>
      <c r="N165" s="81"/>
      <c r="CI165" s="157"/>
      <c r="CJ165" s="234" t="str">
        <f t="shared" si="380"/>
        <v>-</v>
      </c>
      <c r="CK165" s="142" t="str">
        <f t="shared" si="381"/>
        <v>-</v>
      </c>
      <c r="CL165" s="260" t="str">
        <f t="shared" si="382"/>
        <v>-</v>
      </c>
      <c r="CM165" s="3">
        <f t="shared" si="364"/>
        <v>0</v>
      </c>
      <c r="CN165" s="3">
        <f t="shared" si="383"/>
        <v>0</v>
      </c>
      <c r="CO165" s="3">
        <f t="shared" si="365"/>
        <v>0</v>
      </c>
      <c r="CP165" s="3">
        <f t="shared" si="366"/>
        <v>0</v>
      </c>
      <c r="CQ165" s="3">
        <f t="shared" si="367"/>
        <v>0</v>
      </c>
      <c r="CR165" s="3">
        <f t="shared" si="368"/>
        <v>0</v>
      </c>
      <c r="CS165" s="3">
        <f t="shared" si="369"/>
        <v>0</v>
      </c>
      <c r="CT165" s="3">
        <f t="shared" si="370"/>
        <v>0</v>
      </c>
      <c r="CU165" s="3">
        <f t="shared" si="371"/>
        <v>0</v>
      </c>
      <c r="CV165" s="3">
        <f t="shared" si="372"/>
        <v>0</v>
      </c>
      <c r="CW165" s="3">
        <f t="shared" si="373"/>
        <v>0</v>
      </c>
      <c r="CX165" s="3">
        <f t="shared" si="374"/>
        <v>0</v>
      </c>
      <c r="CY165" s="3">
        <f t="shared" si="375"/>
        <v>0</v>
      </c>
      <c r="CZ165" s="3">
        <f t="shared" si="376"/>
        <v>0</v>
      </c>
      <c r="DA165" s="3">
        <f>IF(AND(CO165&gt;0,CO166&lt;0),1,-1)</f>
        <v>-1</v>
      </c>
      <c r="DB165" s="3">
        <f t="shared" si="377"/>
        <v>-1</v>
      </c>
      <c r="DC165" s="3">
        <f>IF(AND(CQ165&gt;0,CQ166&lt;0),1,-1)</f>
        <v>-1</v>
      </c>
      <c r="DD165" s="3">
        <f t="shared" si="377"/>
        <v>-1</v>
      </c>
      <c r="DE165" s="3">
        <f t="shared" si="377"/>
        <v>-1</v>
      </c>
      <c r="DF165" s="3">
        <f t="shared" si="377"/>
        <v>-1</v>
      </c>
      <c r="DG165" s="3">
        <f t="shared" si="377"/>
        <v>-1</v>
      </c>
      <c r="DH165" s="3">
        <f t="shared" si="377"/>
        <v>-1</v>
      </c>
      <c r="DI165" s="3">
        <f t="shared" si="377"/>
        <v>-1</v>
      </c>
      <c r="DJ165" s="3">
        <f t="shared" si="377"/>
        <v>-1</v>
      </c>
      <c r="DK165" s="3">
        <f t="shared" si="377"/>
        <v>-1</v>
      </c>
      <c r="DL165" s="3">
        <f t="shared" si="377"/>
        <v>-1</v>
      </c>
      <c r="DM165" s="161" t="str">
        <f t="shared" si="378"/>
        <v>-</v>
      </c>
      <c r="DN165" s="161" t="str">
        <f t="shared" si="379"/>
        <v>-</v>
      </c>
      <c r="DO165" s="139" t="str">
        <f t="shared" si="386"/>
        <v>-</v>
      </c>
      <c r="DP165" s="235" t="str">
        <f t="shared" si="385"/>
        <v>-</v>
      </c>
      <c r="DU165" s="224" t="str">
        <f t="shared" si="390"/>
        <v>-</v>
      </c>
      <c r="DV165" s="225" t="str">
        <f t="shared" si="391"/>
        <v>-</v>
      </c>
      <c r="DW165" s="225">
        <f t="shared" si="392"/>
        <v>0</v>
      </c>
      <c r="DX165" s="150">
        <f t="shared" si="393"/>
        <v>0</v>
      </c>
      <c r="DY165" s="165">
        <f t="shared" si="399"/>
        <v>0</v>
      </c>
      <c r="DZ165" s="165">
        <f t="shared" si="394"/>
        <v>0</v>
      </c>
      <c r="EA165" s="165">
        <f t="shared" si="395"/>
        <v>0</v>
      </c>
      <c r="EB165" s="226">
        <f t="shared" si="396"/>
        <v>0</v>
      </c>
      <c r="EC165" s="165">
        <f t="shared" si="397"/>
        <v>0</v>
      </c>
      <c r="ED165" s="195">
        <f t="shared" si="398"/>
        <v>0</v>
      </c>
      <c r="EJ165" s="147"/>
    </row>
    <row r="166" spans="2:140" ht="13.5" customHeight="1">
      <c r="B166" s="186"/>
      <c r="C166" s="186"/>
      <c r="D166" s="5">
        <v>13</v>
      </c>
      <c r="E166" s="122" t="str">
        <f t="shared" si="387"/>
        <v/>
      </c>
      <c r="F166" s="123" t="str">
        <f t="shared" si="388"/>
        <v/>
      </c>
      <c r="G166" s="89" t="str">
        <f t="shared" si="389"/>
        <v/>
      </c>
      <c r="H166" s="7"/>
      <c r="L166" s="81"/>
      <c r="M166" s="81"/>
      <c r="N166" s="81"/>
      <c r="CI166" s="157"/>
      <c r="CJ166" s="234" t="str">
        <f t="shared" si="380"/>
        <v>-</v>
      </c>
      <c r="CK166" s="142" t="str">
        <f t="shared" si="381"/>
        <v>-</v>
      </c>
      <c r="CL166" s="260" t="str">
        <f t="shared" si="382"/>
        <v>-</v>
      </c>
      <c r="CM166" s="3">
        <f>IF(CJ166="-",0,$CK166*$E$12*$E$30*$F$12*$E$31/($E$33))</f>
        <v>0</v>
      </c>
      <c r="CN166" s="3">
        <f t="shared" si="383"/>
        <v>0</v>
      </c>
      <c r="CO166" s="3">
        <f t="shared" si="365"/>
        <v>0</v>
      </c>
      <c r="CP166" s="3">
        <f t="shared" si="366"/>
        <v>0</v>
      </c>
      <c r="CQ166" s="3">
        <f t="shared" si="367"/>
        <v>0</v>
      </c>
      <c r="CR166" s="3">
        <f t="shared" si="368"/>
        <v>0</v>
      </c>
      <c r="CS166" s="3">
        <f t="shared" si="369"/>
        <v>0</v>
      </c>
      <c r="CT166" s="3">
        <f t="shared" si="370"/>
        <v>0</v>
      </c>
      <c r="CU166" s="3">
        <f t="shared" si="371"/>
        <v>0</v>
      </c>
      <c r="CV166" s="3">
        <f t="shared" si="372"/>
        <v>0</v>
      </c>
      <c r="CW166" s="3">
        <f t="shared" si="373"/>
        <v>0</v>
      </c>
      <c r="CX166" s="3">
        <f t="shared" si="374"/>
        <v>0</v>
      </c>
      <c r="CY166" s="3">
        <f t="shared" si="375"/>
        <v>0</v>
      </c>
      <c r="CZ166" s="3">
        <f t="shared" si="376"/>
        <v>0</v>
      </c>
      <c r="DA166" s="3">
        <f>IF(AND(CO166&gt;0,CO167&lt;0),1,-1)</f>
        <v>-1</v>
      </c>
      <c r="DB166" s="3">
        <f t="shared" si="377"/>
        <v>-1</v>
      </c>
      <c r="DC166" s="3">
        <f t="shared" si="377"/>
        <v>-1</v>
      </c>
      <c r="DD166" s="3">
        <f t="shared" si="377"/>
        <v>-1</v>
      </c>
      <c r="DE166" s="3">
        <f t="shared" si="377"/>
        <v>-1</v>
      </c>
      <c r="DF166" s="3">
        <f t="shared" si="377"/>
        <v>-1</v>
      </c>
      <c r="DG166" s="3">
        <f t="shared" si="377"/>
        <v>-1</v>
      </c>
      <c r="DH166" s="3">
        <f t="shared" si="377"/>
        <v>-1</v>
      </c>
      <c r="DI166" s="3">
        <f t="shared" si="377"/>
        <v>-1</v>
      </c>
      <c r="DJ166" s="3">
        <f>IF(AND(CX166&gt;0,CX167&lt;0),1,-1)</f>
        <v>-1</v>
      </c>
      <c r="DK166" s="3">
        <f>IF(AND(CY166&gt;0,CY167&lt;0),1,-1)</f>
        <v>-1</v>
      </c>
      <c r="DL166" s="3">
        <f t="shared" si="377"/>
        <v>-1</v>
      </c>
      <c r="DM166" s="161" t="str">
        <f t="shared" si="378"/>
        <v>-</v>
      </c>
      <c r="DN166" s="161" t="str">
        <f t="shared" si="379"/>
        <v>-</v>
      </c>
      <c r="DO166" s="139" t="str">
        <f>IF(OR(DM166="-",DM167="-"),"-",(DN166-DN167)/(DM166-DM167))</f>
        <v>-</v>
      </c>
      <c r="DP166" s="235" t="str">
        <f t="shared" si="385"/>
        <v>-</v>
      </c>
      <c r="DU166" s="224" t="str">
        <f t="shared" si="390"/>
        <v>-</v>
      </c>
      <c r="DV166" s="225" t="str">
        <f t="shared" si="391"/>
        <v>-</v>
      </c>
      <c r="DW166" s="225">
        <f t="shared" si="392"/>
        <v>0</v>
      </c>
      <c r="DX166" s="150">
        <f t="shared" si="393"/>
        <v>0</v>
      </c>
      <c r="DY166" s="165">
        <f t="shared" si="399"/>
        <v>0</v>
      </c>
      <c r="DZ166" s="165">
        <f t="shared" si="394"/>
        <v>0</v>
      </c>
      <c r="EA166" s="165">
        <f t="shared" si="395"/>
        <v>0</v>
      </c>
      <c r="EB166" s="226">
        <f t="shared" si="396"/>
        <v>0</v>
      </c>
      <c r="EC166" s="165">
        <f t="shared" si="397"/>
        <v>0</v>
      </c>
      <c r="ED166" s="195">
        <f t="shared" si="398"/>
        <v>0</v>
      </c>
      <c r="EJ166" s="147"/>
    </row>
    <row r="167" spans="2:140" ht="13.5" customHeight="1">
      <c r="B167" s="186"/>
      <c r="C167" s="186"/>
      <c r="D167" s="5">
        <v>14</v>
      </c>
      <c r="E167" s="122" t="str">
        <f t="shared" si="387"/>
        <v/>
      </c>
      <c r="F167" s="123" t="str">
        <f t="shared" si="388"/>
        <v/>
      </c>
      <c r="G167" s="89" t="str">
        <f t="shared" si="389"/>
        <v/>
      </c>
      <c r="H167" s="7"/>
      <c r="L167" s="81"/>
      <c r="M167" s="81"/>
      <c r="N167" s="81"/>
      <c r="CI167" s="157"/>
      <c r="CJ167" s="247" t="str">
        <f t="shared" si="380"/>
        <v>-</v>
      </c>
      <c r="CK167" s="238" t="str">
        <f t="shared" si="381"/>
        <v>-</v>
      </c>
      <c r="CL167" s="260" t="str">
        <f t="shared" si="382"/>
        <v>-</v>
      </c>
      <c r="CM167" s="196">
        <f t="shared" si="364"/>
        <v>0</v>
      </c>
      <c r="CN167" s="3">
        <f t="shared" si="383"/>
        <v>0</v>
      </c>
      <c r="CO167" s="196">
        <f>IF(CJ167="-",0,$CM167-$CN167-CO$53)</f>
        <v>0</v>
      </c>
      <c r="CP167" s="196">
        <f>IF(CJ167="-",0,$CM167-$CN167-CP$53)</f>
        <v>0</v>
      </c>
      <c r="CQ167" s="196">
        <f>IF(CJ167="-",0,$CM167-$CN167-CQ$53)</f>
        <v>0</v>
      </c>
      <c r="CR167" s="196">
        <f>IF(CJ167="-",0,$CM167-$CN167-CR$53)</f>
        <v>0</v>
      </c>
      <c r="CS167" s="196">
        <f>IF(CJ167="-",0,$CM167-$CN167-CS$53)</f>
        <v>0</v>
      </c>
      <c r="CT167" s="196">
        <f>IF(CJ167="-",0,$CM167-$CN167-CT$53)</f>
        <v>0</v>
      </c>
      <c r="CU167" s="196">
        <f>IF(CJ167="-",0,$CM167-$CN167-CU$53)</f>
        <v>0</v>
      </c>
      <c r="CV167" s="196">
        <f>IF(CJ167="-",0,$CM167-$CN167-CV$53)</f>
        <v>0</v>
      </c>
      <c r="CW167" s="196">
        <f>IF(CJ167="-",0,$CM167-$CN167-CW$53)</f>
        <v>0</v>
      </c>
      <c r="CX167" s="196">
        <f>IF(CJ167="-",0,$CM167-$CN167-CX$53)</f>
        <v>0</v>
      </c>
      <c r="CY167" s="196">
        <f>IF(CJ167="-",0,$CM167-$CN167-CY$53)</f>
        <v>0</v>
      </c>
      <c r="CZ167" s="196">
        <f>IF(CJ167="-",0,$CM167-$CN167-CZ$53)</f>
        <v>0</v>
      </c>
      <c r="DA167" s="196"/>
      <c r="DB167" s="196"/>
      <c r="DC167" s="196"/>
      <c r="DD167" s="196"/>
      <c r="DE167" s="196"/>
      <c r="DF167" s="196"/>
      <c r="DG167" s="196"/>
      <c r="DH167" s="196"/>
      <c r="DI167" s="196"/>
      <c r="DJ167" s="196"/>
      <c r="DK167" s="196"/>
      <c r="DL167" s="196"/>
      <c r="DM167" s="239" t="str">
        <f t="shared" si="378"/>
        <v>-</v>
      </c>
      <c r="DN167" s="239" t="str">
        <f t="shared" si="379"/>
        <v>-</v>
      </c>
      <c r="DO167" s="240"/>
      <c r="DP167" s="241"/>
      <c r="DU167" s="224" t="str">
        <f t="shared" si="390"/>
        <v>-</v>
      </c>
      <c r="DV167" s="225" t="str">
        <f t="shared" si="391"/>
        <v>-</v>
      </c>
      <c r="DW167" s="225">
        <f t="shared" si="392"/>
        <v>0</v>
      </c>
      <c r="DX167" s="150">
        <f t="shared" si="393"/>
        <v>0</v>
      </c>
      <c r="DY167" s="165">
        <f t="shared" si="399"/>
        <v>0</v>
      </c>
      <c r="DZ167" s="165">
        <f t="shared" si="394"/>
        <v>0</v>
      </c>
      <c r="EA167" s="165">
        <f t="shared" si="395"/>
        <v>0</v>
      </c>
      <c r="EB167" s="226">
        <f t="shared" si="396"/>
        <v>0</v>
      </c>
      <c r="EC167" s="165">
        <f t="shared" si="397"/>
        <v>0</v>
      </c>
      <c r="ED167" s="195">
        <f t="shared" si="398"/>
        <v>0</v>
      </c>
      <c r="EJ167" s="147"/>
    </row>
    <row r="168" spans="2:140" ht="13.5" customHeight="1">
      <c r="B168" s="186"/>
      <c r="C168" s="186"/>
      <c r="D168" s="5">
        <v>15</v>
      </c>
      <c r="E168" s="122" t="str">
        <f t="shared" si="387"/>
        <v/>
      </c>
      <c r="F168" s="123" t="str">
        <f t="shared" si="388"/>
        <v/>
      </c>
      <c r="G168" s="89" t="str">
        <f t="shared" si="389"/>
        <v/>
      </c>
      <c r="H168" s="7"/>
      <c r="L168" s="81"/>
      <c r="M168" s="81"/>
      <c r="N168" s="81"/>
      <c r="CI168" s="157"/>
      <c r="CJ168" s="139"/>
      <c r="CK168" s="139"/>
      <c r="CL168" s="139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U168" s="224" t="str">
        <f t="shared" si="390"/>
        <v>-</v>
      </c>
      <c r="DV168" s="225" t="str">
        <f t="shared" si="391"/>
        <v>-</v>
      </c>
      <c r="DW168" s="225">
        <f t="shared" si="392"/>
        <v>0</v>
      </c>
      <c r="DX168" s="150">
        <f t="shared" si="393"/>
        <v>0</v>
      </c>
      <c r="DY168" s="165">
        <f t="shared" si="399"/>
        <v>0</v>
      </c>
      <c r="DZ168" s="165">
        <f t="shared" si="394"/>
        <v>0</v>
      </c>
      <c r="EA168" s="165">
        <f t="shared" si="395"/>
        <v>0</v>
      </c>
      <c r="EB168" s="226">
        <f t="shared" si="396"/>
        <v>0</v>
      </c>
      <c r="EC168" s="165">
        <f t="shared" si="397"/>
        <v>0</v>
      </c>
      <c r="ED168" s="195">
        <f t="shared" si="398"/>
        <v>0</v>
      </c>
      <c r="EJ168" s="147"/>
    </row>
    <row r="169" spans="2:140" ht="13.5" customHeight="1">
      <c r="B169" s="186"/>
      <c r="C169" s="186"/>
      <c r="D169" s="5">
        <v>16</v>
      </c>
      <c r="E169" s="122" t="str">
        <f t="shared" si="387"/>
        <v/>
      </c>
      <c r="F169" s="123" t="str">
        <f t="shared" si="388"/>
        <v/>
      </c>
      <c r="G169" s="89" t="str">
        <f t="shared" si="389"/>
        <v/>
      </c>
      <c r="H169" s="7"/>
      <c r="L169" s="81"/>
      <c r="M169" s="81"/>
      <c r="N169" s="81"/>
      <c r="CI169" s="157"/>
      <c r="CJ169" s="139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244" t="s">
        <v>77</v>
      </c>
      <c r="DA169" s="198">
        <f t="shared" ref="DA169:DI169" si="400">IF(MAX(DA148:DA166)=1,1,0)</f>
        <v>0</v>
      </c>
      <c r="DB169" s="198">
        <f t="shared" si="400"/>
        <v>0</v>
      </c>
      <c r="DC169" s="198">
        <f t="shared" si="400"/>
        <v>0</v>
      </c>
      <c r="DD169" s="198">
        <f t="shared" si="400"/>
        <v>0</v>
      </c>
      <c r="DE169" s="198">
        <f t="shared" si="400"/>
        <v>0</v>
      </c>
      <c r="DF169" s="198">
        <f t="shared" si="400"/>
        <v>0</v>
      </c>
      <c r="DG169" s="198">
        <f t="shared" si="400"/>
        <v>0</v>
      </c>
      <c r="DH169" s="198">
        <f t="shared" si="400"/>
        <v>0</v>
      </c>
      <c r="DI169" s="198">
        <f t="shared" si="400"/>
        <v>0</v>
      </c>
      <c r="DJ169" s="198">
        <f>IF(MAX(DJ148:DJ166)=1,1,0)</f>
        <v>0</v>
      </c>
      <c r="DK169" s="198">
        <f>IF(MAX(DK148:DK166)=1,1,0)</f>
        <v>0</v>
      </c>
      <c r="DL169" s="199">
        <f>IF(MAX(DL148:DL166)=1,1,0)</f>
        <v>0</v>
      </c>
      <c r="DM169" s="3"/>
      <c r="DN169" s="3"/>
      <c r="DO169" s="3"/>
      <c r="DP169" s="3"/>
      <c r="DU169" s="224" t="str">
        <f t="shared" si="390"/>
        <v>-</v>
      </c>
      <c r="DV169" s="225" t="str">
        <f t="shared" si="391"/>
        <v>-</v>
      </c>
      <c r="DW169" s="225">
        <f t="shared" si="392"/>
        <v>0</v>
      </c>
      <c r="DX169" s="150">
        <f t="shared" si="393"/>
        <v>0</v>
      </c>
      <c r="DY169" s="165">
        <f t="shared" si="399"/>
        <v>0</v>
      </c>
      <c r="DZ169" s="165">
        <f t="shared" si="394"/>
        <v>0</v>
      </c>
      <c r="EA169" s="165">
        <f t="shared" si="395"/>
        <v>0</v>
      </c>
      <c r="EB169" s="226">
        <f t="shared" si="396"/>
        <v>0</v>
      </c>
      <c r="EC169" s="165">
        <f t="shared" si="397"/>
        <v>0</v>
      </c>
      <c r="ED169" s="195">
        <f t="shared" si="398"/>
        <v>0</v>
      </c>
      <c r="EJ169" s="147"/>
    </row>
    <row r="170" spans="2:140" ht="13.5" customHeight="1">
      <c r="B170" s="186"/>
      <c r="C170" s="186"/>
      <c r="D170" s="5">
        <v>17</v>
      </c>
      <c r="E170" s="122" t="str">
        <f t="shared" si="387"/>
        <v/>
      </c>
      <c r="F170" s="123" t="str">
        <f t="shared" si="388"/>
        <v/>
      </c>
      <c r="G170" s="89" t="str">
        <f t="shared" si="389"/>
        <v/>
      </c>
      <c r="H170" s="7"/>
      <c r="L170" s="81"/>
      <c r="M170" s="81"/>
      <c r="N170" s="81"/>
      <c r="CI170" s="157"/>
      <c r="CJ170" s="139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U170" s="224" t="str">
        <f t="shared" si="390"/>
        <v>-</v>
      </c>
      <c r="DV170" s="225" t="str">
        <f t="shared" si="391"/>
        <v>-</v>
      </c>
      <c r="DW170" s="225">
        <f t="shared" si="392"/>
        <v>0</v>
      </c>
      <c r="DX170" s="150">
        <f t="shared" si="393"/>
        <v>0</v>
      </c>
      <c r="DY170" s="165">
        <f t="shared" si="399"/>
        <v>0</v>
      </c>
      <c r="DZ170" s="165">
        <f t="shared" si="394"/>
        <v>0</v>
      </c>
      <c r="EA170" s="165">
        <f t="shared" si="395"/>
        <v>0</v>
      </c>
      <c r="EB170" s="226">
        <f t="shared" si="396"/>
        <v>0</v>
      </c>
      <c r="EC170" s="165">
        <f t="shared" si="397"/>
        <v>0</v>
      </c>
      <c r="ED170" s="195">
        <f t="shared" si="398"/>
        <v>0</v>
      </c>
      <c r="EJ170" s="147"/>
    </row>
    <row r="171" spans="2:140" ht="13.5" customHeight="1">
      <c r="B171" s="186"/>
      <c r="C171" s="186"/>
      <c r="D171" s="5">
        <v>18</v>
      </c>
      <c r="E171" s="122" t="str">
        <f t="shared" si="387"/>
        <v/>
      </c>
      <c r="F171" s="123" t="str">
        <f t="shared" si="388"/>
        <v/>
      </c>
      <c r="G171" s="89" t="str">
        <f t="shared" si="389"/>
        <v/>
      </c>
      <c r="H171" s="7"/>
      <c r="L171" s="81"/>
      <c r="M171" s="81"/>
      <c r="N171" s="81"/>
      <c r="CI171" s="157"/>
      <c r="CJ171" s="139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192" t="s">
        <v>81</v>
      </c>
      <c r="DA171" s="193">
        <v>13</v>
      </c>
      <c r="DB171" s="193">
        <v>12</v>
      </c>
      <c r="DC171" s="193">
        <v>11</v>
      </c>
      <c r="DD171" s="193">
        <v>10</v>
      </c>
      <c r="DE171" s="193">
        <v>9</v>
      </c>
      <c r="DF171" s="193">
        <v>8</v>
      </c>
      <c r="DG171" s="193">
        <v>7</v>
      </c>
      <c r="DH171" s="193">
        <v>6</v>
      </c>
      <c r="DI171" s="193">
        <v>5</v>
      </c>
      <c r="DJ171" s="193">
        <v>4</v>
      </c>
      <c r="DK171" s="193">
        <v>3</v>
      </c>
      <c r="DL171" s="194">
        <v>2</v>
      </c>
      <c r="DM171" s="3"/>
      <c r="DN171" s="3"/>
      <c r="DO171" s="3"/>
      <c r="DP171" s="3"/>
      <c r="DU171" s="224" t="str">
        <f t="shared" si="390"/>
        <v>-</v>
      </c>
      <c r="DV171" s="225" t="str">
        <f t="shared" si="391"/>
        <v>-</v>
      </c>
      <c r="DW171" s="225">
        <f t="shared" si="392"/>
        <v>0</v>
      </c>
      <c r="DX171" s="150">
        <f t="shared" si="393"/>
        <v>0</v>
      </c>
      <c r="DY171" s="165">
        <f t="shared" si="399"/>
        <v>0</v>
      </c>
      <c r="DZ171" s="165">
        <f t="shared" si="394"/>
        <v>0</v>
      </c>
      <c r="EA171" s="165">
        <f t="shared" si="395"/>
        <v>0</v>
      </c>
      <c r="EB171" s="226">
        <f t="shared" si="396"/>
        <v>0</v>
      </c>
      <c r="EC171" s="165">
        <f t="shared" si="397"/>
        <v>0</v>
      </c>
      <c r="ED171" s="195">
        <f t="shared" si="398"/>
        <v>0</v>
      </c>
      <c r="EJ171" s="147"/>
    </row>
    <row r="172" spans="2:140" ht="13.5" customHeight="1">
      <c r="B172" s="186"/>
      <c r="C172" s="186"/>
      <c r="D172" s="5">
        <v>19</v>
      </c>
      <c r="E172" s="122" t="str">
        <f t="shared" si="387"/>
        <v/>
      </c>
      <c r="F172" s="123" t="str">
        <f t="shared" si="388"/>
        <v/>
      </c>
      <c r="G172" s="89" t="str">
        <f t="shared" si="389"/>
        <v/>
      </c>
      <c r="H172" s="7"/>
      <c r="L172" s="81"/>
      <c r="M172" s="81"/>
      <c r="N172" s="81"/>
      <c r="CI172" s="157"/>
      <c r="CJ172" s="139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212"/>
      <c r="DA172" s="3">
        <v>14</v>
      </c>
      <c r="DB172" s="3">
        <v>13</v>
      </c>
      <c r="DC172" s="3">
        <v>12</v>
      </c>
      <c r="DD172" s="3">
        <v>11</v>
      </c>
      <c r="DE172" s="3">
        <v>10</v>
      </c>
      <c r="DF172" s="3">
        <v>9</v>
      </c>
      <c r="DG172" s="3">
        <v>8</v>
      </c>
      <c r="DH172" s="3">
        <v>7</v>
      </c>
      <c r="DI172" s="3">
        <v>6</v>
      </c>
      <c r="DJ172" s="3">
        <v>5</v>
      </c>
      <c r="DK172" s="3">
        <v>4</v>
      </c>
      <c r="DL172" s="195">
        <v>3</v>
      </c>
      <c r="DM172" s="3"/>
      <c r="DN172" s="3"/>
      <c r="DO172" s="3"/>
      <c r="DP172" s="3"/>
      <c r="DU172" s="224" t="str">
        <f t="shared" si="390"/>
        <v>-</v>
      </c>
      <c r="DV172" s="225" t="str">
        <f t="shared" si="391"/>
        <v>-</v>
      </c>
      <c r="DW172" s="225">
        <f t="shared" si="392"/>
        <v>0</v>
      </c>
      <c r="DX172" s="150">
        <f t="shared" si="393"/>
        <v>0</v>
      </c>
      <c r="DY172" s="165">
        <f t="shared" si="399"/>
        <v>0</v>
      </c>
      <c r="DZ172" s="165">
        <f t="shared" si="394"/>
        <v>0</v>
      </c>
      <c r="EA172" s="165">
        <f t="shared" si="395"/>
        <v>0</v>
      </c>
      <c r="EB172" s="226">
        <f t="shared" si="396"/>
        <v>0</v>
      </c>
      <c r="EC172" s="165">
        <f t="shared" si="397"/>
        <v>0</v>
      </c>
      <c r="ED172" s="195">
        <f t="shared" si="398"/>
        <v>0</v>
      </c>
      <c r="EJ172" s="147"/>
    </row>
    <row r="173" spans="2:140" ht="13.5" customHeight="1">
      <c r="B173" s="186"/>
      <c r="C173" s="186"/>
      <c r="D173" s="5">
        <v>20</v>
      </c>
      <c r="E173" s="124" t="str">
        <f>IF(F$72="","",IF(E68="","",IF(AND(F67&lt;F$72,F68&gt;F$72),(E68-E67)/(F68-F67)*(F$72-F67)+E67,IF(AND(F68&gt;F$72,F73&lt;F$72),(E68-E73)/(F68-F73)*(F$72-F68)+E68,E68))))</f>
        <v/>
      </c>
      <c r="F173" s="125" t="str">
        <f t="shared" si="388"/>
        <v/>
      </c>
      <c r="G173" s="100" t="str">
        <f t="shared" si="389"/>
        <v/>
      </c>
      <c r="H173" s="7"/>
      <c r="L173" s="81"/>
      <c r="M173" s="81"/>
      <c r="N173" s="81"/>
      <c r="CI173" s="157"/>
      <c r="CJ173" s="139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212"/>
      <c r="DA173" s="3">
        <v>15</v>
      </c>
      <c r="DB173" s="3">
        <v>14</v>
      </c>
      <c r="DC173" s="3">
        <v>13</v>
      </c>
      <c r="DD173" s="3">
        <v>12</v>
      </c>
      <c r="DE173" s="3">
        <v>11</v>
      </c>
      <c r="DF173" s="3">
        <v>10</v>
      </c>
      <c r="DG173" s="3">
        <v>9</v>
      </c>
      <c r="DH173" s="3">
        <v>8</v>
      </c>
      <c r="DI173" s="3">
        <v>7</v>
      </c>
      <c r="DJ173" s="3">
        <v>6</v>
      </c>
      <c r="DK173" s="3">
        <v>5</v>
      </c>
      <c r="DL173" s="195">
        <v>4</v>
      </c>
      <c r="DM173" s="3"/>
      <c r="DN173" s="3"/>
      <c r="DO173" s="3"/>
      <c r="DP173" s="3"/>
      <c r="DU173" s="224" t="str">
        <f t="shared" si="390"/>
        <v>-</v>
      </c>
      <c r="DV173" s="225" t="str">
        <f t="shared" si="391"/>
        <v>-</v>
      </c>
      <c r="DW173" s="225">
        <f t="shared" si="392"/>
        <v>0</v>
      </c>
      <c r="DX173" s="150">
        <f t="shared" si="393"/>
        <v>0</v>
      </c>
      <c r="DY173" s="165">
        <f t="shared" si="399"/>
        <v>0</v>
      </c>
      <c r="DZ173" s="165">
        <f t="shared" si="394"/>
        <v>0</v>
      </c>
      <c r="EA173" s="165">
        <f t="shared" si="395"/>
        <v>0</v>
      </c>
      <c r="EB173" s="226">
        <f t="shared" si="396"/>
        <v>0</v>
      </c>
      <c r="EC173" s="165">
        <f t="shared" si="397"/>
        <v>0</v>
      </c>
      <c r="ED173" s="195">
        <f t="shared" si="398"/>
        <v>0</v>
      </c>
      <c r="EJ173" s="147"/>
    </row>
    <row r="174" spans="2:140" ht="13.5" customHeight="1">
      <c r="B174" s="1"/>
      <c r="C174" s="186"/>
      <c r="H174" s="7"/>
      <c r="L174" s="81"/>
      <c r="M174" s="81"/>
      <c r="N174" s="81"/>
      <c r="CI174" s="157"/>
      <c r="CJ174" s="139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212"/>
      <c r="DA174" s="3">
        <v>16</v>
      </c>
      <c r="DB174" s="3">
        <v>15</v>
      </c>
      <c r="DC174" s="3">
        <v>14</v>
      </c>
      <c r="DD174" s="3">
        <v>13</v>
      </c>
      <c r="DE174" s="3">
        <v>12</v>
      </c>
      <c r="DF174" s="3">
        <v>11</v>
      </c>
      <c r="DG174" s="3">
        <v>10</v>
      </c>
      <c r="DH174" s="3">
        <v>9</v>
      </c>
      <c r="DI174" s="3">
        <v>8</v>
      </c>
      <c r="DJ174" s="3">
        <v>7</v>
      </c>
      <c r="DK174" s="3">
        <v>6</v>
      </c>
      <c r="DL174" s="195">
        <v>5</v>
      </c>
      <c r="DM174" s="3"/>
      <c r="DN174" s="3"/>
      <c r="DO174" s="3"/>
      <c r="DP174" s="3"/>
      <c r="DU174" s="224" t="str">
        <f t="shared" si="390"/>
        <v>-</v>
      </c>
      <c r="DV174" s="225" t="str">
        <f t="shared" si="391"/>
        <v>-</v>
      </c>
      <c r="DW174" s="225">
        <f t="shared" si="392"/>
        <v>0</v>
      </c>
      <c r="DX174" s="150">
        <f t="shared" si="393"/>
        <v>0</v>
      </c>
      <c r="DY174" s="165">
        <f t="shared" si="399"/>
        <v>0</v>
      </c>
      <c r="DZ174" s="165">
        <f t="shared" si="394"/>
        <v>0</v>
      </c>
      <c r="EA174" s="165">
        <f t="shared" si="395"/>
        <v>0</v>
      </c>
      <c r="EB174" s="226">
        <f t="shared" si="396"/>
        <v>0</v>
      </c>
      <c r="EC174" s="165">
        <f t="shared" si="397"/>
        <v>0</v>
      </c>
      <c r="ED174" s="195">
        <f t="shared" si="398"/>
        <v>0</v>
      </c>
      <c r="EJ174" s="147"/>
    </row>
    <row r="175" spans="2:140" ht="13.5" customHeight="1">
      <c r="B175" s="1"/>
      <c r="C175" s="1"/>
      <c r="H175" s="7"/>
      <c r="L175" s="81"/>
      <c r="M175" s="81"/>
      <c r="N175" s="81"/>
      <c r="CI175" s="157"/>
      <c r="CJ175" s="139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212" t="s">
        <v>35</v>
      </c>
      <c r="DA175" s="3" t="str">
        <f>IF(DA169=1,VLOOKUP(1,DA148:DP166,DA171,FALSE),"-")</f>
        <v>-</v>
      </c>
      <c r="DB175" s="3" t="str">
        <f t="shared" ref="DB175:DL175" si="401">IF(DB169=1,VLOOKUP(1,DB148:DQ166,DB171,FALSE),"-")</f>
        <v>-</v>
      </c>
      <c r="DC175" s="3" t="str">
        <f t="shared" si="401"/>
        <v>-</v>
      </c>
      <c r="DD175" s="3" t="str">
        <f t="shared" si="401"/>
        <v>-</v>
      </c>
      <c r="DE175" s="3" t="str">
        <f t="shared" si="401"/>
        <v>-</v>
      </c>
      <c r="DF175" s="3" t="str">
        <f t="shared" si="401"/>
        <v>-</v>
      </c>
      <c r="DG175" s="3" t="str">
        <f t="shared" si="401"/>
        <v>-</v>
      </c>
      <c r="DH175" s="3" t="str">
        <f t="shared" si="401"/>
        <v>-</v>
      </c>
      <c r="DI175" s="3" t="str">
        <f t="shared" si="401"/>
        <v>-</v>
      </c>
      <c r="DJ175" s="3" t="str">
        <f t="shared" si="401"/>
        <v>-</v>
      </c>
      <c r="DK175" s="3" t="str">
        <f t="shared" si="401"/>
        <v>-</v>
      </c>
      <c r="DL175" s="3" t="str">
        <f t="shared" si="401"/>
        <v>-</v>
      </c>
      <c r="DM175" s="3"/>
      <c r="DN175" s="3"/>
      <c r="DO175" s="3"/>
      <c r="DP175" s="3"/>
      <c r="DU175" s="224" t="str">
        <f t="shared" si="390"/>
        <v>-</v>
      </c>
      <c r="DV175" s="225" t="str">
        <f t="shared" si="391"/>
        <v>-</v>
      </c>
      <c r="DW175" s="225">
        <f t="shared" si="392"/>
        <v>0</v>
      </c>
      <c r="DX175" s="150">
        <f t="shared" si="393"/>
        <v>0</v>
      </c>
      <c r="DY175" s="165">
        <f t="shared" si="399"/>
        <v>0</v>
      </c>
      <c r="DZ175" s="165">
        <f t="shared" si="394"/>
        <v>0</v>
      </c>
      <c r="EA175" s="165">
        <f t="shared" si="395"/>
        <v>0</v>
      </c>
      <c r="EB175" s="226">
        <f t="shared" si="396"/>
        <v>0</v>
      </c>
      <c r="EC175" s="165">
        <f t="shared" si="397"/>
        <v>0</v>
      </c>
      <c r="ED175" s="195">
        <f t="shared" si="398"/>
        <v>0</v>
      </c>
      <c r="EJ175" s="147"/>
    </row>
    <row r="176" spans="2:140" ht="13.5" customHeight="1">
      <c r="B176" s="1"/>
      <c r="C176" s="1"/>
      <c r="H176" s="7"/>
      <c r="L176" s="81"/>
      <c r="M176" s="81"/>
      <c r="N176" s="81"/>
      <c r="O176" s="81"/>
      <c r="CI176" s="157"/>
      <c r="CJ176" s="139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212" t="s">
        <v>90</v>
      </c>
      <c r="DA176" s="3" t="str">
        <f>IF(DA169=1,VLOOKUP(1,DA148:DP166,DA172,FALSE),"-")</f>
        <v>-</v>
      </c>
      <c r="DB176" s="3" t="str">
        <f t="shared" ref="DB176:DL176" si="402">IF(DB169=1,VLOOKUP(1,DB148:DQ166,DB172,FALSE),"-")</f>
        <v>-</v>
      </c>
      <c r="DC176" s="3" t="str">
        <f t="shared" si="402"/>
        <v>-</v>
      </c>
      <c r="DD176" s="3" t="str">
        <f t="shared" si="402"/>
        <v>-</v>
      </c>
      <c r="DE176" s="3" t="str">
        <f t="shared" si="402"/>
        <v>-</v>
      </c>
      <c r="DF176" s="3" t="str">
        <f t="shared" si="402"/>
        <v>-</v>
      </c>
      <c r="DG176" s="3" t="str">
        <f t="shared" si="402"/>
        <v>-</v>
      </c>
      <c r="DH176" s="3" t="str">
        <f t="shared" si="402"/>
        <v>-</v>
      </c>
      <c r="DI176" s="3" t="str">
        <f t="shared" si="402"/>
        <v>-</v>
      </c>
      <c r="DJ176" s="3" t="str">
        <f t="shared" si="402"/>
        <v>-</v>
      </c>
      <c r="DK176" s="3" t="str">
        <f t="shared" si="402"/>
        <v>-</v>
      </c>
      <c r="DL176" s="3" t="str">
        <f t="shared" si="402"/>
        <v>-</v>
      </c>
      <c r="DM176" s="3"/>
      <c r="DN176" s="3"/>
      <c r="DO176" s="3"/>
      <c r="DP176" s="3"/>
      <c r="DU176" s="224" t="str">
        <f t="shared" si="390"/>
        <v>-</v>
      </c>
      <c r="DV176" s="225" t="str">
        <f t="shared" si="391"/>
        <v>-</v>
      </c>
      <c r="DW176" s="225">
        <f t="shared" si="392"/>
        <v>0</v>
      </c>
      <c r="DX176" s="150">
        <f t="shared" si="393"/>
        <v>0</v>
      </c>
      <c r="DY176" s="165">
        <f t="shared" si="399"/>
        <v>0</v>
      </c>
      <c r="DZ176" s="165">
        <f t="shared" si="394"/>
        <v>0</v>
      </c>
      <c r="EA176" s="165">
        <f t="shared" si="395"/>
        <v>0</v>
      </c>
      <c r="EB176" s="226">
        <f t="shared" si="396"/>
        <v>0</v>
      </c>
      <c r="EC176" s="165">
        <f t="shared" si="397"/>
        <v>0</v>
      </c>
      <c r="ED176" s="195">
        <f t="shared" si="398"/>
        <v>0</v>
      </c>
      <c r="EJ176" s="147"/>
    </row>
    <row r="177" spans="2:140" ht="13.5" customHeight="1">
      <c r="B177" s="1"/>
      <c r="C177" s="1"/>
      <c r="H177" s="7"/>
      <c r="L177" s="81"/>
      <c r="M177" s="81"/>
      <c r="N177" s="81"/>
      <c r="O177" s="81"/>
      <c r="CI177" s="157"/>
      <c r="CJ177" s="139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212" t="s">
        <v>60</v>
      </c>
      <c r="DA177" s="3" t="str">
        <f>IF(DA169=1,VLOOKUP(1,DA148:DP166,DA173,FALSE),"-")</f>
        <v>-</v>
      </c>
      <c r="DB177" s="3" t="str">
        <f t="shared" ref="DB177:DL177" si="403">IF(DB169=1,VLOOKUP(1,DB148:DQ166,DB173,FALSE),"-")</f>
        <v>-</v>
      </c>
      <c r="DC177" s="3" t="str">
        <f t="shared" si="403"/>
        <v>-</v>
      </c>
      <c r="DD177" s="3" t="str">
        <f t="shared" si="403"/>
        <v>-</v>
      </c>
      <c r="DE177" s="3" t="str">
        <f t="shared" si="403"/>
        <v>-</v>
      </c>
      <c r="DF177" s="3" t="str">
        <f t="shared" si="403"/>
        <v>-</v>
      </c>
      <c r="DG177" s="3" t="str">
        <f t="shared" si="403"/>
        <v>-</v>
      </c>
      <c r="DH177" s="3" t="str">
        <f t="shared" si="403"/>
        <v>-</v>
      </c>
      <c r="DI177" s="3" t="str">
        <f t="shared" si="403"/>
        <v>-</v>
      </c>
      <c r="DJ177" s="3" t="str">
        <f t="shared" si="403"/>
        <v>-</v>
      </c>
      <c r="DK177" s="3" t="str">
        <f t="shared" si="403"/>
        <v>-</v>
      </c>
      <c r="DL177" s="3" t="str">
        <f t="shared" si="403"/>
        <v>-</v>
      </c>
      <c r="DM177" s="3"/>
      <c r="DN177" s="3"/>
      <c r="DO177" s="3"/>
      <c r="DP177" s="3"/>
      <c r="DU177" s="227" t="str">
        <f>IF($E$12="","-",BL25)</f>
        <v>-</v>
      </c>
      <c r="DV177" s="228" t="str">
        <f>BP25</f>
        <v>-</v>
      </c>
      <c r="DW177" s="228">
        <f>IF(DU177="-",0,$E$6)</f>
        <v>0</v>
      </c>
      <c r="DX177" s="229">
        <f>IF(DU177="-",0,$DU177/$E$12/$E$30*(2*PI()*$E$33)/1000*60)</f>
        <v>0</v>
      </c>
      <c r="DY177" s="214">
        <f t="shared" si="399"/>
        <v>0</v>
      </c>
      <c r="DZ177" s="214">
        <f t="shared" si="394"/>
        <v>0</v>
      </c>
      <c r="EA177" s="214">
        <f t="shared" si="395"/>
        <v>0</v>
      </c>
      <c r="EB177" s="230">
        <f t="shared" si="396"/>
        <v>0</v>
      </c>
      <c r="EC177" s="214">
        <f t="shared" si="397"/>
        <v>0</v>
      </c>
      <c r="ED177" s="197">
        <f t="shared" si="398"/>
        <v>0</v>
      </c>
      <c r="EJ177" s="147"/>
    </row>
    <row r="178" spans="2:140" ht="13.5" customHeight="1">
      <c r="B178" s="1"/>
      <c r="C178" s="1"/>
      <c r="H178" s="7"/>
      <c r="L178" s="81"/>
      <c r="M178" s="81"/>
      <c r="N178" s="81"/>
      <c r="O178" s="81"/>
      <c r="CI178" s="157"/>
      <c r="CJ178" s="139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212" t="s">
        <v>61</v>
      </c>
      <c r="DA178" s="3" t="str">
        <f>IF(DA169=1,VLOOKUP(1,DA148:DP166,DA174,FALSE),"-")</f>
        <v>-</v>
      </c>
      <c r="DB178" s="3" t="str">
        <f t="shared" ref="DB178:DL178" si="404">IF(DB169=1,VLOOKUP(1,DB148:DQ166,DB174,FALSE),"-")</f>
        <v>-</v>
      </c>
      <c r="DC178" s="3" t="str">
        <f t="shared" si="404"/>
        <v>-</v>
      </c>
      <c r="DD178" s="3" t="str">
        <f t="shared" si="404"/>
        <v>-</v>
      </c>
      <c r="DE178" s="3" t="str">
        <f t="shared" si="404"/>
        <v>-</v>
      </c>
      <c r="DF178" s="3" t="str">
        <f t="shared" si="404"/>
        <v>-</v>
      </c>
      <c r="DG178" s="3" t="str">
        <f t="shared" si="404"/>
        <v>-</v>
      </c>
      <c r="DH178" s="3" t="str">
        <f t="shared" si="404"/>
        <v>-</v>
      </c>
      <c r="DI178" s="3" t="str">
        <f t="shared" si="404"/>
        <v>-</v>
      </c>
      <c r="DJ178" s="3" t="str">
        <f t="shared" si="404"/>
        <v>-</v>
      </c>
      <c r="DK178" s="3" t="str">
        <f t="shared" si="404"/>
        <v>-</v>
      </c>
      <c r="DL178" s="3" t="str">
        <f t="shared" si="404"/>
        <v>-</v>
      </c>
      <c r="DM178" s="3"/>
      <c r="DN178" s="3"/>
      <c r="DO178" s="3"/>
      <c r="DP178" s="3"/>
      <c r="DV178" s="131"/>
      <c r="EJ178" s="147"/>
    </row>
    <row r="179" spans="2:140" ht="13.5" customHeight="1">
      <c r="B179" s="1"/>
      <c r="C179" s="1"/>
      <c r="H179" s="7"/>
      <c r="L179" s="81"/>
      <c r="M179" s="81"/>
      <c r="N179" s="81"/>
      <c r="O179" s="81"/>
      <c r="CI179" s="157"/>
      <c r="CJ179" s="139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>
        <v>1</v>
      </c>
      <c r="CZ179" s="245" t="s">
        <v>93</v>
      </c>
      <c r="DA179" s="3" t="str">
        <f>IF(DA175="-","-",$E$38/(($E$12*$E$30/(2*PI()*$E$33)*1000/60)^2))</f>
        <v>-</v>
      </c>
      <c r="DB179" s="3" t="str">
        <f t="shared" ref="DB179:DL179" si="405">IF(DB175="-","-",$E$38/(($E$12*$E$30/(2*PI()*$E$33)*1000/60)^2))</f>
        <v>-</v>
      </c>
      <c r="DC179" s="3" t="str">
        <f t="shared" si="405"/>
        <v>-</v>
      </c>
      <c r="DD179" s="3" t="str">
        <f t="shared" si="405"/>
        <v>-</v>
      </c>
      <c r="DE179" s="3" t="str">
        <f t="shared" si="405"/>
        <v>-</v>
      </c>
      <c r="DF179" s="3" t="str">
        <f t="shared" si="405"/>
        <v>-</v>
      </c>
      <c r="DG179" s="3" t="str">
        <f t="shared" si="405"/>
        <v>-</v>
      </c>
      <c r="DH179" s="3" t="str">
        <f t="shared" si="405"/>
        <v>-</v>
      </c>
      <c r="DI179" s="3" t="str">
        <f t="shared" si="405"/>
        <v>-</v>
      </c>
      <c r="DJ179" s="3" t="str">
        <f t="shared" si="405"/>
        <v>-</v>
      </c>
      <c r="DK179" s="3" t="str">
        <f t="shared" si="405"/>
        <v>-</v>
      </c>
      <c r="DL179" s="3" t="str">
        <f t="shared" si="405"/>
        <v>-</v>
      </c>
      <c r="DM179" s="3"/>
      <c r="DN179" s="3"/>
      <c r="DO179" s="3"/>
      <c r="DP179" s="3"/>
      <c r="EJ179" s="147"/>
    </row>
    <row r="180" spans="2:140" ht="13.5" customHeight="1">
      <c r="B180" s="1"/>
      <c r="C180" s="1"/>
      <c r="H180" s="7"/>
      <c r="L180" s="81"/>
      <c r="M180" s="81"/>
      <c r="N180" s="81"/>
      <c r="O180" s="81"/>
      <c r="CI180" s="157"/>
      <c r="CJ180" s="139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>
        <v>1</v>
      </c>
      <c r="CZ180" s="245" t="s">
        <v>96</v>
      </c>
      <c r="DA180" s="3" t="str">
        <f>IF(DA175="-","-",-($E$12*$E$30*$F$12*$E$31/($E$33)*DA177)+$E$37/($E$12*$E$30/(2*PI()*$E$33)*1000/60))</f>
        <v>-</v>
      </c>
      <c r="DB180" s="3" t="str">
        <f t="shared" ref="DB180:DL180" si="406">IF(DB175="-","-",-($E$12*$E$30*$F$12*$E$31/($E$33)*DB177)+$E$37/($E$12*$E$30/(2*PI()*$E$33)*1000/60))</f>
        <v>-</v>
      </c>
      <c r="DC180" s="3" t="str">
        <f t="shared" si="406"/>
        <v>-</v>
      </c>
      <c r="DD180" s="3" t="str">
        <f t="shared" si="406"/>
        <v>-</v>
      </c>
      <c r="DE180" s="3" t="str">
        <f t="shared" si="406"/>
        <v>-</v>
      </c>
      <c r="DF180" s="3" t="str">
        <f t="shared" si="406"/>
        <v>-</v>
      </c>
      <c r="DG180" s="3" t="str">
        <f t="shared" si="406"/>
        <v>-</v>
      </c>
      <c r="DH180" s="3" t="str">
        <f t="shared" si="406"/>
        <v>-</v>
      </c>
      <c r="DI180" s="3" t="str">
        <f t="shared" si="406"/>
        <v>-</v>
      </c>
      <c r="DJ180" s="3" t="str">
        <f t="shared" si="406"/>
        <v>-</v>
      </c>
      <c r="DK180" s="3" t="str">
        <f t="shared" si="406"/>
        <v>-</v>
      </c>
      <c r="DL180" s="3" t="str">
        <f t="shared" si="406"/>
        <v>-</v>
      </c>
      <c r="DM180" s="3"/>
      <c r="DN180" s="3"/>
      <c r="DO180" s="3"/>
      <c r="DP180" s="3"/>
      <c r="DQ180" s="142"/>
      <c r="DU180" s="1" t="s">
        <v>110</v>
      </c>
      <c r="EJ180" s="147"/>
    </row>
    <row r="181" spans="2:140" ht="13.5" customHeight="1">
      <c r="B181" s="1"/>
      <c r="C181" s="1"/>
      <c r="L181" s="81"/>
      <c r="M181" s="81"/>
      <c r="N181" s="81"/>
      <c r="O181" s="81"/>
      <c r="CI181" s="157"/>
      <c r="CJ181" s="139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>
        <v>1</v>
      </c>
      <c r="CZ181" s="245" t="s">
        <v>99</v>
      </c>
      <c r="DA181" s="3" t="str">
        <f>IF(DA175="-","-",-$E$12*$E$30*$F$12*$E$31/($E$33) * DA178 + $E$36*$E$6*9.80665+DA143)</f>
        <v>-</v>
      </c>
      <c r="DB181" s="3" t="str">
        <f t="shared" ref="DB181:DL181" si="407">IF(DB175="-","-",-$E$12*$E$30*$F$12*$E$31/($E$33) * DB178 + $E$36*$E$6*9.80665+DB143)</f>
        <v>-</v>
      </c>
      <c r="DC181" s="3" t="str">
        <f t="shared" si="407"/>
        <v>-</v>
      </c>
      <c r="DD181" s="3" t="str">
        <f t="shared" si="407"/>
        <v>-</v>
      </c>
      <c r="DE181" s="3" t="str">
        <f t="shared" si="407"/>
        <v>-</v>
      </c>
      <c r="DF181" s="3" t="str">
        <f t="shared" si="407"/>
        <v>-</v>
      </c>
      <c r="DG181" s="3" t="str">
        <f t="shared" si="407"/>
        <v>-</v>
      </c>
      <c r="DH181" s="3" t="str">
        <f t="shared" si="407"/>
        <v>-</v>
      </c>
      <c r="DI181" s="3" t="str">
        <f t="shared" si="407"/>
        <v>-</v>
      </c>
      <c r="DJ181" s="3" t="str">
        <f t="shared" si="407"/>
        <v>-</v>
      </c>
      <c r="DK181" s="3" t="str">
        <f t="shared" si="407"/>
        <v>-</v>
      </c>
      <c r="DL181" s="3" t="str">
        <f t="shared" si="407"/>
        <v>-</v>
      </c>
      <c r="DM181" s="3"/>
      <c r="DN181" s="3"/>
      <c r="DO181" s="3"/>
      <c r="DP181" s="3"/>
      <c r="DQ181" s="142"/>
      <c r="DU181" s="192" t="s">
        <v>25</v>
      </c>
      <c r="DV181" s="193" t="s">
        <v>53</v>
      </c>
      <c r="DW181" s="193" t="s">
        <v>131</v>
      </c>
      <c r="DX181" s="223" t="s">
        <v>132</v>
      </c>
      <c r="DY181" s="193" t="s">
        <v>114</v>
      </c>
      <c r="DZ181" s="193" t="s">
        <v>50</v>
      </c>
      <c r="EA181" s="193" t="s">
        <v>133</v>
      </c>
      <c r="EB181" s="211" t="s">
        <v>134</v>
      </c>
      <c r="EC181" s="211"/>
      <c r="ED181" s="194" t="str">
        <f>DX181</f>
        <v>vehicle speed</v>
      </c>
      <c r="EJ181" s="147"/>
    </row>
    <row r="182" spans="2:140" ht="13.5" customHeight="1">
      <c r="B182" s="1"/>
      <c r="C182" s="1"/>
      <c r="L182" s="81"/>
      <c r="M182" s="81"/>
      <c r="N182" s="81"/>
      <c r="O182" s="81"/>
      <c r="CI182" s="157"/>
      <c r="CJ182" s="139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212" t="s">
        <v>102</v>
      </c>
      <c r="DA182" s="3" t="str">
        <f>IF(DA175="-","-",(-DA180+SQRT(DA180^2-4*DA179*(DA181+DA143)))/2/DA179)</f>
        <v>-</v>
      </c>
      <c r="DB182" s="3" t="str">
        <f t="shared" ref="DB182:DL182" si="408">IF(DB175="-","-",(-DB180+SQRT(DB180^2-4*DB179*(DB181+DB143)))/2/DB179)</f>
        <v>-</v>
      </c>
      <c r="DC182" s="3" t="str">
        <f t="shared" si="408"/>
        <v>-</v>
      </c>
      <c r="DD182" s="3" t="str">
        <f t="shared" si="408"/>
        <v>-</v>
      </c>
      <c r="DE182" s="3" t="str">
        <f t="shared" si="408"/>
        <v>-</v>
      </c>
      <c r="DF182" s="3" t="str">
        <f t="shared" si="408"/>
        <v>-</v>
      </c>
      <c r="DG182" s="3" t="str">
        <f t="shared" si="408"/>
        <v>-</v>
      </c>
      <c r="DH182" s="3" t="str">
        <f t="shared" si="408"/>
        <v>-</v>
      </c>
      <c r="DI182" s="3" t="str">
        <f t="shared" si="408"/>
        <v>-</v>
      </c>
      <c r="DJ182" s="3" t="str">
        <f t="shared" si="408"/>
        <v>-</v>
      </c>
      <c r="DK182" s="3" t="str">
        <f t="shared" si="408"/>
        <v>-</v>
      </c>
      <c r="DL182" s="3" t="str">
        <f t="shared" si="408"/>
        <v>-</v>
      </c>
      <c r="DM182" s="3"/>
      <c r="DN182" s="3"/>
      <c r="DO182" s="3"/>
      <c r="DP182" s="3"/>
      <c r="DQ182" s="3"/>
      <c r="DU182" s="213" t="s">
        <v>35</v>
      </c>
      <c r="DV182" s="196" t="s">
        <v>135</v>
      </c>
      <c r="DW182" s="196" t="s">
        <v>136</v>
      </c>
      <c r="DX182" s="229" t="s">
        <v>36</v>
      </c>
      <c r="DY182" s="196" t="s">
        <v>58</v>
      </c>
      <c r="DZ182" s="196" t="s">
        <v>58</v>
      </c>
      <c r="EA182" s="196" t="s">
        <v>58</v>
      </c>
      <c r="EB182" s="214" t="s">
        <v>137</v>
      </c>
      <c r="EC182" s="214" t="s">
        <v>138</v>
      </c>
      <c r="ED182" s="197" t="str">
        <f>DX182</f>
        <v>km/h</v>
      </c>
      <c r="EJ182" s="147"/>
    </row>
    <row r="183" spans="2:140" ht="13.5" customHeight="1">
      <c r="B183" s="1"/>
      <c r="C183" s="1"/>
      <c r="L183" s="6"/>
      <c r="CI183" s="157"/>
      <c r="CJ183" s="139"/>
      <c r="CZ183" s="246" t="s">
        <v>106</v>
      </c>
      <c r="DA183" s="196" t="str">
        <f>IF(MAX(DA148:DA166)&lt;1,"-",IF(DA175="-","-",DA182/$E$12/$E$30*(2*PI()*$E$33)/1000*60))</f>
        <v>-</v>
      </c>
      <c r="DB183" s="196" t="str">
        <f t="shared" ref="DB183:DL183" si="409">IF(MAX(DB148:DB166)&lt;1,"-",IF(DB175="-","-",DB182/$E$12/$E$30*(2*PI()*$E$33)/1000*60))</f>
        <v>-</v>
      </c>
      <c r="DC183" s="196" t="str">
        <f t="shared" si="409"/>
        <v>-</v>
      </c>
      <c r="DD183" s="196" t="str">
        <f t="shared" si="409"/>
        <v>-</v>
      </c>
      <c r="DE183" s="196" t="str">
        <f t="shared" si="409"/>
        <v>-</v>
      </c>
      <c r="DF183" s="196" t="str">
        <f t="shared" si="409"/>
        <v>-</v>
      </c>
      <c r="DG183" s="196" t="str">
        <f t="shared" si="409"/>
        <v>-</v>
      </c>
      <c r="DH183" s="196" t="str">
        <f t="shared" si="409"/>
        <v>-</v>
      </c>
      <c r="DI183" s="196" t="str">
        <f t="shared" si="409"/>
        <v>-</v>
      </c>
      <c r="DJ183" s="196" t="str">
        <f t="shared" si="409"/>
        <v>-</v>
      </c>
      <c r="DK183" s="196" t="str">
        <f t="shared" si="409"/>
        <v>-</v>
      </c>
      <c r="DL183" s="196" t="str">
        <f t="shared" si="409"/>
        <v>-</v>
      </c>
      <c r="DQ183" s="139"/>
      <c r="DU183" s="224" t="str">
        <f t="shared" ref="DU183:DU201" si="410">IF($E$13="","-",BL6)</f>
        <v>-</v>
      </c>
      <c r="DV183" s="225" t="str">
        <f t="shared" ref="DV183:DV201" si="411">BQ6</f>
        <v>-</v>
      </c>
      <c r="DW183" s="225">
        <f t="shared" ref="DW183:DW201" si="412">IF(DU183="-",0,$E$6)</f>
        <v>0</v>
      </c>
      <c r="DX183" s="150">
        <f t="shared" ref="DX183:DX201" si="413">IF(DU183="-",0,$DU183/$E$13/$E$30*(2*PI()*$E$33)/1000*60)</f>
        <v>0</v>
      </c>
      <c r="DY183" s="165">
        <f>IF(DU183="-",0,$E$36*$E$6*9.80665+$E$37*DX183+$E$38*DX183^2)</f>
        <v>0</v>
      </c>
      <c r="DZ183" s="165">
        <f t="shared" ref="DZ183:DZ202" si="414">IF(DU183="-",0,$DV183*$E$13*$E$30*$F$13*$E$31/($E$33))</f>
        <v>0</v>
      </c>
      <c r="EA183" s="165">
        <f t="shared" ref="EA183:EA202" si="415">IF(DU183="-",0,DZ183-DY183)</f>
        <v>0</v>
      </c>
      <c r="EB183" s="226">
        <f t="shared" ref="EB183:EB202" si="416">IF(DU183="-",0,EA183/(SQRT(($DW183*9.80665)^2-EA183^2)))</f>
        <v>0</v>
      </c>
      <c r="EC183" s="165">
        <f t="shared" ref="EC183:EC202" si="417">IF(DU183="-",0,ATAN(EB183)/PI()*180)</f>
        <v>0</v>
      </c>
      <c r="ED183" s="195">
        <f t="shared" ref="ED183:ED202" si="418">IF(DU183="-",0,DX183)</f>
        <v>0</v>
      </c>
      <c r="EJ183" s="147"/>
    </row>
    <row r="184" spans="2:140" ht="13.5" customHeight="1">
      <c r="B184" s="1"/>
      <c r="C184" s="1"/>
      <c r="L184" s="6"/>
      <c r="CI184" s="157"/>
      <c r="CJ184" s="139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139"/>
      <c r="DU184" s="224" t="str">
        <f t="shared" si="410"/>
        <v>-</v>
      </c>
      <c r="DV184" s="225" t="str">
        <f t="shared" si="411"/>
        <v>-</v>
      </c>
      <c r="DW184" s="225">
        <f t="shared" si="412"/>
        <v>0</v>
      </c>
      <c r="DX184" s="150">
        <f t="shared" si="413"/>
        <v>0</v>
      </c>
      <c r="DY184" s="165">
        <f t="shared" ref="DY184:DY202" si="419">IF(DU184="-",0,$E$36*$E$6*9.80665+$E$37*DX184+$E$38*DX184^2)</f>
        <v>0</v>
      </c>
      <c r="DZ184" s="165">
        <f t="shared" si="414"/>
        <v>0</v>
      </c>
      <c r="EA184" s="165">
        <f t="shared" si="415"/>
        <v>0</v>
      </c>
      <c r="EB184" s="226">
        <f t="shared" si="416"/>
        <v>0</v>
      </c>
      <c r="EC184" s="165">
        <f t="shared" si="417"/>
        <v>0</v>
      </c>
      <c r="ED184" s="195">
        <f t="shared" si="418"/>
        <v>0</v>
      </c>
      <c r="EJ184" s="147"/>
    </row>
    <row r="185" spans="2:140" ht="13.5" customHeight="1">
      <c r="B185" s="1"/>
      <c r="C185" s="1"/>
      <c r="L185" s="80"/>
      <c r="M185" s="80"/>
      <c r="N185" s="80"/>
      <c r="O185" s="80"/>
      <c r="CI185" s="157"/>
      <c r="CJ185" s="139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139"/>
      <c r="DU185" s="224" t="str">
        <f t="shared" si="410"/>
        <v>-</v>
      </c>
      <c r="DV185" s="225" t="str">
        <f t="shared" si="411"/>
        <v>-</v>
      </c>
      <c r="DW185" s="225">
        <f t="shared" si="412"/>
        <v>0</v>
      </c>
      <c r="DX185" s="150">
        <f t="shared" si="413"/>
        <v>0</v>
      </c>
      <c r="DY185" s="165">
        <f t="shared" si="419"/>
        <v>0</v>
      </c>
      <c r="DZ185" s="165">
        <f t="shared" si="414"/>
        <v>0</v>
      </c>
      <c r="EA185" s="165">
        <f t="shared" si="415"/>
        <v>0</v>
      </c>
      <c r="EB185" s="226">
        <f t="shared" si="416"/>
        <v>0</v>
      </c>
      <c r="EC185" s="165">
        <f t="shared" si="417"/>
        <v>0</v>
      </c>
      <c r="ED185" s="195">
        <f t="shared" si="418"/>
        <v>0</v>
      </c>
      <c r="EJ185" s="147"/>
    </row>
    <row r="186" spans="2:140" ht="13.5" customHeight="1">
      <c r="B186" s="1"/>
      <c r="C186" s="1"/>
      <c r="L186" s="81"/>
      <c r="M186" s="81"/>
      <c r="N186" s="81"/>
      <c r="O186" s="81"/>
      <c r="CI186" s="157"/>
      <c r="CJ186" s="157"/>
      <c r="CK186" s="3"/>
      <c r="CL186" s="3"/>
      <c r="CM186" s="3"/>
      <c r="CN186" s="3"/>
      <c r="CO186" s="3" t="s">
        <v>32</v>
      </c>
      <c r="CP186" s="164" t="s">
        <v>33</v>
      </c>
      <c r="CQ186" s="3" t="s">
        <v>34</v>
      </c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139"/>
      <c r="DU186" s="224" t="str">
        <f t="shared" si="410"/>
        <v>-</v>
      </c>
      <c r="DV186" s="225" t="str">
        <f t="shared" si="411"/>
        <v>-</v>
      </c>
      <c r="DW186" s="225">
        <f t="shared" si="412"/>
        <v>0</v>
      </c>
      <c r="DX186" s="150">
        <f t="shared" si="413"/>
        <v>0</v>
      </c>
      <c r="DY186" s="165">
        <f t="shared" si="419"/>
        <v>0</v>
      </c>
      <c r="DZ186" s="165">
        <f t="shared" si="414"/>
        <v>0</v>
      </c>
      <c r="EA186" s="165">
        <f t="shared" si="415"/>
        <v>0</v>
      </c>
      <c r="EB186" s="226">
        <f t="shared" si="416"/>
        <v>0</v>
      </c>
      <c r="EC186" s="165">
        <f t="shared" si="417"/>
        <v>0</v>
      </c>
      <c r="ED186" s="195">
        <f t="shared" si="418"/>
        <v>0</v>
      </c>
      <c r="EJ186" s="147"/>
    </row>
    <row r="187" spans="2:140" ht="13.5" customHeight="1">
      <c r="B187" s="1"/>
      <c r="C187" s="1"/>
      <c r="L187" s="81"/>
      <c r="M187" s="81"/>
      <c r="N187" s="81"/>
      <c r="O187" s="81"/>
      <c r="CI187" s="157"/>
      <c r="CJ187" s="139"/>
      <c r="CK187" s="3"/>
      <c r="CL187" s="3"/>
      <c r="CM187" s="165"/>
      <c r="CN187" s="165"/>
      <c r="CO187" s="215">
        <v>0</v>
      </c>
      <c r="CP187" s="242">
        <f>$AL$70</f>
        <v>0</v>
      </c>
      <c r="CQ187" s="242">
        <f>$AM$70</f>
        <v>0.01</v>
      </c>
      <c r="CR187" s="242">
        <f>$AN$70</f>
        <v>0.02</v>
      </c>
      <c r="CS187" s="242">
        <f>$AO$70</f>
        <v>0.03</v>
      </c>
      <c r="CT187" s="242">
        <f>$AP$70</f>
        <v>0.04</v>
      </c>
      <c r="CU187" s="242">
        <f>$AQ$70</f>
        <v>0.05</v>
      </c>
      <c r="CV187" s="242">
        <f>$AR$70</f>
        <v>0.06</v>
      </c>
      <c r="CW187" s="242">
        <f>$AS$70</f>
        <v>7.0000000000000007E-2</v>
      </c>
      <c r="CX187" s="242">
        <f>$AT$70</f>
        <v>0.08</v>
      </c>
      <c r="CY187" s="242">
        <f>$AU$70</f>
        <v>0.09</v>
      </c>
      <c r="CZ187" s="242">
        <f>$AV$70</f>
        <v>0.1</v>
      </c>
      <c r="DA187" s="193">
        <f>CO187</f>
        <v>0</v>
      </c>
      <c r="DB187" s="193">
        <f t="shared" ref="DB187:DL188" si="420">CP187</f>
        <v>0</v>
      </c>
      <c r="DC187" s="193">
        <f t="shared" si="420"/>
        <v>0.01</v>
      </c>
      <c r="DD187" s="193">
        <f t="shared" si="420"/>
        <v>0.02</v>
      </c>
      <c r="DE187" s="193">
        <f t="shared" si="420"/>
        <v>0.03</v>
      </c>
      <c r="DF187" s="193">
        <f t="shared" si="420"/>
        <v>0.04</v>
      </c>
      <c r="DG187" s="193">
        <f t="shared" si="420"/>
        <v>0.05</v>
      </c>
      <c r="DH187" s="193">
        <f t="shared" si="420"/>
        <v>0.06</v>
      </c>
      <c r="DI187" s="193">
        <f t="shared" si="420"/>
        <v>7.0000000000000007E-2</v>
      </c>
      <c r="DJ187" s="193">
        <f t="shared" si="420"/>
        <v>0.08</v>
      </c>
      <c r="DK187" s="193">
        <f t="shared" si="420"/>
        <v>0.09</v>
      </c>
      <c r="DL187" s="194">
        <f t="shared" si="420"/>
        <v>0.1</v>
      </c>
      <c r="DM187" s="3"/>
      <c r="DN187" s="3"/>
      <c r="DO187" s="3"/>
      <c r="DP187" s="3"/>
      <c r="DQ187" s="139"/>
      <c r="DU187" s="224" t="str">
        <f t="shared" si="410"/>
        <v>-</v>
      </c>
      <c r="DV187" s="225" t="str">
        <f t="shared" si="411"/>
        <v>-</v>
      </c>
      <c r="DW187" s="225">
        <f t="shared" si="412"/>
        <v>0</v>
      </c>
      <c r="DX187" s="150">
        <f t="shared" si="413"/>
        <v>0</v>
      </c>
      <c r="DY187" s="165">
        <f t="shared" si="419"/>
        <v>0</v>
      </c>
      <c r="DZ187" s="165">
        <f t="shared" si="414"/>
        <v>0</v>
      </c>
      <c r="EA187" s="165">
        <f t="shared" si="415"/>
        <v>0</v>
      </c>
      <c r="EB187" s="226">
        <f t="shared" si="416"/>
        <v>0</v>
      </c>
      <c r="EC187" s="165">
        <f t="shared" si="417"/>
        <v>0</v>
      </c>
      <c r="ED187" s="195">
        <f t="shared" si="418"/>
        <v>0</v>
      </c>
      <c r="EJ187" s="147"/>
    </row>
    <row r="188" spans="2:140" ht="13.5" customHeight="1">
      <c r="B188" s="1"/>
      <c r="C188" s="1"/>
      <c r="L188" s="81"/>
      <c r="M188" s="81"/>
      <c r="N188" s="81"/>
      <c r="O188" s="81"/>
      <c r="CI188" s="157"/>
      <c r="CJ188" s="139"/>
      <c r="CK188" s="3"/>
      <c r="CL188" s="3"/>
      <c r="CM188" s="3"/>
      <c r="CN188" s="3"/>
      <c r="CO188" s="213">
        <f t="shared" ref="CO188:CZ188" si="421">$E$6*9.80665*SIN(ATAN(CO$6))</f>
        <v>0</v>
      </c>
      <c r="CP188" s="196">
        <f>$E$6*9.80665*SIN(ATAN(CP187))</f>
        <v>0</v>
      </c>
      <c r="CQ188" s="243">
        <f>$E$6*9.80665*SIN(ATAN(CQ$6))</f>
        <v>0</v>
      </c>
      <c r="CR188" s="196">
        <f t="shared" si="421"/>
        <v>0</v>
      </c>
      <c r="CS188" s="196">
        <f t="shared" si="421"/>
        <v>0</v>
      </c>
      <c r="CT188" s="196">
        <f t="shared" si="421"/>
        <v>0</v>
      </c>
      <c r="CU188" s="196">
        <f t="shared" si="421"/>
        <v>0</v>
      </c>
      <c r="CV188" s="196">
        <f t="shared" si="421"/>
        <v>0</v>
      </c>
      <c r="CW188" s="196">
        <f t="shared" si="421"/>
        <v>0</v>
      </c>
      <c r="CX188" s="196">
        <f t="shared" si="421"/>
        <v>0</v>
      </c>
      <c r="CY188" s="196">
        <f t="shared" si="421"/>
        <v>0</v>
      </c>
      <c r="CZ188" s="196">
        <f t="shared" si="421"/>
        <v>0</v>
      </c>
      <c r="DA188" s="196">
        <f>CO188</f>
        <v>0</v>
      </c>
      <c r="DB188" s="196">
        <f t="shared" si="420"/>
        <v>0</v>
      </c>
      <c r="DC188" s="196">
        <f t="shared" si="420"/>
        <v>0</v>
      </c>
      <c r="DD188" s="196">
        <f t="shared" si="420"/>
        <v>0</v>
      </c>
      <c r="DE188" s="196">
        <f t="shared" si="420"/>
        <v>0</v>
      </c>
      <c r="DF188" s="196">
        <f t="shared" si="420"/>
        <v>0</v>
      </c>
      <c r="DG188" s="196">
        <f t="shared" si="420"/>
        <v>0</v>
      </c>
      <c r="DH188" s="196">
        <f t="shared" si="420"/>
        <v>0</v>
      </c>
      <c r="DI188" s="196">
        <f t="shared" si="420"/>
        <v>0</v>
      </c>
      <c r="DJ188" s="196">
        <f t="shared" si="420"/>
        <v>0</v>
      </c>
      <c r="DK188" s="196">
        <f t="shared" si="420"/>
        <v>0</v>
      </c>
      <c r="DL188" s="197">
        <f t="shared" si="420"/>
        <v>0</v>
      </c>
      <c r="DM188" s="3"/>
      <c r="DN188" s="3"/>
      <c r="DO188" s="3"/>
      <c r="DP188" s="3"/>
      <c r="DQ188" s="139"/>
      <c r="DU188" s="224" t="str">
        <f t="shared" si="410"/>
        <v>-</v>
      </c>
      <c r="DV188" s="225" t="str">
        <f t="shared" si="411"/>
        <v>-</v>
      </c>
      <c r="DW188" s="225">
        <f t="shared" si="412"/>
        <v>0</v>
      </c>
      <c r="DX188" s="150">
        <f t="shared" si="413"/>
        <v>0</v>
      </c>
      <c r="DY188" s="165">
        <f t="shared" si="419"/>
        <v>0</v>
      </c>
      <c r="DZ188" s="165">
        <f t="shared" si="414"/>
        <v>0</v>
      </c>
      <c r="EA188" s="165">
        <f t="shared" si="415"/>
        <v>0</v>
      </c>
      <c r="EB188" s="226">
        <f t="shared" si="416"/>
        <v>0</v>
      </c>
      <c r="EC188" s="165">
        <f t="shared" si="417"/>
        <v>0</v>
      </c>
      <c r="ED188" s="195">
        <f t="shared" si="418"/>
        <v>0</v>
      </c>
      <c r="EJ188" s="147"/>
    </row>
    <row r="189" spans="2:140" ht="13.5" customHeight="1">
      <c r="B189" s="1"/>
      <c r="C189" s="1"/>
      <c r="L189" s="81"/>
      <c r="M189" s="81"/>
      <c r="N189" s="81"/>
      <c r="O189" s="81"/>
      <c r="CI189" s="157"/>
      <c r="CJ189" s="139"/>
      <c r="CK189" s="3"/>
      <c r="CL189" s="3"/>
      <c r="CM189" s="3"/>
      <c r="CN189" s="3"/>
      <c r="CO189" s="3"/>
      <c r="CP189" s="3"/>
      <c r="CQ189" s="166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139"/>
      <c r="DU189" s="224" t="str">
        <f t="shared" si="410"/>
        <v>-</v>
      </c>
      <c r="DV189" s="225" t="str">
        <f t="shared" si="411"/>
        <v>-</v>
      </c>
      <c r="DW189" s="225">
        <f t="shared" si="412"/>
        <v>0</v>
      </c>
      <c r="DX189" s="150">
        <f t="shared" si="413"/>
        <v>0</v>
      </c>
      <c r="DY189" s="165">
        <f t="shared" si="419"/>
        <v>0</v>
      </c>
      <c r="DZ189" s="165">
        <f t="shared" si="414"/>
        <v>0</v>
      </c>
      <c r="EA189" s="165">
        <f t="shared" si="415"/>
        <v>0</v>
      </c>
      <c r="EB189" s="226">
        <f t="shared" si="416"/>
        <v>0</v>
      </c>
      <c r="EC189" s="165">
        <f t="shared" si="417"/>
        <v>0</v>
      </c>
      <c r="ED189" s="195">
        <f t="shared" si="418"/>
        <v>0</v>
      </c>
      <c r="EJ189" s="147"/>
    </row>
    <row r="190" spans="2:140" ht="13.5" customHeight="1">
      <c r="B190" s="1"/>
      <c r="C190" s="1"/>
      <c r="L190" s="81"/>
      <c r="M190" s="81"/>
      <c r="N190" s="81"/>
      <c r="O190" s="81"/>
      <c r="CI190" s="157"/>
      <c r="CJ190" s="139"/>
      <c r="CK190" s="3"/>
      <c r="CL190" s="1" t="s">
        <v>26</v>
      </c>
      <c r="CM190" s="3" t="s">
        <v>50</v>
      </c>
      <c r="CN190" s="3" t="s">
        <v>51</v>
      </c>
      <c r="CO190" s="3" t="s">
        <v>52</v>
      </c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 t="s">
        <v>25</v>
      </c>
      <c r="DN190" s="3" t="s">
        <v>53</v>
      </c>
      <c r="DO190" s="151" t="s">
        <v>54</v>
      </c>
      <c r="DP190" s="3"/>
      <c r="DQ190" s="139"/>
      <c r="DU190" s="224" t="str">
        <f t="shared" si="410"/>
        <v>-</v>
      </c>
      <c r="DV190" s="225" t="str">
        <f t="shared" si="411"/>
        <v>-</v>
      </c>
      <c r="DW190" s="225">
        <f t="shared" si="412"/>
        <v>0</v>
      </c>
      <c r="DX190" s="150">
        <f t="shared" si="413"/>
        <v>0</v>
      </c>
      <c r="DY190" s="165">
        <f t="shared" si="419"/>
        <v>0</v>
      </c>
      <c r="DZ190" s="165">
        <f t="shared" si="414"/>
        <v>0</v>
      </c>
      <c r="EA190" s="165">
        <f t="shared" si="415"/>
        <v>0</v>
      </c>
      <c r="EB190" s="226">
        <f t="shared" si="416"/>
        <v>0</v>
      </c>
      <c r="EC190" s="165">
        <f t="shared" si="417"/>
        <v>0</v>
      </c>
      <c r="ED190" s="195">
        <f t="shared" si="418"/>
        <v>0</v>
      </c>
      <c r="EJ190" s="147"/>
    </row>
    <row r="191" spans="2:140" ht="13.5" customHeight="1">
      <c r="B191" s="1"/>
      <c r="C191" s="1"/>
      <c r="L191" s="81"/>
      <c r="M191" s="81"/>
      <c r="N191" s="81"/>
      <c r="O191" s="81"/>
      <c r="CI191" s="157"/>
      <c r="CJ191" s="231"/>
      <c r="CK191" s="232" t="str">
        <f>BQ4</f>
        <v>5th</v>
      </c>
      <c r="CL191" s="232"/>
      <c r="CM191" s="223"/>
      <c r="CN191" s="223"/>
      <c r="CO191" s="193">
        <f>CO$6</f>
        <v>0</v>
      </c>
      <c r="CP191" s="193">
        <f t="shared" ref="CP191:CZ191" si="422">CP$6</f>
        <v>0</v>
      </c>
      <c r="CQ191" s="193">
        <f t="shared" si="422"/>
        <v>0.01</v>
      </c>
      <c r="CR191" s="193">
        <f t="shared" si="422"/>
        <v>0.02</v>
      </c>
      <c r="CS191" s="193">
        <f t="shared" si="422"/>
        <v>0.03</v>
      </c>
      <c r="CT191" s="193">
        <f t="shared" si="422"/>
        <v>0.04</v>
      </c>
      <c r="CU191" s="193">
        <f t="shared" si="422"/>
        <v>0.05</v>
      </c>
      <c r="CV191" s="193">
        <f t="shared" si="422"/>
        <v>0.06</v>
      </c>
      <c r="CW191" s="193">
        <f t="shared" si="422"/>
        <v>7.0000000000000007E-2</v>
      </c>
      <c r="CX191" s="193">
        <f t="shared" si="422"/>
        <v>0.08</v>
      </c>
      <c r="CY191" s="193">
        <f t="shared" si="422"/>
        <v>0.09</v>
      </c>
      <c r="CZ191" s="193">
        <f t="shared" si="422"/>
        <v>0.1</v>
      </c>
      <c r="DA191" s="193">
        <f>CO$6</f>
        <v>0</v>
      </c>
      <c r="DB191" s="193">
        <f>CP$6</f>
        <v>0</v>
      </c>
      <c r="DC191" s="193">
        <f t="shared" ref="DC191:DJ191" si="423">CQ$6</f>
        <v>0.01</v>
      </c>
      <c r="DD191" s="193">
        <f t="shared" si="423"/>
        <v>0.02</v>
      </c>
      <c r="DE191" s="193">
        <f t="shared" si="423"/>
        <v>0.03</v>
      </c>
      <c r="DF191" s="193">
        <f t="shared" si="423"/>
        <v>0.04</v>
      </c>
      <c r="DG191" s="193">
        <f t="shared" si="423"/>
        <v>0.05</v>
      </c>
      <c r="DH191" s="193">
        <f t="shared" si="423"/>
        <v>0.06</v>
      </c>
      <c r="DI191" s="193">
        <f t="shared" si="423"/>
        <v>7.0000000000000007E-2</v>
      </c>
      <c r="DJ191" s="193">
        <f t="shared" si="423"/>
        <v>0.08</v>
      </c>
      <c r="DK191" s="193">
        <f>CY$6</f>
        <v>0.09</v>
      </c>
      <c r="DL191" s="193">
        <f>CZ$6</f>
        <v>0.1</v>
      </c>
      <c r="DM191" s="193"/>
      <c r="DN191" s="193"/>
      <c r="DO191" s="193" t="s">
        <v>56</v>
      </c>
      <c r="DP191" s="194"/>
      <c r="DQ191" s="139"/>
      <c r="DU191" s="224" t="str">
        <f t="shared" si="410"/>
        <v>-</v>
      </c>
      <c r="DV191" s="225" t="str">
        <f t="shared" si="411"/>
        <v>-</v>
      </c>
      <c r="DW191" s="225">
        <f t="shared" si="412"/>
        <v>0</v>
      </c>
      <c r="DX191" s="150">
        <f t="shared" si="413"/>
        <v>0</v>
      </c>
      <c r="DY191" s="165">
        <f t="shared" si="419"/>
        <v>0</v>
      </c>
      <c r="DZ191" s="165">
        <f t="shared" si="414"/>
        <v>0</v>
      </c>
      <c r="EA191" s="165">
        <f t="shared" si="415"/>
        <v>0</v>
      </c>
      <c r="EB191" s="226">
        <f t="shared" si="416"/>
        <v>0</v>
      </c>
      <c r="EC191" s="165">
        <f t="shared" si="417"/>
        <v>0</v>
      </c>
      <c r="ED191" s="195">
        <f t="shared" si="418"/>
        <v>0</v>
      </c>
      <c r="EJ191" s="147"/>
    </row>
    <row r="192" spans="2:140" ht="13.5" customHeight="1">
      <c r="B192" s="1"/>
      <c r="C192" s="1"/>
      <c r="L192" s="81"/>
      <c r="M192" s="81"/>
      <c r="N192" s="81"/>
      <c r="O192" s="81"/>
      <c r="CI192" s="157"/>
      <c r="CJ192" s="234" t="str">
        <f>BL5</f>
        <v>rpm</v>
      </c>
      <c r="CK192" s="139" t="str">
        <f>BQ5</f>
        <v>Nm</v>
      </c>
      <c r="CL192" s="139" t="s">
        <v>36</v>
      </c>
      <c r="CM192" s="3" t="s">
        <v>58</v>
      </c>
      <c r="CN192" s="3" t="s">
        <v>59</v>
      </c>
      <c r="CO192" s="3" t="s">
        <v>59</v>
      </c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 t="s">
        <v>35</v>
      </c>
      <c r="DN192" s="3" t="s">
        <v>58</v>
      </c>
      <c r="DO192" s="139" t="s">
        <v>60</v>
      </c>
      <c r="DP192" s="235" t="s">
        <v>61</v>
      </c>
      <c r="DQ192" s="139"/>
      <c r="DU192" s="224" t="str">
        <f t="shared" si="410"/>
        <v>-</v>
      </c>
      <c r="DV192" s="225" t="str">
        <f t="shared" si="411"/>
        <v>-</v>
      </c>
      <c r="DW192" s="225">
        <f t="shared" si="412"/>
        <v>0</v>
      </c>
      <c r="DX192" s="150">
        <f t="shared" si="413"/>
        <v>0</v>
      </c>
      <c r="DY192" s="165">
        <f t="shared" si="419"/>
        <v>0</v>
      </c>
      <c r="DZ192" s="165">
        <f t="shared" si="414"/>
        <v>0</v>
      </c>
      <c r="EA192" s="165">
        <f t="shared" si="415"/>
        <v>0</v>
      </c>
      <c r="EB192" s="226">
        <f t="shared" si="416"/>
        <v>0</v>
      </c>
      <c r="EC192" s="165">
        <f t="shared" si="417"/>
        <v>0</v>
      </c>
      <c r="ED192" s="195">
        <f t="shared" si="418"/>
        <v>0</v>
      </c>
      <c r="EJ192" s="147"/>
    </row>
    <row r="193" spans="2:140" ht="13.5" customHeight="1">
      <c r="B193" s="1"/>
      <c r="C193" s="1"/>
      <c r="L193" s="81"/>
      <c r="M193" s="81"/>
      <c r="N193" s="81"/>
      <c r="O193" s="81"/>
      <c r="CJ193" s="234" t="str">
        <f>IF($E$13="","-",BL6)</f>
        <v>-</v>
      </c>
      <c r="CK193" s="142" t="str">
        <f t="shared" ref="CK193:CK212" si="424">BQ6</f>
        <v>-</v>
      </c>
      <c r="CL193" s="260" t="str">
        <f>IF(CJ193="-","-",CJ193/$E$13/$E$30*(2*PI()*$E$33)/1000*60)</f>
        <v>-</v>
      </c>
      <c r="CM193" s="3">
        <f t="shared" ref="CM193:CM211" si="425">IF(CJ193="-",0,$CK193*$E$13*$E$30*$F$13*$E$31/($E$33))</f>
        <v>0</v>
      </c>
      <c r="CN193" s="3">
        <f>IF(CJ193="-",0,$E$36*$E$6*9.80665+$E$37*($CJ193/$E$13/$E$30*(2*PI()*$E$33)/1000*60)+$E$38*($CJ193/$E$13/$E$30*(2*PI()*$E$33)/1000*60)^2)</f>
        <v>0</v>
      </c>
      <c r="CO193" s="3">
        <f t="shared" ref="CO193:CO211" si="426">IF(CJ193="-",0,$CM193-$CN193-CO$53)</f>
        <v>0</v>
      </c>
      <c r="CP193" s="3">
        <f>IF(CJ193="-",0,$CM193-$CN193-CP$53)</f>
        <v>0</v>
      </c>
      <c r="CQ193" s="3">
        <f>IF(CJ193="-",0,$CM193-$CN193-CQ$53)</f>
        <v>0</v>
      </c>
      <c r="CR193" s="3">
        <f t="shared" ref="CR193:CR211" si="427">IF(CJ193="-",0,$CM193-$CN193-CR$53)</f>
        <v>0</v>
      </c>
      <c r="CS193" s="3">
        <f t="shared" ref="CS193:CS211" si="428">IF(CJ193="-",0,$CM193-$CN193-CS$53)</f>
        <v>0</v>
      </c>
      <c r="CT193" s="3">
        <f t="shared" ref="CT193:CT211" si="429">IF(CJ193="-",0,$CM193-$CN193-CT$53)</f>
        <v>0</v>
      </c>
      <c r="CU193" s="3">
        <f t="shared" ref="CU193:CU211" si="430">IF(CJ193="-",0,$CM193-$CN193-CU$53)</f>
        <v>0</v>
      </c>
      <c r="CV193" s="3">
        <f t="shared" ref="CV193:CV211" si="431">IF(CJ193="-",0,$CM193-$CN193-CV$53)</f>
        <v>0</v>
      </c>
      <c r="CW193" s="3">
        <f t="shared" ref="CW193:CW211" si="432">IF(CJ193="-",0,$CM193-$CN193-CW$53)</f>
        <v>0</v>
      </c>
      <c r="CX193" s="3">
        <f t="shared" ref="CX193:CX211" si="433">IF(CJ193="-",0,$CM193-$CN193-CX$53)</f>
        <v>0</v>
      </c>
      <c r="CY193" s="3">
        <f t="shared" ref="CY193:CY211" si="434">IF(CJ193="-",0,$CM193-$CN193-CY$53)</f>
        <v>0</v>
      </c>
      <c r="CZ193" s="3">
        <f t="shared" ref="CZ193:CZ211" si="435">IF(CJ193="-",0,$CM193-$CN193-CZ$53)</f>
        <v>0</v>
      </c>
      <c r="DA193" s="3">
        <f>IF(AND(CO193&gt;0,CO194&lt;0),1,-1)</f>
        <v>-1</v>
      </c>
      <c r="DB193" s="3">
        <f t="shared" ref="DB193:DJ211" si="436">IF(AND(CP193&gt;0,CP194&lt;0),1,-1)</f>
        <v>-1</v>
      </c>
      <c r="DC193" s="3">
        <f t="shared" si="436"/>
        <v>-1</v>
      </c>
      <c r="DD193" s="3">
        <f t="shared" si="436"/>
        <v>-1</v>
      </c>
      <c r="DE193" s="3">
        <f t="shared" si="436"/>
        <v>-1</v>
      </c>
      <c r="DF193" s="3">
        <f t="shared" si="436"/>
        <v>-1</v>
      </c>
      <c r="DG193" s="3">
        <f t="shared" si="436"/>
        <v>-1</v>
      </c>
      <c r="DH193" s="3">
        <f t="shared" si="436"/>
        <v>-1</v>
      </c>
      <c r="DI193" s="3">
        <f t="shared" si="436"/>
        <v>-1</v>
      </c>
      <c r="DJ193" s="3">
        <f>IF(AND(CX193&gt;0,CX194&lt;0),1,-1)</f>
        <v>-1</v>
      </c>
      <c r="DK193" s="3">
        <f t="shared" ref="DK193:DL210" si="437">IF(AND(CY193&gt;0,CY194&lt;0),1,-1)</f>
        <v>-1</v>
      </c>
      <c r="DL193" s="3">
        <f t="shared" si="437"/>
        <v>-1</v>
      </c>
      <c r="DM193" s="161" t="str">
        <f t="shared" ref="DM193:DM212" si="438">CJ193</f>
        <v>-</v>
      </c>
      <c r="DN193" s="161" t="str">
        <f t="shared" ref="DN193:DN212" si="439">CK193</f>
        <v>-</v>
      </c>
      <c r="DO193" s="139" t="str">
        <f>IF(OR(DM193="-",DM194="-"),"-",(DN193-DN194)/(DM193-DM194))</f>
        <v>-</v>
      </c>
      <c r="DP193" s="235" t="str">
        <f>IF(OR(DM193="-",DM194="-"),"-",(DM193*DN194-DN193*DM194)/(DM193-DM194))</f>
        <v>-</v>
      </c>
      <c r="DQ193" s="139"/>
      <c r="DU193" s="224" t="str">
        <f t="shared" si="410"/>
        <v>-</v>
      </c>
      <c r="DV193" s="225" t="str">
        <f t="shared" si="411"/>
        <v>-</v>
      </c>
      <c r="DW193" s="225">
        <f t="shared" si="412"/>
        <v>0</v>
      </c>
      <c r="DX193" s="150">
        <f t="shared" si="413"/>
        <v>0</v>
      </c>
      <c r="DY193" s="165">
        <f t="shared" si="419"/>
        <v>0</v>
      </c>
      <c r="DZ193" s="165">
        <f t="shared" si="414"/>
        <v>0</v>
      </c>
      <c r="EA193" s="165">
        <f t="shared" si="415"/>
        <v>0</v>
      </c>
      <c r="EB193" s="226">
        <f t="shared" si="416"/>
        <v>0</v>
      </c>
      <c r="EC193" s="165">
        <f t="shared" si="417"/>
        <v>0</v>
      </c>
      <c r="ED193" s="195">
        <f t="shared" si="418"/>
        <v>0</v>
      </c>
      <c r="EJ193" s="147"/>
    </row>
    <row r="194" spans="2:140" ht="13.5" customHeight="1">
      <c r="B194" s="1"/>
      <c r="C194" s="1"/>
      <c r="L194" s="81"/>
      <c r="M194" s="81"/>
      <c r="N194" s="81"/>
      <c r="O194" s="81"/>
      <c r="AG194" s="4"/>
      <c r="AH194" s="4"/>
      <c r="BI194" s="4"/>
      <c r="CJ194" s="234" t="str">
        <f t="shared" ref="CJ194:CJ212" si="440">IF($E$13="","-",BL7)</f>
        <v>-</v>
      </c>
      <c r="CK194" s="142" t="str">
        <f t="shared" si="424"/>
        <v>-</v>
      </c>
      <c r="CL194" s="260" t="str">
        <f t="shared" ref="CL194:CL212" si="441">IF(CJ194="-","-",CJ194/$E$13/$E$30*(2*PI()*$E$33)/1000*60)</f>
        <v>-</v>
      </c>
      <c r="CM194" s="3">
        <f t="shared" si="425"/>
        <v>0</v>
      </c>
      <c r="CN194" s="3">
        <f t="shared" ref="CN194:CN212" si="442">IF(CJ194="-",0,$E$36*$E$6*9.80665+$E$37*($CJ194/$E$13/$E$30*(2*PI()*$E$33)/1000*60)+$E$38*($CJ194/$E$13/$E$30*(2*PI()*$E$33)/1000*60)^2)</f>
        <v>0</v>
      </c>
      <c r="CO194" s="3">
        <f>IF(CJ194="-",0,$CM194-$CN194-CO$53)</f>
        <v>0</v>
      </c>
      <c r="CP194" s="3">
        <f t="shared" ref="CP194:CP211" si="443">IF(CJ194="-",0,$CM194-$CN194-CP$53)</f>
        <v>0</v>
      </c>
      <c r="CQ194" s="3">
        <f t="shared" ref="CQ194:CQ211" si="444">IF(CJ194="-",0,$CM194-$CN194-CQ$53)</f>
        <v>0</v>
      </c>
      <c r="CR194" s="3">
        <f t="shared" si="427"/>
        <v>0</v>
      </c>
      <c r="CS194" s="3">
        <f t="shared" si="428"/>
        <v>0</v>
      </c>
      <c r="CT194" s="3">
        <f t="shared" si="429"/>
        <v>0</v>
      </c>
      <c r="CU194" s="3">
        <f t="shared" si="430"/>
        <v>0</v>
      </c>
      <c r="CV194" s="3">
        <f t="shared" si="431"/>
        <v>0</v>
      </c>
      <c r="CW194" s="3">
        <f t="shared" si="432"/>
        <v>0</v>
      </c>
      <c r="CX194" s="3">
        <f t="shared" si="433"/>
        <v>0</v>
      </c>
      <c r="CY194" s="3">
        <f t="shared" si="434"/>
        <v>0</v>
      </c>
      <c r="CZ194" s="3">
        <f t="shared" si="435"/>
        <v>0</v>
      </c>
      <c r="DA194" s="3">
        <f t="shared" ref="DA194:DA206" si="445">IF(AND(CO194&gt;0,CO195&lt;0),1,-1)</f>
        <v>-1</v>
      </c>
      <c r="DB194" s="3">
        <f t="shared" si="436"/>
        <v>-1</v>
      </c>
      <c r="DC194" s="3">
        <f t="shared" si="436"/>
        <v>-1</v>
      </c>
      <c r="DD194" s="3">
        <f t="shared" si="436"/>
        <v>-1</v>
      </c>
      <c r="DE194" s="3">
        <f t="shared" si="436"/>
        <v>-1</v>
      </c>
      <c r="DF194" s="3">
        <f t="shared" si="436"/>
        <v>-1</v>
      </c>
      <c r="DG194" s="3">
        <f t="shared" si="436"/>
        <v>-1</v>
      </c>
      <c r="DH194" s="3">
        <f t="shared" si="436"/>
        <v>-1</v>
      </c>
      <c r="DI194" s="3">
        <f t="shared" si="436"/>
        <v>-1</v>
      </c>
      <c r="DJ194" s="3">
        <f t="shared" si="436"/>
        <v>-1</v>
      </c>
      <c r="DK194" s="3">
        <f t="shared" si="437"/>
        <v>-1</v>
      </c>
      <c r="DL194" s="3">
        <f t="shared" si="437"/>
        <v>-1</v>
      </c>
      <c r="DM194" s="161" t="str">
        <f t="shared" si="438"/>
        <v>-</v>
      </c>
      <c r="DN194" s="161" t="str">
        <f t="shared" si="439"/>
        <v>-</v>
      </c>
      <c r="DO194" s="139" t="str">
        <f>IF(OR(DM194="-",DM195="-"),"-",(DN194-DN195)/(DM194-DM195))</f>
        <v>-</v>
      </c>
      <c r="DP194" s="235" t="str">
        <f t="shared" ref="DP194:DP211" si="446">IF(OR(DM194="-",DM195="-"),"-",(DM194*DN195-DN194*DM195)/(DM194-DM195))</f>
        <v>-</v>
      </c>
      <c r="DQ194" s="139"/>
      <c r="DU194" s="224" t="str">
        <f t="shared" si="410"/>
        <v>-</v>
      </c>
      <c r="DV194" s="225" t="str">
        <f t="shared" si="411"/>
        <v>-</v>
      </c>
      <c r="DW194" s="225">
        <f t="shared" si="412"/>
        <v>0</v>
      </c>
      <c r="DX194" s="150">
        <f t="shared" si="413"/>
        <v>0</v>
      </c>
      <c r="DY194" s="165">
        <f t="shared" si="419"/>
        <v>0</v>
      </c>
      <c r="DZ194" s="165">
        <f t="shared" si="414"/>
        <v>0</v>
      </c>
      <c r="EA194" s="165">
        <f t="shared" si="415"/>
        <v>0</v>
      </c>
      <c r="EB194" s="226">
        <f t="shared" si="416"/>
        <v>0</v>
      </c>
      <c r="EC194" s="165">
        <f t="shared" si="417"/>
        <v>0</v>
      </c>
      <c r="ED194" s="195">
        <f t="shared" si="418"/>
        <v>0</v>
      </c>
      <c r="EJ194" s="147"/>
    </row>
    <row r="195" spans="2:140" ht="13.5" customHeight="1">
      <c r="B195" s="1"/>
      <c r="C195" s="1"/>
      <c r="L195" s="81"/>
      <c r="M195" s="81"/>
      <c r="N195" s="81"/>
      <c r="O195" s="81"/>
      <c r="CI195" s="3"/>
      <c r="CJ195" s="234" t="str">
        <f t="shared" si="440"/>
        <v>-</v>
      </c>
      <c r="CK195" s="142" t="str">
        <f t="shared" si="424"/>
        <v>-</v>
      </c>
      <c r="CL195" s="260" t="str">
        <f t="shared" si="441"/>
        <v>-</v>
      </c>
      <c r="CM195" s="3">
        <f t="shared" si="425"/>
        <v>0</v>
      </c>
      <c r="CN195" s="3">
        <f t="shared" si="442"/>
        <v>0</v>
      </c>
      <c r="CO195" s="3">
        <f t="shared" si="426"/>
        <v>0</v>
      </c>
      <c r="CP195" s="3">
        <f t="shared" si="443"/>
        <v>0</v>
      </c>
      <c r="CQ195" s="3">
        <f t="shared" si="444"/>
        <v>0</v>
      </c>
      <c r="CR195" s="3">
        <f t="shared" si="427"/>
        <v>0</v>
      </c>
      <c r="CS195" s="3">
        <f t="shared" si="428"/>
        <v>0</v>
      </c>
      <c r="CT195" s="3">
        <f t="shared" si="429"/>
        <v>0</v>
      </c>
      <c r="CU195" s="3">
        <f t="shared" si="430"/>
        <v>0</v>
      </c>
      <c r="CV195" s="3">
        <f t="shared" si="431"/>
        <v>0</v>
      </c>
      <c r="CW195" s="3">
        <f t="shared" si="432"/>
        <v>0</v>
      </c>
      <c r="CX195" s="3">
        <f t="shared" si="433"/>
        <v>0</v>
      </c>
      <c r="CY195" s="3">
        <f t="shared" si="434"/>
        <v>0</v>
      </c>
      <c r="CZ195" s="3">
        <f t="shared" si="435"/>
        <v>0</v>
      </c>
      <c r="DA195" s="3">
        <f t="shared" si="445"/>
        <v>-1</v>
      </c>
      <c r="DB195" s="3">
        <f t="shared" si="436"/>
        <v>-1</v>
      </c>
      <c r="DC195" s="3">
        <f t="shared" si="436"/>
        <v>-1</v>
      </c>
      <c r="DD195" s="3">
        <f t="shared" si="436"/>
        <v>-1</v>
      </c>
      <c r="DE195" s="3">
        <f t="shared" si="436"/>
        <v>-1</v>
      </c>
      <c r="DF195" s="3">
        <f t="shared" si="436"/>
        <v>-1</v>
      </c>
      <c r="DG195" s="3">
        <f t="shared" si="436"/>
        <v>-1</v>
      </c>
      <c r="DH195" s="3">
        <f t="shared" si="436"/>
        <v>-1</v>
      </c>
      <c r="DI195" s="3">
        <f t="shared" si="436"/>
        <v>-1</v>
      </c>
      <c r="DJ195" s="3">
        <f t="shared" si="436"/>
        <v>-1</v>
      </c>
      <c r="DK195" s="3">
        <f t="shared" si="437"/>
        <v>-1</v>
      </c>
      <c r="DL195" s="3">
        <f t="shared" si="437"/>
        <v>-1</v>
      </c>
      <c r="DM195" s="161" t="str">
        <f t="shared" si="438"/>
        <v>-</v>
      </c>
      <c r="DN195" s="161" t="str">
        <f t="shared" si="439"/>
        <v>-</v>
      </c>
      <c r="DO195" s="139" t="str">
        <f t="shared" ref="DO195:DO210" si="447">IF(OR(DM195="-",DM196="-"),"-",(DN195-DN196)/(DM195-DM196))</f>
        <v>-</v>
      </c>
      <c r="DP195" s="235" t="str">
        <f t="shared" si="446"/>
        <v>-</v>
      </c>
      <c r="DQ195" s="139"/>
      <c r="DU195" s="224" t="str">
        <f t="shared" si="410"/>
        <v>-</v>
      </c>
      <c r="DV195" s="225" t="str">
        <f t="shared" si="411"/>
        <v>-</v>
      </c>
      <c r="DW195" s="225">
        <f t="shared" si="412"/>
        <v>0</v>
      </c>
      <c r="DX195" s="150">
        <f t="shared" si="413"/>
        <v>0</v>
      </c>
      <c r="DY195" s="165">
        <f t="shared" si="419"/>
        <v>0</v>
      </c>
      <c r="DZ195" s="165">
        <f t="shared" si="414"/>
        <v>0</v>
      </c>
      <c r="EA195" s="165">
        <f t="shared" si="415"/>
        <v>0</v>
      </c>
      <c r="EB195" s="226">
        <f t="shared" si="416"/>
        <v>0</v>
      </c>
      <c r="EC195" s="165">
        <f t="shared" si="417"/>
        <v>0</v>
      </c>
      <c r="ED195" s="195">
        <f t="shared" si="418"/>
        <v>0</v>
      </c>
      <c r="EJ195" s="147"/>
    </row>
    <row r="196" spans="2:140" ht="13.5" customHeight="1">
      <c r="B196" s="1"/>
      <c r="C196" s="1"/>
      <c r="L196" s="81"/>
      <c r="M196" s="81"/>
      <c r="N196" s="81"/>
      <c r="O196" s="81"/>
      <c r="CI196" s="3"/>
      <c r="CJ196" s="234" t="str">
        <f t="shared" si="440"/>
        <v>-</v>
      </c>
      <c r="CK196" s="142" t="str">
        <f t="shared" si="424"/>
        <v>-</v>
      </c>
      <c r="CL196" s="260" t="str">
        <f t="shared" si="441"/>
        <v>-</v>
      </c>
      <c r="CM196" s="3">
        <f t="shared" si="425"/>
        <v>0</v>
      </c>
      <c r="CN196" s="3">
        <f t="shared" si="442"/>
        <v>0</v>
      </c>
      <c r="CO196" s="3">
        <f t="shared" si="426"/>
        <v>0</v>
      </c>
      <c r="CP196" s="3">
        <f t="shared" si="443"/>
        <v>0</v>
      </c>
      <c r="CQ196" s="3">
        <f t="shared" si="444"/>
        <v>0</v>
      </c>
      <c r="CR196" s="3">
        <f t="shared" si="427"/>
        <v>0</v>
      </c>
      <c r="CS196" s="3">
        <f t="shared" si="428"/>
        <v>0</v>
      </c>
      <c r="CT196" s="3">
        <f t="shared" si="429"/>
        <v>0</v>
      </c>
      <c r="CU196" s="3">
        <f t="shared" si="430"/>
        <v>0</v>
      </c>
      <c r="CV196" s="3">
        <f t="shared" si="431"/>
        <v>0</v>
      </c>
      <c r="CW196" s="3">
        <f t="shared" si="432"/>
        <v>0</v>
      </c>
      <c r="CX196" s="3">
        <f t="shared" si="433"/>
        <v>0</v>
      </c>
      <c r="CY196" s="3">
        <f t="shared" si="434"/>
        <v>0</v>
      </c>
      <c r="CZ196" s="3">
        <f t="shared" si="435"/>
        <v>0</v>
      </c>
      <c r="DA196" s="3">
        <f t="shared" si="445"/>
        <v>-1</v>
      </c>
      <c r="DB196" s="3">
        <f t="shared" si="436"/>
        <v>-1</v>
      </c>
      <c r="DC196" s="3">
        <f t="shared" si="436"/>
        <v>-1</v>
      </c>
      <c r="DD196" s="3">
        <f t="shared" si="436"/>
        <v>-1</v>
      </c>
      <c r="DE196" s="3">
        <f t="shared" si="436"/>
        <v>-1</v>
      </c>
      <c r="DF196" s="3">
        <f t="shared" si="436"/>
        <v>-1</v>
      </c>
      <c r="DG196" s="3">
        <f t="shared" si="436"/>
        <v>-1</v>
      </c>
      <c r="DH196" s="3">
        <f t="shared" si="436"/>
        <v>-1</v>
      </c>
      <c r="DI196" s="3">
        <f t="shared" si="436"/>
        <v>-1</v>
      </c>
      <c r="DJ196" s="3">
        <f t="shared" si="436"/>
        <v>-1</v>
      </c>
      <c r="DK196" s="3">
        <f t="shared" si="437"/>
        <v>-1</v>
      </c>
      <c r="DL196" s="3">
        <f t="shared" si="437"/>
        <v>-1</v>
      </c>
      <c r="DM196" s="161" t="str">
        <f t="shared" si="438"/>
        <v>-</v>
      </c>
      <c r="DN196" s="161" t="str">
        <f t="shared" si="439"/>
        <v>-</v>
      </c>
      <c r="DO196" s="139" t="str">
        <f t="shared" si="447"/>
        <v>-</v>
      </c>
      <c r="DP196" s="235" t="str">
        <f t="shared" si="446"/>
        <v>-</v>
      </c>
      <c r="DQ196" s="139"/>
      <c r="DU196" s="224" t="str">
        <f t="shared" si="410"/>
        <v>-</v>
      </c>
      <c r="DV196" s="225" t="str">
        <f t="shared" si="411"/>
        <v>-</v>
      </c>
      <c r="DW196" s="225">
        <f t="shared" si="412"/>
        <v>0</v>
      </c>
      <c r="DX196" s="150">
        <f t="shared" si="413"/>
        <v>0</v>
      </c>
      <c r="DY196" s="165">
        <f t="shared" si="419"/>
        <v>0</v>
      </c>
      <c r="DZ196" s="165">
        <f t="shared" si="414"/>
        <v>0</v>
      </c>
      <c r="EA196" s="165">
        <f t="shared" si="415"/>
        <v>0</v>
      </c>
      <c r="EB196" s="226">
        <f t="shared" si="416"/>
        <v>0</v>
      </c>
      <c r="EC196" s="165">
        <f t="shared" si="417"/>
        <v>0</v>
      </c>
      <c r="ED196" s="195">
        <f t="shared" si="418"/>
        <v>0</v>
      </c>
      <c r="EJ196" s="147"/>
    </row>
    <row r="197" spans="2:140" ht="13.5" customHeight="1">
      <c r="B197" s="1"/>
      <c r="C197" s="1"/>
      <c r="L197" s="81"/>
      <c r="M197" s="81"/>
      <c r="N197" s="81"/>
      <c r="O197" s="81"/>
      <c r="CI197" s="3"/>
      <c r="CJ197" s="234" t="str">
        <f t="shared" si="440"/>
        <v>-</v>
      </c>
      <c r="CK197" s="142" t="str">
        <f t="shared" si="424"/>
        <v>-</v>
      </c>
      <c r="CL197" s="260" t="str">
        <f t="shared" si="441"/>
        <v>-</v>
      </c>
      <c r="CM197" s="3">
        <f t="shared" si="425"/>
        <v>0</v>
      </c>
      <c r="CN197" s="3">
        <f t="shared" si="442"/>
        <v>0</v>
      </c>
      <c r="CO197" s="3">
        <f t="shared" si="426"/>
        <v>0</v>
      </c>
      <c r="CP197" s="3">
        <f t="shared" si="443"/>
        <v>0</v>
      </c>
      <c r="CQ197" s="3">
        <f t="shared" si="444"/>
        <v>0</v>
      </c>
      <c r="CR197" s="3">
        <f t="shared" si="427"/>
        <v>0</v>
      </c>
      <c r="CS197" s="3">
        <f t="shared" si="428"/>
        <v>0</v>
      </c>
      <c r="CT197" s="3">
        <f t="shared" si="429"/>
        <v>0</v>
      </c>
      <c r="CU197" s="3">
        <f t="shared" si="430"/>
        <v>0</v>
      </c>
      <c r="CV197" s="3">
        <f t="shared" si="431"/>
        <v>0</v>
      </c>
      <c r="CW197" s="3">
        <f t="shared" si="432"/>
        <v>0</v>
      </c>
      <c r="CX197" s="3">
        <f t="shared" si="433"/>
        <v>0</v>
      </c>
      <c r="CY197" s="3">
        <f t="shared" si="434"/>
        <v>0</v>
      </c>
      <c r="CZ197" s="3">
        <f t="shared" si="435"/>
        <v>0</v>
      </c>
      <c r="DA197" s="3">
        <f t="shared" si="445"/>
        <v>-1</v>
      </c>
      <c r="DB197" s="3">
        <f t="shared" si="436"/>
        <v>-1</v>
      </c>
      <c r="DC197" s="3">
        <f t="shared" si="436"/>
        <v>-1</v>
      </c>
      <c r="DD197" s="3">
        <f t="shared" si="436"/>
        <v>-1</v>
      </c>
      <c r="DE197" s="3">
        <f t="shared" si="436"/>
        <v>-1</v>
      </c>
      <c r="DF197" s="3">
        <f t="shared" si="436"/>
        <v>-1</v>
      </c>
      <c r="DG197" s="3">
        <f t="shared" si="436"/>
        <v>-1</v>
      </c>
      <c r="DH197" s="3">
        <f t="shared" si="436"/>
        <v>-1</v>
      </c>
      <c r="DI197" s="3">
        <f t="shared" si="436"/>
        <v>-1</v>
      </c>
      <c r="DJ197" s="3">
        <f t="shared" si="436"/>
        <v>-1</v>
      </c>
      <c r="DK197" s="3">
        <f t="shared" si="437"/>
        <v>-1</v>
      </c>
      <c r="DL197" s="3">
        <f t="shared" si="437"/>
        <v>-1</v>
      </c>
      <c r="DM197" s="161" t="str">
        <f t="shared" si="438"/>
        <v>-</v>
      </c>
      <c r="DN197" s="161" t="str">
        <f t="shared" si="439"/>
        <v>-</v>
      </c>
      <c r="DO197" s="139" t="str">
        <f t="shared" si="447"/>
        <v>-</v>
      </c>
      <c r="DP197" s="235" t="str">
        <f t="shared" si="446"/>
        <v>-</v>
      </c>
      <c r="DQ197" s="139"/>
      <c r="DU197" s="224" t="str">
        <f t="shared" si="410"/>
        <v>-</v>
      </c>
      <c r="DV197" s="225" t="str">
        <f t="shared" si="411"/>
        <v>-</v>
      </c>
      <c r="DW197" s="225">
        <f t="shared" si="412"/>
        <v>0</v>
      </c>
      <c r="DX197" s="150">
        <f t="shared" si="413"/>
        <v>0</v>
      </c>
      <c r="DY197" s="165">
        <f t="shared" si="419"/>
        <v>0</v>
      </c>
      <c r="DZ197" s="165">
        <f t="shared" si="414"/>
        <v>0</v>
      </c>
      <c r="EA197" s="165">
        <f t="shared" si="415"/>
        <v>0</v>
      </c>
      <c r="EB197" s="226">
        <f t="shared" si="416"/>
        <v>0</v>
      </c>
      <c r="EC197" s="165">
        <f t="shared" si="417"/>
        <v>0</v>
      </c>
      <c r="ED197" s="195">
        <f t="shared" si="418"/>
        <v>0</v>
      </c>
      <c r="EJ197" s="147"/>
    </row>
    <row r="198" spans="2:140" ht="13.5" customHeight="1">
      <c r="C198" s="1"/>
      <c r="L198" s="81"/>
      <c r="M198" s="81"/>
      <c r="N198" s="81"/>
      <c r="O198" s="81"/>
      <c r="CI198" s="3"/>
      <c r="CJ198" s="234" t="str">
        <f t="shared" si="440"/>
        <v>-</v>
      </c>
      <c r="CK198" s="142" t="str">
        <f t="shared" si="424"/>
        <v>-</v>
      </c>
      <c r="CL198" s="260" t="str">
        <f t="shared" si="441"/>
        <v>-</v>
      </c>
      <c r="CM198" s="3">
        <f t="shared" si="425"/>
        <v>0</v>
      </c>
      <c r="CN198" s="3">
        <f t="shared" si="442"/>
        <v>0</v>
      </c>
      <c r="CO198" s="3">
        <f t="shared" si="426"/>
        <v>0</v>
      </c>
      <c r="CP198" s="3">
        <f t="shared" si="443"/>
        <v>0</v>
      </c>
      <c r="CQ198" s="3">
        <f t="shared" si="444"/>
        <v>0</v>
      </c>
      <c r="CR198" s="3">
        <f t="shared" si="427"/>
        <v>0</v>
      </c>
      <c r="CS198" s="3">
        <f t="shared" si="428"/>
        <v>0</v>
      </c>
      <c r="CT198" s="3">
        <f t="shared" si="429"/>
        <v>0</v>
      </c>
      <c r="CU198" s="3">
        <f t="shared" si="430"/>
        <v>0</v>
      </c>
      <c r="CV198" s="3">
        <f t="shared" si="431"/>
        <v>0</v>
      </c>
      <c r="CW198" s="3">
        <f t="shared" si="432"/>
        <v>0</v>
      </c>
      <c r="CX198" s="3">
        <f t="shared" si="433"/>
        <v>0</v>
      </c>
      <c r="CY198" s="3">
        <f t="shared" si="434"/>
        <v>0</v>
      </c>
      <c r="CZ198" s="3">
        <f t="shared" si="435"/>
        <v>0</v>
      </c>
      <c r="DA198" s="3">
        <f t="shared" si="445"/>
        <v>-1</v>
      </c>
      <c r="DB198" s="3">
        <f t="shared" si="436"/>
        <v>-1</v>
      </c>
      <c r="DC198" s="3">
        <f t="shared" si="436"/>
        <v>-1</v>
      </c>
      <c r="DD198" s="3">
        <f t="shared" si="436"/>
        <v>-1</v>
      </c>
      <c r="DE198" s="3">
        <f t="shared" si="436"/>
        <v>-1</v>
      </c>
      <c r="DF198" s="3">
        <f t="shared" si="436"/>
        <v>-1</v>
      </c>
      <c r="DG198" s="3">
        <f t="shared" si="436"/>
        <v>-1</v>
      </c>
      <c r="DH198" s="3">
        <f t="shared" si="436"/>
        <v>-1</v>
      </c>
      <c r="DI198" s="3">
        <f t="shared" si="436"/>
        <v>-1</v>
      </c>
      <c r="DJ198" s="3">
        <f t="shared" si="436"/>
        <v>-1</v>
      </c>
      <c r="DK198" s="3">
        <f t="shared" si="437"/>
        <v>-1</v>
      </c>
      <c r="DL198" s="3">
        <f t="shared" si="437"/>
        <v>-1</v>
      </c>
      <c r="DM198" s="161" t="str">
        <f t="shared" si="438"/>
        <v>-</v>
      </c>
      <c r="DN198" s="161" t="str">
        <f t="shared" si="439"/>
        <v>-</v>
      </c>
      <c r="DO198" s="139" t="str">
        <f t="shared" si="447"/>
        <v>-</v>
      </c>
      <c r="DP198" s="235" t="str">
        <f t="shared" si="446"/>
        <v>-</v>
      </c>
      <c r="DQ198" s="139"/>
      <c r="DU198" s="224" t="str">
        <f t="shared" si="410"/>
        <v>-</v>
      </c>
      <c r="DV198" s="225" t="str">
        <f t="shared" si="411"/>
        <v>-</v>
      </c>
      <c r="DW198" s="225">
        <f t="shared" si="412"/>
        <v>0</v>
      </c>
      <c r="DX198" s="150">
        <f t="shared" si="413"/>
        <v>0</v>
      </c>
      <c r="DY198" s="165">
        <f t="shared" si="419"/>
        <v>0</v>
      </c>
      <c r="DZ198" s="165">
        <f t="shared" si="414"/>
        <v>0</v>
      </c>
      <c r="EA198" s="165">
        <f t="shared" si="415"/>
        <v>0</v>
      </c>
      <c r="EB198" s="226">
        <f t="shared" si="416"/>
        <v>0</v>
      </c>
      <c r="EC198" s="165">
        <f t="shared" si="417"/>
        <v>0</v>
      </c>
      <c r="ED198" s="195">
        <f t="shared" si="418"/>
        <v>0</v>
      </c>
      <c r="EJ198" s="147"/>
    </row>
    <row r="199" spans="2:140" ht="13.5" customHeight="1">
      <c r="L199" s="81"/>
      <c r="M199" s="81"/>
      <c r="N199" s="81"/>
      <c r="O199" s="81"/>
      <c r="CI199" s="3"/>
      <c r="CJ199" s="234" t="str">
        <f t="shared" si="440"/>
        <v>-</v>
      </c>
      <c r="CK199" s="142" t="str">
        <f t="shared" si="424"/>
        <v>-</v>
      </c>
      <c r="CL199" s="260" t="str">
        <f t="shared" si="441"/>
        <v>-</v>
      </c>
      <c r="CM199" s="3">
        <f t="shared" si="425"/>
        <v>0</v>
      </c>
      <c r="CN199" s="3">
        <f t="shared" si="442"/>
        <v>0</v>
      </c>
      <c r="CO199" s="3">
        <f t="shared" si="426"/>
        <v>0</v>
      </c>
      <c r="CP199" s="3">
        <f t="shared" si="443"/>
        <v>0</v>
      </c>
      <c r="CQ199" s="3">
        <f t="shared" si="444"/>
        <v>0</v>
      </c>
      <c r="CR199" s="3">
        <f t="shared" si="427"/>
        <v>0</v>
      </c>
      <c r="CS199" s="3">
        <f t="shared" si="428"/>
        <v>0</v>
      </c>
      <c r="CT199" s="3">
        <f t="shared" si="429"/>
        <v>0</v>
      </c>
      <c r="CU199" s="3">
        <f t="shared" si="430"/>
        <v>0</v>
      </c>
      <c r="CV199" s="3">
        <f t="shared" si="431"/>
        <v>0</v>
      </c>
      <c r="CW199" s="3">
        <f t="shared" si="432"/>
        <v>0</v>
      </c>
      <c r="CX199" s="3">
        <f t="shared" si="433"/>
        <v>0</v>
      </c>
      <c r="CY199" s="3">
        <f t="shared" si="434"/>
        <v>0</v>
      </c>
      <c r="CZ199" s="3">
        <f t="shared" si="435"/>
        <v>0</v>
      </c>
      <c r="DA199" s="3">
        <f t="shared" si="445"/>
        <v>-1</v>
      </c>
      <c r="DB199" s="3">
        <f t="shared" si="436"/>
        <v>-1</v>
      </c>
      <c r="DC199" s="3">
        <f t="shared" si="436"/>
        <v>-1</v>
      </c>
      <c r="DD199" s="3">
        <f t="shared" si="436"/>
        <v>-1</v>
      </c>
      <c r="DE199" s="3">
        <f t="shared" si="436"/>
        <v>-1</v>
      </c>
      <c r="DF199" s="3">
        <f t="shared" si="436"/>
        <v>-1</v>
      </c>
      <c r="DG199" s="3">
        <f t="shared" si="436"/>
        <v>-1</v>
      </c>
      <c r="DH199" s="3">
        <f t="shared" si="436"/>
        <v>-1</v>
      </c>
      <c r="DI199" s="3">
        <f t="shared" si="436"/>
        <v>-1</v>
      </c>
      <c r="DJ199" s="3">
        <f t="shared" si="436"/>
        <v>-1</v>
      </c>
      <c r="DK199" s="3">
        <f t="shared" si="437"/>
        <v>-1</v>
      </c>
      <c r="DL199" s="3">
        <f t="shared" si="437"/>
        <v>-1</v>
      </c>
      <c r="DM199" s="161" t="str">
        <f t="shared" si="438"/>
        <v>-</v>
      </c>
      <c r="DN199" s="161" t="str">
        <f t="shared" si="439"/>
        <v>-</v>
      </c>
      <c r="DO199" s="139" t="str">
        <f t="shared" si="447"/>
        <v>-</v>
      </c>
      <c r="DP199" s="235" t="str">
        <f t="shared" si="446"/>
        <v>-</v>
      </c>
      <c r="DQ199" s="139"/>
      <c r="DU199" s="224" t="str">
        <f t="shared" si="410"/>
        <v>-</v>
      </c>
      <c r="DV199" s="225" t="str">
        <f t="shared" si="411"/>
        <v>-</v>
      </c>
      <c r="DW199" s="225">
        <f t="shared" si="412"/>
        <v>0</v>
      </c>
      <c r="DX199" s="150">
        <f t="shared" si="413"/>
        <v>0</v>
      </c>
      <c r="DY199" s="165">
        <f t="shared" si="419"/>
        <v>0</v>
      </c>
      <c r="DZ199" s="165">
        <f t="shared" si="414"/>
        <v>0</v>
      </c>
      <c r="EA199" s="165">
        <f t="shared" si="415"/>
        <v>0</v>
      </c>
      <c r="EB199" s="226">
        <f t="shared" si="416"/>
        <v>0</v>
      </c>
      <c r="EC199" s="165">
        <f t="shared" si="417"/>
        <v>0</v>
      </c>
      <c r="ED199" s="195">
        <f t="shared" si="418"/>
        <v>0</v>
      </c>
      <c r="EJ199" s="147"/>
    </row>
    <row r="200" spans="2:140" ht="13.5" customHeight="1">
      <c r="L200" s="81"/>
      <c r="M200" s="81"/>
      <c r="N200" s="81"/>
      <c r="O200" s="81"/>
      <c r="CI200" s="157"/>
      <c r="CJ200" s="234" t="str">
        <f t="shared" si="440"/>
        <v>-</v>
      </c>
      <c r="CK200" s="142" t="str">
        <f t="shared" si="424"/>
        <v>-</v>
      </c>
      <c r="CL200" s="260" t="str">
        <f t="shared" si="441"/>
        <v>-</v>
      </c>
      <c r="CM200" s="3">
        <f t="shared" si="425"/>
        <v>0</v>
      </c>
      <c r="CN200" s="3">
        <f t="shared" si="442"/>
        <v>0</v>
      </c>
      <c r="CO200" s="3">
        <f t="shared" si="426"/>
        <v>0</v>
      </c>
      <c r="CP200" s="3">
        <f t="shared" si="443"/>
        <v>0</v>
      </c>
      <c r="CQ200" s="3">
        <f t="shared" si="444"/>
        <v>0</v>
      </c>
      <c r="CR200" s="3">
        <f t="shared" si="427"/>
        <v>0</v>
      </c>
      <c r="CS200" s="3">
        <f t="shared" si="428"/>
        <v>0</v>
      </c>
      <c r="CT200" s="3">
        <f t="shared" si="429"/>
        <v>0</v>
      </c>
      <c r="CU200" s="3">
        <f t="shared" si="430"/>
        <v>0</v>
      </c>
      <c r="CV200" s="3">
        <f t="shared" si="431"/>
        <v>0</v>
      </c>
      <c r="CW200" s="3">
        <f t="shared" si="432"/>
        <v>0</v>
      </c>
      <c r="CX200" s="3">
        <f t="shared" si="433"/>
        <v>0</v>
      </c>
      <c r="CY200" s="3">
        <f t="shared" si="434"/>
        <v>0</v>
      </c>
      <c r="CZ200" s="3">
        <f t="shared" si="435"/>
        <v>0</v>
      </c>
      <c r="DA200" s="3">
        <f t="shared" si="445"/>
        <v>-1</v>
      </c>
      <c r="DB200" s="3">
        <f t="shared" si="436"/>
        <v>-1</v>
      </c>
      <c r="DC200" s="3">
        <f t="shared" si="436"/>
        <v>-1</v>
      </c>
      <c r="DD200" s="3">
        <f t="shared" si="436"/>
        <v>-1</v>
      </c>
      <c r="DE200" s="3">
        <f t="shared" si="436"/>
        <v>-1</v>
      </c>
      <c r="DF200" s="3">
        <f t="shared" si="436"/>
        <v>-1</v>
      </c>
      <c r="DG200" s="3">
        <f t="shared" si="436"/>
        <v>-1</v>
      </c>
      <c r="DH200" s="3">
        <f t="shared" si="436"/>
        <v>-1</v>
      </c>
      <c r="DI200" s="3">
        <f t="shared" si="436"/>
        <v>-1</v>
      </c>
      <c r="DJ200" s="3">
        <f t="shared" si="436"/>
        <v>-1</v>
      </c>
      <c r="DK200" s="3">
        <f t="shared" si="437"/>
        <v>-1</v>
      </c>
      <c r="DL200" s="3">
        <f t="shared" si="437"/>
        <v>-1</v>
      </c>
      <c r="DM200" s="161" t="str">
        <f t="shared" si="438"/>
        <v>-</v>
      </c>
      <c r="DN200" s="161" t="str">
        <f t="shared" si="439"/>
        <v>-</v>
      </c>
      <c r="DO200" s="139" t="str">
        <f t="shared" si="447"/>
        <v>-</v>
      </c>
      <c r="DP200" s="235" t="str">
        <f t="shared" si="446"/>
        <v>-</v>
      </c>
      <c r="DQ200" s="139"/>
      <c r="DU200" s="224" t="str">
        <f t="shared" si="410"/>
        <v>-</v>
      </c>
      <c r="DV200" s="225" t="str">
        <f t="shared" si="411"/>
        <v>-</v>
      </c>
      <c r="DW200" s="225">
        <f t="shared" si="412"/>
        <v>0</v>
      </c>
      <c r="DX200" s="150">
        <f t="shared" si="413"/>
        <v>0</v>
      </c>
      <c r="DY200" s="165">
        <f t="shared" si="419"/>
        <v>0</v>
      </c>
      <c r="DZ200" s="165">
        <f t="shared" si="414"/>
        <v>0</v>
      </c>
      <c r="EA200" s="165">
        <f t="shared" si="415"/>
        <v>0</v>
      </c>
      <c r="EB200" s="226">
        <f t="shared" si="416"/>
        <v>0</v>
      </c>
      <c r="EC200" s="165">
        <f t="shared" si="417"/>
        <v>0</v>
      </c>
      <c r="ED200" s="195">
        <f t="shared" si="418"/>
        <v>0</v>
      </c>
      <c r="EJ200" s="147"/>
    </row>
    <row r="201" spans="2:140" ht="13.5" customHeight="1">
      <c r="L201" s="81"/>
      <c r="M201" s="81"/>
      <c r="N201" s="81"/>
      <c r="O201" s="81"/>
      <c r="CI201" s="157"/>
      <c r="CJ201" s="234" t="str">
        <f t="shared" si="440"/>
        <v>-</v>
      </c>
      <c r="CK201" s="142" t="str">
        <f t="shared" si="424"/>
        <v>-</v>
      </c>
      <c r="CL201" s="260" t="str">
        <f t="shared" si="441"/>
        <v>-</v>
      </c>
      <c r="CM201" s="3">
        <f t="shared" si="425"/>
        <v>0</v>
      </c>
      <c r="CN201" s="3">
        <f t="shared" si="442"/>
        <v>0</v>
      </c>
      <c r="CO201" s="3">
        <f t="shared" si="426"/>
        <v>0</v>
      </c>
      <c r="CP201" s="3">
        <f t="shared" si="443"/>
        <v>0</v>
      </c>
      <c r="CQ201" s="3">
        <f t="shared" si="444"/>
        <v>0</v>
      </c>
      <c r="CR201" s="3">
        <f t="shared" si="427"/>
        <v>0</v>
      </c>
      <c r="CS201" s="3">
        <f t="shared" si="428"/>
        <v>0</v>
      </c>
      <c r="CT201" s="3">
        <f t="shared" si="429"/>
        <v>0</v>
      </c>
      <c r="CU201" s="3">
        <f t="shared" si="430"/>
        <v>0</v>
      </c>
      <c r="CV201" s="3">
        <f t="shared" si="431"/>
        <v>0</v>
      </c>
      <c r="CW201" s="3">
        <f t="shared" si="432"/>
        <v>0</v>
      </c>
      <c r="CX201" s="3">
        <f t="shared" si="433"/>
        <v>0</v>
      </c>
      <c r="CY201" s="3">
        <f t="shared" si="434"/>
        <v>0</v>
      </c>
      <c r="CZ201" s="3">
        <f t="shared" si="435"/>
        <v>0</v>
      </c>
      <c r="DA201" s="3">
        <f t="shared" si="445"/>
        <v>-1</v>
      </c>
      <c r="DB201" s="3">
        <f t="shared" si="436"/>
        <v>-1</v>
      </c>
      <c r="DC201" s="3">
        <f t="shared" si="436"/>
        <v>-1</v>
      </c>
      <c r="DD201" s="3">
        <f t="shared" si="436"/>
        <v>-1</v>
      </c>
      <c r="DE201" s="3">
        <f t="shared" si="436"/>
        <v>-1</v>
      </c>
      <c r="DF201" s="3">
        <f t="shared" si="436"/>
        <v>-1</v>
      </c>
      <c r="DG201" s="3">
        <f t="shared" si="436"/>
        <v>-1</v>
      </c>
      <c r="DH201" s="3">
        <f t="shared" si="436"/>
        <v>-1</v>
      </c>
      <c r="DI201" s="3">
        <f t="shared" si="436"/>
        <v>-1</v>
      </c>
      <c r="DJ201" s="3">
        <f t="shared" si="436"/>
        <v>-1</v>
      </c>
      <c r="DK201" s="3">
        <f t="shared" si="437"/>
        <v>-1</v>
      </c>
      <c r="DL201" s="3">
        <f t="shared" si="437"/>
        <v>-1</v>
      </c>
      <c r="DM201" s="161" t="str">
        <f t="shared" si="438"/>
        <v>-</v>
      </c>
      <c r="DN201" s="161" t="str">
        <f t="shared" si="439"/>
        <v>-</v>
      </c>
      <c r="DO201" s="139" t="str">
        <f t="shared" si="447"/>
        <v>-</v>
      </c>
      <c r="DP201" s="235" t="str">
        <f t="shared" si="446"/>
        <v>-</v>
      </c>
      <c r="DQ201" s="139"/>
      <c r="DU201" s="224" t="str">
        <f t="shared" si="410"/>
        <v>-</v>
      </c>
      <c r="DV201" s="225" t="str">
        <f t="shared" si="411"/>
        <v>-</v>
      </c>
      <c r="DW201" s="225">
        <f t="shared" si="412"/>
        <v>0</v>
      </c>
      <c r="DX201" s="150">
        <f t="shared" si="413"/>
        <v>0</v>
      </c>
      <c r="DY201" s="165">
        <f t="shared" si="419"/>
        <v>0</v>
      </c>
      <c r="DZ201" s="165">
        <f t="shared" si="414"/>
        <v>0</v>
      </c>
      <c r="EA201" s="165">
        <f t="shared" si="415"/>
        <v>0</v>
      </c>
      <c r="EB201" s="226">
        <f t="shared" si="416"/>
        <v>0</v>
      </c>
      <c r="EC201" s="165">
        <f t="shared" si="417"/>
        <v>0</v>
      </c>
      <c r="ED201" s="195">
        <f t="shared" si="418"/>
        <v>0</v>
      </c>
      <c r="EJ201" s="147"/>
    </row>
    <row r="202" spans="2:140" ht="13.5" customHeight="1">
      <c r="L202" s="81"/>
      <c r="M202" s="81"/>
      <c r="N202" s="81"/>
      <c r="O202" s="81"/>
      <c r="CI202" s="170"/>
      <c r="CJ202" s="234" t="str">
        <f t="shared" si="440"/>
        <v>-</v>
      </c>
      <c r="CK202" s="142" t="str">
        <f t="shared" si="424"/>
        <v>-</v>
      </c>
      <c r="CL202" s="260" t="str">
        <f t="shared" si="441"/>
        <v>-</v>
      </c>
      <c r="CM202" s="3">
        <f t="shared" si="425"/>
        <v>0</v>
      </c>
      <c r="CN202" s="3">
        <f t="shared" si="442"/>
        <v>0</v>
      </c>
      <c r="CO202" s="3">
        <f t="shared" si="426"/>
        <v>0</v>
      </c>
      <c r="CP202" s="3">
        <f t="shared" si="443"/>
        <v>0</v>
      </c>
      <c r="CQ202" s="3">
        <f t="shared" si="444"/>
        <v>0</v>
      </c>
      <c r="CR202" s="3">
        <f t="shared" si="427"/>
        <v>0</v>
      </c>
      <c r="CS202" s="3">
        <f t="shared" si="428"/>
        <v>0</v>
      </c>
      <c r="CT202" s="3">
        <f t="shared" si="429"/>
        <v>0</v>
      </c>
      <c r="CU202" s="3">
        <f t="shared" si="430"/>
        <v>0</v>
      </c>
      <c r="CV202" s="3">
        <f t="shared" si="431"/>
        <v>0</v>
      </c>
      <c r="CW202" s="3">
        <f t="shared" si="432"/>
        <v>0</v>
      </c>
      <c r="CX202" s="3">
        <f t="shared" si="433"/>
        <v>0</v>
      </c>
      <c r="CY202" s="3">
        <f t="shared" si="434"/>
        <v>0</v>
      </c>
      <c r="CZ202" s="3">
        <f t="shared" si="435"/>
        <v>0</v>
      </c>
      <c r="DA202" s="3">
        <f t="shared" si="445"/>
        <v>-1</v>
      </c>
      <c r="DB202" s="3">
        <f t="shared" si="436"/>
        <v>-1</v>
      </c>
      <c r="DC202" s="3">
        <f t="shared" si="436"/>
        <v>-1</v>
      </c>
      <c r="DD202" s="3">
        <f t="shared" si="436"/>
        <v>-1</v>
      </c>
      <c r="DE202" s="3">
        <f t="shared" si="436"/>
        <v>-1</v>
      </c>
      <c r="DF202" s="3">
        <f t="shared" si="436"/>
        <v>-1</v>
      </c>
      <c r="DG202" s="3">
        <f t="shared" si="436"/>
        <v>-1</v>
      </c>
      <c r="DH202" s="3">
        <f t="shared" si="436"/>
        <v>-1</v>
      </c>
      <c r="DI202" s="3">
        <f t="shared" si="436"/>
        <v>-1</v>
      </c>
      <c r="DJ202" s="3">
        <f t="shared" si="436"/>
        <v>-1</v>
      </c>
      <c r="DK202" s="3">
        <f t="shared" si="437"/>
        <v>-1</v>
      </c>
      <c r="DL202" s="3">
        <f t="shared" si="437"/>
        <v>-1</v>
      </c>
      <c r="DM202" s="161" t="str">
        <f t="shared" si="438"/>
        <v>-</v>
      </c>
      <c r="DN202" s="161" t="str">
        <f t="shared" si="439"/>
        <v>-</v>
      </c>
      <c r="DO202" s="139" t="str">
        <f t="shared" si="447"/>
        <v>-</v>
      </c>
      <c r="DP202" s="235" t="str">
        <f t="shared" si="446"/>
        <v>-</v>
      </c>
      <c r="DQ202" s="139"/>
      <c r="DU202" s="227" t="str">
        <f>IF($E$13="","-",BL25)</f>
        <v>-</v>
      </c>
      <c r="DV202" s="228" t="str">
        <f>BQ25</f>
        <v>-</v>
      </c>
      <c r="DW202" s="228">
        <f>IF(DU202="-",0,$E$6)</f>
        <v>0</v>
      </c>
      <c r="DX202" s="229">
        <f>IF(DU202="-",0,$DU202/$E$13/$E$30*(2*PI()*$E$33)/1000*60)</f>
        <v>0</v>
      </c>
      <c r="DY202" s="214">
        <f t="shared" si="419"/>
        <v>0</v>
      </c>
      <c r="DZ202" s="214">
        <f t="shared" si="414"/>
        <v>0</v>
      </c>
      <c r="EA202" s="214">
        <f t="shared" si="415"/>
        <v>0</v>
      </c>
      <c r="EB202" s="230">
        <f t="shared" si="416"/>
        <v>0</v>
      </c>
      <c r="EC202" s="214">
        <f t="shared" si="417"/>
        <v>0</v>
      </c>
      <c r="ED202" s="197">
        <f t="shared" si="418"/>
        <v>0</v>
      </c>
      <c r="EJ202" s="147"/>
    </row>
    <row r="203" spans="2:140" ht="13.5" customHeight="1">
      <c r="L203" s="81"/>
      <c r="M203" s="81"/>
      <c r="N203" s="81"/>
      <c r="O203" s="81"/>
      <c r="CI203" s="170"/>
      <c r="CJ203" s="234" t="str">
        <f t="shared" si="440"/>
        <v>-</v>
      </c>
      <c r="CK203" s="142" t="str">
        <f t="shared" si="424"/>
        <v>-</v>
      </c>
      <c r="CL203" s="260" t="str">
        <f t="shared" si="441"/>
        <v>-</v>
      </c>
      <c r="CM203" s="3">
        <f t="shared" si="425"/>
        <v>0</v>
      </c>
      <c r="CN203" s="3">
        <f t="shared" si="442"/>
        <v>0</v>
      </c>
      <c r="CO203" s="3">
        <f t="shared" si="426"/>
        <v>0</v>
      </c>
      <c r="CP203" s="3">
        <f t="shared" si="443"/>
        <v>0</v>
      </c>
      <c r="CQ203" s="3">
        <f t="shared" si="444"/>
        <v>0</v>
      </c>
      <c r="CR203" s="3">
        <f t="shared" si="427"/>
        <v>0</v>
      </c>
      <c r="CS203" s="3">
        <f t="shared" si="428"/>
        <v>0</v>
      </c>
      <c r="CT203" s="3">
        <f t="shared" si="429"/>
        <v>0</v>
      </c>
      <c r="CU203" s="3">
        <f t="shared" si="430"/>
        <v>0</v>
      </c>
      <c r="CV203" s="3">
        <f t="shared" si="431"/>
        <v>0</v>
      </c>
      <c r="CW203" s="3">
        <f t="shared" si="432"/>
        <v>0</v>
      </c>
      <c r="CX203" s="3">
        <f t="shared" si="433"/>
        <v>0</v>
      </c>
      <c r="CY203" s="3">
        <f t="shared" si="434"/>
        <v>0</v>
      </c>
      <c r="CZ203" s="3">
        <f t="shared" si="435"/>
        <v>0</v>
      </c>
      <c r="DA203" s="3">
        <f t="shared" si="445"/>
        <v>-1</v>
      </c>
      <c r="DB203" s="3">
        <f t="shared" si="436"/>
        <v>-1</v>
      </c>
      <c r="DC203" s="3">
        <f t="shared" si="436"/>
        <v>-1</v>
      </c>
      <c r="DD203" s="3">
        <f t="shared" si="436"/>
        <v>-1</v>
      </c>
      <c r="DE203" s="3">
        <f t="shared" si="436"/>
        <v>-1</v>
      </c>
      <c r="DF203" s="3">
        <f t="shared" si="436"/>
        <v>-1</v>
      </c>
      <c r="DG203" s="3">
        <f t="shared" si="436"/>
        <v>-1</v>
      </c>
      <c r="DH203" s="3">
        <f t="shared" si="436"/>
        <v>-1</v>
      </c>
      <c r="DI203" s="3">
        <f t="shared" si="436"/>
        <v>-1</v>
      </c>
      <c r="DJ203" s="3">
        <f t="shared" si="436"/>
        <v>-1</v>
      </c>
      <c r="DK203" s="3">
        <f t="shared" si="437"/>
        <v>-1</v>
      </c>
      <c r="DL203" s="3">
        <f t="shared" si="437"/>
        <v>-1</v>
      </c>
      <c r="DM203" s="161" t="str">
        <f t="shared" si="438"/>
        <v>-</v>
      </c>
      <c r="DN203" s="161" t="str">
        <f t="shared" si="439"/>
        <v>-</v>
      </c>
      <c r="DO203" s="139" t="str">
        <f t="shared" si="447"/>
        <v>-</v>
      </c>
      <c r="DP203" s="235" t="str">
        <f t="shared" si="446"/>
        <v>-</v>
      </c>
      <c r="DV203" s="131"/>
      <c r="EJ203" s="147"/>
    </row>
    <row r="204" spans="2:140" ht="13.5" customHeight="1">
      <c r="L204" s="81"/>
      <c r="M204" s="81"/>
      <c r="N204" s="81"/>
      <c r="O204" s="81"/>
      <c r="CI204" s="170"/>
      <c r="CJ204" s="234" t="str">
        <f t="shared" si="440"/>
        <v>-</v>
      </c>
      <c r="CK204" s="142" t="str">
        <f t="shared" si="424"/>
        <v>-</v>
      </c>
      <c r="CL204" s="260" t="str">
        <f t="shared" si="441"/>
        <v>-</v>
      </c>
      <c r="CM204" s="3">
        <f t="shared" si="425"/>
        <v>0</v>
      </c>
      <c r="CN204" s="3">
        <f t="shared" si="442"/>
        <v>0</v>
      </c>
      <c r="CO204" s="3">
        <f t="shared" si="426"/>
        <v>0</v>
      </c>
      <c r="CP204" s="3">
        <f t="shared" si="443"/>
        <v>0</v>
      </c>
      <c r="CQ204" s="3">
        <f t="shared" si="444"/>
        <v>0</v>
      </c>
      <c r="CR204" s="3">
        <f t="shared" si="427"/>
        <v>0</v>
      </c>
      <c r="CS204" s="3">
        <f t="shared" si="428"/>
        <v>0</v>
      </c>
      <c r="CT204" s="3">
        <f t="shared" si="429"/>
        <v>0</v>
      </c>
      <c r="CU204" s="3">
        <f t="shared" si="430"/>
        <v>0</v>
      </c>
      <c r="CV204" s="3">
        <f t="shared" si="431"/>
        <v>0</v>
      </c>
      <c r="CW204" s="3">
        <f t="shared" si="432"/>
        <v>0</v>
      </c>
      <c r="CX204" s="3">
        <f t="shared" si="433"/>
        <v>0</v>
      </c>
      <c r="CY204" s="3">
        <f t="shared" si="434"/>
        <v>0</v>
      </c>
      <c r="CZ204" s="3">
        <f t="shared" si="435"/>
        <v>0</v>
      </c>
      <c r="DA204" s="3">
        <f t="shared" si="445"/>
        <v>-1</v>
      </c>
      <c r="DB204" s="3">
        <f t="shared" si="436"/>
        <v>-1</v>
      </c>
      <c r="DC204" s="3">
        <f t="shared" si="436"/>
        <v>-1</v>
      </c>
      <c r="DD204" s="3">
        <f t="shared" si="436"/>
        <v>-1</v>
      </c>
      <c r="DE204" s="3">
        <f t="shared" si="436"/>
        <v>-1</v>
      </c>
      <c r="DF204" s="3">
        <f t="shared" si="436"/>
        <v>-1</v>
      </c>
      <c r="DG204" s="3">
        <f t="shared" si="436"/>
        <v>-1</v>
      </c>
      <c r="DH204" s="3">
        <f t="shared" si="436"/>
        <v>-1</v>
      </c>
      <c r="DI204" s="3">
        <f t="shared" si="436"/>
        <v>-1</v>
      </c>
      <c r="DJ204" s="3">
        <f t="shared" si="436"/>
        <v>-1</v>
      </c>
      <c r="DK204" s="3">
        <f t="shared" si="437"/>
        <v>-1</v>
      </c>
      <c r="DL204" s="3">
        <f t="shared" si="437"/>
        <v>-1</v>
      </c>
      <c r="DM204" s="161" t="str">
        <f t="shared" si="438"/>
        <v>-</v>
      </c>
      <c r="DN204" s="161" t="str">
        <f t="shared" si="439"/>
        <v>-</v>
      </c>
      <c r="DO204" s="139" t="str">
        <f t="shared" si="447"/>
        <v>-</v>
      </c>
      <c r="DP204" s="235" t="str">
        <f t="shared" si="446"/>
        <v>-</v>
      </c>
      <c r="EJ204" s="147"/>
    </row>
    <row r="205" spans="2:140" ht="13.5" customHeight="1">
      <c r="I205" s="6"/>
      <c r="J205" s="81"/>
      <c r="L205" s="81"/>
      <c r="M205" s="81"/>
      <c r="N205" s="81"/>
      <c r="O205" s="81"/>
      <c r="CI205" s="170"/>
      <c r="CJ205" s="234" t="str">
        <f t="shared" si="440"/>
        <v>-</v>
      </c>
      <c r="CK205" s="142" t="str">
        <f t="shared" si="424"/>
        <v>-</v>
      </c>
      <c r="CL205" s="260" t="str">
        <f t="shared" si="441"/>
        <v>-</v>
      </c>
      <c r="CM205" s="3">
        <f t="shared" si="425"/>
        <v>0</v>
      </c>
      <c r="CN205" s="3">
        <f t="shared" si="442"/>
        <v>0</v>
      </c>
      <c r="CO205" s="3">
        <f t="shared" si="426"/>
        <v>0</v>
      </c>
      <c r="CP205" s="3">
        <f t="shared" si="443"/>
        <v>0</v>
      </c>
      <c r="CQ205" s="3">
        <f t="shared" si="444"/>
        <v>0</v>
      </c>
      <c r="CR205" s="3">
        <f t="shared" si="427"/>
        <v>0</v>
      </c>
      <c r="CS205" s="3">
        <f t="shared" si="428"/>
        <v>0</v>
      </c>
      <c r="CT205" s="3">
        <f t="shared" si="429"/>
        <v>0</v>
      </c>
      <c r="CU205" s="3">
        <f t="shared" si="430"/>
        <v>0</v>
      </c>
      <c r="CV205" s="3">
        <f t="shared" si="431"/>
        <v>0</v>
      </c>
      <c r="CW205" s="3">
        <f t="shared" si="432"/>
        <v>0</v>
      </c>
      <c r="CX205" s="3">
        <f t="shared" si="433"/>
        <v>0</v>
      </c>
      <c r="CY205" s="3">
        <f t="shared" si="434"/>
        <v>0</v>
      </c>
      <c r="CZ205" s="3">
        <f t="shared" si="435"/>
        <v>0</v>
      </c>
      <c r="DA205" s="3">
        <f t="shared" si="445"/>
        <v>-1</v>
      </c>
      <c r="DB205" s="3">
        <f t="shared" si="436"/>
        <v>-1</v>
      </c>
      <c r="DC205" s="3">
        <f t="shared" si="436"/>
        <v>-1</v>
      </c>
      <c r="DD205" s="3">
        <f t="shared" si="436"/>
        <v>-1</v>
      </c>
      <c r="DE205" s="3">
        <f t="shared" si="436"/>
        <v>-1</v>
      </c>
      <c r="DF205" s="3">
        <f t="shared" si="436"/>
        <v>-1</v>
      </c>
      <c r="DG205" s="3">
        <f t="shared" si="436"/>
        <v>-1</v>
      </c>
      <c r="DH205" s="3">
        <f t="shared" si="436"/>
        <v>-1</v>
      </c>
      <c r="DI205" s="3">
        <f t="shared" si="436"/>
        <v>-1</v>
      </c>
      <c r="DJ205" s="3">
        <f t="shared" si="436"/>
        <v>-1</v>
      </c>
      <c r="DK205" s="3">
        <f t="shared" si="437"/>
        <v>-1</v>
      </c>
      <c r="DL205" s="3">
        <f t="shared" si="437"/>
        <v>-1</v>
      </c>
      <c r="DM205" s="161" t="str">
        <f t="shared" si="438"/>
        <v>-</v>
      </c>
      <c r="DN205" s="161" t="str">
        <f t="shared" si="439"/>
        <v>-</v>
      </c>
      <c r="DO205" s="139" t="str">
        <f t="shared" si="447"/>
        <v>-</v>
      </c>
      <c r="DP205" s="235" t="str">
        <f t="shared" si="446"/>
        <v>-</v>
      </c>
      <c r="DU205" s="1" t="s">
        <v>111</v>
      </c>
      <c r="EJ205" s="147"/>
    </row>
    <row r="206" spans="2:140" ht="13.5" customHeight="1">
      <c r="I206" s="6"/>
      <c r="J206" s="6"/>
      <c r="L206" s="6"/>
      <c r="CI206" s="170"/>
      <c r="CJ206" s="234" t="str">
        <f t="shared" si="440"/>
        <v>-</v>
      </c>
      <c r="CK206" s="142" t="str">
        <f t="shared" si="424"/>
        <v>-</v>
      </c>
      <c r="CL206" s="260" t="str">
        <f t="shared" si="441"/>
        <v>-</v>
      </c>
      <c r="CM206" s="3">
        <f t="shared" si="425"/>
        <v>0</v>
      </c>
      <c r="CN206" s="3">
        <f t="shared" si="442"/>
        <v>0</v>
      </c>
      <c r="CO206" s="3">
        <f t="shared" si="426"/>
        <v>0</v>
      </c>
      <c r="CP206" s="3">
        <f t="shared" si="443"/>
        <v>0</v>
      </c>
      <c r="CQ206" s="3">
        <f t="shared" si="444"/>
        <v>0</v>
      </c>
      <c r="CR206" s="3">
        <f t="shared" si="427"/>
        <v>0</v>
      </c>
      <c r="CS206" s="3">
        <f t="shared" si="428"/>
        <v>0</v>
      </c>
      <c r="CT206" s="3">
        <f t="shared" si="429"/>
        <v>0</v>
      </c>
      <c r="CU206" s="3">
        <f t="shared" si="430"/>
        <v>0</v>
      </c>
      <c r="CV206" s="3">
        <f t="shared" si="431"/>
        <v>0</v>
      </c>
      <c r="CW206" s="3">
        <f t="shared" si="432"/>
        <v>0</v>
      </c>
      <c r="CX206" s="3">
        <f t="shared" si="433"/>
        <v>0</v>
      </c>
      <c r="CY206" s="3">
        <f t="shared" si="434"/>
        <v>0</v>
      </c>
      <c r="CZ206" s="3">
        <f t="shared" si="435"/>
        <v>0</v>
      </c>
      <c r="DA206" s="3">
        <f t="shared" si="445"/>
        <v>-1</v>
      </c>
      <c r="DB206" s="3">
        <f t="shared" si="436"/>
        <v>-1</v>
      </c>
      <c r="DC206" s="3">
        <f t="shared" si="436"/>
        <v>-1</v>
      </c>
      <c r="DD206" s="3">
        <f t="shared" si="436"/>
        <v>-1</v>
      </c>
      <c r="DE206" s="3">
        <f t="shared" si="436"/>
        <v>-1</v>
      </c>
      <c r="DF206" s="3">
        <f t="shared" si="436"/>
        <v>-1</v>
      </c>
      <c r="DG206" s="3">
        <f t="shared" si="436"/>
        <v>-1</v>
      </c>
      <c r="DH206" s="3">
        <f t="shared" si="436"/>
        <v>-1</v>
      </c>
      <c r="DI206" s="3">
        <f t="shared" si="436"/>
        <v>-1</v>
      </c>
      <c r="DJ206" s="3">
        <f t="shared" si="436"/>
        <v>-1</v>
      </c>
      <c r="DK206" s="3">
        <f t="shared" si="437"/>
        <v>-1</v>
      </c>
      <c r="DL206" s="3">
        <f t="shared" si="437"/>
        <v>-1</v>
      </c>
      <c r="DM206" s="161" t="str">
        <f t="shared" si="438"/>
        <v>-</v>
      </c>
      <c r="DN206" s="161" t="str">
        <f t="shared" si="439"/>
        <v>-</v>
      </c>
      <c r="DO206" s="139" t="str">
        <f t="shared" si="447"/>
        <v>-</v>
      </c>
      <c r="DP206" s="235" t="str">
        <f t="shared" si="446"/>
        <v>-</v>
      </c>
      <c r="DU206" s="192" t="s">
        <v>25</v>
      </c>
      <c r="DV206" s="193" t="s">
        <v>53</v>
      </c>
      <c r="DW206" s="193" t="s">
        <v>131</v>
      </c>
      <c r="DX206" s="223" t="s">
        <v>132</v>
      </c>
      <c r="DY206" s="193" t="s">
        <v>114</v>
      </c>
      <c r="DZ206" s="193" t="s">
        <v>50</v>
      </c>
      <c r="EA206" s="193" t="s">
        <v>133</v>
      </c>
      <c r="EB206" s="211" t="s">
        <v>134</v>
      </c>
      <c r="EC206" s="211"/>
      <c r="ED206" s="194" t="str">
        <f>DX206</f>
        <v>vehicle speed</v>
      </c>
      <c r="EJ206" s="147"/>
    </row>
    <row r="207" spans="2:140" ht="13.5" customHeight="1">
      <c r="I207" s="6"/>
      <c r="J207" s="6"/>
      <c r="L207" s="6"/>
      <c r="CI207" s="170"/>
      <c r="CJ207" s="234" t="str">
        <f t="shared" si="440"/>
        <v>-</v>
      </c>
      <c r="CK207" s="142" t="str">
        <f t="shared" si="424"/>
        <v>-</v>
      </c>
      <c r="CL207" s="260" t="str">
        <f t="shared" si="441"/>
        <v>-</v>
      </c>
      <c r="CM207" s="3">
        <f t="shared" si="425"/>
        <v>0</v>
      </c>
      <c r="CN207" s="3">
        <f t="shared" si="442"/>
        <v>0</v>
      </c>
      <c r="CO207" s="3">
        <f t="shared" si="426"/>
        <v>0</v>
      </c>
      <c r="CP207" s="3">
        <f t="shared" si="443"/>
        <v>0</v>
      </c>
      <c r="CQ207" s="3">
        <f t="shared" si="444"/>
        <v>0</v>
      </c>
      <c r="CR207" s="3">
        <f t="shared" si="427"/>
        <v>0</v>
      </c>
      <c r="CS207" s="3">
        <f t="shared" si="428"/>
        <v>0</v>
      </c>
      <c r="CT207" s="3">
        <f t="shared" si="429"/>
        <v>0</v>
      </c>
      <c r="CU207" s="3">
        <f t="shared" si="430"/>
        <v>0</v>
      </c>
      <c r="CV207" s="3">
        <f t="shared" si="431"/>
        <v>0</v>
      </c>
      <c r="CW207" s="3">
        <f t="shared" si="432"/>
        <v>0</v>
      </c>
      <c r="CX207" s="3">
        <f t="shared" si="433"/>
        <v>0</v>
      </c>
      <c r="CY207" s="3">
        <f t="shared" si="434"/>
        <v>0</v>
      </c>
      <c r="CZ207" s="3">
        <f t="shared" si="435"/>
        <v>0</v>
      </c>
      <c r="DA207" s="3">
        <f>IF(AND(CO207&gt;0,CO208&lt;0),1,-1)</f>
        <v>-1</v>
      </c>
      <c r="DB207" s="3">
        <f t="shared" si="436"/>
        <v>-1</v>
      </c>
      <c r="DC207" s="3">
        <f t="shared" si="436"/>
        <v>-1</v>
      </c>
      <c r="DD207" s="3">
        <f t="shared" si="436"/>
        <v>-1</v>
      </c>
      <c r="DE207" s="3">
        <f t="shared" si="436"/>
        <v>-1</v>
      </c>
      <c r="DF207" s="3">
        <f t="shared" si="436"/>
        <v>-1</v>
      </c>
      <c r="DG207" s="3">
        <f t="shared" si="436"/>
        <v>-1</v>
      </c>
      <c r="DH207" s="3">
        <f t="shared" si="436"/>
        <v>-1</v>
      </c>
      <c r="DI207" s="3">
        <f t="shared" si="436"/>
        <v>-1</v>
      </c>
      <c r="DJ207" s="3">
        <f t="shared" si="436"/>
        <v>-1</v>
      </c>
      <c r="DK207" s="3">
        <f t="shared" si="437"/>
        <v>-1</v>
      </c>
      <c r="DL207" s="3">
        <f t="shared" si="437"/>
        <v>-1</v>
      </c>
      <c r="DM207" s="161" t="str">
        <f t="shared" si="438"/>
        <v>-</v>
      </c>
      <c r="DN207" s="161" t="str">
        <f t="shared" si="439"/>
        <v>-</v>
      </c>
      <c r="DO207" s="139" t="str">
        <f t="shared" si="447"/>
        <v>-</v>
      </c>
      <c r="DP207" s="235" t="str">
        <f t="shared" si="446"/>
        <v>-</v>
      </c>
      <c r="DU207" s="213" t="s">
        <v>35</v>
      </c>
      <c r="DV207" s="196" t="s">
        <v>135</v>
      </c>
      <c r="DW207" s="196" t="s">
        <v>136</v>
      </c>
      <c r="DX207" s="229" t="s">
        <v>36</v>
      </c>
      <c r="DY207" s="196" t="s">
        <v>58</v>
      </c>
      <c r="DZ207" s="196" t="s">
        <v>58</v>
      </c>
      <c r="EA207" s="196" t="s">
        <v>58</v>
      </c>
      <c r="EB207" s="214" t="s">
        <v>137</v>
      </c>
      <c r="EC207" s="214" t="s">
        <v>138</v>
      </c>
      <c r="ED207" s="197" t="str">
        <f>DX207</f>
        <v>km/h</v>
      </c>
      <c r="EJ207" s="147"/>
    </row>
    <row r="208" spans="2:140" ht="13.5" customHeight="1">
      <c r="I208" s="6"/>
      <c r="J208" s="6"/>
      <c r="L208" s="6"/>
      <c r="CI208" s="170"/>
      <c r="CJ208" s="234" t="str">
        <f t="shared" si="440"/>
        <v>-</v>
      </c>
      <c r="CK208" s="142" t="str">
        <f t="shared" si="424"/>
        <v>-</v>
      </c>
      <c r="CL208" s="260" t="str">
        <f t="shared" si="441"/>
        <v>-</v>
      </c>
      <c r="CM208" s="3">
        <f t="shared" si="425"/>
        <v>0</v>
      </c>
      <c r="CN208" s="3">
        <f t="shared" si="442"/>
        <v>0</v>
      </c>
      <c r="CO208" s="3">
        <f t="shared" si="426"/>
        <v>0</v>
      </c>
      <c r="CP208" s="3">
        <f t="shared" si="443"/>
        <v>0</v>
      </c>
      <c r="CQ208" s="3">
        <f t="shared" si="444"/>
        <v>0</v>
      </c>
      <c r="CR208" s="3">
        <f t="shared" si="427"/>
        <v>0</v>
      </c>
      <c r="CS208" s="3">
        <f t="shared" si="428"/>
        <v>0</v>
      </c>
      <c r="CT208" s="3">
        <f t="shared" si="429"/>
        <v>0</v>
      </c>
      <c r="CU208" s="3">
        <f t="shared" si="430"/>
        <v>0</v>
      </c>
      <c r="CV208" s="3">
        <f t="shared" si="431"/>
        <v>0</v>
      </c>
      <c r="CW208" s="3">
        <f t="shared" si="432"/>
        <v>0</v>
      </c>
      <c r="CX208" s="3">
        <f t="shared" si="433"/>
        <v>0</v>
      </c>
      <c r="CY208" s="3">
        <f t="shared" si="434"/>
        <v>0</v>
      </c>
      <c r="CZ208" s="3">
        <f t="shared" si="435"/>
        <v>0</v>
      </c>
      <c r="DA208" s="3">
        <f>IF(AND(CO208&gt;0,CO209&lt;0),1,-1)</f>
        <v>-1</v>
      </c>
      <c r="DB208" s="3">
        <f t="shared" si="436"/>
        <v>-1</v>
      </c>
      <c r="DC208" s="3">
        <f t="shared" si="436"/>
        <v>-1</v>
      </c>
      <c r="DD208" s="3">
        <f t="shared" si="436"/>
        <v>-1</v>
      </c>
      <c r="DE208" s="3">
        <f t="shared" si="436"/>
        <v>-1</v>
      </c>
      <c r="DF208" s="3">
        <f t="shared" si="436"/>
        <v>-1</v>
      </c>
      <c r="DG208" s="3">
        <f t="shared" si="436"/>
        <v>-1</v>
      </c>
      <c r="DH208" s="3">
        <f t="shared" si="436"/>
        <v>-1</v>
      </c>
      <c r="DI208" s="3">
        <f t="shared" si="436"/>
        <v>-1</v>
      </c>
      <c r="DJ208" s="3">
        <f t="shared" si="436"/>
        <v>-1</v>
      </c>
      <c r="DK208" s="3">
        <f t="shared" si="437"/>
        <v>-1</v>
      </c>
      <c r="DL208" s="3">
        <f t="shared" si="437"/>
        <v>-1</v>
      </c>
      <c r="DM208" s="161" t="str">
        <f t="shared" si="438"/>
        <v>-</v>
      </c>
      <c r="DN208" s="161" t="str">
        <f t="shared" si="439"/>
        <v>-</v>
      </c>
      <c r="DO208" s="139" t="str">
        <f t="shared" si="447"/>
        <v>-</v>
      </c>
      <c r="DP208" s="235" t="str">
        <f t="shared" si="446"/>
        <v>-</v>
      </c>
      <c r="DU208" s="224" t="str">
        <f t="shared" ref="DU208:DU226" si="448">IF($E$14="","-",BL6)</f>
        <v>-</v>
      </c>
      <c r="DV208" s="225" t="str">
        <f t="shared" ref="DV208:DV226" si="449">BR6</f>
        <v>-</v>
      </c>
      <c r="DW208" s="225">
        <f t="shared" ref="DW208:DW226" si="450">IF(DU208="-",0,$E$6)</f>
        <v>0</v>
      </c>
      <c r="DX208" s="150">
        <f t="shared" ref="DX208:DX226" si="451">IF(DU208="-",0,$DU208/$E$14/$E$30*(2*PI()*$E$33)/1000*60)</f>
        <v>0</v>
      </c>
      <c r="DY208" s="165">
        <f>IF(DU208="-",0,$E$36*$E$6*9.80665+$E$37*DX208+$E$38*DX208^2)</f>
        <v>0</v>
      </c>
      <c r="DZ208" s="165">
        <f t="shared" ref="DZ208:DZ227" si="452">IF(DU208="-",0,$DV208*$E$14*$E$30*$F$14*$E$31/($E$33))</f>
        <v>0</v>
      </c>
      <c r="EA208" s="165">
        <f t="shared" ref="EA208:EA227" si="453">IF(DU208="-",0,DZ208-DY208)</f>
        <v>0</v>
      </c>
      <c r="EB208" s="226">
        <f t="shared" ref="EB208:EB227" si="454">IF(DU208="-",0,EA208/(SQRT(($DW208*9.80665)^2-EA208^2)))</f>
        <v>0</v>
      </c>
      <c r="EC208" s="165">
        <f t="shared" ref="EC208:EC227" si="455">IF(DU208="-",0,ATAN(EB208)/PI()*180)</f>
        <v>0</v>
      </c>
      <c r="ED208" s="195">
        <f t="shared" ref="ED208:ED227" si="456">IF(DU208="-",0,DX208)</f>
        <v>0</v>
      </c>
      <c r="EJ208" s="147"/>
    </row>
    <row r="209" spans="8:140" ht="13.5" customHeight="1">
      <c r="I209" s="6"/>
      <c r="J209" s="6"/>
      <c r="L209" s="6"/>
      <c r="CI209" s="170"/>
      <c r="CJ209" s="234" t="str">
        <f t="shared" si="440"/>
        <v>-</v>
      </c>
      <c r="CK209" s="142" t="str">
        <f t="shared" si="424"/>
        <v>-</v>
      </c>
      <c r="CL209" s="260" t="str">
        <f t="shared" si="441"/>
        <v>-</v>
      </c>
      <c r="CM209" s="3">
        <f t="shared" si="425"/>
        <v>0</v>
      </c>
      <c r="CN209" s="3">
        <f t="shared" si="442"/>
        <v>0</v>
      </c>
      <c r="CO209" s="3">
        <f t="shared" si="426"/>
        <v>0</v>
      </c>
      <c r="CP209" s="3">
        <f t="shared" si="443"/>
        <v>0</v>
      </c>
      <c r="CQ209" s="3">
        <f t="shared" si="444"/>
        <v>0</v>
      </c>
      <c r="CR209" s="3">
        <f t="shared" si="427"/>
        <v>0</v>
      </c>
      <c r="CS209" s="3">
        <f t="shared" si="428"/>
        <v>0</v>
      </c>
      <c r="CT209" s="3">
        <f t="shared" si="429"/>
        <v>0</v>
      </c>
      <c r="CU209" s="3">
        <f t="shared" si="430"/>
        <v>0</v>
      </c>
      <c r="CV209" s="3">
        <f t="shared" si="431"/>
        <v>0</v>
      </c>
      <c r="CW209" s="3">
        <f t="shared" si="432"/>
        <v>0</v>
      </c>
      <c r="CX209" s="3">
        <f t="shared" si="433"/>
        <v>0</v>
      </c>
      <c r="CY209" s="3">
        <f t="shared" si="434"/>
        <v>0</v>
      </c>
      <c r="CZ209" s="3">
        <f t="shared" si="435"/>
        <v>0</v>
      </c>
      <c r="DA209" s="3">
        <f>IF(AND(CO209&gt;0,CO210&lt;0),1,-1)</f>
        <v>-1</v>
      </c>
      <c r="DB209" s="3">
        <f t="shared" si="436"/>
        <v>-1</v>
      </c>
      <c r="DC209" s="3">
        <f t="shared" si="436"/>
        <v>-1</v>
      </c>
      <c r="DD209" s="3">
        <f t="shared" si="436"/>
        <v>-1</v>
      </c>
      <c r="DE209" s="3">
        <f t="shared" si="436"/>
        <v>-1</v>
      </c>
      <c r="DF209" s="3">
        <f t="shared" si="436"/>
        <v>-1</v>
      </c>
      <c r="DG209" s="3">
        <f t="shared" si="436"/>
        <v>-1</v>
      </c>
      <c r="DH209" s="3">
        <f t="shared" si="436"/>
        <v>-1</v>
      </c>
      <c r="DI209" s="3">
        <f t="shared" si="436"/>
        <v>-1</v>
      </c>
      <c r="DJ209" s="3">
        <f t="shared" si="436"/>
        <v>-1</v>
      </c>
      <c r="DK209" s="3">
        <f t="shared" si="437"/>
        <v>-1</v>
      </c>
      <c r="DL209" s="3">
        <f t="shared" si="437"/>
        <v>-1</v>
      </c>
      <c r="DM209" s="161" t="str">
        <f t="shared" si="438"/>
        <v>-</v>
      </c>
      <c r="DN209" s="161" t="str">
        <f t="shared" si="439"/>
        <v>-</v>
      </c>
      <c r="DO209" s="139" t="str">
        <f t="shared" si="447"/>
        <v>-</v>
      </c>
      <c r="DP209" s="235" t="str">
        <f t="shared" si="446"/>
        <v>-</v>
      </c>
      <c r="DQ209" s="142"/>
      <c r="DU209" s="224" t="str">
        <f t="shared" si="448"/>
        <v>-</v>
      </c>
      <c r="DV209" s="225" t="str">
        <f t="shared" si="449"/>
        <v>-</v>
      </c>
      <c r="DW209" s="225">
        <f t="shared" si="450"/>
        <v>0</v>
      </c>
      <c r="DX209" s="150">
        <f t="shared" si="451"/>
        <v>0</v>
      </c>
      <c r="DY209" s="165">
        <f t="shared" ref="DY209:DY227" si="457">IF(DU209="-",0,$E$36*$E$6*9.80665+$E$37*DX209+$E$38*DX209^2)</f>
        <v>0</v>
      </c>
      <c r="DZ209" s="165">
        <f t="shared" si="452"/>
        <v>0</v>
      </c>
      <c r="EA209" s="165">
        <f t="shared" si="453"/>
        <v>0</v>
      </c>
      <c r="EB209" s="226">
        <f t="shared" si="454"/>
        <v>0</v>
      </c>
      <c r="EC209" s="165">
        <f t="shared" si="455"/>
        <v>0</v>
      </c>
      <c r="ED209" s="195">
        <f t="shared" si="456"/>
        <v>0</v>
      </c>
      <c r="EJ209" s="147"/>
    </row>
    <row r="210" spans="8:140" ht="13.5" customHeight="1">
      <c r="I210" s="6"/>
      <c r="J210" s="6"/>
      <c r="L210" s="6"/>
      <c r="CI210" s="170"/>
      <c r="CJ210" s="234" t="str">
        <f t="shared" si="440"/>
        <v>-</v>
      </c>
      <c r="CK210" s="142" t="str">
        <f t="shared" si="424"/>
        <v>-</v>
      </c>
      <c r="CL210" s="260" t="str">
        <f t="shared" si="441"/>
        <v>-</v>
      </c>
      <c r="CM210" s="3">
        <f t="shared" si="425"/>
        <v>0</v>
      </c>
      <c r="CN210" s="3">
        <f t="shared" si="442"/>
        <v>0</v>
      </c>
      <c r="CO210" s="3">
        <f t="shared" si="426"/>
        <v>0</v>
      </c>
      <c r="CP210" s="3">
        <f t="shared" si="443"/>
        <v>0</v>
      </c>
      <c r="CQ210" s="3">
        <f t="shared" si="444"/>
        <v>0</v>
      </c>
      <c r="CR210" s="3">
        <f t="shared" si="427"/>
        <v>0</v>
      </c>
      <c r="CS210" s="3">
        <f t="shared" si="428"/>
        <v>0</v>
      </c>
      <c r="CT210" s="3">
        <f t="shared" si="429"/>
        <v>0</v>
      </c>
      <c r="CU210" s="3">
        <f t="shared" si="430"/>
        <v>0</v>
      </c>
      <c r="CV210" s="3">
        <f t="shared" si="431"/>
        <v>0</v>
      </c>
      <c r="CW210" s="3">
        <f t="shared" si="432"/>
        <v>0</v>
      </c>
      <c r="CX210" s="3">
        <f t="shared" si="433"/>
        <v>0</v>
      </c>
      <c r="CY210" s="3">
        <f t="shared" si="434"/>
        <v>0</v>
      </c>
      <c r="CZ210" s="3">
        <f t="shared" si="435"/>
        <v>0</v>
      </c>
      <c r="DA210" s="3">
        <f>IF(AND(CO210&gt;0,CO211&lt;0),1,-1)</f>
        <v>-1</v>
      </c>
      <c r="DB210" s="3">
        <f t="shared" si="436"/>
        <v>-1</v>
      </c>
      <c r="DC210" s="3">
        <f>IF(AND(CQ210&gt;0,CQ211&lt;0),1,-1)</f>
        <v>-1</v>
      </c>
      <c r="DD210" s="3">
        <f t="shared" si="436"/>
        <v>-1</v>
      </c>
      <c r="DE210" s="3">
        <f t="shared" si="436"/>
        <v>-1</v>
      </c>
      <c r="DF210" s="3">
        <f t="shared" si="436"/>
        <v>-1</v>
      </c>
      <c r="DG210" s="3">
        <f t="shared" si="436"/>
        <v>-1</v>
      </c>
      <c r="DH210" s="3">
        <f t="shared" si="436"/>
        <v>-1</v>
      </c>
      <c r="DI210" s="3">
        <f t="shared" si="436"/>
        <v>-1</v>
      </c>
      <c r="DJ210" s="3">
        <f t="shared" si="436"/>
        <v>-1</v>
      </c>
      <c r="DK210" s="3">
        <f t="shared" si="437"/>
        <v>-1</v>
      </c>
      <c r="DL210" s="3">
        <f t="shared" si="437"/>
        <v>-1</v>
      </c>
      <c r="DM210" s="161" t="str">
        <f t="shared" si="438"/>
        <v>-</v>
      </c>
      <c r="DN210" s="161" t="str">
        <f t="shared" si="439"/>
        <v>-</v>
      </c>
      <c r="DO210" s="139" t="str">
        <f t="shared" si="447"/>
        <v>-</v>
      </c>
      <c r="DP210" s="235" t="str">
        <f t="shared" si="446"/>
        <v>-</v>
      </c>
      <c r="DQ210" s="142"/>
      <c r="DU210" s="224" t="str">
        <f t="shared" si="448"/>
        <v>-</v>
      </c>
      <c r="DV210" s="225" t="str">
        <f t="shared" si="449"/>
        <v>-</v>
      </c>
      <c r="DW210" s="225">
        <f t="shared" si="450"/>
        <v>0</v>
      </c>
      <c r="DX210" s="150">
        <f t="shared" si="451"/>
        <v>0</v>
      </c>
      <c r="DY210" s="165">
        <f t="shared" si="457"/>
        <v>0</v>
      </c>
      <c r="DZ210" s="165">
        <f t="shared" si="452"/>
        <v>0</v>
      </c>
      <c r="EA210" s="165">
        <f t="shared" si="453"/>
        <v>0</v>
      </c>
      <c r="EB210" s="226">
        <f t="shared" si="454"/>
        <v>0</v>
      </c>
      <c r="EC210" s="165">
        <f t="shared" si="455"/>
        <v>0</v>
      </c>
      <c r="ED210" s="195">
        <f t="shared" si="456"/>
        <v>0</v>
      </c>
      <c r="EJ210" s="147"/>
    </row>
    <row r="211" spans="8:140" ht="13.5" customHeight="1">
      <c r="I211" s="6"/>
      <c r="J211" s="6"/>
      <c r="L211" s="6"/>
      <c r="CI211" s="170"/>
      <c r="CJ211" s="234" t="str">
        <f t="shared" si="440"/>
        <v>-</v>
      </c>
      <c r="CK211" s="142" t="str">
        <f t="shared" si="424"/>
        <v>-</v>
      </c>
      <c r="CL211" s="260" t="str">
        <f t="shared" si="441"/>
        <v>-</v>
      </c>
      <c r="CM211" s="3">
        <f t="shared" si="425"/>
        <v>0</v>
      </c>
      <c r="CN211" s="3">
        <f t="shared" si="442"/>
        <v>0</v>
      </c>
      <c r="CO211" s="3">
        <f t="shared" si="426"/>
        <v>0</v>
      </c>
      <c r="CP211" s="3">
        <f t="shared" si="443"/>
        <v>0</v>
      </c>
      <c r="CQ211" s="3">
        <f t="shared" si="444"/>
        <v>0</v>
      </c>
      <c r="CR211" s="3">
        <f t="shared" si="427"/>
        <v>0</v>
      </c>
      <c r="CS211" s="3">
        <f t="shared" si="428"/>
        <v>0</v>
      </c>
      <c r="CT211" s="3">
        <f t="shared" si="429"/>
        <v>0</v>
      </c>
      <c r="CU211" s="3">
        <f t="shared" si="430"/>
        <v>0</v>
      </c>
      <c r="CV211" s="3">
        <f t="shared" si="431"/>
        <v>0</v>
      </c>
      <c r="CW211" s="3">
        <f t="shared" si="432"/>
        <v>0</v>
      </c>
      <c r="CX211" s="3">
        <f t="shared" si="433"/>
        <v>0</v>
      </c>
      <c r="CY211" s="3">
        <f t="shared" si="434"/>
        <v>0</v>
      </c>
      <c r="CZ211" s="3">
        <f t="shared" si="435"/>
        <v>0</v>
      </c>
      <c r="DA211" s="3">
        <f>IF(AND(CO211&gt;0,CO212&lt;0),1,-1)</f>
        <v>-1</v>
      </c>
      <c r="DB211" s="3">
        <f t="shared" si="436"/>
        <v>-1</v>
      </c>
      <c r="DC211" s="3">
        <f t="shared" si="436"/>
        <v>-1</v>
      </c>
      <c r="DD211" s="3">
        <f t="shared" si="436"/>
        <v>-1</v>
      </c>
      <c r="DE211" s="3">
        <f t="shared" si="436"/>
        <v>-1</v>
      </c>
      <c r="DF211" s="3">
        <f t="shared" si="436"/>
        <v>-1</v>
      </c>
      <c r="DG211" s="3">
        <f t="shared" si="436"/>
        <v>-1</v>
      </c>
      <c r="DH211" s="3">
        <f t="shared" si="436"/>
        <v>-1</v>
      </c>
      <c r="DI211" s="3">
        <f t="shared" si="436"/>
        <v>-1</v>
      </c>
      <c r="DJ211" s="3">
        <f>IF(AND(CX211&gt;0,CX212&lt;0),1,-1)</f>
        <v>-1</v>
      </c>
      <c r="DK211" s="3">
        <f>IF(AND(CY211&gt;0,CY212&lt;0),1,-1)</f>
        <v>-1</v>
      </c>
      <c r="DL211" s="3">
        <f>IF(AND(CZ211&gt;0,CZ212&lt;0),1,-1)</f>
        <v>-1</v>
      </c>
      <c r="DM211" s="161" t="str">
        <f t="shared" si="438"/>
        <v>-</v>
      </c>
      <c r="DN211" s="161" t="str">
        <f t="shared" si="439"/>
        <v>-</v>
      </c>
      <c r="DO211" s="139" t="str">
        <f>IF(OR(DM211="-",DM212="-"),"-",(DN211-DN212)/(DM211-DM212))</f>
        <v>-</v>
      </c>
      <c r="DP211" s="235" t="str">
        <f t="shared" si="446"/>
        <v>-</v>
      </c>
      <c r="DU211" s="224" t="str">
        <f t="shared" si="448"/>
        <v>-</v>
      </c>
      <c r="DV211" s="225" t="str">
        <f t="shared" si="449"/>
        <v>-</v>
      </c>
      <c r="DW211" s="225">
        <f t="shared" si="450"/>
        <v>0</v>
      </c>
      <c r="DX211" s="150">
        <f t="shared" si="451"/>
        <v>0</v>
      </c>
      <c r="DY211" s="165">
        <f t="shared" si="457"/>
        <v>0</v>
      </c>
      <c r="DZ211" s="165">
        <f t="shared" si="452"/>
        <v>0</v>
      </c>
      <c r="EA211" s="165">
        <f t="shared" si="453"/>
        <v>0</v>
      </c>
      <c r="EB211" s="226">
        <f t="shared" si="454"/>
        <v>0</v>
      </c>
      <c r="EC211" s="165">
        <f t="shared" si="455"/>
        <v>0</v>
      </c>
      <c r="ED211" s="195">
        <f t="shared" si="456"/>
        <v>0</v>
      </c>
      <c r="EJ211" s="147"/>
    </row>
    <row r="212" spans="8:140" ht="13.5" customHeight="1">
      <c r="I212" s="6"/>
      <c r="J212" s="6"/>
      <c r="L212" s="6"/>
      <c r="CI212" s="170"/>
      <c r="CJ212" s="247" t="str">
        <f t="shared" si="440"/>
        <v>-</v>
      </c>
      <c r="CK212" s="238" t="str">
        <f t="shared" si="424"/>
        <v>-</v>
      </c>
      <c r="CL212" s="260" t="str">
        <f t="shared" si="441"/>
        <v>-</v>
      </c>
      <c r="CM212" s="196">
        <f>IF(CJ212="-",0,$CK212*$E$13*$E$30*$F$13*$E$31/($E$33))</f>
        <v>0</v>
      </c>
      <c r="CN212" s="3">
        <f t="shared" si="442"/>
        <v>0</v>
      </c>
      <c r="CO212" s="196">
        <f>IF(CJ212="-",0,$CM212-$CN212-CO$53)</f>
        <v>0</v>
      </c>
      <c r="CP212" s="196">
        <f>IF(CJ212="-",0,$CM212-$CN212-CP$53)</f>
        <v>0</v>
      </c>
      <c r="CQ212" s="196">
        <f>IF(CJ212="-",0,$CM212-$CN212-CQ$53)</f>
        <v>0</v>
      </c>
      <c r="CR212" s="196">
        <f>IF(CJ212="-",0,$CM212-$CN212-CR$53)</f>
        <v>0</v>
      </c>
      <c r="CS212" s="196">
        <f>IF(CJ212="-",0,$CM212-$CN212-CS$53)</f>
        <v>0</v>
      </c>
      <c r="CT212" s="196">
        <f>IF(CJ212="-",0,$CM212-$CN212-CT$53)</f>
        <v>0</v>
      </c>
      <c r="CU212" s="196">
        <f>IF(CJ212="-",0,$CM212-$CN212-CU$53)</f>
        <v>0</v>
      </c>
      <c r="CV212" s="196">
        <f>IF(CJ212="-",0,$CM212-$CN212-CV$53)</f>
        <v>0</v>
      </c>
      <c r="CW212" s="196">
        <f>IF(CJ212="-",0,$CM212-$CN212-CW$53)</f>
        <v>0</v>
      </c>
      <c r="CX212" s="196">
        <f>IF(CJ212="-",0,$CM212-$CN212-CX$53)</f>
        <v>0</v>
      </c>
      <c r="CY212" s="196">
        <f>IF(CJ212="-",0,$CM212-$CN212-CY$53)</f>
        <v>0</v>
      </c>
      <c r="CZ212" s="196">
        <f>IF(CJ212="-",0,$CM212-$CN212-CZ$53)</f>
        <v>0</v>
      </c>
      <c r="DA212" s="196"/>
      <c r="DB212" s="196"/>
      <c r="DC212" s="196"/>
      <c r="DD212" s="196"/>
      <c r="DE212" s="196"/>
      <c r="DF212" s="196"/>
      <c r="DG212" s="196"/>
      <c r="DH212" s="196"/>
      <c r="DI212" s="196"/>
      <c r="DJ212" s="196"/>
      <c r="DK212" s="196"/>
      <c r="DL212" s="196"/>
      <c r="DM212" s="239" t="str">
        <f t="shared" si="438"/>
        <v>-</v>
      </c>
      <c r="DN212" s="239" t="str">
        <f t="shared" si="439"/>
        <v>-</v>
      </c>
      <c r="DO212" s="240"/>
      <c r="DP212" s="241"/>
      <c r="DQ212" s="171"/>
      <c r="DU212" s="224" t="str">
        <f t="shared" si="448"/>
        <v>-</v>
      </c>
      <c r="DV212" s="225" t="str">
        <f t="shared" si="449"/>
        <v>-</v>
      </c>
      <c r="DW212" s="225">
        <f t="shared" si="450"/>
        <v>0</v>
      </c>
      <c r="DX212" s="150">
        <f t="shared" si="451"/>
        <v>0</v>
      </c>
      <c r="DY212" s="165">
        <f t="shared" si="457"/>
        <v>0</v>
      </c>
      <c r="DZ212" s="165">
        <f t="shared" si="452"/>
        <v>0</v>
      </c>
      <c r="EA212" s="165">
        <f t="shared" si="453"/>
        <v>0</v>
      </c>
      <c r="EB212" s="226">
        <f t="shared" si="454"/>
        <v>0</v>
      </c>
      <c r="EC212" s="165">
        <f t="shared" si="455"/>
        <v>0</v>
      </c>
      <c r="ED212" s="195">
        <f t="shared" si="456"/>
        <v>0</v>
      </c>
      <c r="EJ212" s="147"/>
    </row>
    <row r="213" spans="8:140" ht="13.5" customHeight="1">
      <c r="I213" s="6"/>
      <c r="J213" s="6"/>
      <c r="L213" s="6"/>
      <c r="CI213" s="170"/>
      <c r="CJ213" s="139"/>
      <c r="CK213" s="139"/>
      <c r="CL213" s="139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171"/>
      <c r="DU213" s="224" t="str">
        <f t="shared" si="448"/>
        <v>-</v>
      </c>
      <c r="DV213" s="225" t="str">
        <f t="shared" si="449"/>
        <v>-</v>
      </c>
      <c r="DW213" s="225">
        <f t="shared" si="450"/>
        <v>0</v>
      </c>
      <c r="DX213" s="150">
        <f t="shared" si="451"/>
        <v>0</v>
      </c>
      <c r="DY213" s="165">
        <f t="shared" si="457"/>
        <v>0</v>
      </c>
      <c r="DZ213" s="165">
        <f t="shared" si="452"/>
        <v>0</v>
      </c>
      <c r="EA213" s="165">
        <f t="shared" si="453"/>
        <v>0</v>
      </c>
      <c r="EB213" s="226">
        <f t="shared" si="454"/>
        <v>0</v>
      </c>
      <c r="EC213" s="165">
        <f t="shared" si="455"/>
        <v>0</v>
      </c>
      <c r="ED213" s="195">
        <f t="shared" si="456"/>
        <v>0</v>
      </c>
      <c r="EJ213" s="147"/>
    </row>
    <row r="214" spans="8:140" ht="13.5" customHeight="1">
      <c r="I214" s="6"/>
      <c r="J214" s="6"/>
      <c r="L214" s="6"/>
      <c r="CI214" s="170"/>
      <c r="CJ214" s="139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244" t="s">
        <v>77</v>
      </c>
      <c r="DA214" s="198">
        <f>IF(MAX(DA193:DA211)=1,1,0)</f>
        <v>0</v>
      </c>
      <c r="DB214" s="198">
        <f t="shared" ref="DB214:DI214" si="458">IF(MAX(DB193:DB211)=1,1,0)</f>
        <v>0</v>
      </c>
      <c r="DC214" s="198">
        <f t="shared" si="458"/>
        <v>0</v>
      </c>
      <c r="DD214" s="198">
        <f t="shared" si="458"/>
        <v>0</v>
      </c>
      <c r="DE214" s="198">
        <f t="shared" si="458"/>
        <v>0</v>
      </c>
      <c r="DF214" s="198">
        <f t="shared" si="458"/>
        <v>0</v>
      </c>
      <c r="DG214" s="198">
        <f t="shared" si="458"/>
        <v>0</v>
      </c>
      <c r="DH214" s="198">
        <f t="shared" si="458"/>
        <v>0</v>
      </c>
      <c r="DI214" s="198">
        <f t="shared" si="458"/>
        <v>0</v>
      </c>
      <c r="DJ214" s="198">
        <f>IF(MAX(DJ193:DJ211)=1,1,0)</f>
        <v>0</v>
      </c>
      <c r="DK214" s="198">
        <f>IF(MAX(DK193:DK211)=1,1,0)</f>
        <v>0</v>
      </c>
      <c r="DL214" s="199">
        <f>IF(MAX(DL193:DL211)=1,1,0)</f>
        <v>0</v>
      </c>
      <c r="DM214" s="3"/>
      <c r="DN214" s="3"/>
      <c r="DO214" s="3"/>
      <c r="DP214" s="3"/>
      <c r="DQ214" s="171"/>
      <c r="DU214" s="224" t="str">
        <f t="shared" si="448"/>
        <v>-</v>
      </c>
      <c r="DV214" s="225" t="str">
        <f t="shared" si="449"/>
        <v>-</v>
      </c>
      <c r="DW214" s="225">
        <f t="shared" si="450"/>
        <v>0</v>
      </c>
      <c r="DX214" s="150">
        <f t="shared" si="451"/>
        <v>0</v>
      </c>
      <c r="DY214" s="165">
        <f t="shared" si="457"/>
        <v>0</v>
      </c>
      <c r="DZ214" s="165">
        <f t="shared" si="452"/>
        <v>0</v>
      </c>
      <c r="EA214" s="165">
        <f t="shared" si="453"/>
        <v>0</v>
      </c>
      <c r="EB214" s="226">
        <f t="shared" si="454"/>
        <v>0</v>
      </c>
      <c r="EC214" s="165">
        <f t="shared" si="455"/>
        <v>0</v>
      </c>
      <c r="ED214" s="195">
        <f t="shared" si="456"/>
        <v>0</v>
      </c>
      <c r="EJ214" s="147"/>
    </row>
    <row r="215" spans="8:140" ht="13.5" customHeight="1">
      <c r="I215" s="6"/>
      <c r="J215" s="6"/>
      <c r="L215" s="6"/>
      <c r="CI215" s="170"/>
      <c r="CJ215" s="139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171"/>
      <c r="DU215" s="224" t="str">
        <f t="shared" si="448"/>
        <v>-</v>
      </c>
      <c r="DV215" s="225" t="str">
        <f t="shared" si="449"/>
        <v>-</v>
      </c>
      <c r="DW215" s="225">
        <f t="shared" si="450"/>
        <v>0</v>
      </c>
      <c r="DX215" s="150">
        <f t="shared" si="451"/>
        <v>0</v>
      </c>
      <c r="DY215" s="165">
        <f t="shared" si="457"/>
        <v>0</v>
      </c>
      <c r="DZ215" s="165">
        <f t="shared" si="452"/>
        <v>0</v>
      </c>
      <c r="EA215" s="165">
        <f t="shared" si="453"/>
        <v>0</v>
      </c>
      <c r="EB215" s="226">
        <f t="shared" si="454"/>
        <v>0</v>
      </c>
      <c r="EC215" s="165">
        <f t="shared" si="455"/>
        <v>0</v>
      </c>
      <c r="ED215" s="195">
        <f t="shared" si="456"/>
        <v>0</v>
      </c>
      <c r="EJ215" s="147"/>
    </row>
    <row r="216" spans="8:140" ht="13.5" customHeight="1">
      <c r="I216" s="6"/>
      <c r="J216" s="6"/>
      <c r="L216" s="6"/>
      <c r="CI216" s="170"/>
      <c r="CJ216" s="139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192" t="s">
        <v>81</v>
      </c>
      <c r="DA216" s="193">
        <v>13</v>
      </c>
      <c r="DB216" s="193">
        <v>12</v>
      </c>
      <c r="DC216" s="193">
        <v>11</v>
      </c>
      <c r="DD216" s="193">
        <v>10</v>
      </c>
      <c r="DE216" s="193">
        <v>9</v>
      </c>
      <c r="DF216" s="193">
        <v>8</v>
      </c>
      <c r="DG216" s="193">
        <v>7</v>
      </c>
      <c r="DH216" s="193">
        <v>6</v>
      </c>
      <c r="DI216" s="193">
        <v>5</v>
      </c>
      <c r="DJ216" s="193">
        <v>4</v>
      </c>
      <c r="DK216" s="193">
        <v>3</v>
      </c>
      <c r="DL216" s="194">
        <v>2</v>
      </c>
      <c r="DM216" s="3"/>
      <c r="DN216" s="3"/>
      <c r="DO216" s="3"/>
      <c r="DP216" s="3"/>
      <c r="DQ216" s="171"/>
      <c r="DU216" s="224" t="str">
        <f t="shared" si="448"/>
        <v>-</v>
      </c>
      <c r="DV216" s="225" t="str">
        <f t="shared" si="449"/>
        <v>-</v>
      </c>
      <c r="DW216" s="225">
        <f t="shared" si="450"/>
        <v>0</v>
      </c>
      <c r="DX216" s="150">
        <f t="shared" si="451"/>
        <v>0</v>
      </c>
      <c r="DY216" s="165">
        <f t="shared" si="457"/>
        <v>0</v>
      </c>
      <c r="DZ216" s="165">
        <f t="shared" si="452"/>
        <v>0</v>
      </c>
      <c r="EA216" s="165">
        <f t="shared" si="453"/>
        <v>0</v>
      </c>
      <c r="EB216" s="226">
        <f t="shared" si="454"/>
        <v>0</v>
      </c>
      <c r="EC216" s="165">
        <f t="shared" si="455"/>
        <v>0</v>
      </c>
      <c r="ED216" s="195">
        <f t="shared" si="456"/>
        <v>0</v>
      </c>
      <c r="EJ216" s="147"/>
    </row>
    <row r="217" spans="8:140" ht="13.5" customHeight="1">
      <c r="I217" s="6"/>
      <c r="J217" s="6"/>
      <c r="L217" s="6"/>
      <c r="CI217" s="170"/>
      <c r="CJ217" s="139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212"/>
      <c r="DA217" s="3">
        <v>14</v>
      </c>
      <c r="DB217" s="3">
        <v>13</v>
      </c>
      <c r="DC217" s="3">
        <v>12</v>
      </c>
      <c r="DD217" s="3">
        <v>11</v>
      </c>
      <c r="DE217" s="3">
        <v>10</v>
      </c>
      <c r="DF217" s="3">
        <v>9</v>
      </c>
      <c r="DG217" s="3">
        <v>8</v>
      </c>
      <c r="DH217" s="3">
        <v>7</v>
      </c>
      <c r="DI217" s="3">
        <v>6</v>
      </c>
      <c r="DJ217" s="3">
        <v>5</v>
      </c>
      <c r="DK217" s="3">
        <v>4</v>
      </c>
      <c r="DL217" s="195">
        <v>3</v>
      </c>
      <c r="DM217" s="3"/>
      <c r="DN217" s="3"/>
      <c r="DO217" s="3"/>
      <c r="DP217" s="3"/>
      <c r="DQ217" s="171"/>
      <c r="DU217" s="224" t="str">
        <f t="shared" si="448"/>
        <v>-</v>
      </c>
      <c r="DV217" s="225" t="str">
        <f t="shared" si="449"/>
        <v>-</v>
      </c>
      <c r="DW217" s="225">
        <f t="shared" si="450"/>
        <v>0</v>
      </c>
      <c r="DX217" s="150">
        <f t="shared" si="451"/>
        <v>0</v>
      </c>
      <c r="DY217" s="165">
        <f t="shared" si="457"/>
        <v>0</v>
      </c>
      <c r="DZ217" s="165">
        <f t="shared" si="452"/>
        <v>0</v>
      </c>
      <c r="EA217" s="165">
        <f t="shared" si="453"/>
        <v>0</v>
      </c>
      <c r="EB217" s="226">
        <f t="shared" si="454"/>
        <v>0</v>
      </c>
      <c r="EC217" s="165">
        <f t="shared" si="455"/>
        <v>0</v>
      </c>
      <c r="ED217" s="195">
        <f t="shared" si="456"/>
        <v>0</v>
      </c>
      <c r="EJ217" s="147"/>
    </row>
    <row r="218" spans="8:140" ht="13.5" customHeight="1">
      <c r="H218" s="7"/>
      <c r="I218" s="6"/>
      <c r="J218" s="6"/>
      <c r="L218" s="6"/>
      <c r="CI218" s="170"/>
      <c r="CJ218" s="139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212"/>
      <c r="DA218" s="3">
        <v>15</v>
      </c>
      <c r="DB218" s="3">
        <v>14</v>
      </c>
      <c r="DC218" s="3">
        <v>13</v>
      </c>
      <c r="DD218" s="3">
        <v>12</v>
      </c>
      <c r="DE218" s="3">
        <v>11</v>
      </c>
      <c r="DF218" s="3">
        <v>10</v>
      </c>
      <c r="DG218" s="3">
        <v>9</v>
      </c>
      <c r="DH218" s="3">
        <v>8</v>
      </c>
      <c r="DI218" s="3">
        <v>7</v>
      </c>
      <c r="DJ218" s="3">
        <v>6</v>
      </c>
      <c r="DK218" s="3">
        <v>5</v>
      </c>
      <c r="DL218" s="195">
        <v>4</v>
      </c>
      <c r="DM218" s="3"/>
      <c r="DN218" s="3"/>
      <c r="DO218" s="3"/>
      <c r="DP218" s="3"/>
      <c r="DQ218" s="171"/>
      <c r="DU218" s="224" t="str">
        <f t="shared" si="448"/>
        <v>-</v>
      </c>
      <c r="DV218" s="225" t="str">
        <f t="shared" si="449"/>
        <v>-</v>
      </c>
      <c r="DW218" s="225">
        <f t="shared" si="450"/>
        <v>0</v>
      </c>
      <c r="DX218" s="150">
        <f t="shared" si="451"/>
        <v>0</v>
      </c>
      <c r="DY218" s="165">
        <f t="shared" si="457"/>
        <v>0</v>
      </c>
      <c r="DZ218" s="165">
        <f t="shared" si="452"/>
        <v>0</v>
      </c>
      <c r="EA218" s="165">
        <f t="shared" si="453"/>
        <v>0</v>
      </c>
      <c r="EB218" s="226">
        <f t="shared" si="454"/>
        <v>0</v>
      </c>
      <c r="EC218" s="165">
        <f t="shared" si="455"/>
        <v>0</v>
      </c>
      <c r="ED218" s="195">
        <f t="shared" si="456"/>
        <v>0</v>
      </c>
      <c r="EJ218" s="147"/>
    </row>
    <row r="219" spans="8:140" ht="13.5" customHeight="1">
      <c r="H219" s="7"/>
      <c r="I219" s="6"/>
      <c r="J219" s="6"/>
      <c r="L219" s="6"/>
      <c r="CI219" s="170"/>
      <c r="CJ219" s="139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212"/>
      <c r="DA219" s="3">
        <v>16</v>
      </c>
      <c r="DB219" s="3">
        <v>15</v>
      </c>
      <c r="DC219" s="3">
        <v>14</v>
      </c>
      <c r="DD219" s="3">
        <v>13</v>
      </c>
      <c r="DE219" s="3">
        <v>12</v>
      </c>
      <c r="DF219" s="3">
        <v>11</v>
      </c>
      <c r="DG219" s="3">
        <v>10</v>
      </c>
      <c r="DH219" s="3">
        <v>9</v>
      </c>
      <c r="DI219" s="3">
        <v>8</v>
      </c>
      <c r="DJ219" s="3">
        <v>7</v>
      </c>
      <c r="DK219" s="3">
        <v>6</v>
      </c>
      <c r="DL219" s="195">
        <v>5</v>
      </c>
      <c r="DM219" s="3"/>
      <c r="DN219" s="3"/>
      <c r="DO219" s="3"/>
      <c r="DP219" s="3"/>
      <c r="DQ219" s="171"/>
      <c r="DU219" s="224" t="str">
        <f t="shared" si="448"/>
        <v>-</v>
      </c>
      <c r="DV219" s="225" t="str">
        <f t="shared" si="449"/>
        <v>-</v>
      </c>
      <c r="DW219" s="225">
        <f t="shared" si="450"/>
        <v>0</v>
      </c>
      <c r="DX219" s="150">
        <f t="shared" si="451"/>
        <v>0</v>
      </c>
      <c r="DY219" s="165">
        <f t="shared" si="457"/>
        <v>0</v>
      </c>
      <c r="DZ219" s="165">
        <f t="shared" si="452"/>
        <v>0</v>
      </c>
      <c r="EA219" s="165">
        <f t="shared" si="453"/>
        <v>0</v>
      </c>
      <c r="EB219" s="226">
        <f t="shared" si="454"/>
        <v>0</v>
      </c>
      <c r="EC219" s="165">
        <f t="shared" si="455"/>
        <v>0</v>
      </c>
      <c r="ED219" s="195">
        <f t="shared" si="456"/>
        <v>0</v>
      </c>
      <c r="EJ219" s="147"/>
    </row>
    <row r="220" spans="8:140" ht="13.5" customHeight="1">
      <c r="H220" s="7"/>
      <c r="I220" s="6"/>
      <c r="J220" s="6"/>
      <c r="L220" s="6"/>
      <c r="CI220" s="170"/>
      <c r="CJ220" s="139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212" t="s">
        <v>35</v>
      </c>
      <c r="DA220" s="3" t="str">
        <f>IF(DA214=1,VLOOKUP(1,DA193:DP211,DA216,FALSE),"-")</f>
        <v>-</v>
      </c>
      <c r="DB220" s="3" t="str">
        <f t="shared" ref="DB220:DL220" si="459">IF(DB214=1,VLOOKUP(1,DB193:DQ211,DB216,FALSE),"-")</f>
        <v>-</v>
      </c>
      <c r="DC220" s="3" t="str">
        <f t="shared" si="459"/>
        <v>-</v>
      </c>
      <c r="DD220" s="3" t="str">
        <f t="shared" si="459"/>
        <v>-</v>
      </c>
      <c r="DE220" s="3" t="str">
        <f t="shared" si="459"/>
        <v>-</v>
      </c>
      <c r="DF220" s="3" t="str">
        <f t="shared" si="459"/>
        <v>-</v>
      </c>
      <c r="DG220" s="3" t="str">
        <f t="shared" si="459"/>
        <v>-</v>
      </c>
      <c r="DH220" s="3" t="str">
        <f t="shared" si="459"/>
        <v>-</v>
      </c>
      <c r="DI220" s="3" t="str">
        <f t="shared" si="459"/>
        <v>-</v>
      </c>
      <c r="DJ220" s="3" t="str">
        <f t="shared" si="459"/>
        <v>-</v>
      </c>
      <c r="DK220" s="3" t="str">
        <f t="shared" si="459"/>
        <v>-</v>
      </c>
      <c r="DL220" s="3" t="str">
        <f t="shared" si="459"/>
        <v>-</v>
      </c>
      <c r="DM220" s="3"/>
      <c r="DN220" s="3"/>
      <c r="DO220" s="3"/>
      <c r="DP220" s="3"/>
      <c r="DQ220" s="171"/>
      <c r="DU220" s="224" t="str">
        <f t="shared" si="448"/>
        <v>-</v>
      </c>
      <c r="DV220" s="225" t="str">
        <f t="shared" si="449"/>
        <v>-</v>
      </c>
      <c r="DW220" s="225">
        <f t="shared" si="450"/>
        <v>0</v>
      </c>
      <c r="DX220" s="150">
        <f t="shared" si="451"/>
        <v>0</v>
      </c>
      <c r="DY220" s="165">
        <f t="shared" si="457"/>
        <v>0</v>
      </c>
      <c r="DZ220" s="165">
        <f t="shared" si="452"/>
        <v>0</v>
      </c>
      <c r="EA220" s="165">
        <f t="shared" si="453"/>
        <v>0</v>
      </c>
      <c r="EB220" s="226">
        <f t="shared" si="454"/>
        <v>0</v>
      </c>
      <c r="EC220" s="165">
        <f t="shared" si="455"/>
        <v>0</v>
      </c>
      <c r="ED220" s="195">
        <f t="shared" si="456"/>
        <v>0</v>
      </c>
      <c r="EJ220" s="147"/>
    </row>
    <row r="221" spans="8:140" ht="13.5" customHeight="1">
      <c r="H221" s="7"/>
      <c r="I221" s="6"/>
      <c r="J221" s="6"/>
      <c r="L221" s="6"/>
      <c r="CI221" s="170"/>
      <c r="CJ221" s="139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212" t="s">
        <v>90</v>
      </c>
      <c r="DA221" s="3" t="str">
        <f>IF(DA214=1,VLOOKUP(1,DA193:DP211,DA217,FALSE),"-")</f>
        <v>-</v>
      </c>
      <c r="DB221" s="3" t="str">
        <f t="shared" ref="DB221:DL221" si="460">IF(DB214=1,VLOOKUP(1,DB193:DQ211,DB217,FALSE),"-")</f>
        <v>-</v>
      </c>
      <c r="DC221" s="3" t="str">
        <f t="shared" si="460"/>
        <v>-</v>
      </c>
      <c r="DD221" s="3" t="str">
        <f t="shared" si="460"/>
        <v>-</v>
      </c>
      <c r="DE221" s="3" t="str">
        <f t="shared" si="460"/>
        <v>-</v>
      </c>
      <c r="DF221" s="3" t="str">
        <f t="shared" si="460"/>
        <v>-</v>
      </c>
      <c r="DG221" s="3" t="str">
        <f t="shared" si="460"/>
        <v>-</v>
      </c>
      <c r="DH221" s="3" t="str">
        <f t="shared" si="460"/>
        <v>-</v>
      </c>
      <c r="DI221" s="3" t="str">
        <f t="shared" si="460"/>
        <v>-</v>
      </c>
      <c r="DJ221" s="3" t="str">
        <f t="shared" si="460"/>
        <v>-</v>
      </c>
      <c r="DK221" s="3" t="str">
        <f t="shared" si="460"/>
        <v>-</v>
      </c>
      <c r="DL221" s="3" t="str">
        <f t="shared" si="460"/>
        <v>-</v>
      </c>
      <c r="DM221" s="3"/>
      <c r="DN221" s="3"/>
      <c r="DO221" s="3"/>
      <c r="DP221" s="3"/>
      <c r="DQ221" s="171"/>
      <c r="DU221" s="224" t="str">
        <f t="shared" si="448"/>
        <v>-</v>
      </c>
      <c r="DV221" s="225" t="str">
        <f t="shared" si="449"/>
        <v>-</v>
      </c>
      <c r="DW221" s="225">
        <f t="shared" si="450"/>
        <v>0</v>
      </c>
      <c r="DX221" s="150">
        <f t="shared" si="451"/>
        <v>0</v>
      </c>
      <c r="DY221" s="165">
        <f t="shared" si="457"/>
        <v>0</v>
      </c>
      <c r="DZ221" s="165">
        <f t="shared" si="452"/>
        <v>0</v>
      </c>
      <c r="EA221" s="165">
        <f t="shared" si="453"/>
        <v>0</v>
      </c>
      <c r="EB221" s="226">
        <f t="shared" si="454"/>
        <v>0</v>
      </c>
      <c r="EC221" s="165">
        <f t="shared" si="455"/>
        <v>0</v>
      </c>
      <c r="ED221" s="195">
        <f t="shared" si="456"/>
        <v>0</v>
      </c>
      <c r="EJ221" s="147"/>
    </row>
    <row r="222" spans="8:140" ht="13.5" customHeight="1">
      <c r="H222" s="7"/>
      <c r="I222" s="6"/>
      <c r="J222" s="6"/>
      <c r="L222" s="6"/>
      <c r="CI222" s="170"/>
      <c r="CJ222" s="139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212" t="s">
        <v>60</v>
      </c>
      <c r="DA222" s="3" t="str">
        <f>IF(DA214=1,VLOOKUP(1,DA193:DP211,DA218,FALSE),"-")</f>
        <v>-</v>
      </c>
      <c r="DB222" s="3" t="str">
        <f t="shared" ref="DB222:DL222" si="461">IF(DB214=1,VLOOKUP(1,DB193:DQ211,DB218,FALSE),"-")</f>
        <v>-</v>
      </c>
      <c r="DC222" s="3" t="str">
        <f t="shared" si="461"/>
        <v>-</v>
      </c>
      <c r="DD222" s="3" t="str">
        <f t="shared" si="461"/>
        <v>-</v>
      </c>
      <c r="DE222" s="3" t="str">
        <f t="shared" si="461"/>
        <v>-</v>
      </c>
      <c r="DF222" s="3" t="str">
        <f t="shared" si="461"/>
        <v>-</v>
      </c>
      <c r="DG222" s="3" t="str">
        <f t="shared" si="461"/>
        <v>-</v>
      </c>
      <c r="DH222" s="3" t="str">
        <f t="shared" si="461"/>
        <v>-</v>
      </c>
      <c r="DI222" s="3" t="str">
        <f t="shared" si="461"/>
        <v>-</v>
      </c>
      <c r="DJ222" s="3" t="str">
        <f t="shared" si="461"/>
        <v>-</v>
      </c>
      <c r="DK222" s="3" t="str">
        <f t="shared" si="461"/>
        <v>-</v>
      </c>
      <c r="DL222" s="3" t="str">
        <f t="shared" si="461"/>
        <v>-</v>
      </c>
      <c r="DM222" s="3"/>
      <c r="DN222" s="3"/>
      <c r="DO222" s="3"/>
      <c r="DP222" s="3"/>
      <c r="DQ222" s="171"/>
      <c r="DU222" s="224" t="str">
        <f t="shared" si="448"/>
        <v>-</v>
      </c>
      <c r="DV222" s="225" t="str">
        <f t="shared" si="449"/>
        <v>-</v>
      </c>
      <c r="DW222" s="225">
        <f t="shared" si="450"/>
        <v>0</v>
      </c>
      <c r="DX222" s="150">
        <f t="shared" si="451"/>
        <v>0</v>
      </c>
      <c r="DY222" s="165">
        <f t="shared" si="457"/>
        <v>0</v>
      </c>
      <c r="DZ222" s="165">
        <f t="shared" si="452"/>
        <v>0</v>
      </c>
      <c r="EA222" s="165">
        <f t="shared" si="453"/>
        <v>0</v>
      </c>
      <c r="EB222" s="226">
        <f t="shared" si="454"/>
        <v>0</v>
      </c>
      <c r="EC222" s="165">
        <f t="shared" si="455"/>
        <v>0</v>
      </c>
      <c r="ED222" s="195">
        <f t="shared" si="456"/>
        <v>0</v>
      </c>
      <c r="EJ222" s="147"/>
    </row>
    <row r="223" spans="8:140" ht="13.5" customHeight="1">
      <c r="H223" s="7"/>
      <c r="I223" s="6"/>
      <c r="J223" s="6"/>
      <c r="L223" s="6"/>
      <c r="CI223" s="170"/>
      <c r="CJ223" s="139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212" t="s">
        <v>61</v>
      </c>
      <c r="DA223" s="3" t="str">
        <f>IF(DA214=1,VLOOKUP(1,DA193:DP211,DA219,FALSE),"-")</f>
        <v>-</v>
      </c>
      <c r="DB223" s="3" t="str">
        <f t="shared" ref="DB223:DL223" si="462">IF(DB214=1,VLOOKUP(1,DB193:DQ211,DB219,FALSE),"-")</f>
        <v>-</v>
      </c>
      <c r="DC223" s="3" t="str">
        <f t="shared" si="462"/>
        <v>-</v>
      </c>
      <c r="DD223" s="3" t="str">
        <f t="shared" si="462"/>
        <v>-</v>
      </c>
      <c r="DE223" s="3" t="str">
        <f t="shared" si="462"/>
        <v>-</v>
      </c>
      <c r="DF223" s="3" t="str">
        <f t="shared" si="462"/>
        <v>-</v>
      </c>
      <c r="DG223" s="3" t="str">
        <f t="shared" si="462"/>
        <v>-</v>
      </c>
      <c r="DH223" s="3" t="str">
        <f t="shared" si="462"/>
        <v>-</v>
      </c>
      <c r="DI223" s="3" t="str">
        <f t="shared" si="462"/>
        <v>-</v>
      </c>
      <c r="DJ223" s="3" t="str">
        <f t="shared" si="462"/>
        <v>-</v>
      </c>
      <c r="DK223" s="3" t="str">
        <f t="shared" si="462"/>
        <v>-</v>
      </c>
      <c r="DL223" s="3" t="str">
        <f t="shared" si="462"/>
        <v>-</v>
      </c>
      <c r="DM223" s="3"/>
      <c r="DN223" s="3"/>
      <c r="DO223" s="3"/>
      <c r="DP223" s="3"/>
      <c r="DQ223" s="171"/>
      <c r="DU223" s="224" t="str">
        <f t="shared" si="448"/>
        <v>-</v>
      </c>
      <c r="DV223" s="225" t="str">
        <f t="shared" si="449"/>
        <v>-</v>
      </c>
      <c r="DW223" s="225">
        <f t="shared" si="450"/>
        <v>0</v>
      </c>
      <c r="DX223" s="150">
        <f t="shared" si="451"/>
        <v>0</v>
      </c>
      <c r="DY223" s="165">
        <f t="shared" si="457"/>
        <v>0</v>
      </c>
      <c r="DZ223" s="165">
        <f t="shared" si="452"/>
        <v>0</v>
      </c>
      <c r="EA223" s="165">
        <f t="shared" si="453"/>
        <v>0</v>
      </c>
      <c r="EB223" s="226">
        <f t="shared" si="454"/>
        <v>0</v>
      </c>
      <c r="EC223" s="165">
        <f t="shared" si="455"/>
        <v>0</v>
      </c>
      <c r="ED223" s="195">
        <f t="shared" si="456"/>
        <v>0</v>
      </c>
      <c r="EJ223" s="147"/>
    </row>
    <row r="224" spans="8:140" ht="13.5" customHeight="1">
      <c r="I224" s="6"/>
      <c r="J224" s="6"/>
      <c r="L224" s="6"/>
      <c r="CI224" s="170"/>
      <c r="CJ224" s="139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>
        <v>1</v>
      </c>
      <c r="CZ224" s="245" t="s">
        <v>93</v>
      </c>
      <c r="DA224" s="3" t="str">
        <f>IF(DA220="-","-",$E$38/(($E$13*$E$30/(2*PI()*$E$33)*1000/60)^2))</f>
        <v>-</v>
      </c>
      <c r="DB224" s="3" t="str">
        <f t="shared" ref="DB224:DL224" si="463">IF(DB220="-","-",$E$38/(($E$13*$E$30/(2*PI()*$E$33)*1000/60)^2))</f>
        <v>-</v>
      </c>
      <c r="DC224" s="3" t="str">
        <f t="shared" si="463"/>
        <v>-</v>
      </c>
      <c r="DD224" s="3" t="str">
        <f t="shared" si="463"/>
        <v>-</v>
      </c>
      <c r="DE224" s="3" t="str">
        <f t="shared" si="463"/>
        <v>-</v>
      </c>
      <c r="DF224" s="3" t="str">
        <f t="shared" si="463"/>
        <v>-</v>
      </c>
      <c r="DG224" s="3" t="str">
        <f t="shared" si="463"/>
        <v>-</v>
      </c>
      <c r="DH224" s="3" t="str">
        <f t="shared" si="463"/>
        <v>-</v>
      </c>
      <c r="DI224" s="3" t="str">
        <f t="shared" si="463"/>
        <v>-</v>
      </c>
      <c r="DJ224" s="3" t="str">
        <f t="shared" si="463"/>
        <v>-</v>
      </c>
      <c r="DK224" s="3" t="str">
        <f t="shared" si="463"/>
        <v>-</v>
      </c>
      <c r="DL224" s="3" t="str">
        <f t="shared" si="463"/>
        <v>-</v>
      </c>
      <c r="DM224" s="3"/>
      <c r="DN224" s="3"/>
      <c r="DO224" s="3"/>
      <c r="DP224" s="3"/>
      <c r="DQ224" s="171"/>
      <c r="DU224" s="224" t="str">
        <f t="shared" si="448"/>
        <v>-</v>
      </c>
      <c r="DV224" s="225" t="str">
        <f t="shared" si="449"/>
        <v>-</v>
      </c>
      <c r="DW224" s="225">
        <f t="shared" si="450"/>
        <v>0</v>
      </c>
      <c r="DX224" s="150">
        <f t="shared" si="451"/>
        <v>0</v>
      </c>
      <c r="DY224" s="165">
        <f t="shared" si="457"/>
        <v>0</v>
      </c>
      <c r="DZ224" s="165">
        <f t="shared" si="452"/>
        <v>0</v>
      </c>
      <c r="EA224" s="165">
        <f t="shared" si="453"/>
        <v>0</v>
      </c>
      <c r="EB224" s="226">
        <f t="shared" si="454"/>
        <v>0</v>
      </c>
      <c r="EC224" s="165">
        <f t="shared" si="455"/>
        <v>0</v>
      </c>
      <c r="ED224" s="195">
        <f t="shared" si="456"/>
        <v>0</v>
      </c>
      <c r="EJ224" s="147"/>
    </row>
    <row r="225" spans="9:140" ht="13.5" customHeight="1">
      <c r="I225" s="6"/>
      <c r="J225" s="6"/>
      <c r="L225" s="6"/>
      <c r="CI225" s="170"/>
      <c r="CJ225" s="139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>
        <v>1</v>
      </c>
      <c r="CZ225" s="245" t="s">
        <v>96</v>
      </c>
      <c r="DA225" s="3" t="str">
        <f>IF(DA220="-","-",-($E$13*$E$30*$F$13*$E$31/($E$33)*DA222)+$E$37/($E$13*$E$30/(2*PI()*$E$33)*1000/60))</f>
        <v>-</v>
      </c>
      <c r="DB225" s="3" t="str">
        <f t="shared" ref="DB225:DL225" si="464">IF(DB220="-","-",-($E$13*$E$30*$F$13*$E$31/($E$33)*DB222)+$E$37/($E$13*$E$30/(2*PI()*$E$33)*1000/60))</f>
        <v>-</v>
      </c>
      <c r="DC225" s="3" t="str">
        <f t="shared" si="464"/>
        <v>-</v>
      </c>
      <c r="DD225" s="3" t="str">
        <f t="shared" si="464"/>
        <v>-</v>
      </c>
      <c r="DE225" s="3" t="str">
        <f t="shared" si="464"/>
        <v>-</v>
      </c>
      <c r="DF225" s="3" t="str">
        <f t="shared" si="464"/>
        <v>-</v>
      </c>
      <c r="DG225" s="3" t="str">
        <f t="shared" si="464"/>
        <v>-</v>
      </c>
      <c r="DH225" s="3" t="str">
        <f t="shared" si="464"/>
        <v>-</v>
      </c>
      <c r="DI225" s="3" t="str">
        <f t="shared" si="464"/>
        <v>-</v>
      </c>
      <c r="DJ225" s="3" t="str">
        <f t="shared" si="464"/>
        <v>-</v>
      </c>
      <c r="DK225" s="3" t="str">
        <f t="shared" si="464"/>
        <v>-</v>
      </c>
      <c r="DL225" s="3" t="str">
        <f t="shared" si="464"/>
        <v>-</v>
      </c>
      <c r="DM225" s="3"/>
      <c r="DN225" s="3"/>
      <c r="DO225" s="3"/>
      <c r="DP225" s="3"/>
      <c r="DQ225" s="171"/>
      <c r="DU225" s="224" t="str">
        <f t="shared" si="448"/>
        <v>-</v>
      </c>
      <c r="DV225" s="225" t="str">
        <f t="shared" si="449"/>
        <v>-</v>
      </c>
      <c r="DW225" s="225">
        <f t="shared" si="450"/>
        <v>0</v>
      </c>
      <c r="DX225" s="150">
        <f t="shared" si="451"/>
        <v>0</v>
      </c>
      <c r="DY225" s="165">
        <f t="shared" si="457"/>
        <v>0</v>
      </c>
      <c r="DZ225" s="165">
        <f t="shared" si="452"/>
        <v>0</v>
      </c>
      <c r="EA225" s="165">
        <f t="shared" si="453"/>
        <v>0</v>
      </c>
      <c r="EB225" s="226">
        <f t="shared" si="454"/>
        <v>0</v>
      </c>
      <c r="EC225" s="165">
        <f t="shared" si="455"/>
        <v>0</v>
      </c>
      <c r="ED225" s="195">
        <f t="shared" si="456"/>
        <v>0</v>
      </c>
      <c r="EJ225" s="147"/>
    </row>
    <row r="226" spans="9:140" ht="13.5" customHeight="1">
      <c r="I226" s="6"/>
      <c r="J226" s="6"/>
      <c r="L226" s="6"/>
      <c r="CI226" s="170"/>
      <c r="CJ226" s="139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>
        <v>1</v>
      </c>
      <c r="CZ226" s="245" t="s">
        <v>99</v>
      </c>
      <c r="DA226" s="3" t="str">
        <f>IF(DA220="-","-",-$E$13*$E$30*$F$13*$E$31/($E$33) * DA223 + $E$36*$E$6*9.80665+DA188)</f>
        <v>-</v>
      </c>
      <c r="DB226" s="3" t="str">
        <f t="shared" ref="DB226:DL226" si="465">IF(DB220="-","-",-$E$13*$E$30*$F$13*$E$31/($E$33) * DB223 + $E$36*$E$6*9.80665+DB188)</f>
        <v>-</v>
      </c>
      <c r="DC226" s="3" t="str">
        <f t="shared" si="465"/>
        <v>-</v>
      </c>
      <c r="DD226" s="3" t="str">
        <f t="shared" si="465"/>
        <v>-</v>
      </c>
      <c r="DE226" s="3" t="str">
        <f t="shared" si="465"/>
        <v>-</v>
      </c>
      <c r="DF226" s="3" t="str">
        <f t="shared" si="465"/>
        <v>-</v>
      </c>
      <c r="DG226" s="3" t="str">
        <f t="shared" si="465"/>
        <v>-</v>
      </c>
      <c r="DH226" s="3" t="str">
        <f t="shared" si="465"/>
        <v>-</v>
      </c>
      <c r="DI226" s="3" t="str">
        <f t="shared" si="465"/>
        <v>-</v>
      </c>
      <c r="DJ226" s="3" t="str">
        <f t="shared" si="465"/>
        <v>-</v>
      </c>
      <c r="DK226" s="3" t="str">
        <f t="shared" si="465"/>
        <v>-</v>
      </c>
      <c r="DL226" s="3" t="str">
        <f t="shared" si="465"/>
        <v>-</v>
      </c>
      <c r="DM226" s="3"/>
      <c r="DN226" s="3"/>
      <c r="DO226" s="3"/>
      <c r="DP226" s="3"/>
      <c r="DQ226" s="171"/>
      <c r="DU226" s="224" t="str">
        <f t="shared" si="448"/>
        <v>-</v>
      </c>
      <c r="DV226" s="225" t="str">
        <f t="shared" si="449"/>
        <v>-</v>
      </c>
      <c r="DW226" s="225">
        <f t="shared" si="450"/>
        <v>0</v>
      </c>
      <c r="DX226" s="150">
        <f t="shared" si="451"/>
        <v>0</v>
      </c>
      <c r="DY226" s="165">
        <f t="shared" si="457"/>
        <v>0</v>
      </c>
      <c r="DZ226" s="165">
        <f t="shared" si="452"/>
        <v>0</v>
      </c>
      <c r="EA226" s="165">
        <f t="shared" si="453"/>
        <v>0</v>
      </c>
      <c r="EB226" s="226">
        <f t="shared" si="454"/>
        <v>0</v>
      </c>
      <c r="EC226" s="165">
        <f t="shared" si="455"/>
        <v>0</v>
      </c>
      <c r="ED226" s="195">
        <f t="shared" si="456"/>
        <v>0</v>
      </c>
      <c r="EJ226" s="147"/>
    </row>
    <row r="227" spans="9:140" ht="13.5" customHeight="1">
      <c r="I227" s="6"/>
      <c r="J227" s="6"/>
      <c r="L227" s="6"/>
      <c r="CI227" s="170"/>
      <c r="CJ227" s="139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212" t="s">
        <v>102</v>
      </c>
      <c r="DA227" s="3" t="str">
        <f>IF(DA220="-","-",(-DA225+SQRT(DA225^2-4*DA224*(DA226+DA188)))/2/DA224)</f>
        <v>-</v>
      </c>
      <c r="DB227" s="3" t="str">
        <f t="shared" ref="DB227:DL227" si="466">IF(DB220="-","-",(-DB225+SQRT(DB225^2-4*DB224*(DB226+DB188)))/2/DB224)</f>
        <v>-</v>
      </c>
      <c r="DC227" s="3" t="str">
        <f t="shared" si="466"/>
        <v>-</v>
      </c>
      <c r="DD227" s="3" t="str">
        <f t="shared" si="466"/>
        <v>-</v>
      </c>
      <c r="DE227" s="3" t="str">
        <f t="shared" si="466"/>
        <v>-</v>
      </c>
      <c r="DF227" s="3" t="str">
        <f t="shared" si="466"/>
        <v>-</v>
      </c>
      <c r="DG227" s="3" t="str">
        <f t="shared" si="466"/>
        <v>-</v>
      </c>
      <c r="DH227" s="3" t="str">
        <f t="shared" si="466"/>
        <v>-</v>
      </c>
      <c r="DI227" s="3" t="str">
        <f t="shared" si="466"/>
        <v>-</v>
      </c>
      <c r="DJ227" s="3" t="str">
        <f t="shared" si="466"/>
        <v>-</v>
      </c>
      <c r="DK227" s="3" t="str">
        <f t="shared" si="466"/>
        <v>-</v>
      </c>
      <c r="DL227" s="3" t="str">
        <f t="shared" si="466"/>
        <v>-</v>
      </c>
      <c r="DM227" s="3"/>
      <c r="DN227" s="3"/>
      <c r="DO227" s="3"/>
      <c r="DP227" s="3"/>
      <c r="DQ227" s="171"/>
      <c r="DU227" s="227" t="str">
        <f>IF($E$14="","-",BL25)</f>
        <v>-</v>
      </c>
      <c r="DV227" s="228" t="str">
        <f>BR25</f>
        <v>-</v>
      </c>
      <c r="DW227" s="228">
        <f>IF(DU227="-",0,$E$6)</f>
        <v>0</v>
      </c>
      <c r="DX227" s="229">
        <f>IF(DU227="-",0,$DU227/$E$14/$E$30*(2*PI()*$E$33)/1000*60)</f>
        <v>0</v>
      </c>
      <c r="DY227" s="214">
        <f t="shared" si="457"/>
        <v>0</v>
      </c>
      <c r="DZ227" s="214">
        <f t="shared" si="452"/>
        <v>0</v>
      </c>
      <c r="EA227" s="214">
        <f t="shared" si="453"/>
        <v>0</v>
      </c>
      <c r="EB227" s="230">
        <f t="shared" si="454"/>
        <v>0</v>
      </c>
      <c r="EC227" s="214">
        <f t="shared" si="455"/>
        <v>0</v>
      </c>
      <c r="ED227" s="197">
        <f t="shared" si="456"/>
        <v>0</v>
      </c>
      <c r="EJ227" s="147"/>
    </row>
    <row r="228" spans="9:140" ht="13.5" customHeight="1">
      <c r="I228" s="6"/>
      <c r="J228" s="6"/>
      <c r="L228" s="6"/>
      <c r="CJ228" s="139"/>
      <c r="CZ228" s="246" t="s">
        <v>106</v>
      </c>
      <c r="DA228" s="196" t="str">
        <f>IF(MAX(DA193:DA211)&lt;1,"-",IF(DA220="-","-",DA227/$E$13/$E$30*(2*PI()*$E$33)/1000*60))</f>
        <v>-</v>
      </c>
      <c r="DB228" s="196" t="str">
        <f t="shared" ref="DB228:DL228" si="467">IF(MAX(DB193:DB211)&lt;1,"-",IF(DB220="-","-",DB227/$E$13/$E$30*(2*PI()*$E$33)/1000*60))</f>
        <v>-</v>
      </c>
      <c r="DC228" s="196" t="str">
        <f t="shared" si="467"/>
        <v>-</v>
      </c>
      <c r="DD228" s="196" t="str">
        <f t="shared" si="467"/>
        <v>-</v>
      </c>
      <c r="DE228" s="196" t="str">
        <f t="shared" si="467"/>
        <v>-</v>
      </c>
      <c r="DF228" s="196" t="str">
        <f t="shared" si="467"/>
        <v>-</v>
      </c>
      <c r="DG228" s="196" t="str">
        <f t="shared" si="467"/>
        <v>-</v>
      </c>
      <c r="DH228" s="196" t="str">
        <f t="shared" si="467"/>
        <v>-</v>
      </c>
      <c r="DI228" s="196" t="str">
        <f t="shared" si="467"/>
        <v>-</v>
      </c>
      <c r="DJ228" s="196" t="str">
        <f t="shared" si="467"/>
        <v>-</v>
      </c>
      <c r="DK228" s="196" t="str">
        <f t="shared" si="467"/>
        <v>-</v>
      </c>
      <c r="DL228" s="196" t="str">
        <f t="shared" si="467"/>
        <v>-</v>
      </c>
      <c r="DQ228" s="171"/>
      <c r="DV228" s="131"/>
      <c r="EJ228" s="147"/>
    </row>
    <row r="229" spans="9:140" ht="13.5" customHeight="1">
      <c r="I229" s="6"/>
      <c r="J229" s="6"/>
      <c r="L229" s="6"/>
      <c r="CJ229" s="139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171"/>
      <c r="EJ229" s="147"/>
    </row>
    <row r="230" spans="9:140" ht="13.5" customHeight="1">
      <c r="I230" s="6"/>
      <c r="J230" s="6"/>
      <c r="L230" s="6"/>
      <c r="CI230" s="172"/>
      <c r="CJ230" s="139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171"/>
      <c r="DU230" s="1" t="s">
        <v>112</v>
      </c>
      <c r="EJ230" s="147"/>
    </row>
    <row r="231" spans="9:140" ht="13.5" customHeight="1">
      <c r="I231" s="6"/>
      <c r="J231" s="6"/>
      <c r="L231" s="6"/>
      <c r="CI231" s="172"/>
      <c r="CJ231" s="157"/>
      <c r="CK231" s="3"/>
      <c r="CL231" s="3"/>
      <c r="CM231" s="3"/>
      <c r="CN231" s="3"/>
      <c r="CO231" s="3" t="s">
        <v>32</v>
      </c>
      <c r="CP231" s="164" t="s">
        <v>33</v>
      </c>
      <c r="CQ231" s="3" t="s">
        <v>34</v>
      </c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171"/>
      <c r="DU231" s="192" t="s">
        <v>25</v>
      </c>
      <c r="DV231" s="193" t="s">
        <v>53</v>
      </c>
      <c r="DW231" s="193" t="s">
        <v>131</v>
      </c>
      <c r="DX231" s="223" t="s">
        <v>132</v>
      </c>
      <c r="DY231" s="193" t="s">
        <v>114</v>
      </c>
      <c r="DZ231" s="193" t="s">
        <v>50</v>
      </c>
      <c r="EA231" s="193" t="s">
        <v>133</v>
      </c>
      <c r="EB231" s="211" t="s">
        <v>134</v>
      </c>
      <c r="EC231" s="211"/>
      <c r="ED231" s="194" t="str">
        <f>DX231</f>
        <v>vehicle speed</v>
      </c>
      <c r="EJ231" s="147"/>
    </row>
    <row r="232" spans="9:140" ht="13.5" customHeight="1">
      <c r="I232" s="6"/>
      <c r="J232" s="6"/>
      <c r="L232" s="6"/>
      <c r="CI232" s="172"/>
      <c r="CJ232" s="139"/>
      <c r="CK232" s="3"/>
      <c r="CL232" s="3"/>
      <c r="CM232" s="165"/>
      <c r="CN232" s="165"/>
      <c r="CO232" s="215">
        <v>0</v>
      </c>
      <c r="CP232" s="242">
        <f>$AL$70</f>
        <v>0</v>
      </c>
      <c r="CQ232" s="242">
        <f>$AM$70</f>
        <v>0.01</v>
      </c>
      <c r="CR232" s="242">
        <f>$AN$70</f>
        <v>0.02</v>
      </c>
      <c r="CS232" s="242">
        <f>$AO$70</f>
        <v>0.03</v>
      </c>
      <c r="CT232" s="242">
        <f>$AP$70</f>
        <v>0.04</v>
      </c>
      <c r="CU232" s="242">
        <f>$AQ$70</f>
        <v>0.05</v>
      </c>
      <c r="CV232" s="242">
        <f>$AR$70</f>
        <v>0.06</v>
      </c>
      <c r="CW232" s="242">
        <f>$AS$70</f>
        <v>7.0000000000000007E-2</v>
      </c>
      <c r="CX232" s="242">
        <f>$AT$70</f>
        <v>0.08</v>
      </c>
      <c r="CY232" s="242">
        <f>$AU$70</f>
        <v>0.09</v>
      </c>
      <c r="CZ232" s="242">
        <f>$AV$70</f>
        <v>0.1</v>
      </c>
      <c r="DA232" s="193">
        <f>CO232</f>
        <v>0</v>
      </c>
      <c r="DB232" s="193">
        <f t="shared" ref="DB232:DL233" si="468">CP232</f>
        <v>0</v>
      </c>
      <c r="DC232" s="193">
        <f t="shared" si="468"/>
        <v>0.01</v>
      </c>
      <c r="DD232" s="193">
        <f t="shared" si="468"/>
        <v>0.02</v>
      </c>
      <c r="DE232" s="193">
        <f t="shared" si="468"/>
        <v>0.03</v>
      </c>
      <c r="DF232" s="193">
        <f t="shared" si="468"/>
        <v>0.04</v>
      </c>
      <c r="DG232" s="193">
        <f t="shared" si="468"/>
        <v>0.05</v>
      </c>
      <c r="DH232" s="193">
        <f t="shared" si="468"/>
        <v>0.06</v>
      </c>
      <c r="DI232" s="193">
        <f t="shared" si="468"/>
        <v>7.0000000000000007E-2</v>
      </c>
      <c r="DJ232" s="193">
        <f t="shared" si="468"/>
        <v>0.08</v>
      </c>
      <c r="DK232" s="193">
        <f t="shared" si="468"/>
        <v>0.09</v>
      </c>
      <c r="DL232" s="194">
        <f t="shared" si="468"/>
        <v>0.1</v>
      </c>
      <c r="DM232" s="3"/>
      <c r="DN232" s="3"/>
      <c r="DO232" s="3"/>
      <c r="DP232" s="3"/>
      <c r="DU232" s="213" t="s">
        <v>35</v>
      </c>
      <c r="DV232" s="196" t="s">
        <v>135</v>
      </c>
      <c r="DW232" s="196" t="s">
        <v>136</v>
      </c>
      <c r="DX232" s="229" t="s">
        <v>36</v>
      </c>
      <c r="DY232" s="196" t="s">
        <v>58</v>
      </c>
      <c r="DZ232" s="196" t="s">
        <v>58</v>
      </c>
      <c r="EA232" s="196" t="s">
        <v>58</v>
      </c>
      <c r="EB232" s="214" t="s">
        <v>137</v>
      </c>
      <c r="EC232" s="214" t="s">
        <v>138</v>
      </c>
      <c r="ED232" s="197" t="str">
        <f>DX232</f>
        <v>km/h</v>
      </c>
      <c r="EJ232" s="147"/>
    </row>
    <row r="233" spans="9:140" ht="13.5" customHeight="1">
      <c r="I233" s="6"/>
      <c r="J233" s="6"/>
      <c r="L233" s="6"/>
      <c r="CI233" s="172"/>
      <c r="CJ233" s="139"/>
      <c r="CK233" s="3"/>
      <c r="CL233" s="3"/>
      <c r="CM233" s="3"/>
      <c r="CN233" s="3"/>
      <c r="CO233" s="213">
        <f t="shared" ref="CO233:CZ233" si="469">$E$6*9.80665*SIN(ATAN(CO$6))</f>
        <v>0</v>
      </c>
      <c r="CP233" s="196">
        <f>$E$6*9.80665*SIN(ATAN(CP232))</f>
        <v>0</v>
      </c>
      <c r="CQ233" s="243">
        <f t="shared" si="469"/>
        <v>0</v>
      </c>
      <c r="CR233" s="196">
        <f t="shared" si="469"/>
        <v>0</v>
      </c>
      <c r="CS233" s="196">
        <f t="shared" si="469"/>
        <v>0</v>
      </c>
      <c r="CT233" s="196">
        <f t="shared" si="469"/>
        <v>0</v>
      </c>
      <c r="CU233" s="196">
        <f t="shared" si="469"/>
        <v>0</v>
      </c>
      <c r="CV233" s="196">
        <f t="shared" si="469"/>
        <v>0</v>
      </c>
      <c r="CW233" s="196">
        <f t="shared" si="469"/>
        <v>0</v>
      </c>
      <c r="CX233" s="196">
        <f t="shared" si="469"/>
        <v>0</v>
      </c>
      <c r="CY233" s="196">
        <f t="shared" si="469"/>
        <v>0</v>
      </c>
      <c r="CZ233" s="196">
        <f t="shared" si="469"/>
        <v>0</v>
      </c>
      <c r="DA233" s="196">
        <f>CO233</f>
        <v>0</v>
      </c>
      <c r="DB233" s="196">
        <f t="shared" si="468"/>
        <v>0</v>
      </c>
      <c r="DC233" s="196">
        <f t="shared" si="468"/>
        <v>0</v>
      </c>
      <c r="DD233" s="196">
        <f t="shared" si="468"/>
        <v>0</v>
      </c>
      <c r="DE233" s="196">
        <f t="shared" si="468"/>
        <v>0</v>
      </c>
      <c r="DF233" s="196">
        <f t="shared" si="468"/>
        <v>0</v>
      </c>
      <c r="DG233" s="196">
        <f t="shared" si="468"/>
        <v>0</v>
      </c>
      <c r="DH233" s="196">
        <f t="shared" si="468"/>
        <v>0</v>
      </c>
      <c r="DI233" s="196">
        <f t="shared" si="468"/>
        <v>0</v>
      </c>
      <c r="DJ233" s="196">
        <f t="shared" si="468"/>
        <v>0</v>
      </c>
      <c r="DK233" s="196">
        <f t="shared" si="468"/>
        <v>0</v>
      </c>
      <c r="DL233" s="197">
        <f t="shared" si="468"/>
        <v>0</v>
      </c>
      <c r="DM233" s="3"/>
      <c r="DN233" s="3"/>
      <c r="DO233" s="3"/>
      <c r="DP233" s="3"/>
      <c r="DU233" s="224" t="str">
        <f t="shared" ref="DU233:DU251" si="470">IF($E$15="","-",BL6)</f>
        <v>-</v>
      </c>
      <c r="DV233" s="225" t="str">
        <f t="shared" ref="DV233:DV251" si="471">BS6</f>
        <v>-</v>
      </c>
      <c r="DW233" s="225">
        <f t="shared" ref="DW233:DW251" si="472">IF(DU233="-",0,$E$6)</f>
        <v>0</v>
      </c>
      <c r="DX233" s="150">
        <f>IF(DU233="-",0,$DU233/$E$15/$E$30*(2*PI()*$E$33)/1000*60)</f>
        <v>0</v>
      </c>
      <c r="DY233" s="165">
        <f>IF(DU233="-",0,$E$36*$E$6*9.80665+$E$37*DX233+$E$38*DX233^2)</f>
        <v>0</v>
      </c>
      <c r="DZ233" s="165">
        <f t="shared" ref="DZ233:DZ252" si="473">IF(DU233="-",0,$DV233*$E$15*$E$30*$F$15*$E$31/($E$33))</f>
        <v>0</v>
      </c>
      <c r="EA233" s="165">
        <f t="shared" ref="EA233:EA252" si="474">IF(DU233="-",0,DZ233-DY233)</f>
        <v>0</v>
      </c>
      <c r="EB233" s="226">
        <f t="shared" ref="EB233:EB252" si="475">IF(DU233="-",0,EA233/(SQRT(($DW233*9.80665)^2-EA233^2)))</f>
        <v>0</v>
      </c>
      <c r="EC233" s="165">
        <f t="shared" ref="EC233:EC252" si="476">IF(DU233="-",0,ATAN(EB233)/PI()*180)</f>
        <v>0</v>
      </c>
      <c r="ED233" s="195">
        <f t="shared" ref="ED233:ED252" si="477">IF(DU233="-",0,DX233)</f>
        <v>0</v>
      </c>
      <c r="EJ233" s="147"/>
    </row>
    <row r="234" spans="9:140" ht="13.5" customHeight="1">
      <c r="I234" s="6"/>
      <c r="J234" s="6"/>
      <c r="L234" s="6"/>
      <c r="CI234" s="172"/>
      <c r="CJ234" s="139"/>
      <c r="CK234" s="3"/>
      <c r="CL234" s="3"/>
      <c r="CM234" s="3"/>
      <c r="CN234" s="3"/>
      <c r="CO234" s="3"/>
      <c r="CP234" s="3"/>
      <c r="CQ234" s="166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U234" s="224" t="str">
        <f t="shared" si="470"/>
        <v>-</v>
      </c>
      <c r="DV234" s="225" t="str">
        <f t="shared" si="471"/>
        <v>-</v>
      </c>
      <c r="DW234" s="225">
        <f t="shared" si="472"/>
        <v>0</v>
      </c>
      <c r="DX234" s="150">
        <f t="shared" ref="DX234:DX251" si="478">IF(DU234="-",0,$DU234/$E$15/$E$30*(2*PI()*$E$33)/1000*60)</f>
        <v>0</v>
      </c>
      <c r="DY234" s="165">
        <f t="shared" ref="DY234:DY252" si="479">IF(DU234="-",0,$E$36*$E$6*9.80665+$E$37*DX234+$E$38*DX234^2)</f>
        <v>0</v>
      </c>
      <c r="DZ234" s="165">
        <f t="shared" si="473"/>
        <v>0</v>
      </c>
      <c r="EA234" s="165">
        <f t="shared" si="474"/>
        <v>0</v>
      </c>
      <c r="EB234" s="226">
        <f t="shared" si="475"/>
        <v>0</v>
      </c>
      <c r="EC234" s="165">
        <f t="shared" si="476"/>
        <v>0</v>
      </c>
      <c r="ED234" s="195">
        <f t="shared" si="477"/>
        <v>0</v>
      </c>
      <c r="EJ234" s="147"/>
    </row>
    <row r="235" spans="9:140" ht="13.5" customHeight="1">
      <c r="I235" s="6"/>
      <c r="J235" s="6"/>
      <c r="L235" s="6"/>
      <c r="CI235" s="172"/>
      <c r="CJ235" s="139"/>
      <c r="CK235" s="3"/>
      <c r="CL235" s="1" t="s">
        <v>26</v>
      </c>
      <c r="CM235" s="3" t="s">
        <v>50</v>
      </c>
      <c r="CN235" s="3" t="s">
        <v>51</v>
      </c>
      <c r="CO235" s="3" t="s">
        <v>52</v>
      </c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 t="s">
        <v>25</v>
      </c>
      <c r="DN235" s="3" t="s">
        <v>53</v>
      </c>
      <c r="DO235" s="151" t="s">
        <v>54</v>
      </c>
      <c r="DP235" s="3"/>
      <c r="DU235" s="224" t="str">
        <f t="shared" si="470"/>
        <v>-</v>
      </c>
      <c r="DV235" s="225" t="str">
        <f t="shared" si="471"/>
        <v>-</v>
      </c>
      <c r="DW235" s="225">
        <f t="shared" si="472"/>
        <v>0</v>
      </c>
      <c r="DX235" s="150">
        <f t="shared" si="478"/>
        <v>0</v>
      </c>
      <c r="DY235" s="165">
        <f t="shared" si="479"/>
        <v>0</v>
      </c>
      <c r="DZ235" s="165">
        <f t="shared" si="473"/>
        <v>0</v>
      </c>
      <c r="EA235" s="165">
        <f t="shared" si="474"/>
        <v>0</v>
      </c>
      <c r="EB235" s="226">
        <f t="shared" si="475"/>
        <v>0</v>
      </c>
      <c r="EC235" s="165">
        <f t="shared" si="476"/>
        <v>0</v>
      </c>
      <c r="ED235" s="195">
        <f t="shared" si="477"/>
        <v>0</v>
      </c>
      <c r="EJ235" s="147"/>
    </row>
    <row r="236" spans="9:140" ht="13.5" customHeight="1">
      <c r="I236" s="6"/>
      <c r="J236" s="6"/>
      <c r="L236" s="6"/>
      <c r="CI236" s="172"/>
      <c r="CJ236" s="231"/>
      <c r="CK236" s="249" t="str">
        <f>BR4</f>
        <v>6th</v>
      </c>
      <c r="CL236" s="232"/>
      <c r="CM236" s="223"/>
      <c r="CN236" s="223"/>
      <c r="CO236" s="193">
        <f>CO$6</f>
        <v>0</v>
      </c>
      <c r="CP236" s="193">
        <f t="shared" ref="CP236:CZ236" si="480">CP$6</f>
        <v>0</v>
      </c>
      <c r="CQ236" s="193">
        <f t="shared" si="480"/>
        <v>0.01</v>
      </c>
      <c r="CR236" s="193">
        <f t="shared" si="480"/>
        <v>0.02</v>
      </c>
      <c r="CS236" s="193">
        <f t="shared" si="480"/>
        <v>0.03</v>
      </c>
      <c r="CT236" s="193">
        <f t="shared" si="480"/>
        <v>0.04</v>
      </c>
      <c r="CU236" s="193">
        <f t="shared" si="480"/>
        <v>0.05</v>
      </c>
      <c r="CV236" s="193">
        <f t="shared" si="480"/>
        <v>0.06</v>
      </c>
      <c r="CW236" s="193">
        <f t="shared" si="480"/>
        <v>7.0000000000000007E-2</v>
      </c>
      <c r="CX236" s="193">
        <f t="shared" si="480"/>
        <v>0.08</v>
      </c>
      <c r="CY236" s="193">
        <f t="shared" si="480"/>
        <v>0.09</v>
      </c>
      <c r="CZ236" s="193">
        <f t="shared" si="480"/>
        <v>0.1</v>
      </c>
      <c r="DA236" s="193">
        <f>CO$6</f>
        <v>0</v>
      </c>
      <c r="DB236" s="193">
        <f>CP$6</f>
        <v>0</v>
      </c>
      <c r="DC236" s="193">
        <f t="shared" ref="DC236:DJ236" si="481">CQ$6</f>
        <v>0.01</v>
      </c>
      <c r="DD236" s="193">
        <f t="shared" si="481"/>
        <v>0.02</v>
      </c>
      <c r="DE236" s="193">
        <f t="shared" si="481"/>
        <v>0.03</v>
      </c>
      <c r="DF236" s="193">
        <f t="shared" si="481"/>
        <v>0.04</v>
      </c>
      <c r="DG236" s="193">
        <f t="shared" si="481"/>
        <v>0.05</v>
      </c>
      <c r="DH236" s="193">
        <f t="shared" si="481"/>
        <v>0.06</v>
      </c>
      <c r="DI236" s="193">
        <f t="shared" si="481"/>
        <v>7.0000000000000007E-2</v>
      </c>
      <c r="DJ236" s="193">
        <f t="shared" si="481"/>
        <v>0.08</v>
      </c>
      <c r="DK236" s="193">
        <f>CY$6</f>
        <v>0.09</v>
      </c>
      <c r="DL236" s="193">
        <f>CZ$6</f>
        <v>0.1</v>
      </c>
      <c r="DM236" s="193"/>
      <c r="DN236" s="193"/>
      <c r="DO236" s="193" t="s">
        <v>56</v>
      </c>
      <c r="DP236" s="194"/>
      <c r="DU236" s="224" t="str">
        <f t="shared" si="470"/>
        <v>-</v>
      </c>
      <c r="DV236" s="225" t="str">
        <f t="shared" si="471"/>
        <v>-</v>
      </c>
      <c r="DW236" s="225">
        <f t="shared" si="472"/>
        <v>0</v>
      </c>
      <c r="DX236" s="150">
        <f t="shared" si="478"/>
        <v>0</v>
      </c>
      <c r="DY236" s="165">
        <f t="shared" si="479"/>
        <v>0</v>
      </c>
      <c r="DZ236" s="165">
        <f t="shared" si="473"/>
        <v>0</v>
      </c>
      <c r="EA236" s="165">
        <f t="shared" si="474"/>
        <v>0</v>
      </c>
      <c r="EB236" s="226">
        <f t="shared" si="475"/>
        <v>0</v>
      </c>
      <c r="EC236" s="165">
        <f t="shared" si="476"/>
        <v>0</v>
      </c>
      <c r="ED236" s="195">
        <f t="shared" si="477"/>
        <v>0</v>
      </c>
      <c r="EJ236" s="147"/>
    </row>
    <row r="237" spans="9:140" ht="13.5" customHeight="1">
      <c r="I237" s="6"/>
      <c r="J237" s="6"/>
      <c r="L237" s="6"/>
      <c r="CI237" s="172"/>
      <c r="CJ237" s="236" t="str">
        <f>BL5</f>
        <v>rpm</v>
      </c>
      <c r="CK237" s="142" t="str">
        <f>BR5</f>
        <v>Nm</v>
      </c>
      <c r="CL237" s="139" t="s">
        <v>36</v>
      </c>
      <c r="CM237" s="3" t="s">
        <v>58</v>
      </c>
      <c r="CN237" s="3" t="s">
        <v>59</v>
      </c>
      <c r="CO237" s="3" t="s">
        <v>59</v>
      </c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 t="s">
        <v>35</v>
      </c>
      <c r="DN237" s="3" t="s">
        <v>58</v>
      </c>
      <c r="DO237" s="139" t="s">
        <v>60</v>
      </c>
      <c r="DP237" s="235" t="s">
        <v>61</v>
      </c>
      <c r="DU237" s="224" t="str">
        <f t="shared" si="470"/>
        <v>-</v>
      </c>
      <c r="DV237" s="225" t="str">
        <f t="shared" si="471"/>
        <v>-</v>
      </c>
      <c r="DW237" s="225">
        <f t="shared" si="472"/>
        <v>0</v>
      </c>
      <c r="DX237" s="150">
        <f t="shared" si="478"/>
        <v>0</v>
      </c>
      <c r="DY237" s="165">
        <f t="shared" si="479"/>
        <v>0</v>
      </c>
      <c r="DZ237" s="165">
        <f t="shared" si="473"/>
        <v>0</v>
      </c>
      <c r="EA237" s="165">
        <f t="shared" si="474"/>
        <v>0</v>
      </c>
      <c r="EB237" s="226">
        <f t="shared" si="475"/>
        <v>0</v>
      </c>
      <c r="EC237" s="165">
        <f t="shared" si="476"/>
        <v>0</v>
      </c>
      <c r="ED237" s="195">
        <f t="shared" si="477"/>
        <v>0</v>
      </c>
      <c r="EJ237" s="147"/>
    </row>
    <row r="238" spans="9:140" ht="13.5" customHeight="1">
      <c r="I238" s="6"/>
      <c r="J238" s="6"/>
      <c r="L238" s="6"/>
      <c r="CI238" s="172"/>
      <c r="CJ238" s="236" t="str">
        <f>IF($E$14="","-",BL6)</f>
        <v>-</v>
      </c>
      <c r="CK238" s="142" t="str">
        <f t="shared" ref="CK238:CK256" si="482">BR6</f>
        <v>-</v>
      </c>
      <c r="CL238" s="260" t="str">
        <f>IF(CJ238="-","-",CJ238/$E$14/$E$30*(2*PI()*$E$33)/1000*60)</f>
        <v>-</v>
      </c>
      <c r="CM238" s="3">
        <f t="shared" ref="CM238:CM256" si="483">IF(CJ238="-",0,$CK238*$E$14*$E$30*$F$14*$E$31/($E$33))</f>
        <v>0</v>
      </c>
      <c r="CN238" s="3">
        <f>IF(CJ238="-",0,$E$36*$E$6*9.80665+$E$37*($CJ238/$E$14/$E$30*(2*PI()*$E$33)/1000*60)+$E$38*($CJ238/$E$14/$E$30*(2*PI()*$E$33)/1000*60)^2)</f>
        <v>0</v>
      </c>
      <c r="CO238" s="3">
        <f t="shared" ref="CO238:CO256" si="484">IF(CJ238="-",0,$CM238-$CN238-CO$53)</f>
        <v>0</v>
      </c>
      <c r="CP238" s="3">
        <f t="shared" ref="CP238:CP256" si="485">IF(CJ238="-",0,$CM238-$CN238-CP$53)</f>
        <v>0</v>
      </c>
      <c r="CQ238" s="3">
        <f t="shared" ref="CQ238:CQ256" si="486">IF(CJ238="-",0,$CM238-$CN238-CQ$53)</f>
        <v>0</v>
      </c>
      <c r="CR238" s="3">
        <f t="shared" ref="CR238:CR256" si="487">IF(CJ238="-",0,$CM238-$CN238-CR$53)</f>
        <v>0</v>
      </c>
      <c r="CS238" s="3">
        <f t="shared" ref="CS238:CS256" si="488">IF(CJ238="-",0,$CM238-$CN238-CS$53)</f>
        <v>0</v>
      </c>
      <c r="CT238" s="3">
        <f t="shared" ref="CT238:CT256" si="489">IF(CJ238="-",0,$CM238-$CN238-CT$53)</f>
        <v>0</v>
      </c>
      <c r="CU238" s="3">
        <f t="shared" ref="CU238:CU256" si="490">IF(CJ238="-",0,$CM238-$CN238-CU$53)</f>
        <v>0</v>
      </c>
      <c r="CV238" s="3">
        <f t="shared" ref="CV238:CV256" si="491">IF(CJ238="-",0,$CM238-$CN238-CV$53)</f>
        <v>0</v>
      </c>
      <c r="CW238" s="3">
        <f t="shared" ref="CW238:CW256" si="492">IF(CJ238="-",0,$CM238-$CN238-CW$53)</f>
        <v>0</v>
      </c>
      <c r="CX238" s="3">
        <f t="shared" ref="CX238:CX256" si="493">IF(CJ238="-",0,$CM238-$CN238-CX$53)</f>
        <v>0</v>
      </c>
      <c r="CY238" s="3">
        <f t="shared" ref="CY238:CY256" si="494">IF(CJ238="-",0,$CM238-$CN238-CY$53)</f>
        <v>0</v>
      </c>
      <c r="CZ238" s="3">
        <f t="shared" ref="CZ238:CZ256" si="495">IF(CJ238="-",0,CM238-$CN238-CZ$53)</f>
        <v>0</v>
      </c>
      <c r="DA238" s="3">
        <f>IF(AND(CO238&gt;0,CO239&lt;0),1,-1)</f>
        <v>-1</v>
      </c>
      <c r="DB238" s="3">
        <f t="shared" ref="DB238:DJ256" si="496">IF(AND(CP238&gt;0,CP239&lt;0),1,-1)</f>
        <v>-1</v>
      </c>
      <c r="DC238" s="3">
        <f t="shared" si="496"/>
        <v>-1</v>
      </c>
      <c r="DD238" s="3">
        <f t="shared" si="496"/>
        <v>-1</v>
      </c>
      <c r="DE238" s="3">
        <f t="shared" si="496"/>
        <v>-1</v>
      </c>
      <c r="DF238" s="3">
        <f t="shared" si="496"/>
        <v>-1</v>
      </c>
      <c r="DG238" s="3">
        <f t="shared" si="496"/>
        <v>-1</v>
      </c>
      <c r="DH238" s="3">
        <f t="shared" si="496"/>
        <v>-1</v>
      </c>
      <c r="DI238" s="3">
        <f t="shared" si="496"/>
        <v>-1</v>
      </c>
      <c r="DJ238" s="3">
        <f>IF(AND(CX238&gt;0,CX239&lt;0),1,-1)</f>
        <v>-1</v>
      </c>
      <c r="DK238" s="3">
        <f t="shared" ref="DK238:DL255" si="497">IF(AND(CY238&gt;0,CY239&lt;0),1,-1)</f>
        <v>-1</v>
      </c>
      <c r="DL238" s="3">
        <f t="shared" si="497"/>
        <v>-1</v>
      </c>
      <c r="DM238" s="161" t="str">
        <f t="shared" ref="DM238:DM257" si="498">CJ238</f>
        <v>-</v>
      </c>
      <c r="DN238" s="161" t="str">
        <f t="shared" ref="DN238:DN257" si="499">CK238</f>
        <v>-</v>
      </c>
      <c r="DO238" s="139" t="str">
        <f>IF(OR(DM238="-",DM239="-"),"-",(DN238-DN239)/(DM238-DM239))</f>
        <v>-</v>
      </c>
      <c r="DP238" s="235" t="str">
        <f>IF(OR(DM238="-",DM239="-"),"-",(DM238*DN239-DN238*DM239)/(DM238-DM239))</f>
        <v>-</v>
      </c>
      <c r="DQ238" s="142"/>
      <c r="DU238" s="224" t="str">
        <f t="shared" si="470"/>
        <v>-</v>
      </c>
      <c r="DV238" s="225" t="str">
        <f t="shared" si="471"/>
        <v>-</v>
      </c>
      <c r="DW238" s="225">
        <f t="shared" si="472"/>
        <v>0</v>
      </c>
      <c r="DX238" s="150">
        <f t="shared" si="478"/>
        <v>0</v>
      </c>
      <c r="DY238" s="165">
        <f t="shared" si="479"/>
        <v>0</v>
      </c>
      <c r="DZ238" s="165">
        <f t="shared" si="473"/>
        <v>0</v>
      </c>
      <c r="EA238" s="165">
        <f t="shared" si="474"/>
        <v>0</v>
      </c>
      <c r="EB238" s="226">
        <f t="shared" si="475"/>
        <v>0</v>
      </c>
      <c r="EC238" s="165">
        <f t="shared" si="476"/>
        <v>0</v>
      </c>
      <c r="ED238" s="195">
        <f t="shared" si="477"/>
        <v>0</v>
      </c>
      <c r="EJ238" s="147"/>
    </row>
    <row r="239" spans="9:140" ht="13.5" customHeight="1">
      <c r="I239" s="6"/>
      <c r="J239" s="6"/>
      <c r="L239" s="6"/>
      <c r="CI239" s="172"/>
      <c r="CJ239" s="236" t="str">
        <f t="shared" ref="CJ239:CJ257" si="500">IF($E$14="","-",BL7)</f>
        <v>-</v>
      </c>
      <c r="CK239" s="142" t="str">
        <f t="shared" si="482"/>
        <v>-</v>
      </c>
      <c r="CL239" s="260" t="str">
        <f t="shared" ref="CL239:CL257" si="501">IF(CJ239="-","-",CJ239/$E$14/$E$30*(2*PI()*$E$33)/1000*60)</f>
        <v>-</v>
      </c>
      <c r="CM239" s="3">
        <f t="shared" si="483"/>
        <v>0</v>
      </c>
      <c r="CN239" s="3">
        <f t="shared" ref="CN239:CN257" si="502">IF(CJ239="-",0,$E$36*$E$6*9.80665+$E$37*($CJ239/$E$14/$E$30*(2*PI()*$E$33)/1000*60)+$E$38*($CJ239/$E$14/$E$30*(2*PI()*$E$33)/1000*60)^2)</f>
        <v>0</v>
      </c>
      <c r="CO239" s="3">
        <f t="shared" si="484"/>
        <v>0</v>
      </c>
      <c r="CP239" s="3">
        <f t="shared" si="485"/>
        <v>0</v>
      </c>
      <c r="CQ239" s="3">
        <f t="shared" si="486"/>
        <v>0</v>
      </c>
      <c r="CR239" s="3">
        <f t="shared" si="487"/>
        <v>0</v>
      </c>
      <c r="CS239" s="3">
        <f t="shared" si="488"/>
        <v>0</v>
      </c>
      <c r="CT239" s="3">
        <f t="shared" si="489"/>
        <v>0</v>
      </c>
      <c r="CU239" s="3">
        <f t="shared" si="490"/>
        <v>0</v>
      </c>
      <c r="CV239" s="3">
        <f t="shared" si="491"/>
        <v>0</v>
      </c>
      <c r="CW239" s="3">
        <f t="shared" si="492"/>
        <v>0</v>
      </c>
      <c r="CX239" s="3">
        <f t="shared" si="493"/>
        <v>0</v>
      </c>
      <c r="CY239" s="3">
        <f t="shared" si="494"/>
        <v>0</v>
      </c>
      <c r="CZ239" s="3">
        <f t="shared" si="495"/>
        <v>0</v>
      </c>
      <c r="DA239" s="3">
        <f t="shared" ref="DA239:DA251" si="503">IF(AND(CO239&gt;0,CO240&lt;0),1,-1)</f>
        <v>-1</v>
      </c>
      <c r="DB239" s="3">
        <f t="shared" si="496"/>
        <v>-1</v>
      </c>
      <c r="DC239" s="3">
        <f t="shared" si="496"/>
        <v>-1</v>
      </c>
      <c r="DD239" s="3">
        <f t="shared" si="496"/>
        <v>-1</v>
      </c>
      <c r="DE239" s="3">
        <f t="shared" si="496"/>
        <v>-1</v>
      </c>
      <c r="DF239" s="3">
        <f t="shared" si="496"/>
        <v>-1</v>
      </c>
      <c r="DG239" s="3">
        <f t="shared" si="496"/>
        <v>-1</v>
      </c>
      <c r="DH239" s="3">
        <f t="shared" si="496"/>
        <v>-1</v>
      </c>
      <c r="DI239" s="3">
        <f t="shared" si="496"/>
        <v>-1</v>
      </c>
      <c r="DJ239" s="3">
        <f t="shared" si="496"/>
        <v>-1</v>
      </c>
      <c r="DK239" s="3">
        <f t="shared" si="497"/>
        <v>-1</v>
      </c>
      <c r="DL239" s="3">
        <f t="shared" si="497"/>
        <v>-1</v>
      </c>
      <c r="DM239" s="161" t="str">
        <f t="shared" si="498"/>
        <v>-</v>
      </c>
      <c r="DN239" s="161" t="str">
        <f t="shared" si="499"/>
        <v>-</v>
      </c>
      <c r="DO239" s="139" t="str">
        <f>IF(OR(DM239="-",DM240="-"),"-",(DN239-DN240)/(DM239-DM240))</f>
        <v>-</v>
      </c>
      <c r="DP239" s="235" t="str">
        <f t="shared" ref="DP239:DP256" si="504">IF(OR(DM239="-",DM240="-"),"-",(DM239*DN240-DN239*DM240)/(DM239-DM240))</f>
        <v>-</v>
      </c>
      <c r="DQ239" s="142"/>
      <c r="DU239" s="224" t="str">
        <f t="shared" si="470"/>
        <v>-</v>
      </c>
      <c r="DV239" s="225" t="str">
        <f t="shared" si="471"/>
        <v>-</v>
      </c>
      <c r="DW239" s="225">
        <f t="shared" si="472"/>
        <v>0</v>
      </c>
      <c r="DX239" s="150">
        <f t="shared" si="478"/>
        <v>0</v>
      </c>
      <c r="DY239" s="165">
        <f t="shared" si="479"/>
        <v>0</v>
      </c>
      <c r="DZ239" s="165">
        <f t="shared" si="473"/>
        <v>0</v>
      </c>
      <c r="EA239" s="165">
        <f t="shared" si="474"/>
        <v>0</v>
      </c>
      <c r="EB239" s="226">
        <f t="shared" si="475"/>
        <v>0</v>
      </c>
      <c r="EC239" s="165">
        <f t="shared" si="476"/>
        <v>0</v>
      </c>
      <c r="ED239" s="195">
        <f t="shared" si="477"/>
        <v>0</v>
      </c>
      <c r="EJ239" s="147"/>
    </row>
    <row r="240" spans="9:140" ht="13.5" customHeight="1">
      <c r="I240" s="6"/>
      <c r="J240" s="6"/>
      <c r="L240" s="6"/>
      <c r="CI240" s="172"/>
      <c r="CJ240" s="236" t="str">
        <f t="shared" si="500"/>
        <v>-</v>
      </c>
      <c r="CK240" s="142" t="str">
        <f t="shared" si="482"/>
        <v>-</v>
      </c>
      <c r="CL240" s="260" t="str">
        <f t="shared" si="501"/>
        <v>-</v>
      </c>
      <c r="CM240" s="3">
        <f t="shared" si="483"/>
        <v>0</v>
      </c>
      <c r="CN240" s="3">
        <f t="shared" si="502"/>
        <v>0</v>
      </c>
      <c r="CO240" s="3">
        <f t="shared" si="484"/>
        <v>0</v>
      </c>
      <c r="CP240" s="3">
        <f t="shared" si="485"/>
        <v>0</v>
      </c>
      <c r="CQ240" s="3">
        <f t="shared" si="486"/>
        <v>0</v>
      </c>
      <c r="CR240" s="3">
        <f t="shared" si="487"/>
        <v>0</v>
      </c>
      <c r="CS240" s="3">
        <f t="shared" si="488"/>
        <v>0</v>
      </c>
      <c r="CT240" s="3">
        <f t="shared" si="489"/>
        <v>0</v>
      </c>
      <c r="CU240" s="3">
        <f t="shared" si="490"/>
        <v>0</v>
      </c>
      <c r="CV240" s="3">
        <f t="shared" si="491"/>
        <v>0</v>
      </c>
      <c r="CW240" s="3">
        <f t="shared" si="492"/>
        <v>0</v>
      </c>
      <c r="CX240" s="3">
        <f t="shared" si="493"/>
        <v>0</v>
      </c>
      <c r="CY240" s="3">
        <f t="shared" si="494"/>
        <v>0</v>
      </c>
      <c r="CZ240" s="3">
        <f t="shared" si="495"/>
        <v>0</v>
      </c>
      <c r="DA240" s="3">
        <f t="shared" si="503"/>
        <v>-1</v>
      </c>
      <c r="DB240" s="3">
        <f t="shared" si="496"/>
        <v>-1</v>
      </c>
      <c r="DC240" s="3">
        <f t="shared" si="496"/>
        <v>-1</v>
      </c>
      <c r="DD240" s="3">
        <f t="shared" si="496"/>
        <v>-1</v>
      </c>
      <c r="DE240" s="3">
        <f t="shared" si="496"/>
        <v>-1</v>
      </c>
      <c r="DF240" s="3">
        <f t="shared" si="496"/>
        <v>-1</v>
      </c>
      <c r="DG240" s="3">
        <f t="shared" si="496"/>
        <v>-1</v>
      </c>
      <c r="DH240" s="3">
        <f t="shared" si="496"/>
        <v>-1</v>
      </c>
      <c r="DI240" s="3">
        <f t="shared" si="496"/>
        <v>-1</v>
      </c>
      <c r="DJ240" s="3">
        <f t="shared" si="496"/>
        <v>-1</v>
      </c>
      <c r="DK240" s="3">
        <f t="shared" si="497"/>
        <v>-1</v>
      </c>
      <c r="DL240" s="3">
        <f t="shared" si="497"/>
        <v>-1</v>
      </c>
      <c r="DM240" s="161" t="str">
        <f t="shared" si="498"/>
        <v>-</v>
      </c>
      <c r="DN240" s="161" t="str">
        <f t="shared" si="499"/>
        <v>-</v>
      </c>
      <c r="DO240" s="139" t="str">
        <f t="shared" ref="DO240:DO255" si="505">IF(OR(DM240="-",DM241="-"),"-",(DN240-DN241)/(DM240-DM241))</f>
        <v>-</v>
      </c>
      <c r="DP240" s="235" t="str">
        <f t="shared" si="504"/>
        <v>-</v>
      </c>
      <c r="DQ240" s="171"/>
      <c r="DU240" s="224" t="str">
        <f t="shared" si="470"/>
        <v>-</v>
      </c>
      <c r="DV240" s="225" t="str">
        <f t="shared" si="471"/>
        <v>-</v>
      </c>
      <c r="DW240" s="225">
        <f t="shared" si="472"/>
        <v>0</v>
      </c>
      <c r="DX240" s="150">
        <f t="shared" si="478"/>
        <v>0</v>
      </c>
      <c r="DY240" s="165">
        <f t="shared" si="479"/>
        <v>0</v>
      </c>
      <c r="DZ240" s="165">
        <f t="shared" si="473"/>
        <v>0</v>
      </c>
      <c r="EA240" s="165">
        <f t="shared" si="474"/>
        <v>0</v>
      </c>
      <c r="EB240" s="226">
        <f t="shared" si="475"/>
        <v>0</v>
      </c>
      <c r="EC240" s="165">
        <f t="shared" si="476"/>
        <v>0</v>
      </c>
      <c r="ED240" s="195">
        <f t="shared" si="477"/>
        <v>0</v>
      </c>
      <c r="EJ240" s="147"/>
    </row>
    <row r="241" spans="9:140" ht="13.5" customHeight="1">
      <c r="I241" s="6"/>
      <c r="J241" s="6"/>
      <c r="L241" s="6"/>
      <c r="CI241" s="172"/>
      <c r="CJ241" s="236" t="str">
        <f t="shared" si="500"/>
        <v>-</v>
      </c>
      <c r="CK241" s="142" t="str">
        <f t="shared" si="482"/>
        <v>-</v>
      </c>
      <c r="CL241" s="260" t="str">
        <f t="shared" si="501"/>
        <v>-</v>
      </c>
      <c r="CM241" s="3">
        <f t="shared" si="483"/>
        <v>0</v>
      </c>
      <c r="CN241" s="3">
        <f t="shared" si="502"/>
        <v>0</v>
      </c>
      <c r="CO241" s="3">
        <f t="shared" si="484"/>
        <v>0</v>
      </c>
      <c r="CP241" s="3">
        <f t="shared" si="485"/>
        <v>0</v>
      </c>
      <c r="CQ241" s="3">
        <f t="shared" si="486"/>
        <v>0</v>
      </c>
      <c r="CR241" s="3">
        <f t="shared" si="487"/>
        <v>0</v>
      </c>
      <c r="CS241" s="3">
        <f t="shared" si="488"/>
        <v>0</v>
      </c>
      <c r="CT241" s="3">
        <f t="shared" si="489"/>
        <v>0</v>
      </c>
      <c r="CU241" s="3">
        <f t="shared" si="490"/>
        <v>0</v>
      </c>
      <c r="CV241" s="3">
        <f t="shared" si="491"/>
        <v>0</v>
      </c>
      <c r="CW241" s="3">
        <f t="shared" si="492"/>
        <v>0</v>
      </c>
      <c r="CX241" s="3">
        <f t="shared" si="493"/>
        <v>0</v>
      </c>
      <c r="CY241" s="3">
        <f t="shared" si="494"/>
        <v>0</v>
      </c>
      <c r="CZ241" s="3">
        <f t="shared" si="495"/>
        <v>0</v>
      </c>
      <c r="DA241" s="3">
        <f t="shared" si="503"/>
        <v>-1</v>
      </c>
      <c r="DB241" s="3">
        <f t="shared" si="496"/>
        <v>-1</v>
      </c>
      <c r="DC241" s="3">
        <f t="shared" si="496"/>
        <v>-1</v>
      </c>
      <c r="DD241" s="3">
        <f t="shared" si="496"/>
        <v>-1</v>
      </c>
      <c r="DE241" s="3">
        <f t="shared" si="496"/>
        <v>-1</v>
      </c>
      <c r="DF241" s="3">
        <f t="shared" si="496"/>
        <v>-1</v>
      </c>
      <c r="DG241" s="3">
        <f t="shared" si="496"/>
        <v>-1</v>
      </c>
      <c r="DH241" s="3">
        <f t="shared" si="496"/>
        <v>-1</v>
      </c>
      <c r="DI241" s="3">
        <f t="shared" si="496"/>
        <v>-1</v>
      </c>
      <c r="DJ241" s="3">
        <f t="shared" si="496"/>
        <v>-1</v>
      </c>
      <c r="DK241" s="3">
        <f t="shared" si="497"/>
        <v>-1</v>
      </c>
      <c r="DL241" s="3">
        <f t="shared" si="497"/>
        <v>-1</v>
      </c>
      <c r="DM241" s="161" t="str">
        <f t="shared" si="498"/>
        <v>-</v>
      </c>
      <c r="DN241" s="161" t="str">
        <f t="shared" si="499"/>
        <v>-</v>
      </c>
      <c r="DO241" s="139" t="str">
        <f t="shared" si="505"/>
        <v>-</v>
      </c>
      <c r="DP241" s="235" t="str">
        <f t="shared" si="504"/>
        <v>-</v>
      </c>
      <c r="DQ241" s="171"/>
      <c r="DU241" s="224" t="str">
        <f t="shared" si="470"/>
        <v>-</v>
      </c>
      <c r="DV241" s="225" t="str">
        <f t="shared" si="471"/>
        <v>-</v>
      </c>
      <c r="DW241" s="225">
        <f t="shared" si="472"/>
        <v>0</v>
      </c>
      <c r="DX241" s="150">
        <f t="shared" si="478"/>
        <v>0</v>
      </c>
      <c r="DY241" s="165">
        <f t="shared" si="479"/>
        <v>0</v>
      </c>
      <c r="DZ241" s="165">
        <f t="shared" si="473"/>
        <v>0</v>
      </c>
      <c r="EA241" s="165">
        <f t="shared" si="474"/>
        <v>0</v>
      </c>
      <c r="EB241" s="226">
        <f t="shared" si="475"/>
        <v>0</v>
      </c>
      <c r="EC241" s="165">
        <f t="shared" si="476"/>
        <v>0</v>
      </c>
      <c r="ED241" s="195">
        <f t="shared" si="477"/>
        <v>0</v>
      </c>
      <c r="EJ241" s="147"/>
    </row>
    <row r="242" spans="9:140" ht="13.5" customHeight="1">
      <c r="I242" s="6"/>
      <c r="J242" s="6"/>
      <c r="L242" s="6"/>
      <c r="CI242" s="172"/>
      <c r="CJ242" s="236" t="str">
        <f t="shared" si="500"/>
        <v>-</v>
      </c>
      <c r="CK242" s="142" t="str">
        <f t="shared" si="482"/>
        <v>-</v>
      </c>
      <c r="CL242" s="260" t="str">
        <f t="shared" si="501"/>
        <v>-</v>
      </c>
      <c r="CM242" s="3">
        <f t="shared" si="483"/>
        <v>0</v>
      </c>
      <c r="CN242" s="3">
        <f t="shared" si="502"/>
        <v>0</v>
      </c>
      <c r="CO242" s="3">
        <f t="shared" si="484"/>
        <v>0</v>
      </c>
      <c r="CP242" s="3">
        <f t="shared" si="485"/>
        <v>0</v>
      </c>
      <c r="CQ242" s="3">
        <f t="shared" si="486"/>
        <v>0</v>
      </c>
      <c r="CR242" s="3">
        <f t="shared" si="487"/>
        <v>0</v>
      </c>
      <c r="CS242" s="3">
        <f t="shared" si="488"/>
        <v>0</v>
      </c>
      <c r="CT242" s="3">
        <f t="shared" si="489"/>
        <v>0</v>
      </c>
      <c r="CU242" s="3">
        <f t="shared" si="490"/>
        <v>0</v>
      </c>
      <c r="CV242" s="3">
        <f t="shared" si="491"/>
        <v>0</v>
      </c>
      <c r="CW242" s="3">
        <f t="shared" si="492"/>
        <v>0</v>
      </c>
      <c r="CX242" s="3">
        <f t="shared" si="493"/>
        <v>0</v>
      </c>
      <c r="CY242" s="3">
        <f t="shared" si="494"/>
        <v>0</v>
      </c>
      <c r="CZ242" s="3">
        <f t="shared" si="495"/>
        <v>0</v>
      </c>
      <c r="DA242" s="3">
        <f t="shared" si="503"/>
        <v>-1</v>
      </c>
      <c r="DB242" s="3">
        <f t="shared" si="496"/>
        <v>-1</v>
      </c>
      <c r="DC242" s="3">
        <f t="shared" si="496"/>
        <v>-1</v>
      </c>
      <c r="DD242" s="3">
        <f t="shared" si="496"/>
        <v>-1</v>
      </c>
      <c r="DE242" s="3">
        <f t="shared" si="496"/>
        <v>-1</v>
      </c>
      <c r="DF242" s="3">
        <f t="shared" si="496"/>
        <v>-1</v>
      </c>
      <c r="DG242" s="3">
        <f t="shared" si="496"/>
        <v>-1</v>
      </c>
      <c r="DH242" s="3">
        <f t="shared" si="496"/>
        <v>-1</v>
      </c>
      <c r="DI242" s="3">
        <f t="shared" si="496"/>
        <v>-1</v>
      </c>
      <c r="DJ242" s="3">
        <f t="shared" si="496"/>
        <v>-1</v>
      </c>
      <c r="DK242" s="3">
        <f t="shared" si="497"/>
        <v>-1</v>
      </c>
      <c r="DL242" s="3">
        <f t="shared" si="497"/>
        <v>-1</v>
      </c>
      <c r="DM242" s="161" t="str">
        <f t="shared" si="498"/>
        <v>-</v>
      </c>
      <c r="DN242" s="161" t="str">
        <f t="shared" si="499"/>
        <v>-</v>
      </c>
      <c r="DO242" s="139" t="str">
        <f t="shared" si="505"/>
        <v>-</v>
      </c>
      <c r="DP242" s="235" t="str">
        <f t="shared" si="504"/>
        <v>-</v>
      </c>
      <c r="DQ242" s="171"/>
      <c r="DU242" s="224" t="str">
        <f t="shared" si="470"/>
        <v>-</v>
      </c>
      <c r="DV242" s="225" t="str">
        <f t="shared" si="471"/>
        <v>-</v>
      </c>
      <c r="DW242" s="225">
        <f t="shared" si="472"/>
        <v>0</v>
      </c>
      <c r="DX242" s="150">
        <f t="shared" si="478"/>
        <v>0</v>
      </c>
      <c r="DY242" s="165">
        <f t="shared" si="479"/>
        <v>0</v>
      </c>
      <c r="DZ242" s="165">
        <f t="shared" si="473"/>
        <v>0</v>
      </c>
      <c r="EA242" s="165">
        <f t="shared" si="474"/>
        <v>0</v>
      </c>
      <c r="EB242" s="226">
        <f t="shared" si="475"/>
        <v>0</v>
      </c>
      <c r="EC242" s="165">
        <f t="shared" si="476"/>
        <v>0</v>
      </c>
      <c r="ED242" s="195">
        <f t="shared" si="477"/>
        <v>0</v>
      </c>
      <c r="EJ242" s="147"/>
    </row>
    <row r="243" spans="9:140" ht="13.5" customHeight="1">
      <c r="I243" s="6"/>
      <c r="J243" s="6"/>
      <c r="L243" s="6"/>
      <c r="CI243" s="172"/>
      <c r="CJ243" s="236" t="str">
        <f t="shared" si="500"/>
        <v>-</v>
      </c>
      <c r="CK243" s="142" t="str">
        <f t="shared" si="482"/>
        <v>-</v>
      </c>
      <c r="CL243" s="260" t="str">
        <f t="shared" si="501"/>
        <v>-</v>
      </c>
      <c r="CM243" s="3">
        <f t="shared" si="483"/>
        <v>0</v>
      </c>
      <c r="CN243" s="3">
        <f t="shared" si="502"/>
        <v>0</v>
      </c>
      <c r="CO243" s="3">
        <f t="shared" si="484"/>
        <v>0</v>
      </c>
      <c r="CP243" s="3">
        <f t="shared" si="485"/>
        <v>0</v>
      </c>
      <c r="CQ243" s="3">
        <f t="shared" si="486"/>
        <v>0</v>
      </c>
      <c r="CR243" s="3">
        <f t="shared" si="487"/>
        <v>0</v>
      </c>
      <c r="CS243" s="3">
        <f t="shared" si="488"/>
        <v>0</v>
      </c>
      <c r="CT243" s="3">
        <f t="shared" si="489"/>
        <v>0</v>
      </c>
      <c r="CU243" s="3">
        <f t="shared" si="490"/>
        <v>0</v>
      </c>
      <c r="CV243" s="3">
        <f t="shared" si="491"/>
        <v>0</v>
      </c>
      <c r="CW243" s="3">
        <f t="shared" si="492"/>
        <v>0</v>
      </c>
      <c r="CX243" s="3">
        <f t="shared" si="493"/>
        <v>0</v>
      </c>
      <c r="CY243" s="3">
        <f t="shared" si="494"/>
        <v>0</v>
      </c>
      <c r="CZ243" s="3">
        <f t="shared" si="495"/>
        <v>0</v>
      </c>
      <c r="DA243" s="3">
        <f t="shared" si="503"/>
        <v>-1</v>
      </c>
      <c r="DB243" s="3">
        <f t="shared" si="496"/>
        <v>-1</v>
      </c>
      <c r="DC243" s="3">
        <f t="shared" si="496"/>
        <v>-1</v>
      </c>
      <c r="DD243" s="3">
        <f t="shared" si="496"/>
        <v>-1</v>
      </c>
      <c r="DE243" s="3">
        <f t="shared" si="496"/>
        <v>-1</v>
      </c>
      <c r="DF243" s="3">
        <f t="shared" si="496"/>
        <v>-1</v>
      </c>
      <c r="DG243" s="3">
        <f t="shared" si="496"/>
        <v>-1</v>
      </c>
      <c r="DH243" s="3">
        <f t="shared" si="496"/>
        <v>-1</v>
      </c>
      <c r="DI243" s="3">
        <f t="shared" si="496"/>
        <v>-1</v>
      </c>
      <c r="DJ243" s="3">
        <f t="shared" si="496"/>
        <v>-1</v>
      </c>
      <c r="DK243" s="3">
        <f t="shared" si="497"/>
        <v>-1</v>
      </c>
      <c r="DL243" s="3">
        <f t="shared" si="497"/>
        <v>-1</v>
      </c>
      <c r="DM243" s="161" t="str">
        <f t="shared" si="498"/>
        <v>-</v>
      </c>
      <c r="DN243" s="161" t="str">
        <f t="shared" si="499"/>
        <v>-</v>
      </c>
      <c r="DO243" s="139" t="str">
        <f t="shared" si="505"/>
        <v>-</v>
      </c>
      <c r="DP243" s="235" t="str">
        <f t="shared" si="504"/>
        <v>-</v>
      </c>
      <c r="DQ243" s="171"/>
      <c r="DU243" s="224" t="str">
        <f t="shared" si="470"/>
        <v>-</v>
      </c>
      <c r="DV243" s="225" t="str">
        <f t="shared" si="471"/>
        <v>-</v>
      </c>
      <c r="DW243" s="225">
        <f t="shared" si="472"/>
        <v>0</v>
      </c>
      <c r="DX243" s="150">
        <f t="shared" si="478"/>
        <v>0</v>
      </c>
      <c r="DY243" s="165">
        <f t="shared" si="479"/>
        <v>0</v>
      </c>
      <c r="DZ243" s="165">
        <f t="shared" si="473"/>
        <v>0</v>
      </c>
      <c r="EA243" s="165">
        <f t="shared" si="474"/>
        <v>0</v>
      </c>
      <c r="EB243" s="226">
        <f t="shared" si="475"/>
        <v>0</v>
      </c>
      <c r="EC243" s="165">
        <f t="shared" si="476"/>
        <v>0</v>
      </c>
      <c r="ED243" s="195">
        <f t="shared" si="477"/>
        <v>0</v>
      </c>
      <c r="EJ243" s="147"/>
    </row>
    <row r="244" spans="9:140" ht="13.5" customHeight="1">
      <c r="I244" s="6"/>
      <c r="J244" s="6"/>
      <c r="L244" s="6"/>
      <c r="CI244" s="172"/>
      <c r="CJ244" s="236" t="str">
        <f t="shared" si="500"/>
        <v>-</v>
      </c>
      <c r="CK244" s="142" t="str">
        <f t="shared" si="482"/>
        <v>-</v>
      </c>
      <c r="CL244" s="260" t="str">
        <f t="shared" si="501"/>
        <v>-</v>
      </c>
      <c r="CM244" s="3">
        <f t="shared" si="483"/>
        <v>0</v>
      </c>
      <c r="CN244" s="3">
        <f t="shared" si="502"/>
        <v>0</v>
      </c>
      <c r="CO244" s="3">
        <f t="shared" si="484"/>
        <v>0</v>
      </c>
      <c r="CP244" s="3">
        <f t="shared" si="485"/>
        <v>0</v>
      </c>
      <c r="CQ244" s="3">
        <f t="shared" si="486"/>
        <v>0</v>
      </c>
      <c r="CR244" s="3">
        <f t="shared" si="487"/>
        <v>0</v>
      </c>
      <c r="CS244" s="3">
        <f t="shared" si="488"/>
        <v>0</v>
      </c>
      <c r="CT244" s="3">
        <f t="shared" si="489"/>
        <v>0</v>
      </c>
      <c r="CU244" s="3">
        <f t="shared" si="490"/>
        <v>0</v>
      </c>
      <c r="CV244" s="3">
        <f t="shared" si="491"/>
        <v>0</v>
      </c>
      <c r="CW244" s="3">
        <f t="shared" si="492"/>
        <v>0</v>
      </c>
      <c r="CX244" s="3">
        <f t="shared" si="493"/>
        <v>0</v>
      </c>
      <c r="CY244" s="3">
        <f t="shared" si="494"/>
        <v>0</v>
      </c>
      <c r="CZ244" s="3">
        <f t="shared" si="495"/>
        <v>0</v>
      </c>
      <c r="DA244" s="3">
        <f t="shared" si="503"/>
        <v>-1</v>
      </c>
      <c r="DB244" s="3">
        <f t="shared" si="496"/>
        <v>-1</v>
      </c>
      <c r="DC244" s="3">
        <f t="shared" si="496"/>
        <v>-1</v>
      </c>
      <c r="DD244" s="3">
        <f t="shared" si="496"/>
        <v>-1</v>
      </c>
      <c r="DE244" s="3">
        <f t="shared" si="496"/>
        <v>-1</v>
      </c>
      <c r="DF244" s="3">
        <f t="shared" si="496"/>
        <v>-1</v>
      </c>
      <c r="DG244" s="3">
        <f t="shared" si="496"/>
        <v>-1</v>
      </c>
      <c r="DH244" s="3">
        <f t="shared" si="496"/>
        <v>-1</v>
      </c>
      <c r="DI244" s="3">
        <f t="shared" si="496"/>
        <v>-1</v>
      </c>
      <c r="DJ244" s="3">
        <f t="shared" si="496"/>
        <v>-1</v>
      </c>
      <c r="DK244" s="3">
        <f t="shared" si="497"/>
        <v>-1</v>
      </c>
      <c r="DL244" s="3">
        <f t="shared" si="497"/>
        <v>-1</v>
      </c>
      <c r="DM244" s="161" t="str">
        <f t="shared" si="498"/>
        <v>-</v>
      </c>
      <c r="DN244" s="161" t="str">
        <f t="shared" si="499"/>
        <v>-</v>
      </c>
      <c r="DO244" s="139" t="str">
        <f t="shared" si="505"/>
        <v>-</v>
      </c>
      <c r="DP244" s="235" t="str">
        <f t="shared" si="504"/>
        <v>-</v>
      </c>
      <c r="DQ244" s="171"/>
      <c r="DU244" s="224" t="str">
        <f t="shared" si="470"/>
        <v>-</v>
      </c>
      <c r="DV244" s="225" t="str">
        <f t="shared" si="471"/>
        <v>-</v>
      </c>
      <c r="DW244" s="225">
        <f t="shared" si="472"/>
        <v>0</v>
      </c>
      <c r="DX244" s="150">
        <f t="shared" si="478"/>
        <v>0</v>
      </c>
      <c r="DY244" s="165">
        <f t="shared" si="479"/>
        <v>0</v>
      </c>
      <c r="DZ244" s="165">
        <f t="shared" si="473"/>
        <v>0</v>
      </c>
      <c r="EA244" s="165">
        <f t="shared" si="474"/>
        <v>0</v>
      </c>
      <c r="EB244" s="226">
        <f t="shared" si="475"/>
        <v>0</v>
      </c>
      <c r="EC244" s="165">
        <f t="shared" si="476"/>
        <v>0</v>
      </c>
      <c r="ED244" s="195">
        <f t="shared" si="477"/>
        <v>0</v>
      </c>
      <c r="EJ244" s="147"/>
    </row>
    <row r="245" spans="9:140" ht="13.5" customHeight="1">
      <c r="I245" s="6"/>
      <c r="J245" s="6"/>
      <c r="L245" s="6"/>
      <c r="CI245" s="172"/>
      <c r="CJ245" s="236" t="str">
        <f t="shared" si="500"/>
        <v>-</v>
      </c>
      <c r="CK245" s="142" t="str">
        <f t="shared" si="482"/>
        <v>-</v>
      </c>
      <c r="CL245" s="260" t="str">
        <f t="shared" si="501"/>
        <v>-</v>
      </c>
      <c r="CM245" s="3">
        <f t="shared" si="483"/>
        <v>0</v>
      </c>
      <c r="CN245" s="3">
        <f t="shared" si="502"/>
        <v>0</v>
      </c>
      <c r="CO245" s="3">
        <f t="shared" si="484"/>
        <v>0</v>
      </c>
      <c r="CP245" s="3">
        <f t="shared" si="485"/>
        <v>0</v>
      </c>
      <c r="CQ245" s="3">
        <f t="shared" si="486"/>
        <v>0</v>
      </c>
      <c r="CR245" s="3">
        <f t="shared" si="487"/>
        <v>0</v>
      </c>
      <c r="CS245" s="3">
        <f t="shared" si="488"/>
        <v>0</v>
      </c>
      <c r="CT245" s="3">
        <f t="shared" si="489"/>
        <v>0</v>
      </c>
      <c r="CU245" s="3">
        <f t="shared" si="490"/>
        <v>0</v>
      </c>
      <c r="CV245" s="3">
        <f t="shared" si="491"/>
        <v>0</v>
      </c>
      <c r="CW245" s="3">
        <f t="shared" si="492"/>
        <v>0</v>
      </c>
      <c r="CX245" s="3">
        <f t="shared" si="493"/>
        <v>0</v>
      </c>
      <c r="CY245" s="3">
        <f t="shared" si="494"/>
        <v>0</v>
      </c>
      <c r="CZ245" s="3">
        <f t="shared" si="495"/>
        <v>0</v>
      </c>
      <c r="DA245" s="3">
        <f t="shared" si="503"/>
        <v>-1</v>
      </c>
      <c r="DB245" s="3">
        <f t="shared" si="496"/>
        <v>-1</v>
      </c>
      <c r="DC245" s="3">
        <f t="shared" si="496"/>
        <v>-1</v>
      </c>
      <c r="DD245" s="3">
        <f t="shared" si="496"/>
        <v>-1</v>
      </c>
      <c r="DE245" s="3">
        <f t="shared" si="496"/>
        <v>-1</v>
      </c>
      <c r="DF245" s="3">
        <f t="shared" si="496"/>
        <v>-1</v>
      </c>
      <c r="DG245" s="3">
        <f t="shared" si="496"/>
        <v>-1</v>
      </c>
      <c r="DH245" s="3">
        <f t="shared" si="496"/>
        <v>-1</v>
      </c>
      <c r="DI245" s="3">
        <f t="shared" si="496"/>
        <v>-1</v>
      </c>
      <c r="DJ245" s="3">
        <f t="shared" si="496"/>
        <v>-1</v>
      </c>
      <c r="DK245" s="3">
        <f t="shared" si="497"/>
        <v>-1</v>
      </c>
      <c r="DL245" s="3">
        <f t="shared" si="497"/>
        <v>-1</v>
      </c>
      <c r="DM245" s="161" t="str">
        <f t="shared" si="498"/>
        <v>-</v>
      </c>
      <c r="DN245" s="161" t="str">
        <f t="shared" si="499"/>
        <v>-</v>
      </c>
      <c r="DO245" s="139" t="str">
        <f t="shared" si="505"/>
        <v>-</v>
      </c>
      <c r="DP245" s="235" t="str">
        <f t="shared" si="504"/>
        <v>-</v>
      </c>
      <c r="DQ245" s="171"/>
      <c r="DU245" s="224" t="str">
        <f t="shared" si="470"/>
        <v>-</v>
      </c>
      <c r="DV245" s="225" t="str">
        <f t="shared" si="471"/>
        <v>-</v>
      </c>
      <c r="DW245" s="225">
        <f t="shared" si="472"/>
        <v>0</v>
      </c>
      <c r="DX245" s="150">
        <f t="shared" si="478"/>
        <v>0</v>
      </c>
      <c r="DY245" s="165">
        <f t="shared" si="479"/>
        <v>0</v>
      </c>
      <c r="DZ245" s="165">
        <f t="shared" si="473"/>
        <v>0</v>
      </c>
      <c r="EA245" s="165">
        <f t="shared" si="474"/>
        <v>0</v>
      </c>
      <c r="EB245" s="226">
        <f t="shared" si="475"/>
        <v>0</v>
      </c>
      <c r="EC245" s="165">
        <f t="shared" si="476"/>
        <v>0</v>
      </c>
      <c r="ED245" s="195">
        <f t="shared" si="477"/>
        <v>0</v>
      </c>
      <c r="EJ245" s="147"/>
    </row>
    <row r="246" spans="9:140" ht="13.5" customHeight="1">
      <c r="I246" s="6"/>
      <c r="J246" s="6"/>
      <c r="L246" s="6"/>
      <c r="CI246" s="172"/>
      <c r="CJ246" s="236" t="str">
        <f t="shared" si="500"/>
        <v>-</v>
      </c>
      <c r="CK246" s="142" t="str">
        <f t="shared" si="482"/>
        <v>-</v>
      </c>
      <c r="CL246" s="260" t="str">
        <f t="shared" si="501"/>
        <v>-</v>
      </c>
      <c r="CM246" s="3">
        <f t="shared" si="483"/>
        <v>0</v>
      </c>
      <c r="CN246" s="3">
        <f t="shared" si="502"/>
        <v>0</v>
      </c>
      <c r="CO246" s="3">
        <f t="shared" si="484"/>
        <v>0</v>
      </c>
      <c r="CP246" s="3">
        <f t="shared" si="485"/>
        <v>0</v>
      </c>
      <c r="CQ246" s="3">
        <f t="shared" si="486"/>
        <v>0</v>
      </c>
      <c r="CR246" s="3">
        <f t="shared" si="487"/>
        <v>0</v>
      </c>
      <c r="CS246" s="3">
        <f t="shared" si="488"/>
        <v>0</v>
      </c>
      <c r="CT246" s="3">
        <f t="shared" si="489"/>
        <v>0</v>
      </c>
      <c r="CU246" s="3">
        <f t="shared" si="490"/>
        <v>0</v>
      </c>
      <c r="CV246" s="3">
        <f t="shared" si="491"/>
        <v>0</v>
      </c>
      <c r="CW246" s="3">
        <f t="shared" si="492"/>
        <v>0</v>
      </c>
      <c r="CX246" s="3">
        <f t="shared" si="493"/>
        <v>0</v>
      </c>
      <c r="CY246" s="3">
        <f t="shared" si="494"/>
        <v>0</v>
      </c>
      <c r="CZ246" s="3">
        <f t="shared" si="495"/>
        <v>0</v>
      </c>
      <c r="DA246" s="3">
        <f t="shared" si="503"/>
        <v>-1</v>
      </c>
      <c r="DB246" s="3">
        <f t="shared" si="496"/>
        <v>-1</v>
      </c>
      <c r="DC246" s="3">
        <f t="shared" si="496"/>
        <v>-1</v>
      </c>
      <c r="DD246" s="3">
        <f t="shared" si="496"/>
        <v>-1</v>
      </c>
      <c r="DE246" s="3">
        <f t="shared" si="496"/>
        <v>-1</v>
      </c>
      <c r="DF246" s="3">
        <f t="shared" si="496"/>
        <v>-1</v>
      </c>
      <c r="DG246" s="3">
        <f t="shared" si="496"/>
        <v>-1</v>
      </c>
      <c r="DH246" s="3">
        <f t="shared" si="496"/>
        <v>-1</v>
      </c>
      <c r="DI246" s="3">
        <f t="shared" si="496"/>
        <v>-1</v>
      </c>
      <c r="DJ246" s="3">
        <f t="shared" si="496"/>
        <v>-1</v>
      </c>
      <c r="DK246" s="3">
        <f t="shared" si="497"/>
        <v>-1</v>
      </c>
      <c r="DL246" s="3">
        <f t="shared" si="497"/>
        <v>-1</v>
      </c>
      <c r="DM246" s="161" t="str">
        <f t="shared" si="498"/>
        <v>-</v>
      </c>
      <c r="DN246" s="161" t="str">
        <f t="shared" si="499"/>
        <v>-</v>
      </c>
      <c r="DO246" s="139" t="str">
        <f t="shared" si="505"/>
        <v>-</v>
      </c>
      <c r="DP246" s="235" t="str">
        <f t="shared" si="504"/>
        <v>-</v>
      </c>
      <c r="DQ246" s="171"/>
      <c r="DU246" s="224" t="str">
        <f t="shared" si="470"/>
        <v>-</v>
      </c>
      <c r="DV246" s="225" t="str">
        <f t="shared" si="471"/>
        <v>-</v>
      </c>
      <c r="DW246" s="225">
        <f t="shared" si="472"/>
        <v>0</v>
      </c>
      <c r="DX246" s="150">
        <f t="shared" si="478"/>
        <v>0</v>
      </c>
      <c r="DY246" s="165">
        <f t="shared" si="479"/>
        <v>0</v>
      </c>
      <c r="DZ246" s="165">
        <f t="shared" si="473"/>
        <v>0</v>
      </c>
      <c r="EA246" s="165">
        <f t="shared" si="474"/>
        <v>0</v>
      </c>
      <c r="EB246" s="226">
        <f t="shared" si="475"/>
        <v>0</v>
      </c>
      <c r="EC246" s="165">
        <f t="shared" si="476"/>
        <v>0</v>
      </c>
      <c r="ED246" s="195">
        <f t="shared" si="477"/>
        <v>0</v>
      </c>
      <c r="EJ246" s="147"/>
    </row>
    <row r="247" spans="9:140" ht="13.5" customHeight="1">
      <c r="I247" s="6"/>
      <c r="J247" s="6"/>
      <c r="L247" s="6"/>
      <c r="CI247" s="172"/>
      <c r="CJ247" s="236" t="str">
        <f t="shared" si="500"/>
        <v>-</v>
      </c>
      <c r="CK247" s="142" t="str">
        <f t="shared" si="482"/>
        <v>-</v>
      </c>
      <c r="CL247" s="260" t="str">
        <f t="shared" si="501"/>
        <v>-</v>
      </c>
      <c r="CM247" s="3">
        <f t="shared" si="483"/>
        <v>0</v>
      </c>
      <c r="CN247" s="3">
        <f t="shared" si="502"/>
        <v>0</v>
      </c>
      <c r="CO247" s="3">
        <f t="shared" si="484"/>
        <v>0</v>
      </c>
      <c r="CP247" s="3">
        <f t="shared" si="485"/>
        <v>0</v>
      </c>
      <c r="CQ247" s="3">
        <f t="shared" si="486"/>
        <v>0</v>
      </c>
      <c r="CR247" s="3">
        <f t="shared" si="487"/>
        <v>0</v>
      </c>
      <c r="CS247" s="3">
        <f t="shared" si="488"/>
        <v>0</v>
      </c>
      <c r="CT247" s="3">
        <f t="shared" si="489"/>
        <v>0</v>
      </c>
      <c r="CU247" s="3">
        <f t="shared" si="490"/>
        <v>0</v>
      </c>
      <c r="CV247" s="3">
        <f t="shared" si="491"/>
        <v>0</v>
      </c>
      <c r="CW247" s="3">
        <f t="shared" si="492"/>
        <v>0</v>
      </c>
      <c r="CX247" s="3">
        <f t="shared" si="493"/>
        <v>0</v>
      </c>
      <c r="CY247" s="3">
        <f t="shared" si="494"/>
        <v>0</v>
      </c>
      <c r="CZ247" s="3">
        <f t="shared" si="495"/>
        <v>0</v>
      </c>
      <c r="DA247" s="3">
        <f t="shared" si="503"/>
        <v>-1</v>
      </c>
      <c r="DB247" s="3">
        <f t="shared" si="496"/>
        <v>-1</v>
      </c>
      <c r="DC247" s="3">
        <f t="shared" si="496"/>
        <v>-1</v>
      </c>
      <c r="DD247" s="3">
        <f t="shared" si="496"/>
        <v>-1</v>
      </c>
      <c r="DE247" s="3">
        <f t="shared" si="496"/>
        <v>-1</v>
      </c>
      <c r="DF247" s="3">
        <f t="shared" si="496"/>
        <v>-1</v>
      </c>
      <c r="DG247" s="3">
        <f t="shared" si="496"/>
        <v>-1</v>
      </c>
      <c r="DH247" s="3">
        <f t="shared" si="496"/>
        <v>-1</v>
      </c>
      <c r="DI247" s="3">
        <f t="shared" si="496"/>
        <v>-1</v>
      </c>
      <c r="DJ247" s="3">
        <f t="shared" si="496"/>
        <v>-1</v>
      </c>
      <c r="DK247" s="3">
        <f t="shared" si="497"/>
        <v>-1</v>
      </c>
      <c r="DL247" s="3">
        <f t="shared" si="497"/>
        <v>-1</v>
      </c>
      <c r="DM247" s="161" t="str">
        <f t="shared" si="498"/>
        <v>-</v>
      </c>
      <c r="DN247" s="161" t="str">
        <f t="shared" si="499"/>
        <v>-</v>
      </c>
      <c r="DO247" s="139" t="str">
        <f t="shared" si="505"/>
        <v>-</v>
      </c>
      <c r="DP247" s="235" t="str">
        <f t="shared" si="504"/>
        <v>-</v>
      </c>
      <c r="DQ247" s="171"/>
      <c r="DU247" s="224" t="str">
        <f t="shared" si="470"/>
        <v>-</v>
      </c>
      <c r="DV247" s="225" t="str">
        <f t="shared" si="471"/>
        <v>-</v>
      </c>
      <c r="DW247" s="225">
        <f t="shared" si="472"/>
        <v>0</v>
      </c>
      <c r="DX247" s="150">
        <f t="shared" si="478"/>
        <v>0</v>
      </c>
      <c r="DY247" s="165">
        <f t="shared" si="479"/>
        <v>0</v>
      </c>
      <c r="DZ247" s="165">
        <f t="shared" si="473"/>
        <v>0</v>
      </c>
      <c r="EA247" s="165">
        <f t="shared" si="474"/>
        <v>0</v>
      </c>
      <c r="EB247" s="226">
        <f t="shared" si="475"/>
        <v>0</v>
      </c>
      <c r="EC247" s="165">
        <f t="shared" si="476"/>
        <v>0</v>
      </c>
      <c r="ED247" s="195">
        <f t="shared" si="477"/>
        <v>0</v>
      </c>
      <c r="EJ247" s="147"/>
    </row>
    <row r="248" spans="9:140" ht="13.5" customHeight="1">
      <c r="I248" s="6"/>
      <c r="J248" s="6"/>
      <c r="L248" s="6"/>
      <c r="CI248" s="172"/>
      <c r="CJ248" s="236" t="str">
        <f t="shared" si="500"/>
        <v>-</v>
      </c>
      <c r="CK248" s="142" t="str">
        <f t="shared" si="482"/>
        <v>-</v>
      </c>
      <c r="CL248" s="260" t="str">
        <f t="shared" si="501"/>
        <v>-</v>
      </c>
      <c r="CM248" s="3">
        <f t="shared" si="483"/>
        <v>0</v>
      </c>
      <c r="CN248" s="3">
        <f t="shared" si="502"/>
        <v>0</v>
      </c>
      <c r="CO248" s="3">
        <f t="shared" si="484"/>
        <v>0</v>
      </c>
      <c r="CP248" s="3">
        <f t="shared" si="485"/>
        <v>0</v>
      </c>
      <c r="CQ248" s="3">
        <f t="shared" si="486"/>
        <v>0</v>
      </c>
      <c r="CR248" s="3">
        <f t="shared" si="487"/>
        <v>0</v>
      </c>
      <c r="CS248" s="3">
        <f t="shared" si="488"/>
        <v>0</v>
      </c>
      <c r="CT248" s="3">
        <f t="shared" si="489"/>
        <v>0</v>
      </c>
      <c r="CU248" s="3">
        <f t="shared" si="490"/>
        <v>0</v>
      </c>
      <c r="CV248" s="3">
        <f t="shared" si="491"/>
        <v>0</v>
      </c>
      <c r="CW248" s="3">
        <f t="shared" si="492"/>
        <v>0</v>
      </c>
      <c r="CX248" s="3">
        <f t="shared" si="493"/>
        <v>0</v>
      </c>
      <c r="CY248" s="3">
        <f t="shared" si="494"/>
        <v>0</v>
      </c>
      <c r="CZ248" s="3">
        <f t="shared" si="495"/>
        <v>0</v>
      </c>
      <c r="DA248" s="3">
        <f t="shared" si="503"/>
        <v>-1</v>
      </c>
      <c r="DB248" s="3">
        <f t="shared" si="496"/>
        <v>-1</v>
      </c>
      <c r="DC248" s="3">
        <f t="shared" si="496"/>
        <v>-1</v>
      </c>
      <c r="DD248" s="3">
        <f t="shared" si="496"/>
        <v>-1</v>
      </c>
      <c r="DE248" s="3">
        <f t="shared" si="496"/>
        <v>-1</v>
      </c>
      <c r="DF248" s="3">
        <f t="shared" si="496"/>
        <v>-1</v>
      </c>
      <c r="DG248" s="3">
        <f t="shared" si="496"/>
        <v>-1</v>
      </c>
      <c r="DH248" s="3">
        <f t="shared" si="496"/>
        <v>-1</v>
      </c>
      <c r="DI248" s="3">
        <f t="shared" si="496"/>
        <v>-1</v>
      </c>
      <c r="DJ248" s="3">
        <f t="shared" si="496"/>
        <v>-1</v>
      </c>
      <c r="DK248" s="3">
        <f t="shared" si="497"/>
        <v>-1</v>
      </c>
      <c r="DL248" s="3">
        <f t="shared" si="497"/>
        <v>-1</v>
      </c>
      <c r="DM248" s="161" t="str">
        <f t="shared" si="498"/>
        <v>-</v>
      </c>
      <c r="DN248" s="161" t="str">
        <f t="shared" si="499"/>
        <v>-</v>
      </c>
      <c r="DO248" s="139" t="str">
        <f t="shared" si="505"/>
        <v>-</v>
      </c>
      <c r="DP248" s="235" t="str">
        <f t="shared" si="504"/>
        <v>-</v>
      </c>
      <c r="DQ248" s="171"/>
      <c r="DU248" s="224" t="str">
        <f t="shared" si="470"/>
        <v>-</v>
      </c>
      <c r="DV248" s="225" t="str">
        <f t="shared" si="471"/>
        <v>-</v>
      </c>
      <c r="DW248" s="225">
        <f t="shared" si="472"/>
        <v>0</v>
      </c>
      <c r="DX248" s="150">
        <f t="shared" si="478"/>
        <v>0</v>
      </c>
      <c r="DY248" s="165">
        <f t="shared" si="479"/>
        <v>0</v>
      </c>
      <c r="DZ248" s="165">
        <f t="shared" si="473"/>
        <v>0</v>
      </c>
      <c r="EA248" s="165">
        <f t="shared" si="474"/>
        <v>0</v>
      </c>
      <c r="EB248" s="226">
        <f t="shared" si="475"/>
        <v>0</v>
      </c>
      <c r="EC248" s="165">
        <f t="shared" si="476"/>
        <v>0</v>
      </c>
      <c r="ED248" s="195">
        <f t="shared" si="477"/>
        <v>0</v>
      </c>
      <c r="EJ248" s="147"/>
    </row>
    <row r="249" spans="9:140" ht="13.5" customHeight="1">
      <c r="I249" s="6"/>
      <c r="J249" s="6"/>
      <c r="L249" s="6"/>
      <c r="CI249" s="172"/>
      <c r="CJ249" s="236" t="str">
        <f t="shared" si="500"/>
        <v>-</v>
      </c>
      <c r="CK249" s="142" t="str">
        <f t="shared" si="482"/>
        <v>-</v>
      </c>
      <c r="CL249" s="260" t="str">
        <f t="shared" si="501"/>
        <v>-</v>
      </c>
      <c r="CM249" s="3">
        <f t="shared" si="483"/>
        <v>0</v>
      </c>
      <c r="CN249" s="3">
        <f t="shared" si="502"/>
        <v>0</v>
      </c>
      <c r="CO249" s="3">
        <f t="shared" si="484"/>
        <v>0</v>
      </c>
      <c r="CP249" s="3">
        <f t="shared" si="485"/>
        <v>0</v>
      </c>
      <c r="CQ249" s="3">
        <f t="shared" si="486"/>
        <v>0</v>
      </c>
      <c r="CR249" s="3">
        <f t="shared" si="487"/>
        <v>0</v>
      </c>
      <c r="CS249" s="3">
        <f t="shared" si="488"/>
        <v>0</v>
      </c>
      <c r="CT249" s="3">
        <f t="shared" si="489"/>
        <v>0</v>
      </c>
      <c r="CU249" s="3">
        <f t="shared" si="490"/>
        <v>0</v>
      </c>
      <c r="CV249" s="3">
        <f t="shared" si="491"/>
        <v>0</v>
      </c>
      <c r="CW249" s="3">
        <f t="shared" si="492"/>
        <v>0</v>
      </c>
      <c r="CX249" s="3">
        <f t="shared" si="493"/>
        <v>0</v>
      </c>
      <c r="CY249" s="3">
        <f t="shared" si="494"/>
        <v>0</v>
      </c>
      <c r="CZ249" s="3">
        <f t="shared" si="495"/>
        <v>0</v>
      </c>
      <c r="DA249" s="3">
        <f t="shared" si="503"/>
        <v>-1</v>
      </c>
      <c r="DB249" s="3">
        <f t="shared" si="496"/>
        <v>-1</v>
      </c>
      <c r="DC249" s="3">
        <f t="shared" si="496"/>
        <v>-1</v>
      </c>
      <c r="DD249" s="3">
        <f t="shared" si="496"/>
        <v>-1</v>
      </c>
      <c r="DE249" s="3">
        <f t="shared" si="496"/>
        <v>-1</v>
      </c>
      <c r="DF249" s="3">
        <f t="shared" si="496"/>
        <v>-1</v>
      </c>
      <c r="DG249" s="3">
        <f t="shared" si="496"/>
        <v>-1</v>
      </c>
      <c r="DH249" s="3">
        <f t="shared" si="496"/>
        <v>-1</v>
      </c>
      <c r="DI249" s="3">
        <f t="shared" si="496"/>
        <v>-1</v>
      </c>
      <c r="DJ249" s="3">
        <f t="shared" si="496"/>
        <v>-1</v>
      </c>
      <c r="DK249" s="3">
        <f t="shared" si="497"/>
        <v>-1</v>
      </c>
      <c r="DL249" s="3">
        <f t="shared" si="497"/>
        <v>-1</v>
      </c>
      <c r="DM249" s="161" t="str">
        <f t="shared" si="498"/>
        <v>-</v>
      </c>
      <c r="DN249" s="161" t="str">
        <f t="shared" si="499"/>
        <v>-</v>
      </c>
      <c r="DO249" s="139" t="str">
        <f t="shared" si="505"/>
        <v>-</v>
      </c>
      <c r="DP249" s="235" t="str">
        <f t="shared" si="504"/>
        <v>-</v>
      </c>
      <c r="DQ249" s="171"/>
      <c r="DU249" s="224" t="str">
        <f t="shared" si="470"/>
        <v>-</v>
      </c>
      <c r="DV249" s="225" t="str">
        <f t="shared" si="471"/>
        <v>-</v>
      </c>
      <c r="DW249" s="225">
        <f t="shared" si="472"/>
        <v>0</v>
      </c>
      <c r="DX249" s="150">
        <f t="shared" si="478"/>
        <v>0</v>
      </c>
      <c r="DY249" s="165">
        <f t="shared" si="479"/>
        <v>0</v>
      </c>
      <c r="DZ249" s="165">
        <f t="shared" si="473"/>
        <v>0</v>
      </c>
      <c r="EA249" s="165">
        <f t="shared" si="474"/>
        <v>0</v>
      </c>
      <c r="EB249" s="226">
        <f t="shared" si="475"/>
        <v>0</v>
      </c>
      <c r="EC249" s="165">
        <f t="shared" si="476"/>
        <v>0</v>
      </c>
      <c r="ED249" s="195">
        <f t="shared" si="477"/>
        <v>0</v>
      </c>
      <c r="EJ249" s="147"/>
    </row>
    <row r="250" spans="9:140" ht="13.5" customHeight="1">
      <c r="I250" s="6"/>
      <c r="J250" s="6"/>
      <c r="L250" s="6"/>
      <c r="CI250" s="172"/>
      <c r="CJ250" s="236" t="str">
        <f t="shared" si="500"/>
        <v>-</v>
      </c>
      <c r="CK250" s="142" t="str">
        <f t="shared" si="482"/>
        <v>-</v>
      </c>
      <c r="CL250" s="260" t="str">
        <f t="shared" si="501"/>
        <v>-</v>
      </c>
      <c r="CM250" s="3">
        <f t="shared" si="483"/>
        <v>0</v>
      </c>
      <c r="CN250" s="3">
        <f t="shared" si="502"/>
        <v>0</v>
      </c>
      <c r="CO250" s="3">
        <f t="shared" si="484"/>
        <v>0</v>
      </c>
      <c r="CP250" s="3">
        <f t="shared" si="485"/>
        <v>0</v>
      </c>
      <c r="CQ250" s="3">
        <f t="shared" si="486"/>
        <v>0</v>
      </c>
      <c r="CR250" s="3">
        <f t="shared" si="487"/>
        <v>0</v>
      </c>
      <c r="CS250" s="3">
        <f t="shared" si="488"/>
        <v>0</v>
      </c>
      <c r="CT250" s="3">
        <f t="shared" si="489"/>
        <v>0</v>
      </c>
      <c r="CU250" s="3">
        <f t="shared" si="490"/>
        <v>0</v>
      </c>
      <c r="CV250" s="3">
        <f t="shared" si="491"/>
        <v>0</v>
      </c>
      <c r="CW250" s="3">
        <f t="shared" si="492"/>
        <v>0</v>
      </c>
      <c r="CX250" s="3">
        <f t="shared" si="493"/>
        <v>0</v>
      </c>
      <c r="CY250" s="3">
        <f t="shared" si="494"/>
        <v>0</v>
      </c>
      <c r="CZ250" s="3">
        <f t="shared" si="495"/>
        <v>0</v>
      </c>
      <c r="DA250" s="3">
        <f t="shared" si="503"/>
        <v>-1</v>
      </c>
      <c r="DB250" s="3">
        <f t="shared" si="496"/>
        <v>-1</v>
      </c>
      <c r="DC250" s="3">
        <f t="shared" si="496"/>
        <v>-1</v>
      </c>
      <c r="DD250" s="3">
        <f t="shared" si="496"/>
        <v>-1</v>
      </c>
      <c r="DE250" s="3">
        <f t="shared" si="496"/>
        <v>-1</v>
      </c>
      <c r="DF250" s="3">
        <f t="shared" si="496"/>
        <v>-1</v>
      </c>
      <c r="DG250" s="3">
        <f t="shared" si="496"/>
        <v>-1</v>
      </c>
      <c r="DH250" s="3">
        <f t="shared" si="496"/>
        <v>-1</v>
      </c>
      <c r="DI250" s="3">
        <f t="shared" si="496"/>
        <v>-1</v>
      </c>
      <c r="DJ250" s="3">
        <f t="shared" si="496"/>
        <v>-1</v>
      </c>
      <c r="DK250" s="3">
        <f t="shared" si="497"/>
        <v>-1</v>
      </c>
      <c r="DL250" s="3">
        <f t="shared" si="497"/>
        <v>-1</v>
      </c>
      <c r="DM250" s="161" t="str">
        <f t="shared" si="498"/>
        <v>-</v>
      </c>
      <c r="DN250" s="161" t="str">
        <f t="shared" si="499"/>
        <v>-</v>
      </c>
      <c r="DO250" s="139" t="str">
        <f t="shared" si="505"/>
        <v>-</v>
      </c>
      <c r="DP250" s="235" t="str">
        <f t="shared" si="504"/>
        <v>-</v>
      </c>
      <c r="DQ250" s="171"/>
      <c r="DU250" s="224" t="str">
        <f t="shared" si="470"/>
        <v>-</v>
      </c>
      <c r="DV250" s="225" t="str">
        <f t="shared" si="471"/>
        <v>-</v>
      </c>
      <c r="DW250" s="225">
        <f t="shared" si="472"/>
        <v>0</v>
      </c>
      <c r="DX250" s="150">
        <f t="shared" si="478"/>
        <v>0</v>
      </c>
      <c r="DY250" s="165">
        <f t="shared" si="479"/>
        <v>0</v>
      </c>
      <c r="DZ250" s="165">
        <f t="shared" si="473"/>
        <v>0</v>
      </c>
      <c r="EA250" s="165">
        <f t="shared" si="474"/>
        <v>0</v>
      </c>
      <c r="EB250" s="226">
        <f t="shared" si="475"/>
        <v>0</v>
      </c>
      <c r="EC250" s="165">
        <f t="shared" si="476"/>
        <v>0</v>
      </c>
      <c r="ED250" s="195">
        <f t="shared" si="477"/>
        <v>0</v>
      </c>
      <c r="EJ250" s="147"/>
    </row>
    <row r="251" spans="9:140" ht="13.5" customHeight="1">
      <c r="I251" s="6"/>
      <c r="J251" s="6"/>
      <c r="L251" s="6"/>
      <c r="CJ251" s="236" t="str">
        <f t="shared" si="500"/>
        <v>-</v>
      </c>
      <c r="CK251" s="142" t="str">
        <f t="shared" si="482"/>
        <v>-</v>
      </c>
      <c r="CL251" s="260" t="str">
        <f t="shared" si="501"/>
        <v>-</v>
      </c>
      <c r="CM251" s="3">
        <f t="shared" si="483"/>
        <v>0</v>
      </c>
      <c r="CN251" s="3">
        <f t="shared" si="502"/>
        <v>0</v>
      </c>
      <c r="CO251" s="3">
        <f t="shared" si="484"/>
        <v>0</v>
      </c>
      <c r="CP251" s="3">
        <f t="shared" si="485"/>
        <v>0</v>
      </c>
      <c r="CQ251" s="3">
        <f t="shared" si="486"/>
        <v>0</v>
      </c>
      <c r="CR251" s="3">
        <f t="shared" si="487"/>
        <v>0</v>
      </c>
      <c r="CS251" s="3">
        <f t="shared" si="488"/>
        <v>0</v>
      </c>
      <c r="CT251" s="3">
        <f t="shared" si="489"/>
        <v>0</v>
      </c>
      <c r="CU251" s="3">
        <f t="shared" si="490"/>
        <v>0</v>
      </c>
      <c r="CV251" s="3">
        <f t="shared" si="491"/>
        <v>0</v>
      </c>
      <c r="CW251" s="3">
        <f t="shared" si="492"/>
        <v>0</v>
      </c>
      <c r="CX251" s="3">
        <f t="shared" si="493"/>
        <v>0</v>
      </c>
      <c r="CY251" s="3">
        <f t="shared" si="494"/>
        <v>0</v>
      </c>
      <c r="CZ251" s="3">
        <f t="shared" si="495"/>
        <v>0</v>
      </c>
      <c r="DA251" s="3">
        <f t="shared" si="503"/>
        <v>-1</v>
      </c>
      <c r="DB251" s="3">
        <f t="shared" si="496"/>
        <v>-1</v>
      </c>
      <c r="DC251" s="3">
        <f t="shared" si="496"/>
        <v>-1</v>
      </c>
      <c r="DD251" s="3">
        <f t="shared" si="496"/>
        <v>-1</v>
      </c>
      <c r="DE251" s="3">
        <f t="shared" si="496"/>
        <v>-1</v>
      </c>
      <c r="DF251" s="3">
        <f t="shared" si="496"/>
        <v>-1</v>
      </c>
      <c r="DG251" s="3">
        <f t="shared" si="496"/>
        <v>-1</v>
      </c>
      <c r="DH251" s="3">
        <f t="shared" si="496"/>
        <v>-1</v>
      </c>
      <c r="DI251" s="3">
        <f t="shared" si="496"/>
        <v>-1</v>
      </c>
      <c r="DJ251" s="3">
        <f t="shared" si="496"/>
        <v>-1</v>
      </c>
      <c r="DK251" s="3">
        <f t="shared" si="497"/>
        <v>-1</v>
      </c>
      <c r="DL251" s="3">
        <f t="shared" si="497"/>
        <v>-1</v>
      </c>
      <c r="DM251" s="161" t="str">
        <f t="shared" si="498"/>
        <v>-</v>
      </c>
      <c r="DN251" s="161" t="str">
        <f t="shared" si="499"/>
        <v>-</v>
      </c>
      <c r="DO251" s="139" t="str">
        <f t="shared" si="505"/>
        <v>-</v>
      </c>
      <c r="DP251" s="235" t="str">
        <f t="shared" si="504"/>
        <v>-</v>
      </c>
      <c r="DQ251" s="171"/>
      <c r="DU251" s="224" t="str">
        <f t="shared" si="470"/>
        <v>-</v>
      </c>
      <c r="DV251" s="225" t="str">
        <f t="shared" si="471"/>
        <v>-</v>
      </c>
      <c r="DW251" s="225">
        <f t="shared" si="472"/>
        <v>0</v>
      </c>
      <c r="DX251" s="150">
        <f t="shared" si="478"/>
        <v>0</v>
      </c>
      <c r="DY251" s="165">
        <f t="shared" si="479"/>
        <v>0</v>
      </c>
      <c r="DZ251" s="165">
        <f t="shared" si="473"/>
        <v>0</v>
      </c>
      <c r="EA251" s="165">
        <f t="shared" si="474"/>
        <v>0</v>
      </c>
      <c r="EB251" s="226">
        <f t="shared" si="475"/>
        <v>0</v>
      </c>
      <c r="EC251" s="165">
        <f t="shared" si="476"/>
        <v>0</v>
      </c>
      <c r="ED251" s="195">
        <f t="shared" si="477"/>
        <v>0</v>
      </c>
      <c r="EJ251" s="147"/>
    </row>
    <row r="252" spans="9:140" ht="13.5" customHeight="1">
      <c r="I252" s="6"/>
      <c r="J252" s="6"/>
      <c r="L252" s="6"/>
      <c r="CJ252" s="236" t="str">
        <f t="shared" si="500"/>
        <v>-</v>
      </c>
      <c r="CK252" s="142" t="str">
        <f t="shared" si="482"/>
        <v>-</v>
      </c>
      <c r="CL252" s="260" t="str">
        <f t="shared" si="501"/>
        <v>-</v>
      </c>
      <c r="CM252" s="3">
        <f t="shared" si="483"/>
        <v>0</v>
      </c>
      <c r="CN252" s="3">
        <f t="shared" si="502"/>
        <v>0</v>
      </c>
      <c r="CO252" s="3">
        <f t="shared" si="484"/>
        <v>0</v>
      </c>
      <c r="CP252" s="3">
        <f t="shared" si="485"/>
        <v>0</v>
      </c>
      <c r="CQ252" s="3">
        <f t="shared" si="486"/>
        <v>0</v>
      </c>
      <c r="CR252" s="3">
        <f t="shared" si="487"/>
        <v>0</v>
      </c>
      <c r="CS252" s="3">
        <f t="shared" si="488"/>
        <v>0</v>
      </c>
      <c r="CT252" s="3">
        <f t="shared" si="489"/>
        <v>0</v>
      </c>
      <c r="CU252" s="3">
        <f t="shared" si="490"/>
        <v>0</v>
      </c>
      <c r="CV252" s="3">
        <f t="shared" si="491"/>
        <v>0</v>
      </c>
      <c r="CW252" s="3">
        <f t="shared" si="492"/>
        <v>0</v>
      </c>
      <c r="CX252" s="3">
        <f t="shared" si="493"/>
        <v>0</v>
      </c>
      <c r="CY252" s="3">
        <f t="shared" si="494"/>
        <v>0</v>
      </c>
      <c r="CZ252" s="3">
        <f t="shared" si="495"/>
        <v>0</v>
      </c>
      <c r="DA252" s="3">
        <f>IF(AND(CO252&gt;0,CO253&lt;0),1,-1)</f>
        <v>-1</v>
      </c>
      <c r="DB252" s="3">
        <f t="shared" si="496"/>
        <v>-1</v>
      </c>
      <c r="DC252" s="3">
        <f t="shared" si="496"/>
        <v>-1</v>
      </c>
      <c r="DD252" s="3">
        <f t="shared" si="496"/>
        <v>-1</v>
      </c>
      <c r="DE252" s="3">
        <f t="shared" si="496"/>
        <v>-1</v>
      </c>
      <c r="DF252" s="3">
        <f t="shared" si="496"/>
        <v>-1</v>
      </c>
      <c r="DG252" s="3">
        <f t="shared" si="496"/>
        <v>-1</v>
      </c>
      <c r="DH252" s="3">
        <f t="shared" si="496"/>
        <v>-1</v>
      </c>
      <c r="DI252" s="3">
        <f t="shared" si="496"/>
        <v>-1</v>
      </c>
      <c r="DJ252" s="3">
        <f t="shared" si="496"/>
        <v>-1</v>
      </c>
      <c r="DK252" s="3">
        <f t="shared" si="497"/>
        <v>-1</v>
      </c>
      <c r="DL252" s="3">
        <f t="shared" si="497"/>
        <v>-1</v>
      </c>
      <c r="DM252" s="161" t="str">
        <f t="shared" si="498"/>
        <v>-</v>
      </c>
      <c r="DN252" s="161" t="str">
        <f t="shared" si="499"/>
        <v>-</v>
      </c>
      <c r="DO252" s="139" t="str">
        <f t="shared" si="505"/>
        <v>-</v>
      </c>
      <c r="DP252" s="235" t="str">
        <f t="shared" si="504"/>
        <v>-</v>
      </c>
      <c r="DQ252" s="171"/>
      <c r="DU252" s="227" t="str">
        <f>IF($E$15="","-",BL25)</f>
        <v>-</v>
      </c>
      <c r="DV252" s="228" t="str">
        <f>BS25</f>
        <v>-</v>
      </c>
      <c r="DW252" s="228">
        <f>IF(DU252="-",0,$E$6)</f>
        <v>0</v>
      </c>
      <c r="DX252" s="229">
        <f>IF(DU252="-",0,$DU252/$E$15/$E$30*(2*PI()*$E$33)/1000*60)</f>
        <v>0</v>
      </c>
      <c r="DY252" s="214">
        <f t="shared" si="479"/>
        <v>0</v>
      </c>
      <c r="DZ252" s="214">
        <f t="shared" si="473"/>
        <v>0</v>
      </c>
      <c r="EA252" s="214">
        <f t="shared" si="474"/>
        <v>0</v>
      </c>
      <c r="EB252" s="230">
        <f t="shared" si="475"/>
        <v>0</v>
      </c>
      <c r="EC252" s="214">
        <f t="shared" si="476"/>
        <v>0</v>
      </c>
      <c r="ED252" s="197">
        <f t="shared" si="477"/>
        <v>0</v>
      </c>
      <c r="EJ252" s="147"/>
    </row>
    <row r="253" spans="9:140" ht="13.5" customHeight="1">
      <c r="I253" s="6"/>
      <c r="J253" s="6"/>
      <c r="L253" s="6"/>
      <c r="CJ253" s="236" t="str">
        <f t="shared" si="500"/>
        <v>-</v>
      </c>
      <c r="CK253" s="142" t="str">
        <f t="shared" si="482"/>
        <v>-</v>
      </c>
      <c r="CL253" s="260" t="str">
        <f t="shared" si="501"/>
        <v>-</v>
      </c>
      <c r="CM253" s="3">
        <f t="shared" si="483"/>
        <v>0</v>
      </c>
      <c r="CN253" s="3">
        <f t="shared" si="502"/>
        <v>0</v>
      </c>
      <c r="CO253" s="3">
        <f t="shared" si="484"/>
        <v>0</v>
      </c>
      <c r="CP253" s="3">
        <f t="shared" si="485"/>
        <v>0</v>
      </c>
      <c r="CQ253" s="3">
        <f t="shared" si="486"/>
        <v>0</v>
      </c>
      <c r="CR253" s="3">
        <f t="shared" si="487"/>
        <v>0</v>
      </c>
      <c r="CS253" s="3">
        <f t="shared" si="488"/>
        <v>0</v>
      </c>
      <c r="CT253" s="3">
        <f t="shared" si="489"/>
        <v>0</v>
      </c>
      <c r="CU253" s="3">
        <f t="shared" si="490"/>
        <v>0</v>
      </c>
      <c r="CV253" s="3">
        <f t="shared" si="491"/>
        <v>0</v>
      </c>
      <c r="CW253" s="3">
        <f t="shared" si="492"/>
        <v>0</v>
      </c>
      <c r="CX253" s="3">
        <f t="shared" si="493"/>
        <v>0</v>
      </c>
      <c r="CY253" s="3">
        <f t="shared" si="494"/>
        <v>0</v>
      </c>
      <c r="CZ253" s="3">
        <f t="shared" si="495"/>
        <v>0</v>
      </c>
      <c r="DA253" s="3">
        <f>IF(AND(CO253&gt;0,CO254&lt;0),1,-1)</f>
        <v>-1</v>
      </c>
      <c r="DB253" s="3">
        <f t="shared" si="496"/>
        <v>-1</v>
      </c>
      <c r="DC253" s="3">
        <f t="shared" si="496"/>
        <v>-1</v>
      </c>
      <c r="DD253" s="3">
        <f t="shared" si="496"/>
        <v>-1</v>
      </c>
      <c r="DE253" s="3">
        <f t="shared" si="496"/>
        <v>-1</v>
      </c>
      <c r="DF253" s="3">
        <f t="shared" si="496"/>
        <v>-1</v>
      </c>
      <c r="DG253" s="3">
        <f t="shared" si="496"/>
        <v>-1</v>
      </c>
      <c r="DH253" s="3">
        <f t="shared" si="496"/>
        <v>-1</v>
      </c>
      <c r="DI253" s="3">
        <f t="shared" si="496"/>
        <v>-1</v>
      </c>
      <c r="DJ253" s="3">
        <f t="shared" si="496"/>
        <v>-1</v>
      </c>
      <c r="DK253" s="3">
        <f t="shared" si="497"/>
        <v>-1</v>
      </c>
      <c r="DL253" s="3">
        <f t="shared" si="497"/>
        <v>-1</v>
      </c>
      <c r="DM253" s="161" t="str">
        <f t="shared" si="498"/>
        <v>-</v>
      </c>
      <c r="DN253" s="161" t="str">
        <f t="shared" si="499"/>
        <v>-</v>
      </c>
      <c r="DO253" s="139" t="str">
        <f t="shared" si="505"/>
        <v>-</v>
      </c>
      <c r="DP253" s="235" t="str">
        <f t="shared" si="504"/>
        <v>-</v>
      </c>
      <c r="DQ253" s="171"/>
      <c r="DV253" s="131"/>
      <c r="EJ253" s="147"/>
    </row>
    <row r="254" spans="9:140" ht="13.5" customHeight="1">
      <c r="I254" s="6"/>
      <c r="J254" s="6"/>
      <c r="L254" s="6"/>
      <c r="CJ254" s="236" t="str">
        <f t="shared" si="500"/>
        <v>-</v>
      </c>
      <c r="CK254" s="142" t="str">
        <f t="shared" si="482"/>
        <v>-</v>
      </c>
      <c r="CL254" s="260" t="str">
        <f t="shared" si="501"/>
        <v>-</v>
      </c>
      <c r="CM254" s="3">
        <f t="shared" si="483"/>
        <v>0</v>
      </c>
      <c r="CN254" s="3">
        <f t="shared" si="502"/>
        <v>0</v>
      </c>
      <c r="CO254" s="3">
        <f t="shared" si="484"/>
        <v>0</v>
      </c>
      <c r="CP254" s="3">
        <f t="shared" si="485"/>
        <v>0</v>
      </c>
      <c r="CQ254" s="3">
        <f t="shared" si="486"/>
        <v>0</v>
      </c>
      <c r="CR254" s="3">
        <f t="shared" si="487"/>
        <v>0</v>
      </c>
      <c r="CS254" s="3">
        <f t="shared" si="488"/>
        <v>0</v>
      </c>
      <c r="CT254" s="3">
        <f t="shared" si="489"/>
        <v>0</v>
      </c>
      <c r="CU254" s="3">
        <f t="shared" si="490"/>
        <v>0</v>
      </c>
      <c r="CV254" s="3">
        <f t="shared" si="491"/>
        <v>0</v>
      </c>
      <c r="CW254" s="3">
        <f t="shared" si="492"/>
        <v>0</v>
      </c>
      <c r="CX254" s="3">
        <f t="shared" si="493"/>
        <v>0</v>
      </c>
      <c r="CY254" s="3">
        <f t="shared" si="494"/>
        <v>0</v>
      </c>
      <c r="CZ254" s="3">
        <f t="shared" si="495"/>
        <v>0</v>
      </c>
      <c r="DA254" s="3">
        <f>IF(AND(CO254&gt;0,CO255&lt;0),1,-1)</f>
        <v>-1</v>
      </c>
      <c r="DB254" s="3">
        <f t="shared" si="496"/>
        <v>-1</v>
      </c>
      <c r="DC254" s="3">
        <f t="shared" si="496"/>
        <v>-1</v>
      </c>
      <c r="DD254" s="3">
        <f t="shared" si="496"/>
        <v>-1</v>
      </c>
      <c r="DE254" s="3">
        <f t="shared" si="496"/>
        <v>-1</v>
      </c>
      <c r="DF254" s="3">
        <f t="shared" si="496"/>
        <v>-1</v>
      </c>
      <c r="DG254" s="3">
        <f t="shared" si="496"/>
        <v>-1</v>
      </c>
      <c r="DH254" s="3">
        <f t="shared" si="496"/>
        <v>-1</v>
      </c>
      <c r="DI254" s="3">
        <f t="shared" si="496"/>
        <v>-1</v>
      </c>
      <c r="DJ254" s="3">
        <f t="shared" si="496"/>
        <v>-1</v>
      </c>
      <c r="DK254" s="3">
        <f t="shared" si="497"/>
        <v>-1</v>
      </c>
      <c r="DL254" s="3">
        <f t="shared" si="497"/>
        <v>-1</v>
      </c>
      <c r="DM254" s="161" t="str">
        <f t="shared" si="498"/>
        <v>-</v>
      </c>
      <c r="DN254" s="161" t="str">
        <f t="shared" si="499"/>
        <v>-</v>
      </c>
      <c r="DO254" s="139" t="str">
        <f t="shared" si="505"/>
        <v>-</v>
      </c>
      <c r="DP254" s="235" t="str">
        <f t="shared" si="504"/>
        <v>-</v>
      </c>
      <c r="DQ254" s="171"/>
      <c r="EJ254" s="147"/>
    </row>
    <row r="255" spans="9:140" ht="13.5" customHeight="1">
      <c r="I255" s="6"/>
      <c r="J255" s="6"/>
      <c r="L255" s="6"/>
      <c r="CJ255" s="236" t="str">
        <f t="shared" si="500"/>
        <v>-</v>
      </c>
      <c r="CK255" s="142" t="str">
        <f t="shared" si="482"/>
        <v>-</v>
      </c>
      <c r="CL255" s="260" t="str">
        <f t="shared" si="501"/>
        <v>-</v>
      </c>
      <c r="CM255" s="3">
        <f t="shared" si="483"/>
        <v>0</v>
      </c>
      <c r="CN255" s="3">
        <f t="shared" si="502"/>
        <v>0</v>
      </c>
      <c r="CO255" s="3">
        <f t="shared" si="484"/>
        <v>0</v>
      </c>
      <c r="CP255" s="3">
        <f t="shared" si="485"/>
        <v>0</v>
      </c>
      <c r="CQ255" s="3">
        <f t="shared" si="486"/>
        <v>0</v>
      </c>
      <c r="CR255" s="3">
        <f t="shared" si="487"/>
        <v>0</v>
      </c>
      <c r="CS255" s="3">
        <f t="shared" si="488"/>
        <v>0</v>
      </c>
      <c r="CT255" s="3">
        <f t="shared" si="489"/>
        <v>0</v>
      </c>
      <c r="CU255" s="3">
        <f t="shared" si="490"/>
        <v>0</v>
      </c>
      <c r="CV255" s="3">
        <f t="shared" si="491"/>
        <v>0</v>
      </c>
      <c r="CW255" s="3">
        <f t="shared" si="492"/>
        <v>0</v>
      </c>
      <c r="CX255" s="3">
        <f t="shared" si="493"/>
        <v>0</v>
      </c>
      <c r="CY255" s="3">
        <f t="shared" si="494"/>
        <v>0</v>
      </c>
      <c r="CZ255" s="3">
        <f t="shared" si="495"/>
        <v>0</v>
      </c>
      <c r="DA255" s="3">
        <f>IF(AND(CO255&gt;0,CO256&lt;0),1,-1)</f>
        <v>-1</v>
      </c>
      <c r="DB255" s="3">
        <f t="shared" si="496"/>
        <v>-1</v>
      </c>
      <c r="DC255" s="3">
        <f>IF(AND(CQ255&gt;0,CQ256&lt;0),1,-1)</f>
        <v>-1</v>
      </c>
      <c r="DD255" s="3">
        <f t="shared" si="496"/>
        <v>-1</v>
      </c>
      <c r="DE255" s="3">
        <f t="shared" si="496"/>
        <v>-1</v>
      </c>
      <c r="DF255" s="3">
        <f t="shared" si="496"/>
        <v>-1</v>
      </c>
      <c r="DG255" s="3">
        <f t="shared" si="496"/>
        <v>-1</v>
      </c>
      <c r="DH255" s="3">
        <f t="shared" si="496"/>
        <v>-1</v>
      </c>
      <c r="DI255" s="3">
        <f t="shared" si="496"/>
        <v>-1</v>
      </c>
      <c r="DJ255" s="3">
        <f t="shared" si="496"/>
        <v>-1</v>
      </c>
      <c r="DK255" s="3">
        <f t="shared" si="497"/>
        <v>-1</v>
      </c>
      <c r="DL255" s="3">
        <f t="shared" si="497"/>
        <v>-1</v>
      </c>
      <c r="DM255" s="161" t="str">
        <f t="shared" si="498"/>
        <v>-</v>
      </c>
      <c r="DN255" s="161" t="str">
        <f t="shared" si="499"/>
        <v>-</v>
      </c>
      <c r="DO255" s="139" t="str">
        <f t="shared" si="505"/>
        <v>-</v>
      </c>
      <c r="DP255" s="235" t="str">
        <f t="shared" si="504"/>
        <v>-</v>
      </c>
      <c r="DQ255" s="171"/>
      <c r="DU255" s="1" t="s">
        <v>113</v>
      </c>
      <c r="EJ255" s="147"/>
    </row>
    <row r="256" spans="9:140" ht="13.5" customHeight="1">
      <c r="I256" s="6"/>
      <c r="J256" s="6"/>
      <c r="L256" s="6"/>
      <c r="CJ256" s="236" t="str">
        <f t="shared" si="500"/>
        <v>-</v>
      </c>
      <c r="CK256" s="142" t="str">
        <f t="shared" si="482"/>
        <v>-</v>
      </c>
      <c r="CL256" s="260" t="str">
        <f t="shared" si="501"/>
        <v>-</v>
      </c>
      <c r="CM256" s="3">
        <f t="shared" si="483"/>
        <v>0</v>
      </c>
      <c r="CN256" s="3">
        <f t="shared" si="502"/>
        <v>0</v>
      </c>
      <c r="CO256" s="3">
        <f t="shared" si="484"/>
        <v>0</v>
      </c>
      <c r="CP256" s="3">
        <f t="shared" si="485"/>
        <v>0</v>
      </c>
      <c r="CQ256" s="3">
        <f t="shared" si="486"/>
        <v>0</v>
      </c>
      <c r="CR256" s="3">
        <f t="shared" si="487"/>
        <v>0</v>
      </c>
      <c r="CS256" s="3">
        <f t="shared" si="488"/>
        <v>0</v>
      </c>
      <c r="CT256" s="3">
        <f t="shared" si="489"/>
        <v>0</v>
      </c>
      <c r="CU256" s="3">
        <f t="shared" si="490"/>
        <v>0</v>
      </c>
      <c r="CV256" s="3">
        <f t="shared" si="491"/>
        <v>0</v>
      </c>
      <c r="CW256" s="3">
        <f t="shared" si="492"/>
        <v>0</v>
      </c>
      <c r="CX256" s="3">
        <f t="shared" si="493"/>
        <v>0</v>
      </c>
      <c r="CY256" s="3">
        <f t="shared" si="494"/>
        <v>0</v>
      </c>
      <c r="CZ256" s="3">
        <f t="shared" si="495"/>
        <v>0</v>
      </c>
      <c r="DA256" s="3">
        <f>IF(AND(CO256&gt;0,CO257&lt;0),1,-1)</f>
        <v>-1</v>
      </c>
      <c r="DB256" s="3">
        <f t="shared" si="496"/>
        <v>-1</v>
      </c>
      <c r="DC256" s="3">
        <f t="shared" si="496"/>
        <v>-1</v>
      </c>
      <c r="DD256" s="3">
        <f t="shared" si="496"/>
        <v>-1</v>
      </c>
      <c r="DE256" s="3">
        <f t="shared" si="496"/>
        <v>-1</v>
      </c>
      <c r="DF256" s="3">
        <f t="shared" si="496"/>
        <v>-1</v>
      </c>
      <c r="DG256" s="3">
        <f t="shared" si="496"/>
        <v>-1</v>
      </c>
      <c r="DH256" s="3">
        <f t="shared" si="496"/>
        <v>-1</v>
      </c>
      <c r="DI256" s="3">
        <f t="shared" si="496"/>
        <v>-1</v>
      </c>
      <c r="DJ256" s="3">
        <f>IF(AND(CX256&gt;0,CX257&lt;0),1,-1)</f>
        <v>-1</v>
      </c>
      <c r="DK256" s="3">
        <f>IF(AND(CY256&gt;0,CY257&lt;0),1,-1)</f>
        <v>-1</v>
      </c>
      <c r="DL256" s="3">
        <f>IF(AND(CZ256&gt;0,CZ257&lt;0),1,-1)</f>
        <v>-1</v>
      </c>
      <c r="DM256" s="161" t="str">
        <f t="shared" si="498"/>
        <v>-</v>
      </c>
      <c r="DN256" s="161" t="str">
        <f t="shared" si="499"/>
        <v>-</v>
      </c>
      <c r="DO256" s="139" t="str">
        <f>IF(OR(DM256="-",DM257="-"),"-",(DN256-DN257)/(DM256-DM257))</f>
        <v>-</v>
      </c>
      <c r="DP256" s="235" t="str">
        <f t="shared" si="504"/>
        <v>-</v>
      </c>
      <c r="DQ256" s="171"/>
      <c r="DU256" s="192" t="s">
        <v>25</v>
      </c>
      <c r="DV256" s="193" t="s">
        <v>53</v>
      </c>
      <c r="DW256" s="193" t="s">
        <v>131</v>
      </c>
      <c r="DX256" s="223" t="s">
        <v>132</v>
      </c>
      <c r="DY256" s="193" t="s">
        <v>114</v>
      </c>
      <c r="DZ256" s="193" t="s">
        <v>50</v>
      </c>
      <c r="EA256" s="193" t="s">
        <v>133</v>
      </c>
      <c r="EB256" s="211" t="s">
        <v>134</v>
      </c>
      <c r="EC256" s="211"/>
      <c r="ED256" s="194" t="str">
        <f>DX256</f>
        <v>vehicle speed</v>
      </c>
      <c r="EJ256" s="147"/>
    </row>
    <row r="257" spans="9:140" ht="13.5" customHeight="1">
      <c r="I257" s="6"/>
      <c r="J257" s="6"/>
      <c r="L257" s="6"/>
      <c r="CJ257" s="237" t="str">
        <f t="shared" si="500"/>
        <v>-</v>
      </c>
      <c r="CK257" s="238" t="str">
        <f>BR25</f>
        <v>-</v>
      </c>
      <c r="CL257" s="260" t="str">
        <f t="shared" si="501"/>
        <v>-</v>
      </c>
      <c r="CM257" s="196">
        <f>IF(CJ257="-",0,$CK257*$E$14*$E$30*$F$14*$E$31/($E$33))</f>
        <v>0</v>
      </c>
      <c r="CN257" s="3">
        <f t="shared" si="502"/>
        <v>0</v>
      </c>
      <c r="CO257" s="196">
        <f>IF(CJ257="-",0,$CM257-$CN257-CO$53)</f>
        <v>0</v>
      </c>
      <c r="CP257" s="196">
        <f>IF(CJ257="-",0,$CM257-$CN257-CP$53)</f>
        <v>0</v>
      </c>
      <c r="CQ257" s="196">
        <f>IF(CJ257="-",0,$CM257-$CN257-CQ$53)</f>
        <v>0</v>
      </c>
      <c r="CR257" s="196">
        <f>IF(CJ257="-",0,$CM257-$CN257-CR$53)</f>
        <v>0</v>
      </c>
      <c r="CS257" s="196">
        <f>IF(CJ257="-",0,$CM257-$CN257-CS$53)</f>
        <v>0</v>
      </c>
      <c r="CT257" s="196">
        <f>IF(CJ257="-",0,$CM257-$CN257-CT$53)</f>
        <v>0</v>
      </c>
      <c r="CU257" s="196">
        <f>IF(CJ257="-",0,$CM257-$CN257-CU$53)</f>
        <v>0</v>
      </c>
      <c r="CV257" s="196">
        <f>IF(CJ257="-",0,$CM257-$CN257-CV$53)</f>
        <v>0</v>
      </c>
      <c r="CW257" s="196">
        <f>IF(CJ257="-",0,$CM257-$CN257-CW$53)</f>
        <v>0</v>
      </c>
      <c r="CX257" s="196">
        <f>IF(CJ257="-",0,$CM257-$CN257-CX$53)</f>
        <v>0</v>
      </c>
      <c r="CY257" s="196">
        <f>IF(CJ257="-",0,$CM257-$CN257-CY$53)</f>
        <v>0</v>
      </c>
      <c r="CZ257" s="196">
        <f>IF(CJ257="-",0,CM257-$CN257-CZ$53)</f>
        <v>0</v>
      </c>
      <c r="DA257" s="196"/>
      <c r="DB257" s="196"/>
      <c r="DC257" s="196"/>
      <c r="DD257" s="196"/>
      <c r="DE257" s="196"/>
      <c r="DF257" s="196"/>
      <c r="DG257" s="196"/>
      <c r="DH257" s="196"/>
      <c r="DI257" s="196"/>
      <c r="DJ257" s="196"/>
      <c r="DK257" s="196"/>
      <c r="DL257" s="196"/>
      <c r="DM257" s="239" t="str">
        <f t="shared" si="498"/>
        <v>-</v>
      </c>
      <c r="DN257" s="239" t="str">
        <f t="shared" si="499"/>
        <v>-</v>
      </c>
      <c r="DO257" s="240"/>
      <c r="DP257" s="241"/>
      <c r="DQ257" s="171"/>
      <c r="DU257" s="213" t="s">
        <v>35</v>
      </c>
      <c r="DV257" s="196" t="s">
        <v>135</v>
      </c>
      <c r="DW257" s="196" t="s">
        <v>136</v>
      </c>
      <c r="DX257" s="229" t="s">
        <v>36</v>
      </c>
      <c r="DY257" s="196" t="s">
        <v>58</v>
      </c>
      <c r="DZ257" s="196" t="s">
        <v>58</v>
      </c>
      <c r="EA257" s="196" t="s">
        <v>58</v>
      </c>
      <c r="EB257" s="214" t="s">
        <v>137</v>
      </c>
      <c r="EC257" s="214" t="s">
        <v>138</v>
      </c>
      <c r="ED257" s="197" t="str">
        <f>DX257</f>
        <v>km/h</v>
      </c>
      <c r="EJ257" s="147"/>
    </row>
    <row r="258" spans="9:140" ht="13.5" customHeight="1">
      <c r="I258" s="6"/>
      <c r="J258" s="6"/>
      <c r="L258" s="6"/>
      <c r="CJ258" s="139"/>
      <c r="CK258" s="139"/>
      <c r="CL258" s="139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171"/>
      <c r="DU258" s="224" t="str">
        <f t="shared" ref="DU258:DU276" si="506">IF($E$16="","-",BL6)</f>
        <v>-</v>
      </c>
      <c r="DV258" s="225" t="str">
        <f t="shared" ref="DV258:DV276" si="507">BT6</f>
        <v>-</v>
      </c>
      <c r="DW258" s="225">
        <f t="shared" ref="DW258:DW276" si="508">IF(DU258="-",0,$E$6)</f>
        <v>0</v>
      </c>
      <c r="DX258" s="150">
        <f t="shared" ref="DX258:DX276" si="509">IF(DU258="-",0,$DU258/$E$16/$E$30*(2*PI()*$E$33)/1000*60)</f>
        <v>0</v>
      </c>
      <c r="DY258" s="165">
        <f>IF(DU258="-",0,$E$36*$E$6*9.80665+$E$37*DX258+$E$38*DX258^2)</f>
        <v>0</v>
      </c>
      <c r="DZ258" s="165">
        <f t="shared" ref="DZ258:DZ277" si="510">IF(DU258="-",0,$DV258*$E$16*$E$30*$F$16*$E$31/($E$33))</f>
        <v>0</v>
      </c>
      <c r="EA258" s="165">
        <f t="shared" ref="EA258:EA277" si="511">IF(DU258="-",0,DZ258-DY258)</f>
        <v>0</v>
      </c>
      <c r="EB258" s="226">
        <f t="shared" ref="EB258:EB277" si="512">IF(DU258="-",0,EA258/(SQRT(($DW258*9.80665)^2-EA258^2)))</f>
        <v>0</v>
      </c>
      <c r="EC258" s="165">
        <f t="shared" ref="EC258:EC277" si="513">IF(DU258="-",0,ATAN(EB258)/PI()*180)</f>
        <v>0</v>
      </c>
      <c r="ED258" s="195">
        <f t="shared" ref="ED258:ED277" si="514">IF(DU258="-",0,DX258)</f>
        <v>0</v>
      </c>
      <c r="EJ258" s="147"/>
    </row>
    <row r="259" spans="9:140" ht="13.5" customHeight="1">
      <c r="I259" s="6"/>
      <c r="J259" s="6"/>
      <c r="L259" s="6"/>
      <c r="CJ259" s="139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244" t="s">
        <v>77</v>
      </c>
      <c r="DA259" s="198">
        <f t="shared" ref="DA259:DI259" si="515">IF(MAX(DA238:DA256)=1,1,0)</f>
        <v>0</v>
      </c>
      <c r="DB259" s="198">
        <f t="shared" si="515"/>
        <v>0</v>
      </c>
      <c r="DC259" s="198">
        <f t="shared" si="515"/>
        <v>0</v>
      </c>
      <c r="DD259" s="198">
        <f t="shared" si="515"/>
        <v>0</v>
      </c>
      <c r="DE259" s="198">
        <f t="shared" si="515"/>
        <v>0</v>
      </c>
      <c r="DF259" s="198">
        <f t="shared" si="515"/>
        <v>0</v>
      </c>
      <c r="DG259" s="198">
        <f t="shared" si="515"/>
        <v>0</v>
      </c>
      <c r="DH259" s="198">
        <f t="shared" si="515"/>
        <v>0</v>
      </c>
      <c r="DI259" s="198">
        <f t="shared" si="515"/>
        <v>0</v>
      </c>
      <c r="DJ259" s="198">
        <f>IF(MAX(DJ238:DJ256)=1,1,0)</f>
        <v>0</v>
      </c>
      <c r="DK259" s="198">
        <f>IF(MAX(DK238:DK256)=1,1,0)</f>
        <v>0</v>
      </c>
      <c r="DL259" s="199">
        <f>IF(MAX(DL238:DL256)=1,1,0)</f>
        <v>0</v>
      </c>
      <c r="DM259" s="3"/>
      <c r="DN259" s="3"/>
      <c r="DO259" s="3"/>
      <c r="DP259" s="3"/>
      <c r="DQ259" s="171"/>
      <c r="DU259" s="224" t="str">
        <f t="shared" si="506"/>
        <v>-</v>
      </c>
      <c r="DV259" s="225" t="str">
        <f t="shared" si="507"/>
        <v>-</v>
      </c>
      <c r="DW259" s="225">
        <f t="shared" si="508"/>
        <v>0</v>
      </c>
      <c r="DX259" s="150">
        <f t="shared" si="509"/>
        <v>0</v>
      </c>
      <c r="DY259" s="165">
        <f t="shared" ref="DY259:DY277" si="516">IF(DU259="-",0,$E$36*$E$6*9.80665+$E$37*DX259+$E$38*DX259^2)</f>
        <v>0</v>
      </c>
      <c r="DZ259" s="165">
        <f t="shared" si="510"/>
        <v>0</v>
      </c>
      <c r="EA259" s="165">
        <f t="shared" si="511"/>
        <v>0</v>
      </c>
      <c r="EB259" s="226">
        <f t="shared" si="512"/>
        <v>0</v>
      </c>
      <c r="EC259" s="165">
        <f t="shared" si="513"/>
        <v>0</v>
      </c>
      <c r="ED259" s="195">
        <f t="shared" si="514"/>
        <v>0</v>
      </c>
      <c r="EJ259" s="147"/>
    </row>
    <row r="260" spans="9:140" ht="13.5" customHeight="1">
      <c r="I260" s="6"/>
      <c r="J260" s="6"/>
      <c r="L260" s="6"/>
      <c r="CJ260" s="139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171"/>
      <c r="DU260" s="224" t="str">
        <f t="shared" si="506"/>
        <v>-</v>
      </c>
      <c r="DV260" s="225" t="str">
        <f t="shared" si="507"/>
        <v>-</v>
      </c>
      <c r="DW260" s="225">
        <f t="shared" si="508"/>
        <v>0</v>
      </c>
      <c r="DX260" s="150">
        <f t="shared" si="509"/>
        <v>0</v>
      </c>
      <c r="DY260" s="165">
        <f t="shared" si="516"/>
        <v>0</v>
      </c>
      <c r="DZ260" s="165">
        <f t="shared" si="510"/>
        <v>0</v>
      </c>
      <c r="EA260" s="165">
        <f t="shared" si="511"/>
        <v>0</v>
      </c>
      <c r="EB260" s="226">
        <f t="shared" si="512"/>
        <v>0</v>
      </c>
      <c r="EC260" s="165">
        <f t="shared" si="513"/>
        <v>0</v>
      </c>
      <c r="ED260" s="195">
        <f t="shared" si="514"/>
        <v>0</v>
      </c>
      <c r="EJ260" s="147"/>
    </row>
    <row r="261" spans="9:140" ht="13.5" customHeight="1">
      <c r="I261" s="6"/>
      <c r="J261" s="6"/>
      <c r="L261" s="6"/>
      <c r="CJ261" s="139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192" t="s">
        <v>81</v>
      </c>
      <c r="DA261" s="193">
        <v>13</v>
      </c>
      <c r="DB261" s="193">
        <v>12</v>
      </c>
      <c r="DC261" s="193">
        <v>11</v>
      </c>
      <c r="DD261" s="193">
        <v>10</v>
      </c>
      <c r="DE261" s="193">
        <v>9</v>
      </c>
      <c r="DF261" s="193">
        <v>8</v>
      </c>
      <c r="DG261" s="193">
        <v>7</v>
      </c>
      <c r="DH261" s="193">
        <v>6</v>
      </c>
      <c r="DI261" s="193">
        <v>5</v>
      </c>
      <c r="DJ261" s="193">
        <v>4</v>
      </c>
      <c r="DK261" s="193">
        <v>3</v>
      </c>
      <c r="DL261" s="194">
        <v>2</v>
      </c>
      <c r="DM261" s="3"/>
      <c r="DN261" s="3"/>
      <c r="DO261" s="3"/>
      <c r="DP261" s="3"/>
      <c r="DQ261" s="172"/>
      <c r="DU261" s="224" t="str">
        <f t="shared" si="506"/>
        <v>-</v>
      </c>
      <c r="DV261" s="225" t="str">
        <f t="shared" si="507"/>
        <v>-</v>
      </c>
      <c r="DW261" s="225">
        <f t="shared" si="508"/>
        <v>0</v>
      </c>
      <c r="DX261" s="150">
        <f t="shared" si="509"/>
        <v>0</v>
      </c>
      <c r="DY261" s="165">
        <f t="shared" si="516"/>
        <v>0</v>
      </c>
      <c r="DZ261" s="165">
        <f t="shared" si="510"/>
        <v>0</v>
      </c>
      <c r="EA261" s="165">
        <f t="shared" si="511"/>
        <v>0</v>
      </c>
      <c r="EB261" s="226">
        <f t="shared" si="512"/>
        <v>0</v>
      </c>
      <c r="EC261" s="165">
        <f t="shared" si="513"/>
        <v>0</v>
      </c>
      <c r="ED261" s="195">
        <f t="shared" si="514"/>
        <v>0</v>
      </c>
      <c r="EJ261" s="147"/>
    </row>
    <row r="262" spans="9:140" ht="13.5" customHeight="1">
      <c r="I262" s="6"/>
      <c r="J262" s="6"/>
      <c r="L262" s="6"/>
      <c r="CJ262" s="139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212"/>
      <c r="DA262" s="3">
        <v>14</v>
      </c>
      <c r="DB262" s="3">
        <v>13</v>
      </c>
      <c r="DC262" s="3">
        <v>12</v>
      </c>
      <c r="DD262" s="3">
        <v>11</v>
      </c>
      <c r="DE262" s="3">
        <v>10</v>
      </c>
      <c r="DF262" s="3">
        <v>9</v>
      </c>
      <c r="DG262" s="3">
        <v>8</v>
      </c>
      <c r="DH262" s="3">
        <v>7</v>
      </c>
      <c r="DI262" s="3">
        <v>6</v>
      </c>
      <c r="DJ262" s="3">
        <v>5</v>
      </c>
      <c r="DK262" s="3">
        <v>4</v>
      </c>
      <c r="DL262" s="195">
        <v>3</v>
      </c>
      <c r="DM262" s="3"/>
      <c r="DN262" s="3"/>
      <c r="DO262" s="3"/>
      <c r="DP262" s="3"/>
      <c r="DU262" s="224" t="str">
        <f t="shared" si="506"/>
        <v>-</v>
      </c>
      <c r="DV262" s="225" t="str">
        <f t="shared" si="507"/>
        <v>-</v>
      </c>
      <c r="DW262" s="225">
        <f t="shared" si="508"/>
        <v>0</v>
      </c>
      <c r="DX262" s="150">
        <f t="shared" si="509"/>
        <v>0</v>
      </c>
      <c r="DY262" s="165">
        <f t="shared" si="516"/>
        <v>0</v>
      </c>
      <c r="DZ262" s="165">
        <f t="shared" si="510"/>
        <v>0</v>
      </c>
      <c r="EA262" s="165">
        <f t="shared" si="511"/>
        <v>0</v>
      </c>
      <c r="EB262" s="226">
        <f t="shared" si="512"/>
        <v>0</v>
      </c>
      <c r="EC262" s="165">
        <f t="shared" si="513"/>
        <v>0</v>
      </c>
      <c r="ED262" s="195">
        <f t="shared" si="514"/>
        <v>0</v>
      </c>
      <c r="EJ262" s="147"/>
    </row>
    <row r="263" spans="9:140" ht="13.5" customHeight="1">
      <c r="I263" s="6"/>
      <c r="J263" s="6"/>
      <c r="L263" s="6"/>
      <c r="CJ263" s="139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212"/>
      <c r="DA263" s="3">
        <v>15</v>
      </c>
      <c r="DB263" s="3">
        <v>14</v>
      </c>
      <c r="DC263" s="3">
        <v>13</v>
      </c>
      <c r="DD263" s="3">
        <v>12</v>
      </c>
      <c r="DE263" s="3">
        <v>11</v>
      </c>
      <c r="DF263" s="3">
        <v>10</v>
      </c>
      <c r="DG263" s="3">
        <v>9</v>
      </c>
      <c r="DH263" s="3">
        <v>8</v>
      </c>
      <c r="DI263" s="3">
        <v>7</v>
      </c>
      <c r="DJ263" s="3">
        <v>6</v>
      </c>
      <c r="DK263" s="3">
        <v>5</v>
      </c>
      <c r="DL263" s="195">
        <v>4</v>
      </c>
      <c r="DM263" s="3"/>
      <c r="DN263" s="3"/>
      <c r="DO263" s="3"/>
      <c r="DP263" s="3"/>
      <c r="DU263" s="224" t="str">
        <f t="shared" si="506"/>
        <v>-</v>
      </c>
      <c r="DV263" s="225" t="str">
        <f t="shared" si="507"/>
        <v>-</v>
      </c>
      <c r="DW263" s="225">
        <f t="shared" si="508"/>
        <v>0</v>
      </c>
      <c r="DX263" s="150">
        <f t="shared" si="509"/>
        <v>0</v>
      </c>
      <c r="DY263" s="165">
        <f t="shared" si="516"/>
        <v>0</v>
      </c>
      <c r="DZ263" s="165">
        <f t="shared" si="510"/>
        <v>0</v>
      </c>
      <c r="EA263" s="165">
        <f t="shared" si="511"/>
        <v>0</v>
      </c>
      <c r="EB263" s="226">
        <f t="shared" si="512"/>
        <v>0</v>
      </c>
      <c r="EC263" s="165">
        <f t="shared" si="513"/>
        <v>0</v>
      </c>
      <c r="ED263" s="195">
        <f t="shared" si="514"/>
        <v>0</v>
      </c>
      <c r="EJ263" s="147"/>
    </row>
    <row r="264" spans="9:140" ht="13.5" customHeight="1">
      <c r="I264" s="6"/>
      <c r="J264" s="6"/>
      <c r="L264" s="6"/>
      <c r="CJ264" s="139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212"/>
      <c r="DA264" s="3">
        <v>16</v>
      </c>
      <c r="DB264" s="3">
        <v>15</v>
      </c>
      <c r="DC264" s="3">
        <v>14</v>
      </c>
      <c r="DD264" s="3">
        <v>13</v>
      </c>
      <c r="DE264" s="3">
        <v>12</v>
      </c>
      <c r="DF264" s="3">
        <v>11</v>
      </c>
      <c r="DG264" s="3">
        <v>10</v>
      </c>
      <c r="DH264" s="3">
        <v>9</v>
      </c>
      <c r="DI264" s="3">
        <v>8</v>
      </c>
      <c r="DJ264" s="3">
        <v>7</v>
      </c>
      <c r="DK264" s="3">
        <v>6</v>
      </c>
      <c r="DL264" s="195">
        <v>5</v>
      </c>
      <c r="DM264" s="3"/>
      <c r="DN264" s="3"/>
      <c r="DO264" s="3"/>
      <c r="DP264" s="3"/>
      <c r="DU264" s="224" t="str">
        <f t="shared" si="506"/>
        <v>-</v>
      </c>
      <c r="DV264" s="225" t="str">
        <f t="shared" si="507"/>
        <v>-</v>
      </c>
      <c r="DW264" s="225">
        <f t="shared" si="508"/>
        <v>0</v>
      </c>
      <c r="DX264" s="150">
        <f t="shared" si="509"/>
        <v>0</v>
      </c>
      <c r="DY264" s="165">
        <f t="shared" si="516"/>
        <v>0</v>
      </c>
      <c r="DZ264" s="165">
        <f t="shared" si="510"/>
        <v>0</v>
      </c>
      <c r="EA264" s="165">
        <f t="shared" si="511"/>
        <v>0</v>
      </c>
      <c r="EB264" s="226">
        <f t="shared" si="512"/>
        <v>0</v>
      </c>
      <c r="EC264" s="165">
        <f t="shared" si="513"/>
        <v>0</v>
      </c>
      <c r="ED264" s="195">
        <f t="shared" si="514"/>
        <v>0</v>
      </c>
      <c r="EJ264" s="147"/>
    </row>
    <row r="265" spans="9:140" ht="13.5" customHeight="1">
      <c r="I265" s="6"/>
      <c r="J265" s="6"/>
      <c r="L265" s="6"/>
      <c r="CJ265" s="139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212" t="s">
        <v>35</v>
      </c>
      <c r="DA265" s="3" t="str">
        <f>IF(DA259=1,VLOOKUP(1,DA238:DP256,DA261,FALSE),"-")</f>
        <v>-</v>
      </c>
      <c r="DB265" s="3" t="str">
        <f t="shared" ref="DB265:DL265" si="517">IF(DB259=1,VLOOKUP(1,DB238:DQ256,DB261,FALSE),"-")</f>
        <v>-</v>
      </c>
      <c r="DC265" s="3" t="str">
        <f t="shared" si="517"/>
        <v>-</v>
      </c>
      <c r="DD265" s="3" t="str">
        <f t="shared" si="517"/>
        <v>-</v>
      </c>
      <c r="DE265" s="3" t="str">
        <f t="shared" si="517"/>
        <v>-</v>
      </c>
      <c r="DF265" s="3" t="str">
        <f t="shared" si="517"/>
        <v>-</v>
      </c>
      <c r="DG265" s="3" t="str">
        <f t="shared" si="517"/>
        <v>-</v>
      </c>
      <c r="DH265" s="3" t="str">
        <f t="shared" si="517"/>
        <v>-</v>
      </c>
      <c r="DI265" s="3" t="str">
        <f t="shared" si="517"/>
        <v>-</v>
      </c>
      <c r="DJ265" s="3" t="str">
        <f t="shared" si="517"/>
        <v>-</v>
      </c>
      <c r="DK265" s="3" t="str">
        <f t="shared" si="517"/>
        <v>-</v>
      </c>
      <c r="DL265" s="3" t="str">
        <f t="shared" si="517"/>
        <v>-</v>
      </c>
      <c r="DM265" s="3"/>
      <c r="DN265" s="3"/>
      <c r="DO265" s="3"/>
      <c r="DP265" s="3"/>
      <c r="DU265" s="224" t="str">
        <f t="shared" si="506"/>
        <v>-</v>
      </c>
      <c r="DV265" s="225" t="str">
        <f t="shared" si="507"/>
        <v>-</v>
      </c>
      <c r="DW265" s="225">
        <f t="shared" si="508"/>
        <v>0</v>
      </c>
      <c r="DX265" s="150">
        <f t="shared" si="509"/>
        <v>0</v>
      </c>
      <c r="DY265" s="165">
        <f t="shared" si="516"/>
        <v>0</v>
      </c>
      <c r="DZ265" s="165">
        <f t="shared" si="510"/>
        <v>0</v>
      </c>
      <c r="EA265" s="165">
        <f t="shared" si="511"/>
        <v>0</v>
      </c>
      <c r="EB265" s="226">
        <f t="shared" si="512"/>
        <v>0</v>
      </c>
      <c r="EC265" s="165">
        <f t="shared" si="513"/>
        <v>0</v>
      </c>
      <c r="ED265" s="195">
        <f t="shared" si="514"/>
        <v>0</v>
      </c>
      <c r="EJ265" s="147"/>
    </row>
    <row r="266" spans="9:140" ht="13.5" customHeight="1">
      <c r="I266" s="6"/>
      <c r="J266" s="6"/>
      <c r="L266" s="6"/>
      <c r="CJ266" s="139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212" t="s">
        <v>90</v>
      </c>
      <c r="DA266" s="3" t="str">
        <f>IF(DA259=1,VLOOKUP(1,DA238:DP256,DA262,FALSE),"-")</f>
        <v>-</v>
      </c>
      <c r="DB266" s="3" t="str">
        <f t="shared" ref="DB266:DL266" si="518">IF(DB259=1,VLOOKUP(1,DB238:DQ256,DB262,FALSE),"-")</f>
        <v>-</v>
      </c>
      <c r="DC266" s="3" t="str">
        <f t="shared" si="518"/>
        <v>-</v>
      </c>
      <c r="DD266" s="3" t="str">
        <f t="shared" si="518"/>
        <v>-</v>
      </c>
      <c r="DE266" s="3" t="str">
        <f t="shared" si="518"/>
        <v>-</v>
      </c>
      <c r="DF266" s="3" t="str">
        <f t="shared" si="518"/>
        <v>-</v>
      </c>
      <c r="DG266" s="3" t="str">
        <f t="shared" si="518"/>
        <v>-</v>
      </c>
      <c r="DH266" s="3" t="str">
        <f t="shared" si="518"/>
        <v>-</v>
      </c>
      <c r="DI266" s="3" t="str">
        <f t="shared" si="518"/>
        <v>-</v>
      </c>
      <c r="DJ266" s="3" t="str">
        <f t="shared" si="518"/>
        <v>-</v>
      </c>
      <c r="DK266" s="3" t="str">
        <f t="shared" si="518"/>
        <v>-</v>
      </c>
      <c r="DL266" s="3" t="str">
        <f t="shared" si="518"/>
        <v>-</v>
      </c>
      <c r="DM266" s="3"/>
      <c r="DN266" s="3"/>
      <c r="DO266" s="3"/>
      <c r="DP266" s="3"/>
      <c r="DQ266" s="142"/>
      <c r="DU266" s="224" t="str">
        <f t="shared" si="506"/>
        <v>-</v>
      </c>
      <c r="DV266" s="225" t="str">
        <f t="shared" si="507"/>
        <v>-</v>
      </c>
      <c r="DW266" s="225">
        <f t="shared" si="508"/>
        <v>0</v>
      </c>
      <c r="DX266" s="150">
        <f t="shared" si="509"/>
        <v>0</v>
      </c>
      <c r="DY266" s="165">
        <f t="shared" si="516"/>
        <v>0</v>
      </c>
      <c r="DZ266" s="165">
        <f t="shared" si="510"/>
        <v>0</v>
      </c>
      <c r="EA266" s="165">
        <f t="shared" si="511"/>
        <v>0</v>
      </c>
      <c r="EB266" s="226">
        <f t="shared" si="512"/>
        <v>0</v>
      </c>
      <c r="EC266" s="165">
        <f t="shared" si="513"/>
        <v>0</v>
      </c>
      <c r="ED266" s="195">
        <f t="shared" si="514"/>
        <v>0</v>
      </c>
      <c r="EJ266" s="147"/>
    </row>
    <row r="267" spans="9:140" ht="13.5" customHeight="1">
      <c r="I267" s="6"/>
      <c r="J267" s="6"/>
      <c r="L267" s="6"/>
      <c r="CJ267" s="139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212" t="s">
        <v>60</v>
      </c>
      <c r="DA267" s="3" t="str">
        <f>IF(DA259=1,VLOOKUP(1,DA238:DP256,DA263,FALSE),"-")</f>
        <v>-</v>
      </c>
      <c r="DB267" s="3" t="str">
        <f t="shared" ref="DB267:DL267" si="519">IF(DB259=1,VLOOKUP(1,DB238:DQ256,DB263,FALSE),"-")</f>
        <v>-</v>
      </c>
      <c r="DC267" s="3" t="str">
        <f t="shared" si="519"/>
        <v>-</v>
      </c>
      <c r="DD267" s="3" t="str">
        <f t="shared" si="519"/>
        <v>-</v>
      </c>
      <c r="DE267" s="3" t="str">
        <f t="shared" si="519"/>
        <v>-</v>
      </c>
      <c r="DF267" s="3" t="str">
        <f t="shared" si="519"/>
        <v>-</v>
      </c>
      <c r="DG267" s="3" t="str">
        <f t="shared" si="519"/>
        <v>-</v>
      </c>
      <c r="DH267" s="3" t="str">
        <f t="shared" si="519"/>
        <v>-</v>
      </c>
      <c r="DI267" s="3" t="str">
        <f t="shared" si="519"/>
        <v>-</v>
      </c>
      <c r="DJ267" s="3" t="str">
        <f t="shared" si="519"/>
        <v>-</v>
      </c>
      <c r="DK267" s="3" t="str">
        <f t="shared" si="519"/>
        <v>-</v>
      </c>
      <c r="DL267" s="3" t="str">
        <f t="shared" si="519"/>
        <v>-</v>
      </c>
      <c r="DM267" s="3"/>
      <c r="DN267" s="3"/>
      <c r="DO267" s="3"/>
      <c r="DP267" s="3"/>
      <c r="DQ267" s="142"/>
      <c r="DU267" s="224" t="str">
        <f t="shared" si="506"/>
        <v>-</v>
      </c>
      <c r="DV267" s="225" t="str">
        <f t="shared" si="507"/>
        <v>-</v>
      </c>
      <c r="DW267" s="225">
        <f t="shared" si="508"/>
        <v>0</v>
      </c>
      <c r="DX267" s="150">
        <f t="shared" si="509"/>
        <v>0</v>
      </c>
      <c r="DY267" s="165">
        <f t="shared" si="516"/>
        <v>0</v>
      </c>
      <c r="DZ267" s="165">
        <f t="shared" si="510"/>
        <v>0</v>
      </c>
      <c r="EA267" s="165">
        <f t="shared" si="511"/>
        <v>0</v>
      </c>
      <c r="EB267" s="226">
        <f t="shared" si="512"/>
        <v>0</v>
      </c>
      <c r="EC267" s="165">
        <f t="shared" si="513"/>
        <v>0</v>
      </c>
      <c r="ED267" s="195">
        <f t="shared" si="514"/>
        <v>0</v>
      </c>
      <c r="EJ267" s="147"/>
    </row>
    <row r="268" spans="9:140" ht="13.5" customHeight="1">
      <c r="I268" s="6"/>
      <c r="J268" s="6"/>
      <c r="L268" s="6"/>
      <c r="CJ268" s="139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212" t="s">
        <v>61</v>
      </c>
      <c r="DA268" s="3" t="str">
        <f>IF(DA259=1,VLOOKUP(1,DA238:DP256,DA264,FALSE),"-")</f>
        <v>-</v>
      </c>
      <c r="DB268" s="3" t="str">
        <f t="shared" ref="DB268:DL268" si="520">IF(DB259=1,VLOOKUP(1,DB238:DQ256,DB264,FALSE),"-")</f>
        <v>-</v>
      </c>
      <c r="DC268" s="3" t="str">
        <f t="shared" si="520"/>
        <v>-</v>
      </c>
      <c r="DD268" s="3" t="str">
        <f t="shared" si="520"/>
        <v>-</v>
      </c>
      <c r="DE268" s="3" t="str">
        <f t="shared" si="520"/>
        <v>-</v>
      </c>
      <c r="DF268" s="3" t="str">
        <f t="shared" si="520"/>
        <v>-</v>
      </c>
      <c r="DG268" s="3" t="str">
        <f t="shared" si="520"/>
        <v>-</v>
      </c>
      <c r="DH268" s="3" t="str">
        <f t="shared" si="520"/>
        <v>-</v>
      </c>
      <c r="DI268" s="3" t="str">
        <f t="shared" si="520"/>
        <v>-</v>
      </c>
      <c r="DJ268" s="3" t="str">
        <f t="shared" si="520"/>
        <v>-</v>
      </c>
      <c r="DK268" s="3" t="str">
        <f t="shared" si="520"/>
        <v>-</v>
      </c>
      <c r="DL268" s="3" t="str">
        <f t="shared" si="520"/>
        <v>-</v>
      </c>
      <c r="DM268" s="3"/>
      <c r="DN268" s="3"/>
      <c r="DO268" s="3"/>
      <c r="DP268" s="3"/>
      <c r="DQ268" s="173"/>
      <c r="DU268" s="224" t="str">
        <f t="shared" si="506"/>
        <v>-</v>
      </c>
      <c r="DV268" s="225" t="str">
        <f t="shared" si="507"/>
        <v>-</v>
      </c>
      <c r="DW268" s="225">
        <f t="shared" si="508"/>
        <v>0</v>
      </c>
      <c r="DX268" s="150">
        <f t="shared" si="509"/>
        <v>0</v>
      </c>
      <c r="DY268" s="165">
        <f t="shared" si="516"/>
        <v>0</v>
      </c>
      <c r="DZ268" s="165">
        <f t="shared" si="510"/>
        <v>0</v>
      </c>
      <c r="EA268" s="165">
        <f t="shared" si="511"/>
        <v>0</v>
      </c>
      <c r="EB268" s="226">
        <f t="shared" si="512"/>
        <v>0</v>
      </c>
      <c r="EC268" s="165">
        <f t="shared" si="513"/>
        <v>0</v>
      </c>
      <c r="ED268" s="195">
        <f t="shared" si="514"/>
        <v>0</v>
      </c>
      <c r="EJ268" s="147"/>
    </row>
    <row r="269" spans="9:140" ht="13.5" customHeight="1">
      <c r="I269" s="6"/>
      <c r="J269" s="6"/>
      <c r="L269" s="6"/>
      <c r="CJ269" s="139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>
        <v>1</v>
      </c>
      <c r="CZ269" s="245" t="s">
        <v>93</v>
      </c>
      <c r="DA269" s="3" t="str">
        <f>IF(DA265="-","-",$E$38/(($E$14*$E$30/(2*PI()*$E$33)*1000/60)^2))</f>
        <v>-</v>
      </c>
      <c r="DB269" s="3" t="str">
        <f t="shared" ref="DB269:DL269" si="521">IF(DB265="-","-",$E$38/(($E$14*$E$30/(2*PI()*$E$33)*1000/60)^2))</f>
        <v>-</v>
      </c>
      <c r="DC269" s="3" t="str">
        <f t="shared" si="521"/>
        <v>-</v>
      </c>
      <c r="DD269" s="3" t="str">
        <f t="shared" si="521"/>
        <v>-</v>
      </c>
      <c r="DE269" s="3" t="str">
        <f t="shared" si="521"/>
        <v>-</v>
      </c>
      <c r="DF269" s="3" t="str">
        <f t="shared" si="521"/>
        <v>-</v>
      </c>
      <c r="DG269" s="3" t="str">
        <f t="shared" si="521"/>
        <v>-</v>
      </c>
      <c r="DH269" s="3" t="str">
        <f t="shared" si="521"/>
        <v>-</v>
      </c>
      <c r="DI269" s="3" t="str">
        <f t="shared" si="521"/>
        <v>-</v>
      </c>
      <c r="DJ269" s="3" t="str">
        <f t="shared" si="521"/>
        <v>-</v>
      </c>
      <c r="DK269" s="3" t="str">
        <f t="shared" si="521"/>
        <v>-</v>
      </c>
      <c r="DL269" s="3" t="str">
        <f t="shared" si="521"/>
        <v>-</v>
      </c>
      <c r="DM269" s="3"/>
      <c r="DN269" s="3"/>
      <c r="DO269" s="3"/>
      <c r="DP269" s="3"/>
      <c r="DQ269" s="171"/>
      <c r="DU269" s="224" t="str">
        <f t="shared" si="506"/>
        <v>-</v>
      </c>
      <c r="DV269" s="225" t="str">
        <f t="shared" si="507"/>
        <v>-</v>
      </c>
      <c r="DW269" s="225">
        <f t="shared" si="508"/>
        <v>0</v>
      </c>
      <c r="DX269" s="150">
        <f t="shared" si="509"/>
        <v>0</v>
      </c>
      <c r="DY269" s="165">
        <f t="shared" si="516"/>
        <v>0</v>
      </c>
      <c r="DZ269" s="165">
        <f t="shared" si="510"/>
        <v>0</v>
      </c>
      <c r="EA269" s="165">
        <f t="shared" si="511"/>
        <v>0</v>
      </c>
      <c r="EB269" s="226">
        <f t="shared" si="512"/>
        <v>0</v>
      </c>
      <c r="EC269" s="165">
        <f t="shared" si="513"/>
        <v>0</v>
      </c>
      <c r="ED269" s="195">
        <f t="shared" si="514"/>
        <v>0</v>
      </c>
      <c r="EJ269" s="147"/>
    </row>
    <row r="270" spans="9:140" ht="13.5" customHeight="1">
      <c r="I270" s="6"/>
      <c r="J270" s="6"/>
      <c r="L270" s="6"/>
      <c r="CJ270" s="139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>
        <v>1</v>
      </c>
      <c r="CZ270" s="245" t="s">
        <v>96</v>
      </c>
      <c r="DA270" s="3" t="str">
        <f>IF(DA265="-","-",-($E$14*$E$30*$F$14*$E$31/($E$33)*DA267)+$E$37/($E$14*$E$30/(2*PI()*$E$33)*1000/60))</f>
        <v>-</v>
      </c>
      <c r="DB270" s="3" t="str">
        <f t="shared" ref="DB270:DL270" si="522">IF(DB265="-","-",-($E$14*$E$30*$F$14*$E$31/($E$33)*DB267)+$E$37/($E$14*$E$30/(2*PI()*$E$33)*1000/60))</f>
        <v>-</v>
      </c>
      <c r="DC270" s="3" t="str">
        <f t="shared" si="522"/>
        <v>-</v>
      </c>
      <c r="DD270" s="3" t="str">
        <f t="shared" si="522"/>
        <v>-</v>
      </c>
      <c r="DE270" s="3" t="str">
        <f t="shared" si="522"/>
        <v>-</v>
      </c>
      <c r="DF270" s="3" t="str">
        <f t="shared" si="522"/>
        <v>-</v>
      </c>
      <c r="DG270" s="3" t="str">
        <f t="shared" si="522"/>
        <v>-</v>
      </c>
      <c r="DH270" s="3" t="str">
        <f t="shared" si="522"/>
        <v>-</v>
      </c>
      <c r="DI270" s="3" t="str">
        <f t="shared" si="522"/>
        <v>-</v>
      </c>
      <c r="DJ270" s="3" t="str">
        <f t="shared" si="522"/>
        <v>-</v>
      </c>
      <c r="DK270" s="3" t="str">
        <f t="shared" si="522"/>
        <v>-</v>
      </c>
      <c r="DL270" s="3" t="str">
        <f t="shared" si="522"/>
        <v>-</v>
      </c>
      <c r="DM270" s="3"/>
      <c r="DN270" s="3"/>
      <c r="DO270" s="3"/>
      <c r="DP270" s="3"/>
      <c r="DQ270" s="171"/>
      <c r="DU270" s="224" t="str">
        <f t="shared" si="506"/>
        <v>-</v>
      </c>
      <c r="DV270" s="225" t="str">
        <f t="shared" si="507"/>
        <v>-</v>
      </c>
      <c r="DW270" s="225">
        <f t="shared" si="508"/>
        <v>0</v>
      </c>
      <c r="DX270" s="150">
        <f t="shared" si="509"/>
        <v>0</v>
      </c>
      <c r="DY270" s="165">
        <f t="shared" si="516"/>
        <v>0</v>
      </c>
      <c r="DZ270" s="165">
        <f t="shared" si="510"/>
        <v>0</v>
      </c>
      <c r="EA270" s="165">
        <f t="shared" si="511"/>
        <v>0</v>
      </c>
      <c r="EB270" s="226">
        <f t="shared" si="512"/>
        <v>0</v>
      </c>
      <c r="EC270" s="165">
        <f t="shared" si="513"/>
        <v>0</v>
      </c>
      <c r="ED270" s="195">
        <f t="shared" si="514"/>
        <v>0</v>
      </c>
      <c r="EJ270" s="147"/>
    </row>
    <row r="271" spans="9:140" ht="13.5" customHeight="1">
      <c r="I271" s="6"/>
      <c r="J271" s="6"/>
      <c r="L271" s="6"/>
      <c r="CJ271" s="139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>
        <v>1</v>
      </c>
      <c r="CZ271" s="245" t="s">
        <v>99</v>
      </c>
      <c r="DA271" s="3" t="str">
        <f>IF(DA265="-","-",-$E$14*$E$30*$F$14*$E$31/($E$33) * DA268 + $E$36*$E$6*9.80665+DA233)</f>
        <v>-</v>
      </c>
      <c r="DB271" s="3" t="str">
        <f t="shared" ref="DB271:DL271" si="523">IF(DB265="-","-",-$E$14*$E$30*$F$14*$E$31/($E$33) * DB268 + $E$36*$E$6*9.80665+DB233)</f>
        <v>-</v>
      </c>
      <c r="DC271" s="3" t="str">
        <f t="shared" si="523"/>
        <v>-</v>
      </c>
      <c r="DD271" s="3" t="str">
        <f t="shared" si="523"/>
        <v>-</v>
      </c>
      <c r="DE271" s="3" t="str">
        <f t="shared" si="523"/>
        <v>-</v>
      </c>
      <c r="DF271" s="3" t="str">
        <f t="shared" si="523"/>
        <v>-</v>
      </c>
      <c r="DG271" s="3" t="str">
        <f t="shared" si="523"/>
        <v>-</v>
      </c>
      <c r="DH271" s="3" t="str">
        <f t="shared" si="523"/>
        <v>-</v>
      </c>
      <c r="DI271" s="3" t="str">
        <f t="shared" si="523"/>
        <v>-</v>
      </c>
      <c r="DJ271" s="3" t="str">
        <f t="shared" si="523"/>
        <v>-</v>
      </c>
      <c r="DK271" s="3" t="str">
        <f t="shared" si="523"/>
        <v>-</v>
      </c>
      <c r="DL271" s="3" t="str">
        <f t="shared" si="523"/>
        <v>-</v>
      </c>
      <c r="DM271" s="3"/>
      <c r="DN271" s="3"/>
      <c r="DO271" s="3"/>
      <c r="DP271" s="3"/>
      <c r="DQ271" s="171"/>
      <c r="DU271" s="224" t="str">
        <f t="shared" si="506"/>
        <v>-</v>
      </c>
      <c r="DV271" s="225" t="str">
        <f t="shared" si="507"/>
        <v>-</v>
      </c>
      <c r="DW271" s="225">
        <f t="shared" si="508"/>
        <v>0</v>
      </c>
      <c r="DX271" s="150">
        <f t="shared" si="509"/>
        <v>0</v>
      </c>
      <c r="DY271" s="165">
        <f t="shared" si="516"/>
        <v>0</v>
      </c>
      <c r="DZ271" s="165">
        <f t="shared" si="510"/>
        <v>0</v>
      </c>
      <c r="EA271" s="165">
        <f t="shared" si="511"/>
        <v>0</v>
      </c>
      <c r="EB271" s="226">
        <f t="shared" si="512"/>
        <v>0</v>
      </c>
      <c r="EC271" s="165">
        <f t="shared" si="513"/>
        <v>0</v>
      </c>
      <c r="ED271" s="195">
        <f t="shared" si="514"/>
        <v>0</v>
      </c>
      <c r="EJ271" s="147"/>
    </row>
    <row r="272" spans="9:140" ht="13.5" customHeight="1">
      <c r="I272" s="6"/>
      <c r="J272" s="6"/>
      <c r="L272" s="6"/>
      <c r="CJ272" s="139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212" t="s">
        <v>102</v>
      </c>
      <c r="DA272" s="3" t="str">
        <f>IF(DA265="-","-",(-DA270+SQRT(DA270^2-4*DA269*(DA271+DA233)))/2/DA269)</f>
        <v>-</v>
      </c>
      <c r="DB272" s="3" t="str">
        <f t="shared" ref="DB272:DL272" si="524">IF(DB265="-","-",(-DB270+SQRT(DB270^2-4*DB269*(DB271+DB233)))/2/DB269)</f>
        <v>-</v>
      </c>
      <c r="DC272" s="3" t="str">
        <f t="shared" si="524"/>
        <v>-</v>
      </c>
      <c r="DD272" s="3" t="str">
        <f t="shared" si="524"/>
        <v>-</v>
      </c>
      <c r="DE272" s="3" t="str">
        <f t="shared" si="524"/>
        <v>-</v>
      </c>
      <c r="DF272" s="3" t="str">
        <f t="shared" si="524"/>
        <v>-</v>
      </c>
      <c r="DG272" s="3" t="str">
        <f t="shared" si="524"/>
        <v>-</v>
      </c>
      <c r="DH272" s="3" t="str">
        <f t="shared" si="524"/>
        <v>-</v>
      </c>
      <c r="DI272" s="3" t="str">
        <f t="shared" si="524"/>
        <v>-</v>
      </c>
      <c r="DJ272" s="3" t="str">
        <f t="shared" si="524"/>
        <v>-</v>
      </c>
      <c r="DK272" s="3" t="str">
        <f t="shared" si="524"/>
        <v>-</v>
      </c>
      <c r="DL272" s="3" t="str">
        <f t="shared" si="524"/>
        <v>-</v>
      </c>
      <c r="DM272" s="3"/>
      <c r="DN272" s="3"/>
      <c r="DO272" s="3"/>
      <c r="DP272" s="3"/>
      <c r="DQ272" s="171"/>
      <c r="DU272" s="224" t="str">
        <f t="shared" si="506"/>
        <v>-</v>
      </c>
      <c r="DV272" s="225" t="str">
        <f t="shared" si="507"/>
        <v>-</v>
      </c>
      <c r="DW272" s="225">
        <f t="shared" si="508"/>
        <v>0</v>
      </c>
      <c r="DX272" s="150">
        <f t="shared" si="509"/>
        <v>0</v>
      </c>
      <c r="DY272" s="165">
        <f t="shared" si="516"/>
        <v>0</v>
      </c>
      <c r="DZ272" s="165">
        <f t="shared" si="510"/>
        <v>0</v>
      </c>
      <c r="EA272" s="165">
        <f t="shared" si="511"/>
        <v>0</v>
      </c>
      <c r="EB272" s="226">
        <f t="shared" si="512"/>
        <v>0</v>
      </c>
      <c r="EC272" s="165">
        <f t="shared" si="513"/>
        <v>0</v>
      </c>
      <c r="ED272" s="195">
        <f t="shared" si="514"/>
        <v>0</v>
      </c>
      <c r="EJ272" s="147"/>
    </row>
    <row r="273" spans="9:140" ht="13.5" customHeight="1">
      <c r="I273" s="6"/>
      <c r="J273" s="6"/>
      <c r="L273" s="6"/>
      <c r="CJ273" s="139"/>
      <c r="CZ273" s="246" t="s">
        <v>106</v>
      </c>
      <c r="DA273" s="196" t="str">
        <f>IF(MAX(DA238:DA256)&lt;1,"-",IF(DA265="-","-",DA272/$E$14/$E$30*(2*PI()*$E$33)/1000*60))</f>
        <v>-</v>
      </c>
      <c r="DB273" s="196" t="str">
        <f t="shared" ref="DB273:DL273" si="525">IF(MAX(DB238:DB256)&lt;1,"-",IF(DB265="-","-",DB272/$E$14/$E$30*(2*PI()*$E$33)/1000*60))</f>
        <v>-</v>
      </c>
      <c r="DC273" s="196" t="str">
        <f t="shared" si="525"/>
        <v>-</v>
      </c>
      <c r="DD273" s="196" t="str">
        <f t="shared" si="525"/>
        <v>-</v>
      </c>
      <c r="DE273" s="196" t="str">
        <f t="shared" si="525"/>
        <v>-</v>
      </c>
      <c r="DF273" s="196" t="str">
        <f t="shared" si="525"/>
        <v>-</v>
      </c>
      <c r="DG273" s="196" t="str">
        <f t="shared" si="525"/>
        <v>-</v>
      </c>
      <c r="DH273" s="196" t="str">
        <f t="shared" si="525"/>
        <v>-</v>
      </c>
      <c r="DI273" s="196" t="str">
        <f t="shared" si="525"/>
        <v>-</v>
      </c>
      <c r="DJ273" s="196" t="str">
        <f t="shared" si="525"/>
        <v>-</v>
      </c>
      <c r="DK273" s="196" t="str">
        <f t="shared" si="525"/>
        <v>-</v>
      </c>
      <c r="DL273" s="196" t="str">
        <f t="shared" si="525"/>
        <v>-</v>
      </c>
      <c r="DQ273" s="171"/>
      <c r="DU273" s="224" t="str">
        <f t="shared" si="506"/>
        <v>-</v>
      </c>
      <c r="DV273" s="225" t="str">
        <f t="shared" si="507"/>
        <v>-</v>
      </c>
      <c r="DW273" s="225">
        <f t="shared" si="508"/>
        <v>0</v>
      </c>
      <c r="DX273" s="150">
        <f t="shared" si="509"/>
        <v>0</v>
      </c>
      <c r="DY273" s="165">
        <f t="shared" si="516"/>
        <v>0</v>
      </c>
      <c r="DZ273" s="165">
        <f t="shared" si="510"/>
        <v>0</v>
      </c>
      <c r="EA273" s="165">
        <f t="shared" si="511"/>
        <v>0</v>
      </c>
      <c r="EB273" s="226">
        <f t="shared" si="512"/>
        <v>0</v>
      </c>
      <c r="EC273" s="165">
        <f t="shared" si="513"/>
        <v>0</v>
      </c>
      <c r="ED273" s="195">
        <f t="shared" si="514"/>
        <v>0</v>
      </c>
      <c r="EJ273" s="147"/>
    </row>
    <row r="274" spans="9:140" ht="13.5" customHeight="1">
      <c r="I274" s="6"/>
      <c r="J274" s="6"/>
      <c r="L274" s="6"/>
      <c r="CJ274" s="139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171"/>
      <c r="DU274" s="224" t="str">
        <f t="shared" si="506"/>
        <v>-</v>
      </c>
      <c r="DV274" s="225" t="str">
        <f t="shared" si="507"/>
        <v>-</v>
      </c>
      <c r="DW274" s="225">
        <f t="shared" si="508"/>
        <v>0</v>
      </c>
      <c r="DX274" s="150">
        <f t="shared" si="509"/>
        <v>0</v>
      </c>
      <c r="DY274" s="165">
        <f t="shared" si="516"/>
        <v>0</v>
      </c>
      <c r="DZ274" s="165">
        <f t="shared" si="510"/>
        <v>0</v>
      </c>
      <c r="EA274" s="165">
        <f t="shared" si="511"/>
        <v>0</v>
      </c>
      <c r="EB274" s="226">
        <f t="shared" si="512"/>
        <v>0</v>
      </c>
      <c r="EC274" s="165">
        <f t="shared" si="513"/>
        <v>0</v>
      </c>
      <c r="ED274" s="195">
        <f t="shared" si="514"/>
        <v>0</v>
      </c>
      <c r="EJ274" s="147"/>
    </row>
    <row r="275" spans="9:140" ht="13.5" customHeight="1">
      <c r="I275" s="6"/>
      <c r="J275" s="6"/>
      <c r="L275" s="6"/>
      <c r="CJ275" s="139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171"/>
      <c r="DU275" s="224" t="str">
        <f t="shared" si="506"/>
        <v>-</v>
      </c>
      <c r="DV275" s="225" t="str">
        <f t="shared" si="507"/>
        <v>-</v>
      </c>
      <c r="DW275" s="225">
        <f t="shared" si="508"/>
        <v>0</v>
      </c>
      <c r="DX275" s="150">
        <f t="shared" si="509"/>
        <v>0</v>
      </c>
      <c r="DY275" s="165">
        <f t="shared" si="516"/>
        <v>0</v>
      </c>
      <c r="DZ275" s="165">
        <f t="shared" si="510"/>
        <v>0</v>
      </c>
      <c r="EA275" s="165">
        <f t="shared" si="511"/>
        <v>0</v>
      </c>
      <c r="EB275" s="226">
        <f t="shared" si="512"/>
        <v>0</v>
      </c>
      <c r="EC275" s="165">
        <f t="shared" si="513"/>
        <v>0</v>
      </c>
      <c r="ED275" s="195">
        <f t="shared" si="514"/>
        <v>0</v>
      </c>
      <c r="EJ275" s="147"/>
    </row>
    <row r="276" spans="9:140" ht="13.5" customHeight="1">
      <c r="I276" s="6"/>
      <c r="J276" s="6"/>
      <c r="L276" s="6"/>
      <c r="CJ276" s="157"/>
      <c r="CK276" s="3"/>
      <c r="CL276" s="3"/>
      <c r="CM276" s="3"/>
      <c r="CN276" s="3"/>
      <c r="CO276" s="3" t="s">
        <v>32</v>
      </c>
      <c r="CP276" s="164" t="s">
        <v>33</v>
      </c>
      <c r="CQ276" s="3" t="s">
        <v>34</v>
      </c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171"/>
      <c r="DU276" s="224" t="str">
        <f t="shared" si="506"/>
        <v>-</v>
      </c>
      <c r="DV276" s="225" t="str">
        <f t="shared" si="507"/>
        <v>-</v>
      </c>
      <c r="DW276" s="225">
        <f t="shared" si="508"/>
        <v>0</v>
      </c>
      <c r="DX276" s="150">
        <f t="shared" si="509"/>
        <v>0</v>
      </c>
      <c r="DY276" s="165">
        <f t="shared" si="516"/>
        <v>0</v>
      </c>
      <c r="DZ276" s="165">
        <f t="shared" si="510"/>
        <v>0</v>
      </c>
      <c r="EA276" s="165">
        <f t="shared" si="511"/>
        <v>0</v>
      </c>
      <c r="EB276" s="226">
        <f t="shared" si="512"/>
        <v>0</v>
      </c>
      <c r="EC276" s="165">
        <f t="shared" si="513"/>
        <v>0</v>
      </c>
      <c r="ED276" s="195">
        <f t="shared" si="514"/>
        <v>0</v>
      </c>
      <c r="EJ276" s="147"/>
    </row>
    <row r="277" spans="9:140" ht="13.5" customHeight="1">
      <c r="I277" s="6"/>
      <c r="J277" s="6"/>
      <c r="L277" s="6"/>
      <c r="CJ277" s="139"/>
      <c r="CK277" s="3"/>
      <c r="CL277" s="3"/>
      <c r="CM277" s="165"/>
      <c r="CN277" s="165"/>
      <c r="CO277" s="215">
        <v>0</v>
      </c>
      <c r="CP277" s="242">
        <f>$AL$70</f>
        <v>0</v>
      </c>
      <c r="CQ277" s="242">
        <f>$AM$70</f>
        <v>0.01</v>
      </c>
      <c r="CR277" s="242">
        <f>$AN$70</f>
        <v>0.02</v>
      </c>
      <c r="CS277" s="242">
        <f>$AO$70</f>
        <v>0.03</v>
      </c>
      <c r="CT277" s="242">
        <f>$AP$70</f>
        <v>0.04</v>
      </c>
      <c r="CU277" s="242">
        <f>$AQ$70</f>
        <v>0.05</v>
      </c>
      <c r="CV277" s="242">
        <f>$AR$70</f>
        <v>0.06</v>
      </c>
      <c r="CW277" s="242">
        <f>$AS$70</f>
        <v>7.0000000000000007E-2</v>
      </c>
      <c r="CX277" s="242">
        <f>$AT$70</f>
        <v>0.08</v>
      </c>
      <c r="CY277" s="242">
        <f>$AU$70</f>
        <v>0.09</v>
      </c>
      <c r="CZ277" s="242">
        <f>$AV$70</f>
        <v>0.1</v>
      </c>
      <c r="DA277" s="193">
        <f>CO277</f>
        <v>0</v>
      </c>
      <c r="DB277" s="193">
        <f t="shared" ref="DB277:DL278" si="526">CP277</f>
        <v>0</v>
      </c>
      <c r="DC277" s="193">
        <f t="shared" si="526"/>
        <v>0.01</v>
      </c>
      <c r="DD277" s="193">
        <f t="shared" si="526"/>
        <v>0.02</v>
      </c>
      <c r="DE277" s="193">
        <f t="shared" si="526"/>
        <v>0.03</v>
      </c>
      <c r="DF277" s="193">
        <f t="shared" si="526"/>
        <v>0.04</v>
      </c>
      <c r="DG277" s="193">
        <f t="shared" si="526"/>
        <v>0.05</v>
      </c>
      <c r="DH277" s="193">
        <f t="shared" si="526"/>
        <v>0.06</v>
      </c>
      <c r="DI277" s="193">
        <f t="shared" si="526"/>
        <v>7.0000000000000007E-2</v>
      </c>
      <c r="DJ277" s="193">
        <f t="shared" si="526"/>
        <v>0.08</v>
      </c>
      <c r="DK277" s="193">
        <f t="shared" si="526"/>
        <v>0.09</v>
      </c>
      <c r="DL277" s="194">
        <f t="shared" si="526"/>
        <v>0.1</v>
      </c>
      <c r="DM277" s="3"/>
      <c r="DN277" s="3"/>
      <c r="DO277" s="3"/>
      <c r="DP277" s="3"/>
      <c r="DQ277" s="171"/>
      <c r="DU277" s="227" t="str">
        <f>IF($E$16="","-",BL25)</f>
        <v>-</v>
      </c>
      <c r="DV277" s="228" t="str">
        <f>BT25</f>
        <v>-</v>
      </c>
      <c r="DW277" s="228">
        <f>IF(DU277="-",0,$E$6)</f>
        <v>0</v>
      </c>
      <c r="DX277" s="229">
        <f>IF(DU277="-",0,$DU277/$E$16/$E$30*(2*PI()*$E$33)/1000*60)</f>
        <v>0</v>
      </c>
      <c r="DY277" s="214">
        <f t="shared" si="516"/>
        <v>0</v>
      </c>
      <c r="DZ277" s="214">
        <f t="shared" si="510"/>
        <v>0</v>
      </c>
      <c r="EA277" s="214">
        <f t="shared" si="511"/>
        <v>0</v>
      </c>
      <c r="EB277" s="230">
        <f t="shared" si="512"/>
        <v>0</v>
      </c>
      <c r="EC277" s="214">
        <f t="shared" si="513"/>
        <v>0</v>
      </c>
      <c r="ED277" s="197">
        <f t="shared" si="514"/>
        <v>0</v>
      </c>
      <c r="EJ277" s="147"/>
    </row>
    <row r="278" spans="9:140" ht="13.5" customHeight="1">
      <c r="I278" s="6"/>
      <c r="J278" s="6"/>
      <c r="L278" s="6"/>
      <c r="CJ278" s="139"/>
      <c r="CK278" s="3"/>
      <c r="CL278" s="3"/>
      <c r="CM278" s="3"/>
      <c r="CN278" s="3"/>
      <c r="CO278" s="213">
        <f t="shared" ref="CO278:CZ278" si="527">$E$6*9.80665*SIN(ATAN(CO$6))</f>
        <v>0</v>
      </c>
      <c r="CP278" s="196">
        <f>$E$6*9.80665*SIN(ATAN(CP277))</f>
        <v>0</v>
      </c>
      <c r="CQ278" s="243">
        <f t="shared" si="527"/>
        <v>0</v>
      </c>
      <c r="CR278" s="196">
        <f t="shared" si="527"/>
        <v>0</v>
      </c>
      <c r="CS278" s="196">
        <f t="shared" si="527"/>
        <v>0</v>
      </c>
      <c r="CT278" s="196">
        <f t="shared" si="527"/>
        <v>0</v>
      </c>
      <c r="CU278" s="196">
        <f t="shared" si="527"/>
        <v>0</v>
      </c>
      <c r="CV278" s="196">
        <f t="shared" si="527"/>
        <v>0</v>
      </c>
      <c r="CW278" s="196">
        <f t="shared" si="527"/>
        <v>0</v>
      </c>
      <c r="CX278" s="196">
        <f t="shared" si="527"/>
        <v>0</v>
      </c>
      <c r="CY278" s="196">
        <f t="shared" si="527"/>
        <v>0</v>
      </c>
      <c r="CZ278" s="196">
        <f t="shared" si="527"/>
        <v>0</v>
      </c>
      <c r="DA278" s="196">
        <f>CO278</f>
        <v>0</v>
      </c>
      <c r="DB278" s="196">
        <f t="shared" si="526"/>
        <v>0</v>
      </c>
      <c r="DC278" s="196">
        <f t="shared" si="526"/>
        <v>0</v>
      </c>
      <c r="DD278" s="196">
        <f t="shared" si="526"/>
        <v>0</v>
      </c>
      <c r="DE278" s="196">
        <f t="shared" si="526"/>
        <v>0</v>
      </c>
      <c r="DF278" s="196">
        <f t="shared" si="526"/>
        <v>0</v>
      </c>
      <c r="DG278" s="196">
        <f t="shared" si="526"/>
        <v>0</v>
      </c>
      <c r="DH278" s="196">
        <f t="shared" si="526"/>
        <v>0</v>
      </c>
      <c r="DI278" s="196">
        <f t="shared" si="526"/>
        <v>0</v>
      </c>
      <c r="DJ278" s="196">
        <f t="shared" si="526"/>
        <v>0</v>
      </c>
      <c r="DK278" s="196">
        <f t="shared" si="526"/>
        <v>0</v>
      </c>
      <c r="DL278" s="197">
        <f t="shared" si="526"/>
        <v>0</v>
      </c>
      <c r="DM278" s="3"/>
      <c r="DN278" s="3"/>
      <c r="DO278" s="3"/>
      <c r="DP278" s="3"/>
      <c r="DQ278" s="171"/>
      <c r="DV278" s="131"/>
      <c r="EJ278" s="147"/>
    </row>
    <row r="279" spans="9:140" ht="13.5" customHeight="1">
      <c r="I279" s="6"/>
      <c r="J279" s="6"/>
      <c r="L279" s="6"/>
      <c r="CJ279" s="139"/>
      <c r="CK279" s="3"/>
      <c r="CL279" s="3"/>
      <c r="CM279" s="3"/>
      <c r="CN279" s="3"/>
      <c r="CO279" s="3"/>
      <c r="CP279" s="3"/>
      <c r="CQ279" s="166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171"/>
      <c r="EJ279" s="147"/>
    </row>
    <row r="280" spans="9:140" ht="13.5" customHeight="1">
      <c r="I280" s="6"/>
      <c r="J280" s="6"/>
      <c r="L280" s="6"/>
      <c r="CJ280" s="139"/>
      <c r="CK280" s="3"/>
      <c r="CL280" s="1" t="s">
        <v>26</v>
      </c>
      <c r="CM280" s="3" t="s">
        <v>50</v>
      </c>
      <c r="CN280" s="3" t="s">
        <v>51</v>
      </c>
      <c r="CO280" s="3" t="s">
        <v>52</v>
      </c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 t="s">
        <v>25</v>
      </c>
      <c r="DN280" s="3" t="s">
        <v>53</v>
      </c>
      <c r="DO280" s="151" t="s">
        <v>54</v>
      </c>
      <c r="DP280" s="3"/>
      <c r="DQ280" s="171"/>
      <c r="DU280" s="1" t="s">
        <v>127</v>
      </c>
      <c r="EJ280" s="147"/>
    </row>
    <row r="281" spans="9:140" ht="13.5" customHeight="1">
      <c r="I281" s="6"/>
      <c r="J281" s="6"/>
      <c r="L281" s="6"/>
      <c r="CJ281" s="231"/>
      <c r="CK281" s="249" t="str">
        <f>BS4</f>
        <v>7th</v>
      </c>
      <c r="CL281" s="232"/>
      <c r="CM281" s="223"/>
      <c r="CN281" s="223"/>
      <c r="CO281" s="193">
        <f>CO$6</f>
        <v>0</v>
      </c>
      <c r="CP281" s="193">
        <f t="shared" ref="CP281:CZ281" si="528">CP$6</f>
        <v>0</v>
      </c>
      <c r="CQ281" s="193">
        <f t="shared" si="528"/>
        <v>0.01</v>
      </c>
      <c r="CR281" s="193">
        <f t="shared" si="528"/>
        <v>0.02</v>
      </c>
      <c r="CS281" s="193">
        <f t="shared" si="528"/>
        <v>0.03</v>
      </c>
      <c r="CT281" s="193">
        <f t="shared" si="528"/>
        <v>0.04</v>
      </c>
      <c r="CU281" s="193">
        <f t="shared" si="528"/>
        <v>0.05</v>
      </c>
      <c r="CV281" s="193">
        <f t="shared" si="528"/>
        <v>0.06</v>
      </c>
      <c r="CW281" s="193">
        <f t="shared" si="528"/>
        <v>7.0000000000000007E-2</v>
      </c>
      <c r="CX281" s="193">
        <f t="shared" si="528"/>
        <v>0.08</v>
      </c>
      <c r="CY281" s="193">
        <f t="shared" si="528"/>
        <v>0.09</v>
      </c>
      <c r="CZ281" s="193">
        <f t="shared" si="528"/>
        <v>0.1</v>
      </c>
      <c r="DA281" s="193">
        <f>CO$6</f>
        <v>0</v>
      </c>
      <c r="DB281" s="193">
        <f>CP$6</f>
        <v>0</v>
      </c>
      <c r="DC281" s="193">
        <f t="shared" ref="DC281:DJ281" si="529">CQ$6</f>
        <v>0.01</v>
      </c>
      <c r="DD281" s="193">
        <f t="shared" si="529"/>
        <v>0.02</v>
      </c>
      <c r="DE281" s="193">
        <f t="shared" si="529"/>
        <v>0.03</v>
      </c>
      <c r="DF281" s="193">
        <f t="shared" si="529"/>
        <v>0.04</v>
      </c>
      <c r="DG281" s="193">
        <f t="shared" si="529"/>
        <v>0.05</v>
      </c>
      <c r="DH281" s="193">
        <f t="shared" si="529"/>
        <v>0.06</v>
      </c>
      <c r="DI281" s="193">
        <f t="shared" si="529"/>
        <v>7.0000000000000007E-2</v>
      </c>
      <c r="DJ281" s="193">
        <f t="shared" si="529"/>
        <v>0.08</v>
      </c>
      <c r="DK281" s="193">
        <f>CY$6</f>
        <v>0.09</v>
      </c>
      <c r="DL281" s="193">
        <f>CZ$6</f>
        <v>0.1</v>
      </c>
      <c r="DM281" s="193"/>
      <c r="DN281" s="193"/>
      <c r="DO281" s="193" t="s">
        <v>56</v>
      </c>
      <c r="DP281" s="194"/>
      <c r="DQ281" s="171"/>
      <c r="DU281" s="192" t="s">
        <v>25</v>
      </c>
      <c r="DV281" s="193" t="s">
        <v>53</v>
      </c>
      <c r="DW281" s="193" t="s">
        <v>131</v>
      </c>
      <c r="DX281" s="223" t="s">
        <v>132</v>
      </c>
      <c r="DY281" s="193" t="s">
        <v>114</v>
      </c>
      <c r="DZ281" s="193" t="s">
        <v>50</v>
      </c>
      <c r="EA281" s="193" t="s">
        <v>133</v>
      </c>
      <c r="EB281" s="211" t="s">
        <v>134</v>
      </c>
      <c r="EC281" s="211"/>
      <c r="ED281" s="194" t="str">
        <f>DX281</f>
        <v>vehicle speed</v>
      </c>
      <c r="EJ281" s="147"/>
    </row>
    <row r="282" spans="9:140" ht="13.5" customHeight="1">
      <c r="I282" s="6"/>
      <c r="J282" s="6"/>
      <c r="L282" s="6"/>
      <c r="CJ282" s="236" t="str">
        <f>BL5</f>
        <v>rpm</v>
      </c>
      <c r="CK282" s="142" t="str">
        <f>BS5</f>
        <v>Nm</v>
      </c>
      <c r="CL282" s="139" t="s">
        <v>36</v>
      </c>
      <c r="CM282" s="3" t="s">
        <v>58</v>
      </c>
      <c r="CN282" s="3" t="s">
        <v>59</v>
      </c>
      <c r="CO282" s="3" t="s">
        <v>59</v>
      </c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 t="s">
        <v>35</v>
      </c>
      <c r="DN282" s="3" t="s">
        <v>58</v>
      </c>
      <c r="DO282" s="139" t="s">
        <v>60</v>
      </c>
      <c r="DP282" s="235" t="s">
        <v>61</v>
      </c>
      <c r="DQ282" s="171"/>
      <c r="DU282" s="213" t="s">
        <v>35</v>
      </c>
      <c r="DV282" s="196" t="s">
        <v>135</v>
      </c>
      <c r="DW282" s="196" t="s">
        <v>136</v>
      </c>
      <c r="DX282" s="229" t="s">
        <v>36</v>
      </c>
      <c r="DY282" s="196" t="s">
        <v>58</v>
      </c>
      <c r="DZ282" s="196" t="s">
        <v>58</v>
      </c>
      <c r="EA282" s="196" t="s">
        <v>58</v>
      </c>
      <c r="EB282" s="214" t="s">
        <v>137</v>
      </c>
      <c r="EC282" s="214" t="s">
        <v>138</v>
      </c>
      <c r="ED282" s="197" t="str">
        <f>DX282</f>
        <v>km/h</v>
      </c>
      <c r="EJ282" s="147"/>
    </row>
    <row r="283" spans="9:140" ht="13.5" customHeight="1">
      <c r="I283" s="6"/>
      <c r="J283" s="6"/>
      <c r="L283" s="6"/>
      <c r="CJ283" s="236" t="str">
        <f>IF($E$15="","-",BL6)</f>
        <v>-</v>
      </c>
      <c r="CK283" s="142" t="str">
        <f t="shared" ref="CK283:CK301" si="530">BS6</f>
        <v>-</v>
      </c>
      <c r="CL283" s="260" t="str">
        <f>IF(CJ283="-","-",CJ283/$E$15/$E$30*(2*PI()*$E$33)/1000*60)</f>
        <v>-</v>
      </c>
      <c r="CM283" s="3">
        <f t="shared" ref="CM283:CM301" si="531">IF(CJ283="-",0,$CK283*$E$15*$E$30*$F$15*$E$31/($E$33))</f>
        <v>0</v>
      </c>
      <c r="CN283" s="3">
        <f>IF(CJ283="-",0,$E$36*$E$6*9.80665+$E$37*($CJ283/$E$15/$E$30*(2*PI()*$E$33)/1000*60)+$E$38*($CJ283/$E$15/$E$30*(2*PI()*$E$33)/1000*60)^2)</f>
        <v>0</v>
      </c>
      <c r="CO283" s="3">
        <f t="shared" ref="CO283:CO301" si="532">IF(CJ283="-",0,$CM283-$CN283-CO$53)</f>
        <v>0</v>
      </c>
      <c r="CP283" s="3">
        <f t="shared" ref="CP283:CP301" si="533">IF(CJ283="-",0,$CM283-$CN283-CP$53)</f>
        <v>0</v>
      </c>
      <c r="CQ283" s="3">
        <f t="shared" ref="CQ283:CQ301" si="534">IF(CJ283="-",0,$CM283-$CN283-CQ$53)</f>
        <v>0</v>
      </c>
      <c r="CR283" s="3">
        <f t="shared" ref="CR283:CR301" si="535">IF(CJ283="-",0,$CM283-$CN283-CR$53)</f>
        <v>0</v>
      </c>
      <c r="CS283" s="3">
        <f t="shared" ref="CS283:CS301" si="536">IF(CJ283="-",0,$CM283-$CN283-CS$53)</f>
        <v>0</v>
      </c>
      <c r="CT283" s="3">
        <f t="shared" ref="CT283:CT301" si="537">IF(CJ283="-",0,$CM283-$CN283-CT$53)</f>
        <v>0</v>
      </c>
      <c r="CU283" s="3">
        <f t="shared" ref="CU283:CU301" si="538">IF(CJ283="-",0,$CM283-$CN283-CU$53)</f>
        <v>0</v>
      </c>
      <c r="CV283" s="3">
        <f t="shared" ref="CV283:CV301" si="539">IF(CJ283="-",0,$CM283-$CN283-CV$53)</f>
        <v>0</v>
      </c>
      <c r="CW283" s="3">
        <f t="shared" ref="CW283:CW301" si="540">IF(CJ283="-",0,$CM283-$CN283-CW$53)</f>
        <v>0</v>
      </c>
      <c r="CX283" s="3">
        <f t="shared" ref="CX283:CX301" si="541">IF(CJ283="-",0,$CM283-$CN283-CX$53)</f>
        <v>0</v>
      </c>
      <c r="CY283" s="3">
        <f t="shared" ref="CY283:CY301" si="542">IF(CJ283="-",0,$CM283-$CN283-CY$53)</f>
        <v>0</v>
      </c>
      <c r="CZ283" s="3">
        <f t="shared" ref="CZ283:CZ301" si="543">IF(CJ283="-",0,$CM283-$CN283-CZ$53)</f>
        <v>0</v>
      </c>
      <c r="DA283" s="3">
        <f>IF(AND(CO283&gt;0,CO284&lt;0),1,-1)</f>
        <v>-1</v>
      </c>
      <c r="DB283" s="3">
        <f t="shared" ref="DB283:DJ301" si="544">IF(AND(CP283&gt;0,CP284&lt;0),1,-1)</f>
        <v>-1</v>
      </c>
      <c r="DC283" s="3">
        <f t="shared" si="544"/>
        <v>-1</v>
      </c>
      <c r="DD283" s="3">
        <f t="shared" si="544"/>
        <v>-1</v>
      </c>
      <c r="DE283" s="3">
        <f t="shared" si="544"/>
        <v>-1</v>
      </c>
      <c r="DF283" s="3">
        <f t="shared" si="544"/>
        <v>-1</v>
      </c>
      <c r="DG283" s="3">
        <f t="shared" si="544"/>
        <v>-1</v>
      </c>
      <c r="DH283" s="3">
        <f t="shared" si="544"/>
        <v>-1</v>
      </c>
      <c r="DI283" s="3">
        <f t="shared" si="544"/>
        <v>-1</v>
      </c>
      <c r="DJ283" s="3">
        <f>IF(AND(CX283&gt;0,CX284&lt;0),1,-1)</f>
        <v>-1</v>
      </c>
      <c r="DK283" s="3">
        <f t="shared" ref="DK283:DL300" si="545">IF(AND(CY283&gt;0,CY284&lt;0),1,-1)</f>
        <v>-1</v>
      </c>
      <c r="DL283" s="3">
        <f t="shared" si="545"/>
        <v>-1</v>
      </c>
      <c r="DM283" s="161" t="str">
        <f t="shared" ref="DM283:DM302" si="546">CJ283</f>
        <v>-</v>
      </c>
      <c r="DN283" s="161" t="str">
        <f t="shared" ref="DN283:DN302" si="547">CK283</f>
        <v>-</v>
      </c>
      <c r="DO283" s="139" t="str">
        <f>IF(OR(DM283="-",DM284="-"),"-",(DN283-DN284)/(DM283-DM284))</f>
        <v>-</v>
      </c>
      <c r="DP283" s="235" t="str">
        <f>IF(OR(DM283="-",DM284="-"),"-",(DM283*DN284-DN283*DM284)/(DM283-DM284))</f>
        <v>-</v>
      </c>
      <c r="DQ283" s="171"/>
      <c r="DU283" s="224" t="str">
        <f t="shared" ref="DU283:DU301" si="548">IF($E$17="","-",BL6)</f>
        <v>-</v>
      </c>
      <c r="DV283" s="225" t="str">
        <f t="shared" ref="DV283:DV301" si="549">BU6</f>
        <v>-</v>
      </c>
      <c r="DW283" s="225">
        <f t="shared" ref="DW283:DW301" si="550">IF(DU283="-",0,$E$6)</f>
        <v>0</v>
      </c>
      <c r="DX283" s="150">
        <f t="shared" ref="DX283:DX301" si="551">IF(DU283="-",0,$DU283/$E$17/$E$30*(2*PI()*$E$33)/1000*60)</f>
        <v>0</v>
      </c>
      <c r="DY283" s="165">
        <f>IF(DU283="-",0,$E$36*$E$6*9.80665+$E$37*DX283+$E$38*DX283^2)</f>
        <v>0</v>
      </c>
      <c r="DZ283" s="165">
        <f t="shared" ref="DZ283:DZ302" si="552">IF(DU283="-",0,$DV283*$E$17*$E$30*$F$17*$E$31/($E$33))</f>
        <v>0</v>
      </c>
      <c r="EA283" s="165">
        <f t="shared" ref="EA283:EA302" si="553">IF(DU283="-",0,DZ283-DY283)</f>
        <v>0</v>
      </c>
      <c r="EB283" s="226">
        <f t="shared" ref="EB283:EB302" si="554">IF(DU283="-",0,EA283/(SQRT(($DW283*9.80665)^2-EA283^2)))</f>
        <v>0</v>
      </c>
      <c r="EC283" s="165">
        <f t="shared" ref="EC283:EC302" si="555">IF(DU283="-",0,ATAN(EB283)/PI()*180)</f>
        <v>0</v>
      </c>
      <c r="ED283" s="195">
        <f t="shared" ref="ED283:ED302" si="556">IF(DU283="-",0,DX283)</f>
        <v>0</v>
      </c>
      <c r="EJ283" s="147"/>
    </row>
    <row r="284" spans="9:140" ht="13.5" customHeight="1">
      <c r="I284" s="6"/>
      <c r="J284" s="6"/>
      <c r="L284" s="6"/>
      <c r="CJ284" s="236" t="str">
        <f t="shared" ref="CJ284:CJ302" si="557">IF($E$15="","-",BL7)</f>
        <v>-</v>
      </c>
      <c r="CK284" s="142" t="str">
        <f t="shared" si="530"/>
        <v>-</v>
      </c>
      <c r="CL284" s="260" t="str">
        <f t="shared" ref="CL284:CL302" si="558">IF(CJ284="-","-",CJ284/$E$15/$E$30*(2*PI()*$E$33)/1000*60)</f>
        <v>-</v>
      </c>
      <c r="CM284" s="3">
        <f t="shared" si="531"/>
        <v>0</v>
      </c>
      <c r="CN284" s="3">
        <f t="shared" ref="CN284:CN302" si="559">IF(CJ284="-",0,$E$36*$E$6*9.80665+$E$37*($CJ284/$E$15/$E$30*(2*PI()*$E$33)/1000*60)+$E$38*($CJ284/$E$15/$E$30*(2*PI()*$E$33)/1000*60)^2)</f>
        <v>0</v>
      </c>
      <c r="CO284" s="3">
        <f t="shared" si="532"/>
        <v>0</v>
      </c>
      <c r="CP284" s="3">
        <f t="shared" si="533"/>
        <v>0</v>
      </c>
      <c r="CQ284" s="3">
        <f t="shared" si="534"/>
        <v>0</v>
      </c>
      <c r="CR284" s="3">
        <f t="shared" si="535"/>
        <v>0</v>
      </c>
      <c r="CS284" s="3">
        <f t="shared" si="536"/>
        <v>0</v>
      </c>
      <c r="CT284" s="3">
        <f t="shared" si="537"/>
        <v>0</v>
      </c>
      <c r="CU284" s="3">
        <f t="shared" si="538"/>
        <v>0</v>
      </c>
      <c r="CV284" s="3">
        <f t="shared" si="539"/>
        <v>0</v>
      </c>
      <c r="CW284" s="3">
        <f t="shared" si="540"/>
        <v>0</v>
      </c>
      <c r="CX284" s="3">
        <f t="shared" si="541"/>
        <v>0</v>
      </c>
      <c r="CY284" s="3">
        <f t="shared" si="542"/>
        <v>0</v>
      </c>
      <c r="CZ284" s="3">
        <f t="shared" si="543"/>
        <v>0</v>
      </c>
      <c r="DA284" s="3">
        <f t="shared" ref="DA284:DA296" si="560">IF(AND(CO284&gt;0,CO285&lt;0),1,-1)</f>
        <v>-1</v>
      </c>
      <c r="DB284" s="3">
        <f t="shared" si="544"/>
        <v>-1</v>
      </c>
      <c r="DC284" s="3">
        <f t="shared" si="544"/>
        <v>-1</v>
      </c>
      <c r="DD284" s="3">
        <f t="shared" si="544"/>
        <v>-1</v>
      </c>
      <c r="DE284" s="3">
        <f t="shared" si="544"/>
        <v>-1</v>
      </c>
      <c r="DF284" s="3">
        <f t="shared" si="544"/>
        <v>-1</v>
      </c>
      <c r="DG284" s="3">
        <f t="shared" si="544"/>
        <v>-1</v>
      </c>
      <c r="DH284" s="3">
        <f t="shared" si="544"/>
        <v>-1</v>
      </c>
      <c r="DI284" s="3">
        <f t="shared" si="544"/>
        <v>-1</v>
      </c>
      <c r="DJ284" s="3">
        <f t="shared" si="544"/>
        <v>-1</v>
      </c>
      <c r="DK284" s="3">
        <f t="shared" si="545"/>
        <v>-1</v>
      </c>
      <c r="DL284" s="3">
        <f t="shared" si="545"/>
        <v>-1</v>
      </c>
      <c r="DM284" s="161" t="str">
        <f t="shared" si="546"/>
        <v>-</v>
      </c>
      <c r="DN284" s="161" t="str">
        <f t="shared" si="547"/>
        <v>-</v>
      </c>
      <c r="DO284" s="139" t="str">
        <f>IF(OR(DM284="-",DM285="-"),"-",(DN284-DN285)/(DM284-DM285))</f>
        <v>-</v>
      </c>
      <c r="DP284" s="235" t="str">
        <f t="shared" ref="DP284:DP301" si="561">IF(OR(DM284="-",DM285="-"),"-",(DM284*DN285-DN284*DM285)/(DM284-DM285))</f>
        <v>-</v>
      </c>
      <c r="DQ284" s="171"/>
      <c r="DU284" s="224" t="str">
        <f t="shared" si="548"/>
        <v>-</v>
      </c>
      <c r="DV284" s="225" t="str">
        <f t="shared" si="549"/>
        <v>-</v>
      </c>
      <c r="DW284" s="225">
        <f t="shared" si="550"/>
        <v>0</v>
      </c>
      <c r="DX284" s="150">
        <f t="shared" si="551"/>
        <v>0</v>
      </c>
      <c r="DY284" s="165">
        <f t="shared" ref="DY284:DY302" si="562">IF(DU284="-",0,$E$36*$E$6*9.80665+$E$37*DX284+$E$38*DX284^2)</f>
        <v>0</v>
      </c>
      <c r="DZ284" s="165">
        <f t="shared" si="552"/>
        <v>0</v>
      </c>
      <c r="EA284" s="165">
        <f t="shared" si="553"/>
        <v>0</v>
      </c>
      <c r="EB284" s="226">
        <f t="shared" si="554"/>
        <v>0</v>
      </c>
      <c r="EC284" s="165">
        <f t="shared" si="555"/>
        <v>0</v>
      </c>
      <c r="ED284" s="195">
        <f t="shared" si="556"/>
        <v>0</v>
      </c>
      <c r="EJ284" s="147"/>
    </row>
    <row r="285" spans="9:140" ht="13.5" customHeight="1">
      <c r="I285" s="6"/>
      <c r="J285" s="6"/>
      <c r="L285" s="6"/>
      <c r="CJ285" s="236" t="str">
        <f t="shared" si="557"/>
        <v>-</v>
      </c>
      <c r="CK285" s="142" t="str">
        <f t="shared" si="530"/>
        <v>-</v>
      </c>
      <c r="CL285" s="260" t="str">
        <f t="shared" si="558"/>
        <v>-</v>
      </c>
      <c r="CM285" s="3">
        <f t="shared" si="531"/>
        <v>0</v>
      </c>
      <c r="CN285" s="3">
        <f t="shared" si="559"/>
        <v>0</v>
      </c>
      <c r="CO285" s="3">
        <f t="shared" si="532"/>
        <v>0</v>
      </c>
      <c r="CP285" s="3">
        <f t="shared" si="533"/>
        <v>0</v>
      </c>
      <c r="CQ285" s="3">
        <f t="shared" si="534"/>
        <v>0</v>
      </c>
      <c r="CR285" s="3">
        <f t="shared" si="535"/>
        <v>0</v>
      </c>
      <c r="CS285" s="3">
        <f t="shared" si="536"/>
        <v>0</v>
      </c>
      <c r="CT285" s="3">
        <f t="shared" si="537"/>
        <v>0</v>
      </c>
      <c r="CU285" s="3">
        <f t="shared" si="538"/>
        <v>0</v>
      </c>
      <c r="CV285" s="3">
        <f t="shared" si="539"/>
        <v>0</v>
      </c>
      <c r="CW285" s="3">
        <f t="shared" si="540"/>
        <v>0</v>
      </c>
      <c r="CX285" s="3">
        <f t="shared" si="541"/>
        <v>0</v>
      </c>
      <c r="CY285" s="3">
        <f t="shared" si="542"/>
        <v>0</v>
      </c>
      <c r="CZ285" s="3">
        <f t="shared" si="543"/>
        <v>0</v>
      </c>
      <c r="DA285" s="3">
        <f t="shared" si="560"/>
        <v>-1</v>
      </c>
      <c r="DB285" s="3">
        <f t="shared" si="544"/>
        <v>-1</v>
      </c>
      <c r="DC285" s="3">
        <f t="shared" si="544"/>
        <v>-1</v>
      </c>
      <c r="DD285" s="3">
        <f t="shared" si="544"/>
        <v>-1</v>
      </c>
      <c r="DE285" s="3">
        <f t="shared" si="544"/>
        <v>-1</v>
      </c>
      <c r="DF285" s="3">
        <f t="shared" si="544"/>
        <v>-1</v>
      </c>
      <c r="DG285" s="3">
        <f t="shared" si="544"/>
        <v>-1</v>
      </c>
      <c r="DH285" s="3">
        <f t="shared" si="544"/>
        <v>-1</v>
      </c>
      <c r="DI285" s="3">
        <f t="shared" si="544"/>
        <v>-1</v>
      </c>
      <c r="DJ285" s="3">
        <f t="shared" si="544"/>
        <v>-1</v>
      </c>
      <c r="DK285" s="3">
        <f t="shared" si="545"/>
        <v>-1</v>
      </c>
      <c r="DL285" s="3">
        <f t="shared" si="545"/>
        <v>-1</v>
      </c>
      <c r="DM285" s="161" t="str">
        <f t="shared" si="546"/>
        <v>-</v>
      </c>
      <c r="DN285" s="161" t="str">
        <f t="shared" si="547"/>
        <v>-</v>
      </c>
      <c r="DO285" s="139" t="str">
        <f t="shared" ref="DO285:DO300" si="563">IF(OR(DM285="-",DM286="-"),"-",(DN285-DN286)/(DM285-DM286))</f>
        <v>-</v>
      </c>
      <c r="DP285" s="235" t="str">
        <f t="shared" si="561"/>
        <v>-</v>
      </c>
      <c r="DQ285" s="171"/>
      <c r="DU285" s="224" t="str">
        <f t="shared" si="548"/>
        <v>-</v>
      </c>
      <c r="DV285" s="225" t="str">
        <f t="shared" si="549"/>
        <v>-</v>
      </c>
      <c r="DW285" s="225">
        <f t="shared" si="550"/>
        <v>0</v>
      </c>
      <c r="DX285" s="150">
        <f t="shared" si="551"/>
        <v>0</v>
      </c>
      <c r="DY285" s="165">
        <f t="shared" si="562"/>
        <v>0</v>
      </c>
      <c r="DZ285" s="165">
        <f t="shared" si="552"/>
        <v>0</v>
      </c>
      <c r="EA285" s="165">
        <f t="shared" si="553"/>
        <v>0</v>
      </c>
      <c r="EB285" s="226">
        <f t="shared" si="554"/>
        <v>0</v>
      </c>
      <c r="EC285" s="165">
        <f t="shared" si="555"/>
        <v>0</v>
      </c>
      <c r="ED285" s="195">
        <f t="shared" si="556"/>
        <v>0</v>
      </c>
      <c r="EJ285" s="147"/>
    </row>
    <row r="286" spans="9:140" ht="13.5" customHeight="1">
      <c r="I286" s="6"/>
      <c r="J286" s="6"/>
      <c r="L286" s="6"/>
      <c r="CJ286" s="236" t="str">
        <f t="shared" si="557"/>
        <v>-</v>
      </c>
      <c r="CK286" s="142" t="str">
        <f t="shared" si="530"/>
        <v>-</v>
      </c>
      <c r="CL286" s="260" t="str">
        <f t="shared" si="558"/>
        <v>-</v>
      </c>
      <c r="CM286" s="3">
        <f t="shared" si="531"/>
        <v>0</v>
      </c>
      <c r="CN286" s="3">
        <f t="shared" si="559"/>
        <v>0</v>
      </c>
      <c r="CO286" s="3">
        <f t="shared" si="532"/>
        <v>0</v>
      </c>
      <c r="CP286" s="3">
        <f t="shared" si="533"/>
        <v>0</v>
      </c>
      <c r="CQ286" s="3">
        <f t="shared" si="534"/>
        <v>0</v>
      </c>
      <c r="CR286" s="3">
        <f t="shared" si="535"/>
        <v>0</v>
      </c>
      <c r="CS286" s="3">
        <f t="shared" si="536"/>
        <v>0</v>
      </c>
      <c r="CT286" s="3">
        <f t="shared" si="537"/>
        <v>0</v>
      </c>
      <c r="CU286" s="3">
        <f t="shared" si="538"/>
        <v>0</v>
      </c>
      <c r="CV286" s="3">
        <f t="shared" si="539"/>
        <v>0</v>
      </c>
      <c r="CW286" s="3">
        <f t="shared" si="540"/>
        <v>0</v>
      </c>
      <c r="CX286" s="3">
        <f t="shared" si="541"/>
        <v>0</v>
      </c>
      <c r="CY286" s="3">
        <f t="shared" si="542"/>
        <v>0</v>
      </c>
      <c r="CZ286" s="3">
        <f t="shared" si="543"/>
        <v>0</v>
      </c>
      <c r="DA286" s="3">
        <f t="shared" si="560"/>
        <v>-1</v>
      </c>
      <c r="DB286" s="3">
        <f t="shared" si="544"/>
        <v>-1</v>
      </c>
      <c r="DC286" s="3">
        <f t="shared" si="544"/>
        <v>-1</v>
      </c>
      <c r="DD286" s="3">
        <f t="shared" si="544"/>
        <v>-1</v>
      </c>
      <c r="DE286" s="3">
        <f t="shared" si="544"/>
        <v>-1</v>
      </c>
      <c r="DF286" s="3">
        <f t="shared" si="544"/>
        <v>-1</v>
      </c>
      <c r="DG286" s="3">
        <f t="shared" si="544"/>
        <v>-1</v>
      </c>
      <c r="DH286" s="3">
        <f t="shared" si="544"/>
        <v>-1</v>
      </c>
      <c r="DI286" s="3">
        <f t="shared" si="544"/>
        <v>-1</v>
      </c>
      <c r="DJ286" s="3">
        <f t="shared" si="544"/>
        <v>-1</v>
      </c>
      <c r="DK286" s="3">
        <f t="shared" si="545"/>
        <v>-1</v>
      </c>
      <c r="DL286" s="3">
        <f t="shared" si="545"/>
        <v>-1</v>
      </c>
      <c r="DM286" s="161" t="str">
        <f t="shared" si="546"/>
        <v>-</v>
      </c>
      <c r="DN286" s="161" t="str">
        <f t="shared" si="547"/>
        <v>-</v>
      </c>
      <c r="DO286" s="139" t="str">
        <f t="shared" si="563"/>
        <v>-</v>
      </c>
      <c r="DP286" s="235" t="str">
        <f t="shared" si="561"/>
        <v>-</v>
      </c>
      <c r="DQ286" s="171"/>
      <c r="DU286" s="224" t="str">
        <f t="shared" si="548"/>
        <v>-</v>
      </c>
      <c r="DV286" s="225" t="str">
        <f t="shared" si="549"/>
        <v>-</v>
      </c>
      <c r="DW286" s="225">
        <f t="shared" si="550"/>
        <v>0</v>
      </c>
      <c r="DX286" s="150">
        <f t="shared" si="551"/>
        <v>0</v>
      </c>
      <c r="DY286" s="165">
        <f t="shared" si="562"/>
        <v>0</v>
      </c>
      <c r="DZ286" s="165">
        <f t="shared" si="552"/>
        <v>0</v>
      </c>
      <c r="EA286" s="165">
        <f t="shared" si="553"/>
        <v>0</v>
      </c>
      <c r="EB286" s="226">
        <f t="shared" si="554"/>
        <v>0</v>
      </c>
      <c r="EC286" s="165">
        <f t="shared" si="555"/>
        <v>0</v>
      </c>
      <c r="ED286" s="195">
        <f t="shared" si="556"/>
        <v>0</v>
      </c>
      <c r="EJ286" s="147"/>
    </row>
    <row r="287" spans="9:140" ht="13.5" customHeight="1">
      <c r="I287" s="6"/>
      <c r="J287" s="6"/>
      <c r="L287" s="6"/>
      <c r="CJ287" s="236" t="str">
        <f t="shared" si="557"/>
        <v>-</v>
      </c>
      <c r="CK287" s="142" t="str">
        <f t="shared" si="530"/>
        <v>-</v>
      </c>
      <c r="CL287" s="260" t="str">
        <f t="shared" si="558"/>
        <v>-</v>
      </c>
      <c r="CM287" s="3">
        <f t="shared" si="531"/>
        <v>0</v>
      </c>
      <c r="CN287" s="3">
        <f t="shared" si="559"/>
        <v>0</v>
      </c>
      <c r="CO287" s="3">
        <f t="shared" si="532"/>
        <v>0</v>
      </c>
      <c r="CP287" s="3">
        <f t="shared" si="533"/>
        <v>0</v>
      </c>
      <c r="CQ287" s="3">
        <f t="shared" si="534"/>
        <v>0</v>
      </c>
      <c r="CR287" s="3">
        <f t="shared" si="535"/>
        <v>0</v>
      </c>
      <c r="CS287" s="3">
        <f t="shared" si="536"/>
        <v>0</v>
      </c>
      <c r="CT287" s="3">
        <f t="shared" si="537"/>
        <v>0</v>
      </c>
      <c r="CU287" s="3">
        <f t="shared" si="538"/>
        <v>0</v>
      </c>
      <c r="CV287" s="3">
        <f t="shared" si="539"/>
        <v>0</v>
      </c>
      <c r="CW287" s="3">
        <f t="shared" si="540"/>
        <v>0</v>
      </c>
      <c r="CX287" s="3">
        <f t="shared" si="541"/>
        <v>0</v>
      </c>
      <c r="CY287" s="3">
        <f t="shared" si="542"/>
        <v>0</v>
      </c>
      <c r="CZ287" s="3">
        <f t="shared" si="543"/>
        <v>0</v>
      </c>
      <c r="DA287" s="3">
        <f t="shared" si="560"/>
        <v>-1</v>
      </c>
      <c r="DB287" s="3">
        <f t="shared" si="544"/>
        <v>-1</v>
      </c>
      <c r="DC287" s="3">
        <f t="shared" si="544"/>
        <v>-1</v>
      </c>
      <c r="DD287" s="3">
        <f t="shared" si="544"/>
        <v>-1</v>
      </c>
      <c r="DE287" s="3">
        <f t="shared" si="544"/>
        <v>-1</v>
      </c>
      <c r="DF287" s="3">
        <f t="shared" si="544"/>
        <v>-1</v>
      </c>
      <c r="DG287" s="3">
        <f t="shared" si="544"/>
        <v>-1</v>
      </c>
      <c r="DH287" s="3">
        <f t="shared" si="544"/>
        <v>-1</v>
      </c>
      <c r="DI287" s="3">
        <f t="shared" si="544"/>
        <v>-1</v>
      </c>
      <c r="DJ287" s="3">
        <f t="shared" si="544"/>
        <v>-1</v>
      </c>
      <c r="DK287" s="3">
        <f t="shared" si="545"/>
        <v>-1</v>
      </c>
      <c r="DL287" s="3">
        <f t="shared" si="545"/>
        <v>-1</v>
      </c>
      <c r="DM287" s="161" t="str">
        <f t="shared" si="546"/>
        <v>-</v>
      </c>
      <c r="DN287" s="161" t="str">
        <f t="shared" si="547"/>
        <v>-</v>
      </c>
      <c r="DO287" s="139" t="str">
        <f t="shared" si="563"/>
        <v>-</v>
      </c>
      <c r="DP287" s="235" t="str">
        <f t="shared" si="561"/>
        <v>-</v>
      </c>
      <c r="DQ287" s="171"/>
      <c r="DU287" s="224" t="str">
        <f t="shared" si="548"/>
        <v>-</v>
      </c>
      <c r="DV287" s="225" t="str">
        <f t="shared" si="549"/>
        <v>-</v>
      </c>
      <c r="DW287" s="225">
        <f t="shared" si="550"/>
        <v>0</v>
      </c>
      <c r="DX287" s="150">
        <f t="shared" si="551"/>
        <v>0</v>
      </c>
      <c r="DY287" s="165">
        <f t="shared" si="562"/>
        <v>0</v>
      </c>
      <c r="DZ287" s="165">
        <f t="shared" si="552"/>
        <v>0</v>
      </c>
      <c r="EA287" s="165">
        <f t="shared" si="553"/>
        <v>0</v>
      </c>
      <c r="EB287" s="226">
        <f t="shared" si="554"/>
        <v>0</v>
      </c>
      <c r="EC287" s="165">
        <f t="shared" si="555"/>
        <v>0</v>
      </c>
      <c r="ED287" s="195">
        <f t="shared" si="556"/>
        <v>0</v>
      </c>
      <c r="EJ287" s="147"/>
    </row>
    <row r="288" spans="9:140" ht="13.5" customHeight="1">
      <c r="I288" s="6"/>
      <c r="J288" s="6"/>
      <c r="L288" s="6"/>
      <c r="CJ288" s="236" t="str">
        <f t="shared" si="557"/>
        <v>-</v>
      </c>
      <c r="CK288" s="142" t="str">
        <f t="shared" si="530"/>
        <v>-</v>
      </c>
      <c r="CL288" s="260" t="str">
        <f t="shared" si="558"/>
        <v>-</v>
      </c>
      <c r="CM288" s="3">
        <f t="shared" si="531"/>
        <v>0</v>
      </c>
      <c r="CN288" s="3">
        <f t="shared" si="559"/>
        <v>0</v>
      </c>
      <c r="CO288" s="3">
        <f t="shared" si="532"/>
        <v>0</v>
      </c>
      <c r="CP288" s="3">
        <f t="shared" si="533"/>
        <v>0</v>
      </c>
      <c r="CQ288" s="3">
        <f t="shared" si="534"/>
        <v>0</v>
      </c>
      <c r="CR288" s="3">
        <f t="shared" si="535"/>
        <v>0</v>
      </c>
      <c r="CS288" s="3">
        <f t="shared" si="536"/>
        <v>0</v>
      </c>
      <c r="CT288" s="3">
        <f t="shared" si="537"/>
        <v>0</v>
      </c>
      <c r="CU288" s="3">
        <f t="shared" si="538"/>
        <v>0</v>
      </c>
      <c r="CV288" s="3">
        <f t="shared" si="539"/>
        <v>0</v>
      </c>
      <c r="CW288" s="3">
        <f t="shared" si="540"/>
        <v>0</v>
      </c>
      <c r="CX288" s="3">
        <f t="shared" si="541"/>
        <v>0</v>
      </c>
      <c r="CY288" s="3">
        <f t="shared" si="542"/>
        <v>0</v>
      </c>
      <c r="CZ288" s="3">
        <f t="shared" si="543"/>
        <v>0</v>
      </c>
      <c r="DA288" s="3">
        <f t="shared" si="560"/>
        <v>-1</v>
      </c>
      <c r="DB288" s="3">
        <f t="shared" si="544"/>
        <v>-1</v>
      </c>
      <c r="DC288" s="3">
        <f t="shared" si="544"/>
        <v>-1</v>
      </c>
      <c r="DD288" s="3">
        <f t="shared" si="544"/>
        <v>-1</v>
      </c>
      <c r="DE288" s="3">
        <f t="shared" si="544"/>
        <v>-1</v>
      </c>
      <c r="DF288" s="3">
        <f t="shared" si="544"/>
        <v>-1</v>
      </c>
      <c r="DG288" s="3">
        <f t="shared" si="544"/>
        <v>-1</v>
      </c>
      <c r="DH288" s="3">
        <f t="shared" si="544"/>
        <v>-1</v>
      </c>
      <c r="DI288" s="3">
        <f t="shared" si="544"/>
        <v>-1</v>
      </c>
      <c r="DJ288" s="3">
        <f t="shared" si="544"/>
        <v>-1</v>
      </c>
      <c r="DK288" s="3">
        <f t="shared" si="545"/>
        <v>-1</v>
      </c>
      <c r="DL288" s="3">
        <f t="shared" si="545"/>
        <v>-1</v>
      </c>
      <c r="DM288" s="161" t="str">
        <f t="shared" si="546"/>
        <v>-</v>
      </c>
      <c r="DN288" s="161" t="str">
        <f t="shared" si="547"/>
        <v>-</v>
      </c>
      <c r="DO288" s="139" t="str">
        <f t="shared" si="563"/>
        <v>-</v>
      </c>
      <c r="DP288" s="235" t="str">
        <f t="shared" si="561"/>
        <v>-</v>
      </c>
      <c r="DQ288" s="171"/>
      <c r="DU288" s="224" t="str">
        <f t="shared" si="548"/>
        <v>-</v>
      </c>
      <c r="DV288" s="225" t="str">
        <f t="shared" si="549"/>
        <v>-</v>
      </c>
      <c r="DW288" s="225">
        <f t="shared" si="550"/>
        <v>0</v>
      </c>
      <c r="DX288" s="150">
        <f t="shared" si="551"/>
        <v>0</v>
      </c>
      <c r="DY288" s="165">
        <f t="shared" si="562"/>
        <v>0</v>
      </c>
      <c r="DZ288" s="165">
        <f t="shared" si="552"/>
        <v>0</v>
      </c>
      <c r="EA288" s="165">
        <f t="shared" si="553"/>
        <v>0</v>
      </c>
      <c r="EB288" s="226">
        <f t="shared" si="554"/>
        <v>0</v>
      </c>
      <c r="EC288" s="165">
        <f t="shared" si="555"/>
        <v>0</v>
      </c>
      <c r="ED288" s="195">
        <f t="shared" si="556"/>
        <v>0</v>
      </c>
      <c r="EJ288" s="147"/>
    </row>
    <row r="289" spans="9:140" ht="13.5" customHeight="1">
      <c r="I289" s="6"/>
      <c r="J289" s="6"/>
      <c r="L289" s="6"/>
      <c r="CJ289" s="236" t="str">
        <f t="shared" si="557"/>
        <v>-</v>
      </c>
      <c r="CK289" s="142" t="str">
        <f t="shared" si="530"/>
        <v>-</v>
      </c>
      <c r="CL289" s="260" t="str">
        <f t="shared" si="558"/>
        <v>-</v>
      </c>
      <c r="CM289" s="3">
        <f t="shared" si="531"/>
        <v>0</v>
      </c>
      <c r="CN289" s="3">
        <f t="shared" si="559"/>
        <v>0</v>
      </c>
      <c r="CO289" s="3">
        <f t="shared" si="532"/>
        <v>0</v>
      </c>
      <c r="CP289" s="3">
        <f t="shared" si="533"/>
        <v>0</v>
      </c>
      <c r="CQ289" s="3">
        <f t="shared" si="534"/>
        <v>0</v>
      </c>
      <c r="CR289" s="3">
        <f t="shared" si="535"/>
        <v>0</v>
      </c>
      <c r="CS289" s="3">
        <f t="shared" si="536"/>
        <v>0</v>
      </c>
      <c r="CT289" s="3">
        <f t="shared" si="537"/>
        <v>0</v>
      </c>
      <c r="CU289" s="3">
        <f t="shared" si="538"/>
        <v>0</v>
      </c>
      <c r="CV289" s="3">
        <f t="shared" si="539"/>
        <v>0</v>
      </c>
      <c r="CW289" s="3">
        <f t="shared" si="540"/>
        <v>0</v>
      </c>
      <c r="CX289" s="3">
        <f t="shared" si="541"/>
        <v>0</v>
      </c>
      <c r="CY289" s="3">
        <f t="shared" si="542"/>
        <v>0</v>
      </c>
      <c r="CZ289" s="3">
        <f t="shared" si="543"/>
        <v>0</v>
      </c>
      <c r="DA289" s="3">
        <f t="shared" si="560"/>
        <v>-1</v>
      </c>
      <c r="DB289" s="3">
        <f t="shared" si="544"/>
        <v>-1</v>
      </c>
      <c r="DC289" s="3">
        <f t="shared" si="544"/>
        <v>-1</v>
      </c>
      <c r="DD289" s="3">
        <f t="shared" si="544"/>
        <v>-1</v>
      </c>
      <c r="DE289" s="3">
        <f t="shared" si="544"/>
        <v>-1</v>
      </c>
      <c r="DF289" s="3">
        <f t="shared" si="544"/>
        <v>-1</v>
      </c>
      <c r="DG289" s="3">
        <f t="shared" si="544"/>
        <v>-1</v>
      </c>
      <c r="DH289" s="3">
        <f t="shared" si="544"/>
        <v>-1</v>
      </c>
      <c r="DI289" s="3">
        <f t="shared" si="544"/>
        <v>-1</v>
      </c>
      <c r="DJ289" s="3">
        <f t="shared" si="544"/>
        <v>-1</v>
      </c>
      <c r="DK289" s="3">
        <f t="shared" si="545"/>
        <v>-1</v>
      </c>
      <c r="DL289" s="3">
        <f t="shared" si="545"/>
        <v>-1</v>
      </c>
      <c r="DM289" s="161" t="str">
        <f t="shared" si="546"/>
        <v>-</v>
      </c>
      <c r="DN289" s="161" t="str">
        <f t="shared" si="547"/>
        <v>-</v>
      </c>
      <c r="DO289" s="139" t="str">
        <f t="shared" si="563"/>
        <v>-</v>
      </c>
      <c r="DP289" s="235" t="str">
        <f t="shared" si="561"/>
        <v>-</v>
      </c>
      <c r="DQ289" s="171"/>
      <c r="DU289" s="224" t="str">
        <f t="shared" si="548"/>
        <v>-</v>
      </c>
      <c r="DV289" s="225" t="str">
        <f t="shared" si="549"/>
        <v>-</v>
      </c>
      <c r="DW289" s="225">
        <f t="shared" si="550"/>
        <v>0</v>
      </c>
      <c r="DX289" s="150">
        <f t="shared" si="551"/>
        <v>0</v>
      </c>
      <c r="DY289" s="165">
        <f t="shared" si="562"/>
        <v>0</v>
      </c>
      <c r="DZ289" s="165">
        <f t="shared" si="552"/>
        <v>0</v>
      </c>
      <c r="EA289" s="165">
        <f t="shared" si="553"/>
        <v>0</v>
      </c>
      <c r="EB289" s="226">
        <f t="shared" si="554"/>
        <v>0</v>
      </c>
      <c r="EC289" s="165">
        <f t="shared" si="555"/>
        <v>0</v>
      </c>
      <c r="ED289" s="195">
        <f t="shared" si="556"/>
        <v>0</v>
      </c>
      <c r="EJ289" s="147"/>
    </row>
    <row r="290" spans="9:140" ht="13.5" customHeight="1">
      <c r="I290" s="6"/>
      <c r="J290" s="6"/>
      <c r="L290" s="6"/>
      <c r="CJ290" s="236" t="str">
        <f t="shared" si="557"/>
        <v>-</v>
      </c>
      <c r="CK290" s="142" t="str">
        <f t="shared" si="530"/>
        <v>-</v>
      </c>
      <c r="CL290" s="260" t="str">
        <f t="shared" si="558"/>
        <v>-</v>
      </c>
      <c r="CM290" s="3">
        <f t="shared" si="531"/>
        <v>0</v>
      </c>
      <c r="CN290" s="3">
        <f t="shared" si="559"/>
        <v>0</v>
      </c>
      <c r="CO290" s="3">
        <f t="shared" si="532"/>
        <v>0</v>
      </c>
      <c r="CP290" s="3">
        <f t="shared" si="533"/>
        <v>0</v>
      </c>
      <c r="CQ290" s="3">
        <f t="shared" si="534"/>
        <v>0</v>
      </c>
      <c r="CR290" s="3">
        <f t="shared" si="535"/>
        <v>0</v>
      </c>
      <c r="CS290" s="3">
        <f t="shared" si="536"/>
        <v>0</v>
      </c>
      <c r="CT290" s="3">
        <f t="shared" si="537"/>
        <v>0</v>
      </c>
      <c r="CU290" s="3">
        <f t="shared" si="538"/>
        <v>0</v>
      </c>
      <c r="CV290" s="3">
        <f t="shared" si="539"/>
        <v>0</v>
      </c>
      <c r="CW290" s="3">
        <f t="shared" si="540"/>
        <v>0</v>
      </c>
      <c r="CX290" s="3">
        <f t="shared" si="541"/>
        <v>0</v>
      </c>
      <c r="CY290" s="3">
        <f t="shared" si="542"/>
        <v>0</v>
      </c>
      <c r="CZ290" s="3">
        <f t="shared" si="543"/>
        <v>0</v>
      </c>
      <c r="DA290" s="3">
        <f t="shared" si="560"/>
        <v>-1</v>
      </c>
      <c r="DB290" s="3">
        <f t="shared" si="544"/>
        <v>-1</v>
      </c>
      <c r="DC290" s="3">
        <f t="shared" si="544"/>
        <v>-1</v>
      </c>
      <c r="DD290" s="3">
        <f t="shared" si="544"/>
        <v>-1</v>
      </c>
      <c r="DE290" s="3">
        <f t="shared" si="544"/>
        <v>-1</v>
      </c>
      <c r="DF290" s="3">
        <f t="shared" si="544"/>
        <v>-1</v>
      </c>
      <c r="DG290" s="3">
        <f t="shared" si="544"/>
        <v>-1</v>
      </c>
      <c r="DH290" s="3">
        <f t="shared" si="544"/>
        <v>-1</v>
      </c>
      <c r="DI290" s="3">
        <f t="shared" si="544"/>
        <v>-1</v>
      </c>
      <c r="DJ290" s="3">
        <f t="shared" si="544"/>
        <v>-1</v>
      </c>
      <c r="DK290" s="3">
        <f t="shared" si="545"/>
        <v>-1</v>
      </c>
      <c r="DL290" s="3">
        <f t="shared" si="545"/>
        <v>-1</v>
      </c>
      <c r="DM290" s="161" t="str">
        <f t="shared" si="546"/>
        <v>-</v>
      </c>
      <c r="DN290" s="161" t="str">
        <f t="shared" si="547"/>
        <v>-</v>
      </c>
      <c r="DO290" s="139" t="str">
        <f t="shared" si="563"/>
        <v>-</v>
      </c>
      <c r="DP290" s="235" t="str">
        <f t="shared" si="561"/>
        <v>-</v>
      </c>
      <c r="DQ290" s="171"/>
      <c r="DU290" s="224" t="str">
        <f t="shared" si="548"/>
        <v>-</v>
      </c>
      <c r="DV290" s="225" t="str">
        <f t="shared" si="549"/>
        <v>-</v>
      </c>
      <c r="DW290" s="225">
        <f t="shared" si="550"/>
        <v>0</v>
      </c>
      <c r="DX290" s="150">
        <f t="shared" si="551"/>
        <v>0</v>
      </c>
      <c r="DY290" s="165">
        <f t="shared" si="562"/>
        <v>0</v>
      </c>
      <c r="DZ290" s="165">
        <f t="shared" si="552"/>
        <v>0</v>
      </c>
      <c r="EA290" s="165">
        <f t="shared" si="553"/>
        <v>0</v>
      </c>
      <c r="EB290" s="226">
        <f t="shared" si="554"/>
        <v>0</v>
      </c>
      <c r="EC290" s="165">
        <f t="shared" si="555"/>
        <v>0</v>
      </c>
      <c r="ED290" s="195">
        <f t="shared" si="556"/>
        <v>0</v>
      </c>
      <c r="EJ290" s="147"/>
    </row>
    <row r="291" spans="9:140" ht="13.5" customHeight="1">
      <c r="J291" s="6"/>
      <c r="K291" s="6"/>
      <c r="L291" s="6"/>
      <c r="CJ291" s="236" t="str">
        <f t="shared" si="557"/>
        <v>-</v>
      </c>
      <c r="CK291" s="142" t="str">
        <f t="shared" si="530"/>
        <v>-</v>
      </c>
      <c r="CL291" s="260" t="str">
        <f t="shared" si="558"/>
        <v>-</v>
      </c>
      <c r="CM291" s="3">
        <f t="shared" si="531"/>
        <v>0</v>
      </c>
      <c r="CN291" s="3">
        <f t="shared" si="559"/>
        <v>0</v>
      </c>
      <c r="CO291" s="3">
        <f t="shared" si="532"/>
        <v>0</v>
      </c>
      <c r="CP291" s="3">
        <f t="shared" si="533"/>
        <v>0</v>
      </c>
      <c r="CQ291" s="3">
        <f t="shared" si="534"/>
        <v>0</v>
      </c>
      <c r="CR291" s="3">
        <f t="shared" si="535"/>
        <v>0</v>
      </c>
      <c r="CS291" s="3">
        <f t="shared" si="536"/>
        <v>0</v>
      </c>
      <c r="CT291" s="3">
        <f t="shared" si="537"/>
        <v>0</v>
      </c>
      <c r="CU291" s="3">
        <f t="shared" si="538"/>
        <v>0</v>
      </c>
      <c r="CV291" s="3">
        <f t="shared" si="539"/>
        <v>0</v>
      </c>
      <c r="CW291" s="3">
        <f t="shared" si="540"/>
        <v>0</v>
      </c>
      <c r="CX291" s="3">
        <f t="shared" si="541"/>
        <v>0</v>
      </c>
      <c r="CY291" s="3">
        <f t="shared" si="542"/>
        <v>0</v>
      </c>
      <c r="CZ291" s="3">
        <f t="shared" si="543"/>
        <v>0</v>
      </c>
      <c r="DA291" s="3">
        <f t="shared" si="560"/>
        <v>-1</v>
      </c>
      <c r="DB291" s="3">
        <f t="shared" si="544"/>
        <v>-1</v>
      </c>
      <c r="DC291" s="3">
        <f t="shared" si="544"/>
        <v>-1</v>
      </c>
      <c r="DD291" s="3">
        <f t="shared" si="544"/>
        <v>-1</v>
      </c>
      <c r="DE291" s="3">
        <f t="shared" si="544"/>
        <v>-1</v>
      </c>
      <c r="DF291" s="3">
        <f t="shared" si="544"/>
        <v>-1</v>
      </c>
      <c r="DG291" s="3">
        <f t="shared" si="544"/>
        <v>-1</v>
      </c>
      <c r="DH291" s="3">
        <f t="shared" si="544"/>
        <v>-1</v>
      </c>
      <c r="DI291" s="3">
        <f t="shared" si="544"/>
        <v>-1</v>
      </c>
      <c r="DJ291" s="3">
        <f t="shared" si="544"/>
        <v>-1</v>
      </c>
      <c r="DK291" s="3">
        <f t="shared" si="545"/>
        <v>-1</v>
      </c>
      <c r="DL291" s="3">
        <f t="shared" si="545"/>
        <v>-1</v>
      </c>
      <c r="DM291" s="161" t="str">
        <f t="shared" si="546"/>
        <v>-</v>
      </c>
      <c r="DN291" s="161" t="str">
        <f t="shared" si="547"/>
        <v>-</v>
      </c>
      <c r="DO291" s="139" t="str">
        <f t="shared" si="563"/>
        <v>-</v>
      </c>
      <c r="DP291" s="235" t="str">
        <f t="shared" si="561"/>
        <v>-</v>
      </c>
      <c r="DQ291" s="171"/>
      <c r="DU291" s="224" t="str">
        <f t="shared" si="548"/>
        <v>-</v>
      </c>
      <c r="DV291" s="225" t="str">
        <f t="shared" si="549"/>
        <v>-</v>
      </c>
      <c r="DW291" s="225">
        <f t="shared" si="550"/>
        <v>0</v>
      </c>
      <c r="DX291" s="150">
        <f t="shared" si="551"/>
        <v>0</v>
      </c>
      <c r="DY291" s="165">
        <f t="shared" si="562"/>
        <v>0</v>
      </c>
      <c r="DZ291" s="165">
        <f t="shared" si="552"/>
        <v>0</v>
      </c>
      <c r="EA291" s="165">
        <f t="shared" si="553"/>
        <v>0</v>
      </c>
      <c r="EB291" s="226">
        <f t="shared" si="554"/>
        <v>0</v>
      </c>
      <c r="EC291" s="165">
        <f t="shared" si="555"/>
        <v>0</v>
      </c>
      <c r="ED291" s="195">
        <f t="shared" si="556"/>
        <v>0</v>
      </c>
      <c r="EJ291" s="147"/>
    </row>
    <row r="292" spans="9:140" ht="13.5" customHeight="1">
      <c r="J292" s="6"/>
      <c r="K292" s="6"/>
      <c r="L292" s="6"/>
      <c r="CJ292" s="236" t="str">
        <f t="shared" si="557"/>
        <v>-</v>
      </c>
      <c r="CK292" s="142" t="str">
        <f t="shared" si="530"/>
        <v>-</v>
      </c>
      <c r="CL292" s="260" t="str">
        <f t="shared" si="558"/>
        <v>-</v>
      </c>
      <c r="CM292" s="3">
        <f t="shared" si="531"/>
        <v>0</v>
      </c>
      <c r="CN292" s="3">
        <f t="shared" si="559"/>
        <v>0</v>
      </c>
      <c r="CO292" s="3">
        <f t="shared" si="532"/>
        <v>0</v>
      </c>
      <c r="CP292" s="3">
        <f t="shared" si="533"/>
        <v>0</v>
      </c>
      <c r="CQ292" s="3">
        <f t="shared" si="534"/>
        <v>0</v>
      </c>
      <c r="CR292" s="3">
        <f t="shared" si="535"/>
        <v>0</v>
      </c>
      <c r="CS292" s="3">
        <f t="shared" si="536"/>
        <v>0</v>
      </c>
      <c r="CT292" s="3">
        <f t="shared" si="537"/>
        <v>0</v>
      </c>
      <c r="CU292" s="3">
        <f t="shared" si="538"/>
        <v>0</v>
      </c>
      <c r="CV292" s="3">
        <f t="shared" si="539"/>
        <v>0</v>
      </c>
      <c r="CW292" s="3">
        <f t="shared" si="540"/>
        <v>0</v>
      </c>
      <c r="CX292" s="3">
        <f t="shared" si="541"/>
        <v>0</v>
      </c>
      <c r="CY292" s="3">
        <f t="shared" si="542"/>
        <v>0</v>
      </c>
      <c r="CZ292" s="3">
        <f t="shared" si="543"/>
        <v>0</v>
      </c>
      <c r="DA292" s="3">
        <f t="shared" si="560"/>
        <v>-1</v>
      </c>
      <c r="DB292" s="3">
        <f t="shared" si="544"/>
        <v>-1</v>
      </c>
      <c r="DC292" s="3">
        <f t="shared" si="544"/>
        <v>-1</v>
      </c>
      <c r="DD292" s="3">
        <f t="shared" si="544"/>
        <v>-1</v>
      </c>
      <c r="DE292" s="3">
        <f t="shared" si="544"/>
        <v>-1</v>
      </c>
      <c r="DF292" s="3">
        <f t="shared" si="544"/>
        <v>-1</v>
      </c>
      <c r="DG292" s="3">
        <f t="shared" si="544"/>
        <v>-1</v>
      </c>
      <c r="DH292" s="3">
        <f t="shared" si="544"/>
        <v>-1</v>
      </c>
      <c r="DI292" s="3">
        <f t="shared" si="544"/>
        <v>-1</v>
      </c>
      <c r="DJ292" s="3">
        <f t="shared" si="544"/>
        <v>-1</v>
      </c>
      <c r="DK292" s="3">
        <f t="shared" si="545"/>
        <v>-1</v>
      </c>
      <c r="DL292" s="3">
        <f t="shared" si="545"/>
        <v>-1</v>
      </c>
      <c r="DM292" s="161" t="str">
        <f t="shared" si="546"/>
        <v>-</v>
      </c>
      <c r="DN292" s="161" t="str">
        <f t="shared" si="547"/>
        <v>-</v>
      </c>
      <c r="DO292" s="139" t="str">
        <f t="shared" si="563"/>
        <v>-</v>
      </c>
      <c r="DP292" s="235" t="str">
        <f t="shared" si="561"/>
        <v>-</v>
      </c>
      <c r="DQ292" s="171"/>
      <c r="DU292" s="224" t="str">
        <f t="shared" si="548"/>
        <v>-</v>
      </c>
      <c r="DV292" s="225" t="str">
        <f t="shared" si="549"/>
        <v>-</v>
      </c>
      <c r="DW292" s="225">
        <f t="shared" si="550"/>
        <v>0</v>
      </c>
      <c r="DX292" s="150">
        <f t="shared" si="551"/>
        <v>0</v>
      </c>
      <c r="DY292" s="165">
        <f t="shared" si="562"/>
        <v>0</v>
      </c>
      <c r="DZ292" s="165">
        <f t="shared" si="552"/>
        <v>0</v>
      </c>
      <c r="EA292" s="165">
        <f t="shared" si="553"/>
        <v>0</v>
      </c>
      <c r="EB292" s="226">
        <f t="shared" si="554"/>
        <v>0</v>
      </c>
      <c r="EC292" s="165">
        <f t="shared" si="555"/>
        <v>0</v>
      </c>
      <c r="ED292" s="195">
        <f t="shared" si="556"/>
        <v>0</v>
      </c>
      <c r="EJ292" s="147"/>
    </row>
    <row r="293" spans="9:140" ht="13.5" customHeight="1">
      <c r="J293" s="6"/>
      <c r="K293" s="6"/>
      <c r="L293" s="6"/>
      <c r="CJ293" s="236" t="str">
        <f t="shared" si="557"/>
        <v>-</v>
      </c>
      <c r="CK293" s="142" t="str">
        <f t="shared" si="530"/>
        <v>-</v>
      </c>
      <c r="CL293" s="260" t="str">
        <f t="shared" si="558"/>
        <v>-</v>
      </c>
      <c r="CM293" s="3">
        <f t="shared" si="531"/>
        <v>0</v>
      </c>
      <c r="CN293" s="3">
        <f t="shared" si="559"/>
        <v>0</v>
      </c>
      <c r="CO293" s="3">
        <f t="shared" si="532"/>
        <v>0</v>
      </c>
      <c r="CP293" s="3">
        <f t="shared" si="533"/>
        <v>0</v>
      </c>
      <c r="CQ293" s="3">
        <f t="shared" si="534"/>
        <v>0</v>
      </c>
      <c r="CR293" s="3">
        <f t="shared" si="535"/>
        <v>0</v>
      </c>
      <c r="CS293" s="3">
        <f t="shared" si="536"/>
        <v>0</v>
      </c>
      <c r="CT293" s="3">
        <f t="shared" si="537"/>
        <v>0</v>
      </c>
      <c r="CU293" s="3">
        <f t="shared" si="538"/>
        <v>0</v>
      </c>
      <c r="CV293" s="3">
        <f t="shared" si="539"/>
        <v>0</v>
      </c>
      <c r="CW293" s="3">
        <f t="shared" si="540"/>
        <v>0</v>
      </c>
      <c r="CX293" s="3">
        <f t="shared" si="541"/>
        <v>0</v>
      </c>
      <c r="CY293" s="3">
        <f t="shared" si="542"/>
        <v>0</v>
      </c>
      <c r="CZ293" s="3">
        <f t="shared" si="543"/>
        <v>0</v>
      </c>
      <c r="DA293" s="3">
        <f t="shared" si="560"/>
        <v>-1</v>
      </c>
      <c r="DB293" s="3">
        <f t="shared" si="544"/>
        <v>-1</v>
      </c>
      <c r="DC293" s="3">
        <f t="shared" si="544"/>
        <v>-1</v>
      </c>
      <c r="DD293" s="3">
        <f t="shared" si="544"/>
        <v>-1</v>
      </c>
      <c r="DE293" s="3">
        <f t="shared" si="544"/>
        <v>-1</v>
      </c>
      <c r="DF293" s="3">
        <f t="shared" si="544"/>
        <v>-1</v>
      </c>
      <c r="DG293" s="3">
        <f t="shared" si="544"/>
        <v>-1</v>
      </c>
      <c r="DH293" s="3">
        <f t="shared" si="544"/>
        <v>-1</v>
      </c>
      <c r="DI293" s="3">
        <f t="shared" si="544"/>
        <v>-1</v>
      </c>
      <c r="DJ293" s="3">
        <f t="shared" si="544"/>
        <v>-1</v>
      </c>
      <c r="DK293" s="3">
        <f t="shared" si="545"/>
        <v>-1</v>
      </c>
      <c r="DL293" s="3">
        <f t="shared" si="545"/>
        <v>-1</v>
      </c>
      <c r="DM293" s="161" t="str">
        <f t="shared" si="546"/>
        <v>-</v>
      </c>
      <c r="DN293" s="161" t="str">
        <f t="shared" si="547"/>
        <v>-</v>
      </c>
      <c r="DO293" s="139" t="str">
        <f t="shared" si="563"/>
        <v>-</v>
      </c>
      <c r="DP293" s="235" t="str">
        <f t="shared" si="561"/>
        <v>-</v>
      </c>
      <c r="DQ293" s="174"/>
      <c r="DU293" s="224" t="str">
        <f t="shared" si="548"/>
        <v>-</v>
      </c>
      <c r="DV293" s="225" t="str">
        <f t="shared" si="549"/>
        <v>-</v>
      </c>
      <c r="DW293" s="225">
        <f t="shared" si="550"/>
        <v>0</v>
      </c>
      <c r="DX293" s="150">
        <f t="shared" si="551"/>
        <v>0</v>
      </c>
      <c r="DY293" s="165">
        <f t="shared" si="562"/>
        <v>0</v>
      </c>
      <c r="DZ293" s="165">
        <f t="shared" si="552"/>
        <v>0</v>
      </c>
      <c r="EA293" s="165">
        <f t="shared" si="553"/>
        <v>0</v>
      </c>
      <c r="EB293" s="226">
        <f t="shared" si="554"/>
        <v>0</v>
      </c>
      <c r="EC293" s="165">
        <f t="shared" si="555"/>
        <v>0</v>
      </c>
      <c r="ED293" s="195">
        <f t="shared" si="556"/>
        <v>0</v>
      </c>
      <c r="EJ293" s="147"/>
    </row>
    <row r="294" spans="9:140" ht="13.5" customHeight="1">
      <c r="J294" s="6"/>
      <c r="K294" s="6"/>
      <c r="L294" s="6"/>
      <c r="CJ294" s="236" t="str">
        <f t="shared" si="557"/>
        <v>-</v>
      </c>
      <c r="CK294" s="142" t="str">
        <f t="shared" si="530"/>
        <v>-</v>
      </c>
      <c r="CL294" s="260" t="str">
        <f t="shared" si="558"/>
        <v>-</v>
      </c>
      <c r="CM294" s="3">
        <f t="shared" si="531"/>
        <v>0</v>
      </c>
      <c r="CN294" s="3">
        <f t="shared" si="559"/>
        <v>0</v>
      </c>
      <c r="CO294" s="3">
        <f t="shared" si="532"/>
        <v>0</v>
      </c>
      <c r="CP294" s="3">
        <f t="shared" si="533"/>
        <v>0</v>
      </c>
      <c r="CQ294" s="3">
        <f t="shared" si="534"/>
        <v>0</v>
      </c>
      <c r="CR294" s="3">
        <f t="shared" si="535"/>
        <v>0</v>
      </c>
      <c r="CS294" s="3">
        <f t="shared" si="536"/>
        <v>0</v>
      </c>
      <c r="CT294" s="3">
        <f t="shared" si="537"/>
        <v>0</v>
      </c>
      <c r="CU294" s="3">
        <f t="shared" si="538"/>
        <v>0</v>
      </c>
      <c r="CV294" s="3">
        <f t="shared" si="539"/>
        <v>0</v>
      </c>
      <c r="CW294" s="3">
        <f t="shared" si="540"/>
        <v>0</v>
      </c>
      <c r="CX294" s="3">
        <f t="shared" si="541"/>
        <v>0</v>
      </c>
      <c r="CY294" s="3">
        <f t="shared" si="542"/>
        <v>0</v>
      </c>
      <c r="CZ294" s="3">
        <f t="shared" si="543"/>
        <v>0</v>
      </c>
      <c r="DA294" s="3">
        <f t="shared" si="560"/>
        <v>-1</v>
      </c>
      <c r="DB294" s="3">
        <f t="shared" si="544"/>
        <v>-1</v>
      </c>
      <c r="DC294" s="3">
        <f t="shared" si="544"/>
        <v>-1</v>
      </c>
      <c r="DD294" s="3">
        <f t="shared" si="544"/>
        <v>-1</v>
      </c>
      <c r="DE294" s="3">
        <f t="shared" si="544"/>
        <v>-1</v>
      </c>
      <c r="DF294" s="3">
        <f t="shared" si="544"/>
        <v>-1</v>
      </c>
      <c r="DG294" s="3">
        <f t="shared" si="544"/>
        <v>-1</v>
      </c>
      <c r="DH294" s="3">
        <f t="shared" si="544"/>
        <v>-1</v>
      </c>
      <c r="DI294" s="3">
        <f t="shared" si="544"/>
        <v>-1</v>
      </c>
      <c r="DJ294" s="3">
        <f t="shared" si="544"/>
        <v>-1</v>
      </c>
      <c r="DK294" s="3">
        <f t="shared" si="545"/>
        <v>-1</v>
      </c>
      <c r="DL294" s="3">
        <f t="shared" si="545"/>
        <v>-1</v>
      </c>
      <c r="DM294" s="161" t="str">
        <f t="shared" si="546"/>
        <v>-</v>
      </c>
      <c r="DN294" s="161" t="str">
        <f t="shared" si="547"/>
        <v>-</v>
      </c>
      <c r="DO294" s="139" t="str">
        <f t="shared" si="563"/>
        <v>-</v>
      </c>
      <c r="DP294" s="235" t="str">
        <f t="shared" si="561"/>
        <v>-</v>
      </c>
      <c r="DQ294" s="171"/>
      <c r="DU294" s="224" t="str">
        <f t="shared" si="548"/>
        <v>-</v>
      </c>
      <c r="DV294" s="225" t="str">
        <f t="shared" si="549"/>
        <v>-</v>
      </c>
      <c r="DW294" s="225">
        <f t="shared" si="550"/>
        <v>0</v>
      </c>
      <c r="DX294" s="150">
        <f t="shared" si="551"/>
        <v>0</v>
      </c>
      <c r="DY294" s="165">
        <f t="shared" si="562"/>
        <v>0</v>
      </c>
      <c r="DZ294" s="165">
        <f t="shared" si="552"/>
        <v>0</v>
      </c>
      <c r="EA294" s="165">
        <f t="shared" si="553"/>
        <v>0</v>
      </c>
      <c r="EB294" s="226">
        <f t="shared" si="554"/>
        <v>0</v>
      </c>
      <c r="EC294" s="165">
        <f t="shared" si="555"/>
        <v>0</v>
      </c>
      <c r="ED294" s="195">
        <f t="shared" si="556"/>
        <v>0</v>
      </c>
      <c r="EJ294" s="147"/>
    </row>
    <row r="295" spans="9:140" ht="13.5" customHeight="1">
      <c r="J295" s="6"/>
      <c r="K295" s="6"/>
      <c r="L295" s="6"/>
      <c r="CJ295" s="236" t="str">
        <f t="shared" si="557"/>
        <v>-</v>
      </c>
      <c r="CK295" s="142" t="str">
        <f t="shared" si="530"/>
        <v>-</v>
      </c>
      <c r="CL295" s="260" t="str">
        <f t="shared" si="558"/>
        <v>-</v>
      </c>
      <c r="CM295" s="3">
        <f t="shared" si="531"/>
        <v>0</v>
      </c>
      <c r="CN295" s="3">
        <f t="shared" si="559"/>
        <v>0</v>
      </c>
      <c r="CO295" s="3">
        <f t="shared" si="532"/>
        <v>0</v>
      </c>
      <c r="CP295" s="3">
        <f t="shared" si="533"/>
        <v>0</v>
      </c>
      <c r="CQ295" s="3">
        <f t="shared" si="534"/>
        <v>0</v>
      </c>
      <c r="CR295" s="3">
        <f t="shared" si="535"/>
        <v>0</v>
      </c>
      <c r="CS295" s="3">
        <f t="shared" si="536"/>
        <v>0</v>
      </c>
      <c r="CT295" s="3">
        <f t="shared" si="537"/>
        <v>0</v>
      </c>
      <c r="CU295" s="3">
        <f t="shared" si="538"/>
        <v>0</v>
      </c>
      <c r="CV295" s="3">
        <f t="shared" si="539"/>
        <v>0</v>
      </c>
      <c r="CW295" s="3">
        <f t="shared" si="540"/>
        <v>0</v>
      </c>
      <c r="CX295" s="3">
        <f t="shared" si="541"/>
        <v>0</v>
      </c>
      <c r="CY295" s="3">
        <f t="shared" si="542"/>
        <v>0</v>
      </c>
      <c r="CZ295" s="3">
        <f t="shared" si="543"/>
        <v>0</v>
      </c>
      <c r="DA295" s="3">
        <f t="shared" si="560"/>
        <v>-1</v>
      </c>
      <c r="DB295" s="3">
        <f t="shared" si="544"/>
        <v>-1</v>
      </c>
      <c r="DC295" s="3">
        <f t="shared" si="544"/>
        <v>-1</v>
      </c>
      <c r="DD295" s="3">
        <f t="shared" si="544"/>
        <v>-1</v>
      </c>
      <c r="DE295" s="3">
        <f t="shared" si="544"/>
        <v>-1</v>
      </c>
      <c r="DF295" s="3">
        <f t="shared" si="544"/>
        <v>-1</v>
      </c>
      <c r="DG295" s="3">
        <f t="shared" si="544"/>
        <v>-1</v>
      </c>
      <c r="DH295" s="3">
        <f t="shared" si="544"/>
        <v>-1</v>
      </c>
      <c r="DI295" s="3">
        <f t="shared" si="544"/>
        <v>-1</v>
      </c>
      <c r="DJ295" s="3">
        <f t="shared" si="544"/>
        <v>-1</v>
      </c>
      <c r="DK295" s="3">
        <f t="shared" si="545"/>
        <v>-1</v>
      </c>
      <c r="DL295" s="3">
        <f t="shared" si="545"/>
        <v>-1</v>
      </c>
      <c r="DM295" s="161" t="str">
        <f t="shared" si="546"/>
        <v>-</v>
      </c>
      <c r="DN295" s="161" t="str">
        <f t="shared" si="547"/>
        <v>-</v>
      </c>
      <c r="DO295" s="139" t="str">
        <f t="shared" si="563"/>
        <v>-</v>
      </c>
      <c r="DP295" s="235" t="str">
        <f t="shared" si="561"/>
        <v>-</v>
      </c>
      <c r="DU295" s="224" t="str">
        <f t="shared" si="548"/>
        <v>-</v>
      </c>
      <c r="DV295" s="225" t="str">
        <f t="shared" si="549"/>
        <v>-</v>
      </c>
      <c r="DW295" s="225">
        <f t="shared" si="550"/>
        <v>0</v>
      </c>
      <c r="DX295" s="150">
        <f t="shared" si="551"/>
        <v>0</v>
      </c>
      <c r="DY295" s="165">
        <f t="shared" si="562"/>
        <v>0</v>
      </c>
      <c r="DZ295" s="165">
        <f t="shared" si="552"/>
        <v>0</v>
      </c>
      <c r="EA295" s="165">
        <f t="shared" si="553"/>
        <v>0</v>
      </c>
      <c r="EB295" s="226">
        <f t="shared" si="554"/>
        <v>0</v>
      </c>
      <c r="EC295" s="165">
        <f t="shared" si="555"/>
        <v>0</v>
      </c>
      <c r="ED295" s="195">
        <f t="shared" si="556"/>
        <v>0</v>
      </c>
      <c r="EJ295" s="147"/>
    </row>
    <row r="296" spans="9:140" ht="13.5" customHeight="1">
      <c r="J296" s="6"/>
      <c r="K296" s="6"/>
      <c r="L296" s="6"/>
      <c r="CJ296" s="236" t="str">
        <f t="shared" si="557"/>
        <v>-</v>
      </c>
      <c r="CK296" s="142" t="str">
        <f t="shared" si="530"/>
        <v>-</v>
      </c>
      <c r="CL296" s="260" t="str">
        <f t="shared" si="558"/>
        <v>-</v>
      </c>
      <c r="CM296" s="3">
        <f t="shared" si="531"/>
        <v>0</v>
      </c>
      <c r="CN296" s="3">
        <f t="shared" si="559"/>
        <v>0</v>
      </c>
      <c r="CO296" s="3">
        <f t="shared" si="532"/>
        <v>0</v>
      </c>
      <c r="CP296" s="3">
        <f t="shared" si="533"/>
        <v>0</v>
      </c>
      <c r="CQ296" s="3">
        <f t="shared" si="534"/>
        <v>0</v>
      </c>
      <c r="CR296" s="3">
        <f t="shared" si="535"/>
        <v>0</v>
      </c>
      <c r="CS296" s="3">
        <f t="shared" si="536"/>
        <v>0</v>
      </c>
      <c r="CT296" s="3">
        <f t="shared" si="537"/>
        <v>0</v>
      </c>
      <c r="CU296" s="3">
        <f t="shared" si="538"/>
        <v>0</v>
      </c>
      <c r="CV296" s="3">
        <f t="shared" si="539"/>
        <v>0</v>
      </c>
      <c r="CW296" s="3">
        <f t="shared" si="540"/>
        <v>0</v>
      </c>
      <c r="CX296" s="3">
        <f t="shared" si="541"/>
        <v>0</v>
      </c>
      <c r="CY296" s="3">
        <f t="shared" si="542"/>
        <v>0</v>
      </c>
      <c r="CZ296" s="3">
        <f t="shared" si="543"/>
        <v>0</v>
      </c>
      <c r="DA296" s="3">
        <f t="shared" si="560"/>
        <v>-1</v>
      </c>
      <c r="DB296" s="3">
        <f t="shared" si="544"/>
        <v>-1</v>
      </c>
      <c r="DC296" s="3">
        <f t="shared" si="544"/>
        <v>-1</v>
      </c>
      <c r="DD296" s="3">
        <f t="shared" si="544"/>
        <v>-1</v>
      </c>
      <c r="DE296" s="3">
        <f t="shared" si="544"/>
        <v>-1</v>
      </c>
      <c r="DF296" s="3">
        <f t="shared" si="544"/>
        <v>-1</v>
      </c>
      <c r="DG296" s="3">
        <f t="shared" si="544"/>
        <v>-1</v>
      </c>
      <c r="DH296" s="3">
        <f t="shared" si="544"/>
        <v>-1</v>
      </c>
      <c r="DI296" s="3">
        <f t="shared" si="544"/>
        <v>-1</v>
      </c>
      <c r="DJ296" s="3">
        <f t="shared" si="544"/>
        <v>-1</v>
      </c>
      <c r="DK296" s="3">
        <f t="shared" si="545"/>
        <v>-1</v>
      </c>
      <c r="DL296" s="3">
        <f t="shared" si="545"/>
        <v>-1</v>
      </c>
      <c r="DM296" s="161" t="str">
        <f t="shared" si="546"/>
        <v>-</v>
      </c>
      <c r="DN296" s="161" t="str">
        <f t="shared" si="547"/>
        <v>-</v>
      </c>
      <c r="DO296" s="139" t="str">
        <f t="shared" si="563"/>
        <v>-</v>
      </c>
      <c r="DP296" s="235" t="str">
        <f t="shared" si="561"/>
        <v>-</v>
      </c>
      <c r="DU296" s="224" t="str">
        <f t="shared" si="548"/>
        <v>-</v>
      </c>
      <c r="DV296" s="225" t="str">
        <f t="shared" si="549"/>
        <v>-</v>
      </c>
      <c r="DW296" s="225">
        <f t="shared" si="550"/>
        <v>0</v>
      </c>
      <c r="DX296" s="150">
        <f t="shared" si="551"/>
        <v>0</v>
      </c>
      <c r="DY296" s="165">
        <f t="shared" si="562"/>
        <v>0</v>
      </c>
      <c r="DZ296" s="165">
        <f t="shared" si="552"/>
        <v>0</v>
      </c>
      <c r="EA296" s="165">
        <f t="shared" si="553"/>
        <v>0</v>
      </c>
      <c r="EB296" s="226">
        <f t="shared" si="554"/>
        <v>0</v>
      </c>
      <c r="EC296" s="165">
        <f t="shared" si="555"/>
        <v>0</v>
      </c>
      <c r="ED296" s="195">
        <f t="shared" si="556"/>
        <v>0</v>
      </c>
      <c r="EJ296" s="147"/>
    </row>
    <row r="297" spans="9:140" ht="13.5" customHeight="1">
      <c r="J297" s="6"/>
      <c r="K297" s="6"/>
      <c r="L297" s="6"/>
      <c r="CJ297" s="236" t="str">
        <f t="shared" si="557"/>
        <v>-</v>
      </c>
      <c r="CK297" s="142" t="str">
        <f t="shared" si="530"/>
        <v>-</v>
      </c>
      <c r="CL297" s="260" t="str">
        <f t="shared" si="558"/>
        <v>-</v>
      </c>
      <c r="CM297" s="3">
        <f t="shared" si="531"/>
        <v>0</v>
      </c>
      <c r="CN297" s="3">
        <f t="shared" si="559"/>
        <v>0</v>
      </c>
      <c r="CO297" s="3">
        <f t="shared" si="532"/>
        <v>0</v>
      </c>
      <c r="CP297" s="3">
        <f t="shared" si="533"/>
        <v>0</v>
      </c>
      <c r="CQ297" s="3">
        <f t="shared" si="534"/>
        <v>0</v>
      </c>
      <c r="CR297" s="3">
        <f t="shared" si="535"/>
        <v>0</v>
      </c>
      <c r="CS297" s="3">
        <f t="shared" si="536"/>
        <v>0</v>
      </c>
      <c r="CT297" s="3">
        <f t="shared" si="537"/>
        <v>0</v>
      </c>
      <c r="CU297" s="3">
        <f t="shared" si="538"/>
        <v>0</v>
      </c>
      <c r="CV297" s="3">
        <f t="shared" si="539"/>
        <v>0</v>
      </c>
      <c r="CW297" s="3">
        <f t="shared" si="540"/>
        <v>0</v>
      </c>
      <c r="CX297" s="3">
        <f t="shared" si="541"/>
        <v>0</v>
      </c>
      <c r="CY297" s="3">
        <f t="shared" si="542"/>
        <v>0</v>
      </c>
      <c r="CZ297" s="3">
        <f t="shared" si="543"/>
        <v>0</v>
      </c>
      <c r="DA297" s="3">
        <f>IF(AND(CO297&gt;0,CO298&lt;0),1,-1)</f>
        <v>-1</v>
      </c>
      <c r="DB297" s="3">
        <f t="shared" si="544"/>
        <v>-1</v>
      </c>
      <c r="DC297" s="3">
        <f t="shared" si="544"/>
        <v>-1</v>
      </c>
      <c r="DD297" s="3">
        <f t="shared" si="544"/>
        <v>-1</v>
      </c>
      <c r="DE297" s="3">
        <f t="shared" si="544"/>
        <v>-1</v>
      </c>
      <c r="DF297" s="3">
        <f t="shared" si="544"/>
        <v>-1</v>
      </c>
      <c r="DG297" s="3">
        <f t="shared" si="544"/>
        <v>-1</v>
      </c>
      <c r="DH297" s="3">
        <f t="shared" si="544"/>
        <v>-1</v>
      </c>
      <c r="DI297" s="3">
        <f t="shared" si="544"/>
        <v>-1</v>
      </c>
      <c r="DJ297" s="3">
        <f t="shared" si="544"/>
        <v>-1</v>
      </c>
      <c r="DK297" s="3">
        <f t="shared" si="545"/>
        <v>-1</v>
      </c>
      <c r="DL297" s="3">
        <f t="shared" si="545"/>
        <v>-1</v>
      </c>
      <c r="DM297" s="161" t="str">
        <f t="shared" si="546"/>
        <v>-</v>
      </c>
      <c r="DN297" s="161" t="str">
        <f t="shared" si="547"/>
        <v>-</v>
      </c>
      <c r="DO297" s="139" t="str">
        <f t="shared" si="563"/>
        <v>-</v>
      </c>
      <c r="DP297" s="235" t="str">
        <f t="shared" si="561"/>
        <v>-</v>
      </c>
      <c r="DU297" s="224" t="str">
        <f t="shared" si="548"/>
        <v>-</v>
      </c>
      <c r="DV297" s="225" t="str">
        <f t="shared" si="549"/>
        <v>-</v>
      </c>
      <c r="DW297" s="225">
        <f t="shared" si="550"/>
        <v>0</v>
      </c>
      <c r="DX297" s="150">
        <f t="shared" si="551"/>
        <v>0</v>
      </c>
      <c r="DY297" s="165">
        <f t="shared" si="562"/>
        <v>0</v>
      </c>
      <c r="DZ297" s="165">
        <f t="shared" si="552"/>
        <v>0</v>
      </c>
      <c r="EA297" s="165">
        <f t="shared" si="553"/>
        <v>0</v>
      </c>
      <c r="EB297" s="226">
        <f t="shared" si="554"/>
        <v>0</v>
      </c>
      <c r="EC297" s="165">
        <f t="shared" si="555"/>
        <v>0</v>
      </c>
      <c r="ED297" s="195">
        <f t="shared" si="556"/>
        <v>0</v>
      </c>
      <c r="EJ297" s="147"/>
    </row>
    <row r="298" spans="9:140" ht="13.5" customHeight="1">
      <c r="J298" s="6"/>
      <c r="K298" s="6"/>
      <c r="L298" s="6"/>
      <c r="CI298" s="172"/>
      <c r="CJ298" s="236" t="str">
        <f t="shared" si="557"/>
        <v>-</v>
      </c>
      <c r="CK298" s="142" t="str">
        <f t="shared" si="530"/>
        <v>-</v>
      </c>
      <c r="CL298" s="260" t="str">
        <f t="shared" si="558"/>
        <v>-</v>
      </c>
      <c r="CM298" s="3">
        <f t="shared" si="531"/>
        <v>0</v>
      </c>
      <c r="CN298" s="3">
        <f t="shared" si="559"/>
        <v>0</v>
      </c>
      <c r="CO298" s="3">
        <f t="shared" si="532"/>
        <v>0</v>
      </c>
      <c r="CP298" s="3">
        <f t="shared" si="533"/>
        <v>0</v>
      </c>
      <c r="CQ298" s="3">
        <f t="shared" si="534"/>
        <v>0</v>
      </c>
      <c r="CR298" s="3">
        <f t="shared" si="535"/>
        <v>0</v>
      </c>
      <c r="CS298" s="3">
        <f t="shared" si="536"/>
        <v>0</v>
      </c>
      <c r="CT298" s="3">
        <f t="shared" si="537"/>
        <v>0</v>
      </c>
      <c r="CU298" s="3">
        <f t="shared" si="538"/>
        <v>0</v>
      </c>
      <c r="CV298" s="3">
        <f t="shared" si="539"/>
        <v>0</v>
      </c>
      <c r="CW298" s="3">
        <f t="shared" si="540"/>
        <v>0</v>
      </c>
      <c r="CX298" s="3">
        <f t="shared" si="541"/>
        <v>0</v>
      </c>
      <c r="CY298" s="3">
        <f t="shared" si="542"/>
        <v>0</v>
      </c>
      <c r="CZ298" s="3">
        <f t="shared" si="543"/>
        <v>0</v>
      </c>
      <c r="DA298" s="3">
        <f>IF(AND(CO298&gt;0,CO299&lt;0),1,-1)</f>
        <v>-1</v>
      </c>
      <c r="DB298" s="3">
        <f t="shared" si="544"/>
        <v>-1</v>
      </c>
      <c r="DC298" s="3">
        <f t="shared" si="544"/>
        <v>-1</v>
      </c>
      <c r="DD298" s="3">
        <f t="shared" si="544"/>
        <v>-1</v>
      </c>
      <c r="DE298" s="3">
        <f t="shared" si="544"/>
        <v>-1</v>
      </c>
      <c r="DF298" s="3">
        <f t="shared" si="544"/>
        <v>-1</v>
      </c>
      <c r="DG298" s="3">
        <f t="shared" si="544"/>
        <v>-1</v>
      </c>
      <c r="DH298" s="3">
        <f t="shared" si="544"/>
        <v>-1</v>
      </c>
      <c r="DI298" s="3">
        <f t="shared" si="544"/>
        <v>-1</v>
      </c>
      <c r="DJ298" s="3">
        <f t="shared" si="544"/>
        <v>-1</v>
      </c>
      <c r="DK298" s="3">
        <f t="shared" si="545"/>
        <v>-1</v>
      </c>
      <c r="DL298" s="3">
        <f t="shared" si="545"/>
        <v>-1</v>
      </c>
      <c r="DM298" s="161" t="str">
        <f t="shared" si="546"/>
        <v>-</v>
      </c>
      <c r="DN298" s="161" t="str">
        <f t="shared" si="547"/>
        <v>-</v>
      </c>
      <c r="DO298" s="139" t="str">
        <f t="shared" si="563"/>
        <v>-</v>
      </c>
      <c r="DP298" s="235" t="str">
        <f t="shared" si="561"/>
        <v>-</v>
      </c>
      <c r="DU298" s="224" t="str">
        <f t="shared" si="548"/>
        <v>-</v>
      </c>
      <c r="DV298" s="225" t="str">
        <f t="shared" si="549"/>
        <v>-</v>
      </c>
      <c r="DW298" s="225">
        <f t="shared" si="550"/>
        <v>0</v>
      </c>
      <c r="DX298" s="150">
        <f t="shared" si="551"/>
        <v>0</v>
      </c>
      <c r="DY298" s="165">
        <f t="shared" si="562"/>
        <v>0</v>
      </c>
      <c r="DZ298" s="165">
        <f t="shared" si="552"/>
        <v>0</v>
      </c>
      <c r="EA298" s="165">
        <f t="shared" si="553"/>
        <v>0</v>
      </c>
      <c r="EB298" s="226">
        <f t="shared" si="554"/>
        <v>0</v>
      </c>
      <c r="EC298" s="165">
        <f t="shared" si="555"/>
        <v>0</v>
      </c>
      <c r="ED298" s="195">
        <f t="shared" si="556"/>
        <v>0</v>
      </c>
      <c r="EJ298" s="147"/>
    </row>
    <row r="299" spans="9:140" ht="13.5" customHeight="1">
      <c r="J299" s="6"/>
      <c r="K299" s="6"/>
      <c r="L299" s="6"/>
      <c r="CI299" s="172"/>
      <c r="CJ299" s="236" t="str">
        <f t="shared" si="557"/>
        <v>-</v>
      </c>
      <c r="CK299" s="142" t="str">
        <f t="shared" si="530"/>
        <v>-</v>
      </c>
      <c r="CL299" s="260" t="str">
        <f t="shared" si="558"/>
        <v>-</v>
      </c>
      <c r="CM299" s="3">
        <f t="shared" si="531"/>
        <v>0</v>
      </c>
      <c r="CN299" s="3">
        <f t="shared" si="559"/>
        <v>0</v>
      </c>
      <c r="CO299" s="3">
        <f t="shared" si="532"/>
        <v>0</v>
      </c>
      <c r="CP299" s="3">
        <f t="shared" si="533"/>
        <v>0</v>
      </c>
      <c r="CQ299" s="3">
        <f t="shared" si="534"/>
        <v>0</v>
      </c>
      <c r="CR299" s="3">
        <f t="shared" si="535"/>
        <v>0</v>
      </c>
      <c r="CS299" s="3">
        <f t="shared" si="536"/>
        <v>0</v>
      </c>
      <c r="CT299" s="3">
        <f t="shared" si="537"/>
        <v>0</v>
      </c>
      <c r="CU299" s="3">
        <f t="shared" si="538"/>
        <v>0</v>
      </c>
      <c r="CV299" s="3">
        <f t="shared" si="539"/>
        <v>0</v>
      </c>
      <c r="CW299" s="3">
        <f t="shared" si="540"/>
        <v>0</v>
      </c>
      <c r="CX299" s="3">
        <f t="shared" si="541"/>
        <v>0</v>
      </c>
      <c r="CY299" s="3">
        <f t="shared" si="542"/>
        <v>0</v>
      </c>
      <c r="CZ299" s="3">
        <f t="shared" si="543"/>
        <v>0</v>
      </c>
      <c r="DA299" s="3">
        <f>IF(AND(CO299&gt;0,CO300&lt;0),1,-1)</f>
        <v>-1</v>
      </c>
      <c r="DB299" s="3">
        <f t="shared" si="544"/>
        <v>-1</v>
      </c>
      <c r="DC299" s="3">
        <f t="shared" si="544"/>
        <v>-1</v>
      </c>
      <c r="DD299" s="3">
        <f t="shared" si="544"/>
        <v>-1</v>
      </c>
      <c r="DE299" s="3">
        <f t="shared" si="544"/>
        <v>-1</v>
      </c>
      <c r="DF299" s="3">
        <f t="shared" si="544"/>
        <v>-1</v>
      </c>
      <c r="DG299" s="3">
        <f t="shared" si="544"/>
        <v>-1</v>
      </c>
      <c r="DH299" s="3">
        <f t="shared" si="544"/>
        <v>-1</v>
      </c>
      <c r="DI299" s="3">
        <f t="shared" si="544"/>
        <v>-1</v>
      </c>
      <c r="DJ299" s="3">
        <f t="shared" si="544"/>
        <v>-1</v>
      </c>
      <c r="DK299" s="3">
        <f t="shared" si="545"/>
        <v>-1</v>
      </c>
      <c r="DL299" s="3">
        <f t="shared" si="545"/>
        <v>-1</v>
      </c>
      <c r="DM299" s="161" t="str">
        <f t="shared" si="546"/>
        <v>-</v>
      </c>
      <c r="DN299" s="161" t="str">
        <f t="shared" si="547"/>
        <v>-</v>
      </c>
      <c r="DO299" s="139" t="str">
        <f t="shared" si="563"/>
        <v>-</v>
      </c>
      <c r="DP299" s="235" t="str">
        <f t="shared" si="561"/>
        <v>-</v>
      </c>
      <c r="DU299" s="224" t="str">
        <f t="shared" si="548"/>
        <v>-</v>
      </c>
      <c r="DV299" s="225" t="str">
        <f t="shared" si="549"/>
        <v>-</v>
      </c>
      <c r="DW299" s="225">
        <f t="shared" si="550"/>
        <v>0</v>
      </c>
      <c r="DX299" s="150">
        <f t="shared" si="551"/>
        <v>0</v>
      </c>
      <c r="DY299" s="165">
        <f t="shared" si="562"/>
        <v>0</v>
      </c>
      <c r="DZ299" s="165">
        <f t="shared" si="552"/>
        <v>0</v>
      </c>
      <c r="EA299" s="165">
        <f t="shared" si="553"/>
        <v>0</v>
      </c>
      <c r="EB299" s="226">
        <f t="shared" si="554"/>
        <v>0</v>
      </c>
      <c r="EC299" s="165">
        <f t="shared" si="555"/>
        <v>0</v>
      </c>
      <c r="ED299" s="195">
        <f t="shared" si="556"/>
        <v>0</v>
      </c>
      <c r="EJ299" s="147"/>
    </row>
    <row r="300" spans="9:140" ht="13.5" customHeight="1">
      <c r="J300" s="6"/>
      <c r="K300" s="6"/>
      <c r="L300" s="6"/>
      <c r="CI300" s="172"/>
      <c r="CJ300" s="236" t="str">
        <f t="shared" si="557"/>
        <v>-</v>
      </c>
      <c r="CK300" s="142" t="str">
        <f t="shared" si="530"/>
        <v>-</v>
      </c>
      <c r="CL300" s="260" t="str">
        <f t="shared" si="558"/>
        <v>-</v>
      </c>
      <c r="CM300" s="3">
        <f t="shared" si="531"/>
        <v>0</v>
      </c>
      <c r="CN300" s="3">
        <f t="shared" si="559"/>
        <v>0</v>
      </c>
      <c r="CO300" s="3">
        <f t="shared" si="532"/>
        <v>0</v>
      </c>
      <c r="CP300" s="3">
        <f t="shared" si="533"/>
        <v>0</v>
      </c>
      <c r="CQ300" s="3">
        <f t="shared" si="534"/>
        <v>0</v>
      </c>
      <c r="CR300" s="3">
        <f t="shared" si="535"/>
        <v>0</v>
      </c>
      <c r="CS300" s="3">
        <f t="shared" si="536"/>
        <v>0</v>
      </c>
      <c r="CT300" s="3">
        <f t="shared" si="537"/>
        <v>0</v>
      </c>
      <c r="CU300" s="3">
        <f t="shared" si="538"/>
        <v>0</v>
      </c>
      <c r="CV300" s="3">
        <f t="shared" si="539"/>
        <v>0</v>
      </c>
      <c r="CW300" s="3">
        <f t="shared" si="540"/>
        <v>0</v>
      </c>
      <c r="CX300" s="3">
        <f t="shared" si="541"/>
        <v>0</v>
      </c>
      <c r="CY300" s="3">
        <f t="shared" si="542"/>
        <v>0</v>
      </c>
      <c r="CZ300" s="3">
        <f t="shared" si="543"/>
        <v>0</v>
      </c>
      <c r="DA300" s="3">
        <f>IF(AND(CO300&gt;0,CO301&lt;0),1,-1)</f>
        <v>-1</v>
      </c>
      <c r="DB300" s="3">
        <f t="shared" si="544"/>
        <v>-1</v>
      </c>
      <c r="DC300" s="3">
        <f>IF(AND(CQ300&gt;0,CQ301&lt;0),1,-1)</f>
        <v>-1</v>
      </c>
      <c r="DD300" s="3">
        <f t="shared" si="544"/>
        <v>-1</v>
      </c>
      <c r="DE300" s="3">
        <f t="shared" si="544"/>
        <v>-1</v>
      </c>
      <c r="DF300" s="3">
        <f t="shared" si="544"/>
        <v>-1</v>
      </c>
      <c r="DG300" s="3">
        <f t="shared" si="544"/>
        <v>-1</v>
      </c>
      <c r="DH300" s="3">
        <f t="shared" si="544"/>
        <v>-1</v>
      </c>
      <c r="DI300" s="3">
        <f t="shared" si="544"/>
        <v>-1</v>
      </c>
      <c r="DJ300" s="3">
        <f t="shared" si="544"/>
        <v>-1</v>
      </c>
      <c r="DK300" s="3">
        <f t="shared" si="545"/>
        <v>-1</v>
      </c>
      <c r="DL300" s="3">
        <f t="shared" si="545"/>
        <v>-1</v>
      </c>
      <c r="DM300" s="161" t="str">
        <f t="shared" si="546"/>
        <v>-</v>
      </c>
      <c r="DN300" s="161" t="str">
        <f t="shared" si="547"/>
        <v>-</v>
      </c>
      <c r="DO300" s="139" t="str">
        <f t="shared" si="563"/>
        <v>-</v>
      </c>
      <c r="DP300" s="235" t="str">
        <f t="shared" si="561"/>
        <v>-</v>
      </c>
      <c r="DU300" s="224" t="str">
        <f t="shared" si="548"/>
        <v>-</v>
      </c>
      <c r="DV300" s="225" t="str">
        <f t="shared" si="549"/>
        <v>-</v>
      </c>
      <c r="DW300" s="225">
        <f t="shared" si="550"/>
        <v>0</v>
      </c>
      <c r="DX300" s="150">
        <f t="shared" si="551"/>
        <v>0</v>
      </c>
      <c r="DY300" s="165">
        <f t="shared" si="562"/>
        <v>0</v>
      </c>
      <c r="DZ300" s="165">
        <f t="shared" si="552"/>
        <v>0</v>
      </c>
      <c r="EA300" s="165">
        <f t="shared" si="553"/>
        <v>0</v>
      </c>
      <c r="EB300" s="226">
        <f t="shared" si="554"/>
        <v>0</v>
      </c>
      <c r="EC300" s="165">
        <f t="shared" si="555"/>
        <v>0</v>
      </c>
      <c r="ED300" s="195">
        <f t="shared" si="556"/>
        <v>0</v>
      </c>
      <c r="EJ300" s="147"/>
    </row>
    <row r="301" spans="9:140" ht="13.5" customHeight="1">
      <c r="J301" s="6"/>
      <c r="K301" s="6"/>
      <c r="L301" s="6"/>
      <c r="CI301" s="172"/>
      <c r="CJ301" s="236" t="str">
        <f t="shared" si="557"/>
        <v>-</v>
      </c>
      <c r="CK301" s="142" t="str">
        <f t="shared" si="530"/>
        <v>-</v>
      </c>
      <c r="CL301" s="260" t="str">
        <f t="shared" si="558"/>
        <v>-</v>
      </c>
      <c r="CM301" s="3">
        <f t="shared" si="531"/>
        <v>0</v>
      </c>
      <c r="CN301" s="3">
        <f t="shared" si="559"/>
        <v>0</v>
      </c>
      <c r="CO301" s="3">
        <f t="shared" si="532"/>
        <v>0</v>
      </c>
      <c r="CP301" s="3">
        <f t="shared" si="533"/>
        <v>0</v>
      </c>
      <c r="CQ301" s="3">
        <f t="shared" si="534"/>
        <v>0</v>
      </c>
      <c r="CR301" s="3">
        <f t="shared" si="535"/>
        <v>0</v>
      </c>
      <c r="CS301" s="3">
        <f t="shared" si="536"/>
        <v>0</v>
      </c>
      <c r="CT301" s="3">
        <f t="shared" si="537"/>
        <v>0</v>
      </c>
      <c r="CU301" s="3">
        <f t="shared" si="538"/>
        <v>0</v>
      </c>
      <c r="CV301" s="3">
        <f t="shared" si="539"/>
        <v>0</v>
      </c>
      <c r="CW301" s="3">
        <f t="shared" si="540"/>
        <v>0</v>
      </c>
      <c r="CX301" s="3">
        <f t="shared" si="541"/>
        <v>0</v>
      </c>
      <c r="CY301" s="3">
        <f t="shared" si="542"/>
        <v>0</v>
      </c>
      <c r="CZ301" s="3">
        <f t="shared" si="543"/>
        <v>0</v>
      </c>
      <c r="DA301" s="3">
        <f>IF(AND(CO301&gt;0,CO302&lt;0),1,-1)</f>
        <v>-1</v>
      </c>
      <c r="DB301" s="3">
        <f t="shared" si="544"/>
        <v>-1</v>
      </c>
      <c r="DC301" s="3">
        <f t="shared" si="544"/>
        <v>-1</v>
      </c>
      <c r="DD301" s="3">
        <f t="shared" si="544"/>
        <v>-1</v>
      </c>
      <c r="DE301" s="3">
        <f t="shared" si="544"/>
        <v>-1</v>
      </c>
      <c r="DF301" s="3">
        <f t="shared" si="544"/>
        <v>-1</v>
      </c>
      <c r="DG301" s="3">
        <f t="shared" si="544"/>
        <v>-1</v>
      </c>
      <c r="DH301" s="3">
        <f t="shared" si="544"/>
        <v>-1</v>
      </c>
      <c r="DI301" s="3">
        <f t="shared" si="544"/>
        <v>-1</v>
      </c>
      <c r="DJ301" s="3">
        <f>IF(AND(CX301&gt;0,CX302&lt;0),1,-1)</f>
        <v>-1</v>
      </c>
      <c r="DK301" s="3">
        <f>IF(AND(CY301&gt;0,CY302&lt;0),1,-1)</f>
        <v>-1</v>
      </c>
      <c r="DL301" s="3">
        <f>IF(AND(CZ301&gt;0,CZ302&lt;0),1,-1)</f>
        <v>-1</v>
      </c>
      <c r="DM301" s="161" t="str">
        <f t="shared" si="546"/>
        <v>-</v>
      </c>
      <c r="DN301" s="161" t="str">
        <f t="shared" si="547"/>
        <v>-</v>
      </c>
      <c r="DO301" s="139" t="str">
        <f>IF(OR(DM301="-",DM302="-"),"-",(DN301-DN302)/(DM301-DM302))</f>
        <v>-</v>
      </c>
      <c r="DP301" s="235" t="str">
        <f t="shared" si="561"/>
        <v>-</v>
      </c>
      <c r="DQ301" s="142"/>
      <c r="DU301" s="224" t="str">
        <f t="shared" si="548"/>
        <v>-</v>
      </c>
      <c r="DV301" s="225" t="str">
        <f t="shared" si="549"/>
        <v>-</v>
      </c>
      <c r="DW301" s="225">
        <f t="shared" si="550"/>
        <v>0</v>
      </c>
      <c r="DX301" s="150">
        <f t="shared" si="551"/>
        <v>0</v>
      </c>
      <c r="DY301" s="165">
        <f t="shared" si="562"/>
        <v>0</v>
      </c>
      <c r="DZ301" s="165">
        <f t="shared" si="552"/>
        <v>0</v>
      </c>
      <c r="EA301" s="165">
        <f t="shared" si="553"/>
        <v>0</v>
      </c>
      <c r="EB301" s="226">
        <f t="shared" si="554"/>
        <v>0</v>
      </c>
      <c r="EC301" s="165">
        <f t="shared" si="555"/>
        <v>0</v>
      </c>
      <c r="ED301" s="195">
        <f t="shared" si="556"/>
        <v>0</v>
      </c>
      <c r="EJ301" s="147"/>
    </row>
    <row r="302" spans="9:140" ht="13.5" customHeight="1">
      <c r="J302" s="6"/>
      <c r="K302" s="6"/>
      <c r="L302" s="6"/>
      <c r="CI302" s="172"/>
      <c r="CJ302" s="237" t="str">
        <f t="shared" si="557"/>
        <v>-</v>
      </c>
      <c r="CK302" s="238" t="str">
        <f>BS25</f>
        <v>-</v>
      </c>
      <c r="CL302" s="260" t="str">
        <f t="shared" si="558"/>
        <v>-</v>
      </c>
      <c r="CM302" s="196">
        <f>IF(CJ302="-",0,$CK302*$E$15*$E$30*$F$15*$E$31/($E$33))</f>
        <v>0</v>
      </c>
      <c r="CN302" s="3">
        <f t="shared" si="559"/>
        <v>0</v>
      </c>
      <c r="CO302" s="196">
        <f>IF(CJ302="-",0,$CM302-$CN302-CO$53)</f>
        <v>0</v>
      </c>
      <c r="CP302" s="196">
        <f>IF(CJ302="-",0,$CM302-$CN302-CP$53)</f>
        <v>0</v>
      </c>
      <c r="CQ302" s="196">
        <f>IF(CJ302="-",0,$CM302-$CN302-CQ$53)</f>
        <v>0</v>
      </c>
      <c r="CR302" s="196">
        <f>IF(CJ302="-",0,$CM302-$CN302-CR$53)</f>
        <v>0</v>
      </c>
      <c r="CS302" s="196">
        <f>IF(CJ302="-",0,$CM302-$CN302-CS$53)</f>
        <v>0</v>
      </c>
      <c r="CT302" s="196">
        <f>IF(CJ302="-",0,$CM302-$CN302-CT$53)</f>
        <v>0</v>
      </c>
      <c r="CU302" s="196">
        <f>IF(CJ302="-",0,$CM302-$CN302-CU$53)</f>
        <v>0</v>
      </c>
      <c r="CV302" s="196">
        <f>IF(CJ302="-",0,$CM302-$CN302-CV$53)</f>
        <v>0</v>
      </c>
      <c r="CW302" s="196">
        <f>IF(CJ302="-",0,$CM302-$CN302-CW$53)</f>
        <v>0</v>
      </c>
      <c r="CX302" s="196">
        <f>IF(CJ302="-",0,$CM302-$CN302-CX$53)</f>
        <v>0</v>
      </c>
      <c r="CY302" s="196">
        <f>IF(CJ302="-",0,$CM302-$CN302-CY$53)</f>
        <v>0</v>
      </c>
      <c r="CZ302" s="196">
        <f>IF(CJ302="-",0,$CM302-$CN302-CZ$53)</f>
        <v>0</v>
      </c>
      <c r="DA302" s="196"/>
      <c r="DB302" s="196"/>
      <c r="DC302" s="196"/>
      <c r="DD302" s="196"/>
      <c r="DE302" s="196"/>
      <c r="DF302" s="196"/>
      <c r="DG302" s="196"/>
      <c r="DH302" s="196"/>
      <c r="DI302" s="196"/>
      <c r="DJ302" s="196"/>
      <c r="DK302" s="196"/>
      <c r="DL302" s="196"/>
      <c r="DM302" s="239" t="str">
        <f t="shared" si="546"/>
        <v>-</v>
      </c>
      <c r="DN302" s="239" t="str">
        <f t="shared" si="547"/>
        <v>-</v>
      </c>
      <c r="DO302" s="240"/>
      <c r="DP302" s="241"/>
      <c r="DQ302" s="142"/>
      <c r="DU302" s="227" t="str">
        <f>IF($E$17="","-",BL25)</f>
        <v>-</v>
      </c>
      <c r="DV302" s="228" t="str">
        <f>BU25</f>
        <v>-</v>
      </c>
      <c r="DW302" s="228">
        <f>IF(DU302="-",0,$E$6)</f>
        <v>0</v>
      </c>
      <c r="DX302" s="229">
        <f>IF(DU302="-",0,$DU302/$E$17/$E$30*(2*PI()*$E$33)/1000*60)</f>
        <v>0</v>
      </c>
      <c r="DY302" s="214">
        <f t="shared" si="562"/>
        <v>0</v>
      </c>
      <c r="DZ302" s="214">
        <f t="shared" si="552"/>
        <v>0</v>
      </c>
      <c r="EA302" s="214">
        <f t="shared" si="553"/>
        <v>0</v>
      </c>
      <c r="EB302" s="230">
        <f t="shared" si="554"/>
        <v>0</v>
      </c>
      <c r="EC302" s="214">
        <f t="shared" si="555"/>
        <v>0</v>
      </c>
      <c r="ED302" s="197">
        <f t="shared" si="556"/>
        <v>0</v>
      </c>
      <c r="EJ302" s="147"/>
    </row>
    <row r="303" spans="9:140" ht="13.5" customHeight="1">
      <c r="J303" s="6"/>
      <c r="K303" s="6"/>
      <c r="L303" s="6"/>
      <c r="CI303" s="172"/>
      <c r="CJ303" s="139"/>
      <c r="CK303" s="139"/>
      <c r="CL303" s="139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171"/>
      <c r="DV303" s="131"/>
      <c r="EJ303" s="147"/>
    </row>
    <row r="304" spans="9:140" ht="13.5" customHeight="1">
      <c r="J304" s="6"/>
      <c r="K304" s="6"/>
      <c r="L304" s="6"/>
      <c r="CI304" s="172"/>
      <c r="CJ304" s="139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244" t="s">
        <v>77</v>
      </c>
      <c r="DA304" s="198">
        <f t="shared" ref="DA304:DI304" si="564">IF(MAX(DA283:DA301)=1,1,0)</f>
        <v>0</v>
      </c>
      <c r="DB304" s="198">
        <f t="shared" si="564"/>
        <v>0</v>
      </c>
      <c r="DC304" s="198">
        <f t="shared" si="564"/>
        <v>0</v>
      </c>
      <c r="DD304" s="198">
        <f t="shared" si="564"/>
        <v>0</v>
      </c>
      <c r="DE304" s="198">
        <f t="shared" si="564"/>
        <v>0</v>
      </c>
      <c r="DF304" s="198">
        <f t="shared" si="564"/>
        <v>0</v>
      </c>
      <c r="DG304" s="198">
        <f t="shared" si="564"/>
        <v>0</v>
      </c>
      <c r="DH304" s="198">
        <f t="shared" si="564"/>
        <v>0</v>
      </c>
      <c r="DI304" s="198">
        <f t="shared" si="564"/>
        <v>0</v>
      </c>
      <c r="DJ304" s="198">
        <f>IF(MAX(DJ283:DJ301)=1,1,0)</f>
        <v>0</v>
      </c>
      <c r="DK304" s="198">
        <f>IF(MAX(DK283:DK301)=1,1,0)</f>
        <v>0</v>
      </c>
      <c r="DL304" s="199">
        <f>IF(MAX(DL283:DL301)=1,1,0)</f>
        <v>0</v>
      </c>
      <c r="DM304" s="3"/>
      <c r="DN304" s="3"/>
      <c r="DO304" s="3"/>
      <c r="DP304" s="3"/>
      <c r="DQ304" s="171"/>
      <c r="EJ304" s="147"/>
    </row>
    <row r="305" spans="10:140" ht="13.5" customHeight="1">
      <c r="J305" s="6"/>
      <c r="K305" s="6"/>
      <c r="L305" s="6"/>
      <c r="CI305" s="172"/>
      <c r="CJ305" s="139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171"/>
      <c r="DU305" s="1" t="s">
        <v>128</v>
      </c>
      <c r="EJ305" s="147"/>
    </row>
    <row r="306" spans="10:140" ht="13.5" customHeight="1">
      <c r="J306" s="6"/>
      <c r="K306" s="6"/>
      <c r="L306" s="6"/>
      <c r="CI306" s="172"/>
      <c r="CJ306" s="139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192" t="s">
        <v>81</v>
      </c>
      <c r="DA306" s="193">
        <v>13</v>
      </c>
      <c r="DB306" s="193">
        <v>12</v>
      </c>
      <c r="DC306" s="193">
        <v>11</v>
      </c>
      <c r="DD306" s="193">
        <v>10</v>
      </c>
      <c r="DE306" s="193">
        <v>9</v>
      </c>
      <c r="DF306" s="193">
        <v>8</v>
      </c>
      <c r="DG306" s="193">
        <v>7</v>
      </c>
      <c r="DH306" s="193">
        <v>6</v>
      </c>
      <c r="DI306" s="193">
        <v>5</v>
      </c>
      <c r="DJ306" s="193">
        <v>4</v>
      </c>
      <c r="DK306" s="193">
        <v>3</v>
      </c>
      <c r="DL306" s="194">
        <v>2</v>
      </c>
      <c r="DM306" s="3"/>
      <c r="DN306" s="3"/>
      <c r="DO306" s="3"/>
      <c r="DP306" s="3"/>
      <c r="DQ306" s="171"/>
      <c r="DU306" s="192" t="s">
        <v>25</v>
      </c>
      <c r="DV306" s="193" t="s">
        <v>53</v>
      </c>
      <c r="DW306" s="193" t="s">
        <v>131</v>
      </c>
      <c r="DX306" s="223" t="s">
        <v>132</v>
      </c>
      <c r="DY306" s="193" t="s">
        <v>114</v>
      </c>
      <c r="DZ306" s="193" t="s">
        <v>50</v>
      </c>
      <c r="EA306" s="193" t="s">
        <v>133</v>
      </c>
      <c r="EB306" s="211" t="s">
        <v>134</v>
      </c>
      <c r="EC306" s="211"/>
      <c r="ED306" s="194" t="str">
        <f>DX306</f>
        <v>vehicle speed</v>
      </c>
      <c r="EJ306" s="147"/>
    </row>
    <row r="307" spans="10:140" ht="13.5" customHeight="1">
      <c r="J307" s="6"/>
      <c r="K307" s="6"/>
      <c r="L307" s="6"/>
      <c r="CI307" s="172"/>
      <c r="CJ307" s="139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212"/>
      <c r="DA307" s="3">
        <v>14</v>
      </c>
      <c r="DB307" s="3">
        <v>13</v>
      </c>
      <c r="DC307" s="3">
        <v>12</v>
      </c>
      <c r="DD307" s="3">
        <v>11</v>
      </c>
      <c r="DE307" s="3">
        <v>10</v>
      </c>
      <c r="DF307" s="3">
        <v>9</v>
      </c>
      <c r="DG307" s="3">
        <v>8</v>
      </c>
      <c r="DH307" s="3">
        <v>7</v>
      </c>
      <c r="DI307" s="3">
        <v>6</v>
      </c>
      <c r="DJ307" s="3">
        <v>5</v>
      </c>
      <c r="DK307" s="3">
        <v>4</v>
      </c>
      <c r="DL307" s="195">
        <v>3</v>
      </c>
      <c r="DM307" s="3"/>
      <c r="DN307" s="3"/>
      <c r="DO307" s="3"/>
      <c r="DP307" s="3"/>
      <c r="DQ307" s="171"/>
      <c r="DU307" s="213" t="s">
        <v>35</v>
      </c>
      <c r="DV307" s="196" t="s">
        <v>135</v>
      </c>
      <c r="DW307" s="196" t="s">
        <v>136</v>
      </c>
      <c r="DX307" s="229" t="s">
        <v>36</v>
      </c>
      <c r="DY307" s="196" t="s">
        <v>58</v>
      </c>
      <c r="DZ307" s="196" t="s">
        <v>58</v>
      </c>
      <c r="EA307" s="196" t="s">
        <v>58</v>
      </c>
      <c r="EB307" s="214" t="s">
        <v>137</v>
      </c>
      <c r="EC307" s="214" t="s">
        <v>138</v>
      </c>
      <c r="ED307" s="197" t="str">
        <f>DX307</f>
        <v>km/h</v>
      </c>
      <c r="EJ307" s="147"/>
    </row>
    <row r="308" spans="10:140" ht="13.5" customHeight="1">
      <c r="J308" s="6"/>
      <c r="K308" s="6"/>
      <c r="L308" s="6"/>
      <c r="CI308" s="172"/>
      <c r="CJ308" s="139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212"/>
      <c r="DA308" s="3">
        <v>15</v>
      </c>
      <c r="DB308" s="3">
        <v>14</v>
      </c>
      <c r="DC308" s="3">
        <v>13</v>
      </c>
      <c r="DD308" s="3">
        <v>12</v>
      </c>
      <c r="DE308" s="3">
        <v>11</v>
      </c>
      <c r="DF308" s="3">
        <v>10</v>
      </c>
      <c r="DG308" s="3">
        <v>9</v>
      </c>
      <c r="DH308" s="3">
        <v>8</v>
      </c>
      <c r="DI308" s="3">
        <v>7</v>
      </c>
      <c r="DJ308" s="3">
        <v>6</v>
      </c>
      <c r="DK308" s="3">
        <v>5</v>
      </c>
      <c r="DL308" s="195">
        <v>4</v>
      </c>
      <c r="DM308" s="3"/>
      <c r="DN308" s="3"/>
      <c r="DO308" s="3"/>
      <c r="DP308" s="3"/>
      <c r="DQ308" s="171"/>
      <c r="DU308" s="224" t="str">
        <f t="shared" ref="DU308:DU326" si="565">IF($E$18="","-",BL6)</f>
        <v>-</v>
      </c>
      <c r="DV308" s="225" t="str">
        <f t="shared" ref="DV308:DV326" si="566">BV6</f>
        <v>-</v>
      </c>
      <c r="DW308" s="225">
        <f t="shared" ref="DW308:DW326" si="567">IF(DU308="-",0,$E$6)</f>
        <v>0</v>
      </c>
      <c r="DX308" s="150">
        <f t="shared" ref="DX308:DX326" si="568">IF(DU308="-",0,$DU308/$E$18/$E$30*(2*PI()*$E$33)/1000*60)</f>
        <v>0</v>
      </c>
      <c r="DY308" s="165">
        <f>IF(DU308="-",0,$E$36*$E$6*9.80665+$E$37*DX308+$E$38*DX308^2)</f>
        <v>0</v>
      </c>
      <c r="DZ308" s="165">
        <f t="shared" ref="DZ308:DZ327" si="569">IF(DU308="-",0,$DV308*$E$18*$E$30*$F$18*$E$31/($E$33))</f>
        <v>0</v>
      </c>
      <c r="EA308" s="165">
        <f t="shared" ref="EA308:EA327" si="570">IF(DU308="-",0,DZ308-DY308)</f>
        <v>0</v>
      </c>
      <c r="EB308" s="226">
        <f t="shared" ref="EB308:EB327" si="571">IF(DU308="-",0,EA308/(SQRT(($DW308*9.80665)^2-EA308^2)))</f>
        <v>0</v>
      </c>
      <c r="EC308" s="165">
        <f t="shared" ref="EC308:EC327" si="572">IF(DU308="-",0,ATAN(EB308)/PI()*180)</f>
        <v>0</v>
      </c>
      <c r="ED308" s="195">
        <f t="shared" ref="ED308:ED327" si="573">IF(DU308="-",0,DX308)</f>
        <v>0</v>
      </c>
      <c r="EJ308" s="147"/>
    </row>
    <row r="309" spans="10:140" ht="13.5" customHeight="1">
      <c r="J309" s="6"/>
      <c r="K309" s="6"/>
      <c r="L309" s="6"/>
      <c r="CI309" s="172"/>
      <c r="CJ309" s="139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212"/>
      <c r="DA309" s="3">
        <v>16</v>
      </c>
      <c r="DB309" s="3">
        <v>15</v>
      </c>
      <c r="DC309" s="3">
        <v>14</v>
      </c>
      <c r="DD309" s="3">
        <v>13</v>
      </c>
      <c r="DE309" s="3">
        <v>12</v>
      </c>
      <c r="DF309" s="3">
        <v>11</v>
      </c>
      <c r="DG309" s="3">
        <v>10</v>
      </c>
      <c r="DH309" s="3">
        <v>9</v>
      </c>
      <c r="DI309" s="3">
        <v>8</v>
      </c>
      <c r="DJ309" s="3">
        <v>7</v>
      </c>
      <c r="DK309" s="3">
        <v>6</v>
      </c>
      <c r="DL309" s="195">
        <v>5</v>
      </c>
      <c r="DM309" s="3"/>
      <c r="DN309" s="3"/>
      <c r="DO309" s="3"/>
      <c r="DP309" s="3"/>
      <c r="DQ309" s="171"/>
      <c r="DU309" s="224" t="str">
        <f t="shared" si="565"/>
        <v>-</v>
      </c>
      <c r="DV309" s="225" t="str">
        <f t="shared" si="566"/>
        <v>-</v>
      </c>
      <c r="DW309" s="225">
        <f t="shared" si="567"/>
        <v>0</v>
      </c>
      <c r="DX309" s="150">
        <f t="shared" si="568"/>
        <v>0</v>
      </c>
      <c r="DY309" s="165">
        <f t="shared" ref="DY309:DY327" si="574">IF(DU309="-",0,$E$36*$E$6*9.80665+$E$37*DX309+$E$38*DX309^2)</f>
        <v>0</v>
      </c>
      <c r="DZ309" s="165">
        <f t="shared" si="569"/>
        <v>0</v>
      </c>
      <c r="EA309" s="165">
        <f t="shared" si="570"/>
        <v>0</v>
      </c>
      <c r="EB309" s="226">
        <f t="shared" si="571"/>
        <v>0</v>
      </c>
      <c r="EC309" s="165">
        <f t="shared" si="572"/>
        <v>0</v>
      </c>
      <c r="ED309" s="195">
        <f t="shared" si="573"/>
        <v>0</v>
      </c>
      <c r="EJ309" s="147"/>
    </row>
    <row r="310" spans="10:140" ht="13.5" customHeight="1">
      <c r="J310" s="6"/>
      <c r="K310" s="6"/>
      <c r="L310" s="6"/>
      <c r="CI310" s="172"/>
      <c r="CJ310" s="139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212" t="s">
        <v>35</v>
      </c>
      <c r="DA310" s="3" t="str">
        <f>IF(DA304=1,VLOOKUP(1,DA283:DP301,DA306,FALSE),"-")</f>
        <v>-</v>
      </c>
      <c r="DB310" s="3" t="str">
        <f t="shared" ref="DB310:DL310" si="575">IF(DB304=1,VLOOKUP(1,DB283:DQ301,DB306,FALSE),"-")</f>
        <v>-</v>
      </c>
      <c r="DC310" s="3" t="str">
        <f t="shared" si="575"/>
        <v>-</v>
      </c>
      <c r="DD310" s="3" t="str">
        <f t="shared" si="575"/>
        <v>-</v>
      </c>
      <c r="DE310" s="3" t="str">
        <f t="shared" si="575"/>
        <v>-</v>
      </c>
      <c r="DF310" s="3" t="str">
        <f t="shared" si="575"/>
        <v>-</v>
      </c>
      <c r="DG310" s="3" t="str">
        <f t="shared" si="575"/>
        <v>-</v>
      </c>
      <c r="DH310" s="3" t="str">
        <f t="shared" si="575"/>
        <v>-</v>
      </c>
      <c r="DI310" s="3" t="str">
        <f t="shared" si="575"/>
        <v>-</v>
      </c>
      <c r="DJ310" s="3" t="str">
        <f t="shared" si="575"/>
        <v>-</v>
      </c>
      <c r="DK310" s="3" t="str">
        <f t="shared" si="575"/>
        <v>-</v>
      </c>
      <c r="DL310" s="3" t="str">
        <f t="shared" si="575"/>
        <v>-</v>
      </c>
      <c r="DM310" s="3"/>
      <c r="DN310" s="3"/>
      <c r="DO310" s="3"/>
      <c r="DP310" s="3"/>
      <c r="DQ310" s="171"/>
      <c r="DU310" s="224" t="str">
        <f t="shared" si="565"/>
        <v>-</v>
      </c>
      <c r="DV310" s="225" t="str">
        <f t="shared" si="566"/>
        <v>-</v>
      </c>
      <c r="DW310" s="225">
        <f t="shared" si="567"/>
        <v>0</v>
      </c>
      <c r="DX310" s="150">
        <f t="shared" si="568"/>
        <v>0</v>
      </c>
      <c r="DY310" s="165">
        <f t="shared" si="574"/>
        <v>0</v>
      </c>
      <c r="DZ310" s="165">
        <f t="shared" si="569"/>
        <v>0</v>
      </c>
      <c r="EA310" s="165">
        <f t="shared" si="570"/>
        <v>0</v>
      </c>
      <c r="EB310" s="226">
        <f t="shared" si="571"/>
        <v>0</v>
      </c>
      <c r="EC310" s="165">
        <f t="shared" si="572"/>
        <v>0</v>
      </c>
      <c r="ED310" s="195">
        <f t="shared" si="573"/>
        <v>0</v>
      </c>
      <c r="EJ310" s="147"/>
    </row>
    <row r="311" spans="10:140" ht="13.5" customHeight="1">
      <c r="J311" s="6"/>
      <c r="K311" s="6"/>
      <c r="L311" s="6"/>
      <c r="CI311" s="172"/>
      <c r="CJ311" s="139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212" t="s">
        <v>90</v>
      </c>
      <c r="DA311" s="3" t="str">
        <f>IF(DA304=1,VLOOKUP(1,DA283:DP301,DA307,FALSE),"-")</f>
        <v>-</v>
      </c>
      <c r="DB311" s="3" t="str">
        <f t="shared" ref="DB311:DL311" si="576">IF(DB304=1,VLOOKUP(1,DB283:DQ301,DB307,FALSE),"-")</f>
        <v>-</v>
      </c>
      <c r="DC311" s="3" t="str">
        <f t="shared" si="576"/>
        <v>-</v>
      </c>
      <c r="DD311" s="3" t="str">
        <f t="shared" si="576"/>
        <v>-</v>
      </c>
      <c r="DE311" s="3" t="str">
        <f t="shared" si="576"/>
        <v>-</v>
      </c>
      <c r="DF311" s="3" t="str">
        <f t="shared" si="576"/>
        <v>-</v>
      </c>
      <c r="DG311" s="3" t="str">
        <f t="shared" si="576"/>
        <v>-</v>
      </c>
      <c r="DH311" s="3" t="str">
        <f t="shared" si="576"/>
        <v>-</v>
      </c>
      <c r="DI311" s="3" t="str">
        <f t="shared" si="576"/>
        <v>-</v>
      </c>
      <c r="DJ311" s="3" t="str">
        <f t="shared" si="576"/>
        <v>-</v>
      </c>
      <c r="DK311" s="3" t="str">
        <f t="shared" si="576"/>
        <v>-</v>
      </c>
      <c r="DL311" s="3" t="str">
        <f t="shared" si="576"/>
        <v>-</v>
      </c>
      <c r="DM311" s="3"/>
      <c r="DN311" s="3"/>
      <c r="DO311" s="3"/>
      <c r="DP311" s="3"/>
      <c r="DQ311" s="171"/>
      <c r="DU311" s="224" t="str">
        <f t="shared" si="565"/>
        <v>-</v>
      </c>
      <c r="DV311" s="225" t="str">
        <f t="shared" si="566"/>
        <v>-</v>
      </c>
      <c r="DW311" s="225">
        <f t="shared" si="567"/>
        <v>0</v>
      </c>
      <c r="DX311" s="150">
        <f t="shared" si="568"/>
        <v>0</v>
      </c>
      <c r="DY311" s="165">
        <f t="shared" si="574"/>
        <v>0</v>
      </c>
      <c r="DZ311" s="165">
        <f t="shared" si="569"/>
        <v>0</v>
      </c>
      <c r="EA311" s="165">
        <f t="shared" si="570"/>
        <v>0</v>
      </c>
      <c r="EB311" s="226">
        <f t="shared" si="571"/>
        <v>0</v>
      </c>
      <c r="EC311" s="165">
        <f t="shared" si="572"/>
        <v>0</v>
      </c>
      <c r="ED311" s="195">
        <f t="shared" si="573"/>
        <v>0</v>
      </c>
      <c r="EJ311" s="147"/>
    </row>
    <row r="312" spans="10:140" ht="13.5" customHeight="1">
      <c r="J312" s="6"/>
      <c r="K312" s="6"/>
      <c r="L312" s="6"/>
      <c r="CI312" s="172"/>
      <c r="CJ312" s="139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212" t="s">
        <v>60</v>
      </c>
      <c r="DA312" s="3" t="str">
        <f>IF(DA304=1,VLOOKUP(1,DA283:DP301,DA308,FALSE),"-")</f>
        <v>-</v>
      </c>
      <c r="DB312" s="3" t="str">
        <f t="shared" ref="DB312:DL312" si="577">IF(DB304=1,VLOOKUP(1,DB283:DQ301,DB308,FALSE),"-")</f>
        <v>-</v>
      </c>
      <c r="DC312" s="3" t="str">
        <f t="shared" si="577"/>
        <v>-</v>
      </c>
      <c r="DD312" s="3" t="str">
        <f t="shared" si="577"/>
        <v>-</v>
      </c>
      <c r="DE312" s="3" t="str">
        <f t="shared" si="577"/>
        <v>-</v>
      </c>
      <c r="DF312" s="3" t="str">
        <f t="shared" si="577"/>
        <v>-</v>
      </c>
      <c r="DG312" s="3" t="str">
        <f t="shared" si="577"/>
        <v>-</v>
      </c>
      <c r="DH312" s="3" t="str">
        <f t="shared" si="577"/>
        <v>-</v>
      </c>
      <c r="DI312" s="3" t="str">
        <f t="shared" si="577"/>
        <v>-</v>
      </c>
      <c r="DJ312" s="3" t="str">
        <f t="shared" si="577"/>
        <v>-</v>
      </c>
      <c r="DK312" s="3" t="str">
        <f t="shared" si="577"/>
        <v>-</v>
      </c>
      <c r="DL312" s="3" t="str">
        <f t="shared" si="577"/>
        <v>-</v>
      </c>
      <c r="DM312" s="3"/>
      <c r="DN312" s="3"/>
      <c r="DO312" s="3"/>
      <c r="DP312" s="3"/>
      <c r="DQ312" s="171"/>
      <c r="DU312" s="224" t="str">
        <f t="shared" si="565"/>
        <v>-</v>
      </c>
      <c r="DV312" s="225" t="str">
        <f t="shared" si="566"/>
        <v>-</v>
      </c>
      <c r="DW312" s="225">
        <f t="shared" si="567"/>
        <v>0</v>
      </c>
      <c r="DX312" s="150">
        <f t="shared" si="568"/>
        <v>0</v>
      </c>
      <c r="DY312" s="165">
        <f t="shared" si="574"/>
        <v>0</v>
      </c>
      <c r="DZ312" s="165">
        <f t="shared" si="569"/>
        <v>0</v>
      </c>
      <c r="EA312" s="165">
        <f t="shared" si="570"/>
        <v>0</v>
      </c>
      <c r="EB312" s="226">
        <f t="shared" si="571"/>
        <v>0</v>
      </c>
      <c r="EC312" s="165">
        <f t="shared" si="572"/>
        <v>0</v>
      </c>
      <c r="ED312" s="195">
        <f t="shared" si="573"/>
        <v>0</v>
      </c>
      <c r="EJ312" s="147"/>
    </row>
    <row r="313" spans="10:140" ht="13.5" customHeight="1">
      <c r="J313" s="6"/>
      <c r="K313" s="6"/>
      <c r="L313" s="6"/>
      <c r="CI313" s="172"/>
      <c r="CJ313" s="139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212" t="s">
        <v>61</v>
      </c>
      <c r="DA313" s="3" t="str">
        <f>IF(DA304=1,VLOOKUP(1,DA283:DP301,DA309,FALSE),"-")</f>
        <v>-</v>
      </c>
      <c r="DB313" s="3" t="str">
        <f t="shared" ref="DB313:DL313" si="578">IF(DB304=1,VLOOKUP(1,DB283:DQ301,DB309,FALSE),"-")</f>
        <v>-</v>
      </c>
      <c r="DC313" s="3" t="str">
        <f t="shared" si="578"/>
        <v>-</v>
      </c>
      <c r="DD313" s="3" t="str">
        <f t="shared" si="578"/>
        <v>-</v>
      </c>
      <c r="DE313" s="3" t="str">
        <f t="shared" si="578"/>
        <v>-</v>
      </c>
      <c r="DF313" s="3" t="str">
        <f t="shared" si="578"/>
        <v>-</v>
      </c>
      <c r="DG313" s="3" t="str">
        <f t="shared" si="578"/>
        <v>-</v>
      </c>
      <c r="DH313" s="3" t="str">
        <f t="shared" si="578"/>
        <v>-</v>
      </c>
      <c r="DI313" s="3" t="str">
        <f t="shared" si="578"/>
        <v>-</v>
      </c>
      <c r="DJ313" s="3" t="str">
        <f t="shared" si="578"/>
        <v>-</v>
      </c>
      <c r="DK313" s="3" t="str">
        <f t="shared" si="578"/>
        <v>-</v>
      </c>
      <c r="DL313" s="3" t="str">
        <f t="shared" si="578"/>
        <v>-</v>
      </c>
      <c r="DM313" s="3"/>
      <c r="DN313" s="3"/>
      <c r="DO313" s="3"/>
      <c r="DP313" s="3"/>
      <c r="DQ313" s="171"/>
      <c r="DU313" s="224" t="str">
        <f t="shared" si="565"/>
        <v>-</v>
      </c>
      <c r="DV313" s="225" t="str">
        <f t="shared" si="566"/>
        <v>-</v>
      </c>
      <c r="DW313" s="225">
        <f t="shared" si="567"/>
        <v>0</v>
      </c>
      <c r="DX313" s="150">
        <f t="shared" si="568"/>
        <v>0</v>
      </c>
      <c r="DY313" s="165">
        <f t="shared" si="574"/>
        <v>0</v>
      </c>
      <c r="DZ313" s="165">
        <f t="shared" si="569"/>
        <v>0</v>
      </c>
      <c r="EA313" s="165">
        <f t="shared" si="570"/>
        <v>0</v>
      </c>
      <c r="EB313" s="226">
        <f t="shared" si="571"/>
        <v>0</v>
      </c>
      <c r="EC313" s="165">
        <f t="shared" si="572"/>
        <v>0</v>
      </c>
      <c r="ED313" s="195">
        <f t="shared" si="573"/>
        <v>0</v>
      </c>
      <c r="EJ313" s="147"/>
    </row>
    <row r="314" spans="10:140" ht="13.5" customHeight="1">
      <c r="J314" s="6"/>
      <c r="K314" s="6"/>
      <c r="L314" s="6"/>
      <c r="CJ314" s="139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>
        <v>1</v>
      </c>
      <c r="CZ314" s="245" t="s">
        <v>93</v>
      </c>
      <c r="DA314" s="3" t="str">
        <f>IF(DA310="-","-",$E$38/(($E$15*$E$30/(2*PI()*$E$33)*1000/60)^2))</f>
        <v>-</v>
      </c>
      <c r="DB314" s="3" t="str">
        <f t="shared" ref="DB314:DL314" si="579">IF(DB310="-","-",$E$38/(($E$15*$E$30/(2*PI()*$E$33)*1000/60)^2))</f>
        <v>-</v>
      </c>
      <c r="DC314" s="3" t="str">
        <f t="shared" si="579"/>
        <v>-</v>
      </c>
      <c r="DD314" s="3" t="str">
        <f t="shared" si="579"/>
        <v>-</v>
      </c>
      <c r="DE314" s="3" t="str">
        <f t="shared" si="579"/>
        <v>-</v>
      </c>
      <c r="DF314" s="3" t="str">
        <f t="shared" si="579"/>
        <v>-</v>
      </c>
      <c r="DG314" s="3" t="str">
        <f t="shared" si="579"/>
        <v>-</v>
      </c>
      <c r="DH314" s="3" t="str">
        <f t="shared" si="579"/>
        <v>-</v>
      </c>
      <c r="DI314" s="3" t="str">
        <f t="shared" si="579"/>
        <v>-</v>
      </c>
      <c r="DJ314" s="3" t="str">
        <f t="shared" si="579"/>
        <v>-</v>
      </c>
      <c r="DK314" s="3" t="str">
        <f t="shared" si="579"/>
        <v>-</v>
      </c>
      <c r="DL314" s="3" t="str">
        <f t="shared" si="579"/>
        <v>-</v>
      </c>
      <c r="DM314" s="3"/>
      <c r="DN314" s="3"/>
      <c r="DO314" s="3"/>
      <c r="DP314" s="3"/>
      <c r="DQ314" s="171"/>
      <c r="DU314" s="224" t="str">
        <f t="shared" si="565"/>
        <v>-</v>
      </c>
      <c r="DV314" s="225" t="str">
        <f t="shared" si="566"/>
        <v>-</v>
      </c>
      <c r="DW314" s="225">
        <f t="shared" si="567"/>
        <v>0</v>
      </c>
      <c r="DX314" s="150">
        <f t="shared" si="568"/>
        <v>0</v>
      </c>
      <c r="DY314" s="165">
        <f t="shared" si="574"/>
        <v>0</v>
      </c>
      <c r="DZ314" s="165">
        <f t="shared" si="569"/>
        <v>0</v>
      </c>
      <c r="EA314" s="165">
        <f t="shared" si="570"/>
        <v>0</v>
      </c>
      <c r="EB314" s="226">
        <f t="shared" si="571"/>
        <v>0</v>
      </c>
      <c r="EC314" s="165">
        <f t="shared" si="572"/>
        <v>0</v>
      </c>
      <c r="ED314" s="195">
        <f t="shared" si="573"/>
        <v>0</v>
      </c>
      <c r="EJ314" s="147"/>
    </row>
    <row r="315" spans="10:140" ht="13.5" customHeight="1">
      <c r="CJ315" s="139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>
        <v>1</v>
      </c>
      <c r="CZ315" s="245" t="s">
        <v>96</v>
      </c>
      <c r="DA315" s="3" t="str">
        <f>IF(DA310="-","-",-($E$15*$E$30*$F$15*$E$31/($E$33)*DA312)+$E$37/($E$15*$E$30/(2*PI()*$E$33)*1000/60))</f>
        <v>-</v>
      </c>
      <c r="DB315" s="3" t="str">
        <f t="shared" ref="DB315:DL315" si="580">IF(DB310="-","-",-($E$15*$E$30*$F$15*$E$31/($E$33)*DB312)+$E$37/($E$15*$E$30/(2*PI()*$E$33)*1000/60))</f>
        <v>-</v>
      </c>
      <c r="DC315" s="3" t="str">
        <f t="shared" si="580"/>
        <v>-</v>
      </c>
      <c r="DD315" s="3" t="str">
        <f t="shared" si="580"/>
        <v>-</v>
      </c>
      <c r="DE315" s="3" t="str">
        <f t="shared" si="580"/>
        <v>-</v>
      </c>
      <c r="DF315" s="3" t="str">
        <f t="shared" si="580"/>
        <v>-</v>
      </c>
      <c r="DG315" s="3" t="str">
        <f t="shared" si="580"/>
        <v>-</v>
      </c>
      <c r="DH315" s="3" t="str">
        <f t="shared" si="580"/>
        <v>-</v>
      </c>
      <c r="DI315" s="3" t="str">
        <f t="shared" si="580"/>
        <v>-</v>
      </c>
      <c r="DJ315" s="3" t="str">
        <f t="shared" si="580"/>
        <v>-</v>
      </c>
      <c r="DK315" s="3" t="str">
        <f t="shared" si="580"/>
        <v>-</v>
      </c>
      <c r="DL315" s="3" t="str">
        <f t="shared" si="580"/>
        <v>-</v>
      </c>
      <c r="DM315" s="3"/>
      <c r="DN315" s="3"/>
      <c r="DO315" s="3"/>
      <c r="DP315" s="3"/>
      <c r="DQ315" s="171"/>
      <c r="DU315" s="224" t="str">
        <f t="shared" si="565"/>
        <v>-</v>
      </c>
      <c r="DV315" s="225" t="str">
        <f t="shared" si="566"/>
        <v>-</v>
      </c>
      <c r="DW315" s="225">
        <f t="shared" si="567"/>
        <v>0</v>
      </c>
      <c r="DX315" s="150">
        <f t="shared" si="568"/>
        <v>0</v>
      </c>
      <c r="DY315" s="165">
        <f t="shared" si="574"/>
        <v>0</v>
      </c>
      <c r="DZ315" s="165">
        <f t="shared" si="569"/>
        <v>0</v>
      </c>
      <c r="EA315" s="165">
        <f t="shared" si="570"/>
        <v>0</v>
      </c>
      <c r="EB315" s="226">
        <f t="shared" si="571"/>
        <v>0</v>
      </c>
      <c r="EC315" s="165">
        <f t="shared" si="572"/>
        <v>0</v>
      </c>
      <c r="ED315" s="195">
        <f t="shared" si="573"/>
        <v>0</v>
      </c>
      <c r="EJ315" s="147"/>
    </row>
    <row r="316" spans="10:140" ht="13.5" customHeight="1">
      <c r="CJ316" s="139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>
        <v>1</v>
      </c>
      <c r="CZ316" s="245" t="s">
        <v>99</v>
      </c>
      <c r="DA316" s="3" t="str">
        <f>IF(DA310="-","-",-$E$15*$E$30*$F$15*$E$31/($E$33) * DA313 + $E$36*$E$6*9.80665+DA278)</f>
        <v>-</v>
      </c>
      <c r="DB316" s="3" t="str">
        <f t="shared" ref="DB316:DL316" si="581">IF(DB310="-","-",-$E$15*$E$30*$F$15*$E$31/($E$33) * DB313 + $E$36*$E$6*9.80665+DB278)</f>
        <v>-</v>
      </c>
      <c r="DC316" s="3" t="str">
        <f t="shared" si="581"/>
        <v>-</v>
      </c>
      <c r="DD316" s="3" t="str">
        <f t="shared" si="581"/>
        <v>-</v>
      </c>
      <c r="DE316" s="3" t="str">
        <f t="shared" si="581"/>
        <v>-</v>
      </c>
      <c r="DF316" s="3" t="str">
        <f t="shared" si="581"/>
        <v>-</v>
      </c>
      <c r="DG316" s="3" t="str">
        <f t="shared" si="581"/>
        <v>-</v>
      </c>
      <c r="DH316" s="3" t="str">
        <f t="shared" si="581"/>
        <v>-</v>
      </c>
      <c r="DI316" s="3" t="str">
        <f t="shared" si="581"/>
        <v>-</v>
      </c>
      <c r="DJ316" s="3" t="str">
        <f t="shared" si="581"/>
        <v>-</v>
      </c>
      <c r="DK316" s="3" t="str">
        <f t="shared" si="581"/>
        <v>-</v>
      </c>
      <c r="DL316" s="3" t="str">
        <f t="shared" si="581"/>
        <v>-</v>
      </c>
      <c r="DM316" s="3"/>
      <c r="DN316" s="3"/>
      <c r="DO316" s="3"/>
      <c r="DP316" s="3"/>
      <c r="DQ316" s="171"/>
      <c r="DU316" s="224" t="str">
        <f t="shared" si="565"/>
        <v>-</v>
      </c>
      <c r="DV316" s="225" t="str">
        <f t="shared" si="566"/>
        <v>-</v>
      </c>
      <c r="DW316" s="225">
        <f t="shared" si="567"/>
        <v>0</v>
      </c>
      <c r="DX316" s="150">
        <f t="shared" si="568"/>
        <v>0</v>
      </c>
      <c r="DY316" s="165">
        <f t="shared" si="574"/>
        <v>0</v>
      </c>
      <c r="DZ316" s="165">
        <f t="shared" si="569"/>
        <v>0</v>
      </c>
      <c r="EA316" s="165">
        <f t="shared" si="570"/>
        <v>0</v>
      </c>
      <c r="EB316" s="226">
        <f t="shared" si="571"/>
        <v>0</v>
      </c>
      <c r="EC316" s="165">
        <f t="shared" si="572"/>
        <v>0</v>
      </c>
      <c r="ED316" s="195">
        <f t="shared" si="573"/>
        <v>0</v>
      </c>
      <c r="EJ316" s="147"/>
    </row>
    <row r="317" spans="10:140" ht="13.5" customHeight="1">
      <c r="CJ317" s="139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212" t="s">
        <v>102</v>
      </c>
      <c r="DA317" s="3" t="str">
        <f>IF(DA310="-","-",(-DA315+SQRT(DA315^2-4*DA314*(DA316+DA278)))/2/DA314)</f>
        <v>-</v>
      </c>
      <c r="DB317" s="3" t="str">
        <f t="shared" ref="DB317:DL317" si="582">IF(DB310="-","-",(-DB315+SQRT(DB315^2-4*DB314*(DB316+DB278)))/2/DB314)</f>
        <v>-</v>
      </c>
      <c r="DC317" s="3" t="str">
        <f t="shared" si="582"/>
        <v>-</v>
      </c>
      <c r="DD317" s="3" t="str">
        <f t="shared" si="582"/>
        <v>-</v>
      </c>
      <c r="DE317" s="3" t="str">
        <f t="shared" si="582"/>
        <v>-</v>
      </c>
      <c r="DF317" s="3" t="str">
        <f t="shared" si="582"/>
        <v>-</v>
      </c>
      <c r="DG317" s="3" t="str">
        <f t="shared" si="582"/>
        <v>-</v>
      </c>
      <c r="DH317" s="3" t="str">
        <f t="shared" si="582"/>
        <v>-</v>
      </c>
      <c r="DI317" s="3" t="str">
        <f t="shared" si="582"/>
        <v>-</v>
      </c>
      <c r="DJ317" s="3" t="str">
        <f t="shared" si="582"/>
        <v>-</v>
      </c>
      <c r="DK317" s="3" t="str">
        <f t="shared" si="582"/>
        <v>-</v>
      </c>
      <c r="DL317" s="3" t="str">
        <f t="shared" si="582"/>
        <v>-</v>
      </c>
      <c r="DM317" s="3"/>
      <c r="DN317" s="3"/>
      <c r="DO317" s="3"/>
      <c r="DP317" s="3"/>
      <c r="DQ317" s="171"/>
      <c r="DU317" s="224" t="str">
        <f t="shared" si="565"/>
        <v>-</v>
      </c>
      <c r="DV317" s="225" t="str">
        <f t="shared" si="566"/>
        <v>-</v>
      </c>
      <c r="DW317" s="225">
        <f t="shared" si="567"/>
        <v>0</v>
      </c>
      <c r="DX317" s="150">
        <f t="shared" si="568"/>
        <v>0</v>
      </c>
      <c r="DY317" s="165">
        <f t="shared" si="574"/>
        <v>0</v>
      </c>
      <c r="DZ317" s="165">
        <f t="shared" si="569"/>
        <v>0</v>
      </c>
      <c r="EA317" s="165">
        <f t="shared" si="570"/>
        <v>0</v>
      </c>
      <c r="EB317" s="226">
        <f t="shared" si="571"/>
        <v>0</v>
      </c>
      <c r="EC317" s="165">
        <f t="shared" si="572"/>
        <v>0</v>
      </c>
      <c r="ED317" s="195">
        <f t="shared" si="573"/>
        <v>0</v>
      </c>
      <c r="EJ317" s="147"/>
    </row>
    <row r="318" spans="10:140" ht="13.5" customHeight="1">
      <c r="CJ318" s="139"/>
      <c r="CZ318" s="246" t="s">
        <v>106</v>
      </c>
      <c r="DA318" s="196" t="str">
        <f>IF(MAX(DA283:DA301)&lt;1,"-",IF(DA310="-","-",DA317/$E$15/$E$30*(2*PI()*$E$33)/1000*60))</f>
        <v>-</v>
      </c>
      <c r="DB318" s="196" t="str">
        <f t="shared" ref="DB318:DL318" si="583">IF(MAX(DB283:DB301)&lt;1,"-",IF(DB310="-","-",DB317/$E$15/$E$30*(2*PI()*$E$33)/1000*60))</f>
        <v>-</v>
      </c>
      <c r="DC318" s="196" t="str">
        <f t="shared" si="583"/>
        <v>-</v>
      </c>
      <c r="DD318" s="196" t="str">
        <f t="shared" si="583"/>
        <v>-</v>
      </c>
      <c r="DE318" s="196" t="str">
        <f t="shared" si="583"/>
        <v>-</v>
      </c>
      <c r="DF318" s="196" t="str">
        <f t="shared" si="583"/>
        <v>-</v>
      </c>
      <c r="DG318" s="196" t="str">
        <f t="shared" si="583"/>
        <v>-</v>
      </c>
      <c r="DH318" s="196" t="str">
        <f t="shared" si="583"/>
        <v>-</v>
      </c>
      <c r="DI318" s="196" t="str">
        <f t="shared" si="583"/>
        <v>-</v>
      </c>
      <c r="DJ318" s="196" t="str">
        <f t="shared" si="583"/>
        <v>-</v>
      </c>
      <c r="DK318" s="196" t="str">
        <f t="shared" si="583"/>
        <v>-</v>
      </c>
      <c r="DL318" s="196" t="str">
        <f t="shared" si="583"/>
        <v>-</v>
      </c>
      <c r="DQ318" s="171"/>
      <c r="DU318" s="224" t="str">
        <f t="shared" si="565"/>
        <v>-</v>
      </c>
      <c r="DV318" s="225" t="str">
        <f t="shared" si="566"/>
        <v>-</v>
      </c>
      <c r="DW318" s="225">
        <f t="shared" si="567"/>
        <v>0</v>
      </c>
      <c r="DX318" s="150">
        <f t="shared" si="568"/>
        <v>0</v>
      </c>
      <c r="DY318" s="165">
        <f t="shared" si="574"/>
        <v>0</v>
      </c>
      <c r="DZ318" s="165">
        <f t="shared" si="569"/>
        <v>0</v>
      </c>
      <c r="EA318" s="165">
        <f t="shared" si="570"/>
        <v>0</v>
      </c>
      <c r="EB318" s="226">
        <f t="shared" si="571"/>
        <v>0</v>
      </c>
      <c r="EC318" s="165">
        <f t="shared" si="572"/>
        <v>0</v>
      </c>
      <c r="ED318" s="195">
        <f t="shared" si="573"/>
        <v>0</v>
      </c>
      <c r="EJ318" s="147"/>
    </row>
    <row r="319" spans="10:140" ht="13.5" customHeight="1">
      <c r="CJ319" s="139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171"/>
      <c r="DU319" s="224" t="str">
        <f t="shared" si="565"/>
        <v>-</v>
      </c>
      <c r="DV319" s="225" t="str">
        <f t="shared" si="566"/>
        <v>-</v>
      </c>
      <c r="DW319" s="225">
        <f t="shared" si="567"/>
        <v>0</v>
      </c>
      <c r="DX319" s="150">
        <f t="shared" si="568"/>
        <v>0</v>
      </c>
      <c r="DY319" s="165">
        <f t="shared" si="574"/>
        <v>0</v>
      </c>
      <c r="DZ319" s="165">
        <f t="shared" si="569"/>
        <v>0</v>
      </c>
      <c r="EA319" s="165">
        <f t="shared" si="570"/>
        <v>0</v>
      </c>
      <c r="EB319" s="226">
        <f t="shared" si="571"/>
        <v>0</v>
      </c>
      <c r="EC319" s="165">
        <f t="shared" si="572"/>
        <v>0</v>
      </c>
      <c r="ED319" s="195">
        <f t="shared" si="573"/>
        <v>0</v>
      </c>
      <c r="EJ319" s="147"/>
    </row>
    <row r="320" spans="10:140" ht="13.5" customHeight="1">
      <c r="CJ320" s="139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171"/>
      <c r="DU320" s="224" t="str">
        <f t="shared" si="565"/>
        <v>-</v>
      </c>
      <c r="DV320" s="225" t="str">
        <f t="shared" si="566"/>
        <v>-</v>
      </c>
      <c r="DW320" s="225">
        <f t="shared" si="567"/>
        <v>0</v>
      </c>
      <c r="DX320" s="150">
        <f t="shared" si="568"/>
        <v>0</v>
      </c>
      <c r="DY320" s="165">
        <f t="shared" si="574"/>
        <v>0</v>
      </c>
      <c r="DZ320" s="165">
        <f t="shared" si="569"/>
        <v>0</v>
      </c>
      <c r="EA320" s="165">
        <f t="shared" si="570"/>
        <v>0</v>
      </c>
      <c r="EB320" s="226">
        <f t="shared" si="571"/>
        <v>0</v>
      </c>
      <c r="EC320" s="165">
        <f t="shared" si="572"/>
        <v>0</v>
      </c>
      <c r="ED320" s="195">
        <f t="shared" si="573"/>
        <v>0</v>
      </c>
      <c r="EJ320" s="147"/>
    </row>
    <row r="321" spans="88:140" ht="13.5" customHeight="1">
      <c r="CJ321" s="157"/>
      <c r="CK321" s="3"/>
      <c r="CL321" s="3"/>
      <c r="CM321" s="3"/>
      <c r="CN321" s="3"/>
      <c r="CO321" s="3" t="s">
        <v>32</v>
      </c>
      <c r="CP321" s="164" t="s">
        <v>33</v>
      </c>
      <c r="CQ321" s="3" t="s">
        <v>34</v>
      </c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171"/>
      <c r="DU321" s="224" t="str">
        <f t="shared" si="565"/>
        <v>-</v>
      </c>
      <c r="DV321" s="225" t="str">
        <f t="shared" si="566"/>
        <v>-</v>
      </c>
      <c r="DW321" s="225">
        <f t="shared" si="567"/>
        <v>0</v>
      </c>
      <c r="DX321" s="150">
        <f t="shared" si="568"/>
        <v>0</v>
      </c>
      <c r="DY321" s="165">
        <f t="shared" si="574"/>
        <v>0</v>
      </c>
      <c r="DZ321" s="165">
        <f t="shared" si="569"/>
        <v>0</v>
      </c>
      <c r="EA321" s="165">
        <f t="shared" si="570"/>
        <v>0</v>
      </c>
      <c r="EB321" s="226">
        <f t="shared" si="571"/>
        <v>0</v>
      </c>
      <c r="EC321" s="165">
        <f t="shared" si="572"/>
        <v>0</v>
      </c>
      <c r="ED321" s="195">
        <f t="shared" si="573"/>
        <v>0</v>
      </c>
      <c r="EJ321" s="147"/>
    </row>
    <row r="322" spans="88:140" ht="13.5" customHeight="1">
      <c r="CJ322" s="139"/>
      <c r="CK322" s="3"/>
      <c r="CL322" s="3"/>
      <c r="CM322" s="165"/>
      <c r="CN322" s="165"/>
      <c r="CO322" s="215">
        <v>0</v>
      </c>
      <c r="CP322" s="242">
        <f>$AL$70</f>
        <v>0</v>
      </c>
      <c r="CQ322" s="242">
        <f>$AM$70</f>
        <v>0.01</v>
      </c>
      <c r="CR322" s="242">
        <f>$AN$70</f>
        <v>0.02</v>
      </c>
      <c r="CS322" s="242">
        <f>$AO$70</f>
        <v>0.03</v>
      </c>
      <c r="CT322" s="242">
        <f>$AP$70</f>
        <v>0.04</v>
      </c>
      <c r="CU322" s="242">
        <f>$AQ$70</f>
        <v>0.05</v>
      </c>
      <c r="CV322" s="242">
        <f>$AR$70</f>
        <v>0.06</v>
      </c>
      <c r="CW322" s="242">
        <f>$AS$70</f>
        <v>7.0000000000000007E-2</v>
      </c>
      <c r="CX322" s="242">
        <f>$AT$70</f>
        <v>0.08</v>
      </c>
      <c r="CY322" s="242">
        <f>$AU$70</f>
        <v>0.09</v>
      </c>
      <c r="CZ322" s="242">
        <f>$AV$70</f>
        <v>0.1</v>
      </c>
      <c r="DA322" s="193">
        <f>CO322</f>
        <v>0</v>
      </c>
      <c r="DB322" s="193">
        <f t="shared" ref="DB322:DL323" si="584">CP322</f>
        <v>0</v>
      </c>
      <c r="DC322" s="193">
        <f t="shared" si="584"/>
        <v>0.01</v>
      </c>
      <c r="DD322" s="193">
        <f t="shared" si="584"/>
        <v>0.02</v>
      </c>
      <c r="DE322" s="193">
        <f t="shared" si="584"/>
        <v>0.03</v>
      </c>
      <c r="DF322" s="193">
        <f t="shared" si="584"/>
        <v>0.04</v>
      </c>
      <c r="DG322" s="193">
        <f t="shared" si="584"/>
        <v>0.05</v>
      </c>
      <c r="DH322" s="193">
        <f t="shared" si="584"/>
        <v>0.06</v>
      </c>
      <c r="DI322" s="193">
        <f t="shared" si="584"/>
        <v>7.0000000000000007E-2</v>
      </c>
      <c r="DJ322" s="193">
        <f t="shared" si="584"/>
        <v>0.08</v>
      </c>
      <c r="DK322" s="193">
        <f t="shared" si="584"/>
        <v>0.09</v>
      </c>
      <c r="DL322" s="194">
        <f t="shared" si="584"/>
        <v>0.1</v>
      </c>
      <c r="DM322" s="3"/>
      <c r="DN322" s="3"/>
      <c r="DO322" s="3"/>
      <c r="DP322" s="3"/>
      <c r="DQ322" s="171"/>
      <c r="DU322" s="224" t="str">
        <f t="shared" si="565"/>
        <v>-</v>
      </c>
      <c r="DV322" s="225" t="str">
        <f t="shared" si="566"/>
        <v>-</v>
      </c>
      <c r="DW322" s="225">
        <f t="shared" si="567"/>
        <v>0</v>
      </c>
      <c r="DX322" s="150">
        <f t="shared" si="568"/>
        <v>0</v>
      </c>
      <c r="DY322" s="165">
        <f t="shared" si="574"/>
        <v>0</v>
      </c>
      <c r="DZ322" s="165">
        <f t="shared" si="569"/>
        <v>0</v>
      </c>
      <c r="EA322" s="165">
        <f t="shared" si="570"/>
        <v>0</v>
      </c>
      <c r="EB322" s="226">
        <f t="shared" si="571"/>
        <v>0</v>
      </c>
      <c r="EC322" s="165">
        <f t="shared" si="572"/>
        <v>0</v>
      </c>
      <c r="ED322" s="195">
        <f t="shared" si="573"/>
        <v>0</v>
      </c>
      <c r="EJ322" s="147"/>
    </row>
    <row r="323" spans="88:140" ht="13.5" customHeight="1">
      <c r="CJ323" s="139"/>
      <c r="CK323" s="3"/>
      <c r="CL323" s="3"/>
      <c r="CM323" s="3"/>
      <c r="CN323" s="3"/>
      <c r="CO323" s="213">
        <f t="shared" ref="CO323:CZ323" si="585">$E$6*9.80665*SIN(ATAN(CO$6))</f>
        <v>0</v>
      </c>
      <c r="CP323" s="196">
        <f>$E$6*9.80665*SIN(ATAN(CP322))</f>
        <v>0</v>
      </c>
      <c r="CQ323" s="243">
        <f t="shared" si="585"/>
        <v>0</v>
      </c>
      <c r="CR323" s="196">
        <f t="shared" si="585"/>
        <v>0</v>
      </c>
      <c r="CS323" s="196">
        <f t="shared" si="585"/>
        <v>0</v>
      </c>
      <c r="CT323" s="196">
        <f t="shared" si="585"/>
        <v>0</v>
      </c>
      <c r="CU323" s="196">
        <f t="shared" si="585"/>
        <v>0</v>
      </c>
      <c r="CV323" s="196">
        <f t="shared" si="585"/>
        <v>0</v>
      </c>
      <c r="CW323" s="196">
        <f t="shared" si="585"/>
        <v>0</v>
      </c>
      <c r="CX323" s="196">
        <f t="shared" si="585"/>
        <v>0</v>
      </c>
      <c r="CY323" s="196">
        <f t="shared" si="585"/>
        <v>0</v>
      </c>
      <c r="CZ323" s="196">
        <f t="shared" si="585"/>
        <v>0</v>
      </c>
      <c r="DA323" s="196">
        <f>CO323</f>
        <v>0</v>
      </c>
      <c r="DB323" s="196">
        <f t="shared" si="584"/>
        <v>0</v>
      </c>
      <c r="DC323" s="196">
        <f t="shared" si="584"/>
        <v>0</v>
      </c>
      <c r="DD323" s="196">
        <f t="shared" si="584"/>
        <v>0</v>
      </c>
      <c r="DE323" s="196">
        <f t="shared" si="584"/>
        <v>0</v>
      </c>
      <c r="DF323" s="196">
        <f t="shared" si="584"/>
        <v>0</v>
      </c>
      <c r="DG323" s="196">
        <f t="shared" si="584"/>
        <v>0</v>
      </c>
      <c r="DH323" s="196">
        <f t="shared" si="584"/>
        <v>0</v>
      </c>
      <c r="DI323" s="196">
        <f t="shared" si="584"/>
        <v>0</v>
      </c>
      <c r="DJ323" s="196">
        <f t="shared" si="584"/>
        <v>0</v>
      </c>
      <c r="DK323" s="196">
        <f t="shared" si="584"/>
        <v>0</v>
      </c>
      <c r="DL323" s="197">
        <f t="shared" si="584"/>
        <v>0</v>
      </c>
      <c r="DM323" s="3"/>
      <c r="DN323" s="3"/>
      <c r="DO323" s="3"/>
      <c r="DP323" s="3"/>
      <c r="DQ323" s="171"/>
      <c r="DU323" s="224" t="str">
        <f t="shared" si="565"/>
        <v>-</v>
      </c>
      <c r="DV323" s="225" t="str">
        <f t="shared" si="566"/>
        <v>-</v>
      </c>
      <c r="DW323" s="225">
        <f t="shared" si="567"/>
        <v>0</v>
      </c>
      <c r="DX323" s="150">
        <f t="shared" si="568"/>
        <v>0</v>
      </c>
      <c r="DY323" s="165">
        <f t="shared" si="574"/>
        <v>0</v>
      </c>
      <c r="DZ323" s="165">
        <f t="shared" si="569"/>
        <v>0</v>
      </c>
      <c r="EA323" s="165">
        <f t="shared" si="570"/>
        <v>0</v>
      </c>
      <c r="EB323" s="226">
        <f t="shared" si="571"/>
        <v>0</v>
      </c>
      <c r="EC323" s="165">
        <f t="shared" si="572"/>
        <v>0</v>
      </c>
      <c r="ED323" s="195">
        <f t="shared" si="573"/>
        <v>0</v>
      </c>
      <c r="EJ323" s="147"/>
    </row>
    <row r="324" spans="88:140" ht="13.5" customHeight="1">
      <c r="CJ324" s="139"/>
      <c r="CK324" s="3"/>
      <c r="CL324" s="3"/>
      <c r="CM324" s="3"/>
      <c r="CN324" s="3"/>
      <c r="CO324" s="3"/>
      <c r="CP324" s="3"/>
      <c r="CQ324" s="166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172"/>
      <c r="DU324" s="224" t="str">
        <f t="shared" si="565"/>
        <v>-</v>
      </c>
      <c r="DV324" s="225" t="str">
        <f t="shared" si="566"/>
        <v>-</v>
      </c>
      <c r="DW324" s="225">
        <f t="shared" si="567"/>
        <v>0</v>
      </c>
      <c r="DX324" s="150">
        <f t="shared" si="568"/>
        <v>0</v>
      </c>
      <c r="DY324" s="165">
        <f t="shared" si="574"/>
        <v>0</v>
      </c>
      <c r="DZ324" s="165">
        <f t="shared" si="569"/>
        <v>0</v>
      </c>
      <c r="EA324" s="165">
        <f t="shared" si="570"/>
        <v>0</v>
      </c>
      <c r="EB324" s="226">
        <f t="shared" si="571"/>
        <v>0</v>
      </c>
      <c r="EC324" s="165">
        <f t="shared" si="572"/>
        <v>0</v>
      </c>
      <c r="ED324" s="195">
        <f t="shared" si="573"/>
        <v>0</v>
      </c>
      <c r="EJ324" s="147"/>
    </row>
    <row r="325" spans="88:140" ht="13.5" customHeight="1">
      <c r="CJ325" s="139"/>
      <c r="CK325" s="3"/>
      <c r="CL325" s="1" t="s">
        <v>26</v>
      </c>
      <c r="CM325" s="3" t="s">
        <v>50</v>
      </c>
      <c r="CN325" s="3" t="s">
        <v>51</v>
      </c>
      <c r="CO325" s="3" t="s">
        <v>52</v>
      </c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 t="s">
        <v>25</v>
      </c>
      <c r="DN325" s="3" t="s">
        <v>53</v>
      </c>
      <c r="DO325" s="151" t="s">
        <v>54</v>
      </c>
      <c r="DP325" s="3"/>
      <c r="DU325" s="224" t="str">
        <f t="shared" si="565"/>
        <v>-</v>
      </c>
      <c r="DV325" s="225" t="str">
        <f t="shared" si="566"/>
        <v>-</v>
      </c>
      <c r="DW325" s="225">
        <f t="shared" si="567"/>
        <v>0</v>
      </c>
      <c r="DX325" s="150">
        <f t="shared" si="568"/>
        <v>0</v>
      </c>
      <c r="DY325" s="165">
        <f t="shared" si="574"/>
        <v>0</v>
      </c>
      <c r="DZ325" s="165">
        <f t="shared" si="569"/>
        <v>0</v>
      </c>
      <c r="EA325" s="165">
        <f t="shared" si="570"/>
        <v>0</v>
      </c>
      <c r="EB325" s="226">
        <f t="shared" si="571"/>
        <v>0</v>
      </c>
      <c r="EC325" s="165">
        <f t="shared" si="572"/>
        <v>0</v>
      </c>
      <c r="ED325" s="195">
        <f t="shared" si="573"/>
        <v>0</v>
      </c>
      <c r="EJ325" s="147"/>
    </row>
    <row r="326" spans="88:140" ht="13.5" customHeight="1">
      <c r="CJ326" s="231"/>
      <c r="CK326" s="249" t="str">
        <f>BT4</f>
        <v>8th</v>
      </c>
      <c r="CL326" s="232"/>
      <c r="CM326" s="223"/>
      <c r="CN326" s="223"/>
      <c r="CO326" s="193">
        <f>CO$6</f>
        <v>0</v>
      </c>
      <c r="CP326" s="193">
        <f t="shared" ref="CP326:CZ326" si="586">CP$6</f>
        <v>0</v>
      </c>
      <c r="CQ326" s="193">
        <f t="shared" si="586"/>
        <v>0.01</v>
      </c>
      <c r="CR326" s="193">
        <f t="shared" si="586"/>
        <v>0.02</v>
      </c>
      <c r="CS326" s="193">
        <f t="shared" si="586"/>
        <v>0.03</v>
      </c>
      <c r="CT326" s="193">
        <f t="shared" si="586"/>
        <v>0.04</v>
      </c>
      <c r="CU326" s="193">
        <f t="shared" si="586"/>
        <v>0.05</v>
      </c>
      <c r="CV326" s="193">
        <f t="shared" si="586"/>
        <v>0.06</v>
      </c>
      <c r="CW326" s="193">
        <f t="shared" si="586"/>
        <v>7.0000000000000007E-2</v>
      </c>
      <c r="CX326" s="193">
        <f t="shared" si="586"/>
        <v>0.08</v>
      </c>
      <c r="CY326" s="193">
        <f t="shared" si="586"/>
        <v>0.09</v>
      </c>
      <c r="CZ326" s="193">
        <f t="shared" si="586"/>
        <v>0.1</v>
      </c>
      <c r="DA326" s="193">
        <f>CO$6</f>
        <v>0</v>
      </c>
      <c r="DB326" s="193">
        <f>CP$6</f>
        <v>0</v>
      </c>
      <c r="DC326" s="193">
        <f t="shared" ref="DC326:DJ326" si="587">CQ$6</f>
        <v>0.01</v>
      </c>
      <c r="DD326" s="193">
        <f t="shared" si="587"/>
        <v>0.02</v>
      </c>
      <c r="DE326" s="193">
        <f t="shared" si="587"/>
        <v>0.03</v>
      </c>
      <c r="DF326" s="193">
        <f t="shared" si="587"/>
        <v>0.04</v>
      </c>
      <c r="DG326" s="193">
        <f t="shared" si="587"/>
        <v>0.05</v>
      </c>
      <c r="DH326" s="193">
        <f t="shared" si="587"/>
        <v>0.06</v>
      </c>
      <c r="DI326" s="193">
        <f t="shared" si="587"/>
        <v>7.0000000000000007E-2</v>
      </c>
      <c r="DJ326" s="193">
        <f t="shared" si="587"/>
        <v>0.08</v>
      </c>
      <c r="DK326" s="193">
        <f>CY$6</f>
        <v>0.09</v>
      </c>
      <c r="DL326" s="193">
        <f>CZ$6</f>
        <v>0.1</v>
      </c>
      <c r="DM326" s="193"/>
      <c r="DN326" s="193"/>
      <c r="DO326" s="193" t="s">
        <v>56</v>
      </c>
      <c r="DP326" s="194"/>
      <c r="DU326" s="224" t="str">
        <f t="shared" si="565"/>
        <v>-</v>
      </c>
      <c r="DV326" s="225" t="str">
        <f t="shared" si="566"/>
        <v>-</v>
      </c>
      <c r="DW326" s="225">
        <f t="shared" si="567"/>
        <v>0</v>
      </c>
      <c r="DX326" s="150">
        <f t="shared" si="568"/>
        <v>0</v>
      </c>
      <c r="DY326" s="165">
        <f t="shared" si="574"/>
        <v>0</v>
      </c>
      <c r="DZ326" s="165">
        <f t="shared" si="569"/>
        <v>0</v>
      </c>
      <c r="EA326" s="165">
        <f t="shared" si="570"/>
        <v>0</v>
      </c>
      <c r="EB326" s="226">
        <f t="shared" si="571"/>
        <v>0</v>
      </c>
      <c r="EC326" s="165">
        <f t="shared" si="572"/>
        <v>0</v>
      </c>
      <c r="ED326" s="195">
        <f t="shared" si="573"/>
        <v>0</v>
      </c>
      <c r="EJ326" s="147"/>
    </row>
    <row r="327" spans="88:140" ht="13.5" customHeight="1">
      <c r="CJ327" s="236" t="str">
        <f>BL5</f>
        <v>rpm</v>
      </c>
      <c r="CK327" s="142" t="str">
        <f>BT5</f>
        <v>Nm</v>
      </c>
      <c r="CL327" s="139" t="s">
        <v>36</v>
      </c>
      <c r="CM327" s="3" t="s">
        <v>58</v>
      </c>
      <c r="CN327" s="3" t="s">
        <v>59</v>
      </c>
      <c r="CO327" s="3" t="s">
        <v>59</v>
      </c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 t="s">
        <v>35</v>
      </c>
      <c r="DN327" s="3" t="s">
        <v>58</v>
      </c>
      <c r="DO327" s="139" t="s">
        <v>60</v>
      </c>
      <c r="DP327" s="235" t="s">
        <v>61</v>
      </c>
      <c r="DU327" s="227" t="str">
        <f>IF($E$18="","-",BL25)</f>
        <v>-</v>
      </c>
      <c r="DV327" s="228" t="str">
        <f>BV25</f>
        <v>-</v>
      </c>
      <c r="DW327" s="228">
        <f>IF(DU327="-",0,$E$6)</f>
        <v>0</v>
      </c>
      <c r="DX327" s="229">
        <f>IF(DU327="-",0,$DU327/$E$18/$E$30*(2*PI()*$E$33)/1000*60)</f>
        <v>0</v>
      </c>
      <c r="DY327" s="214">
        <f t="shared" si="574"/>
        <v>0</v>
      </c>
      <c r="DZ327" s="214">
        <f t="shared" si="569"/>
        <v>0</v>
      </c>
      <c r="EA327" s="214">
        <f t="shared" si="570"/>
        <v>0</v>
      </c>
      <c r="EB327" s="230">
        <f t="shared" si="571"/>
        <v>0</v>
      </c>
      <c r="EC327" s="214">
        <f t="shared" si="572"/>
        <v>0</v>
      </c>
      <c r="ED327" s="197">
        <f t="shared" si="573"/>
        <v>0</v>
      </c>
      <c r="EJ327" s="147"/>
    </row>
    <row r="328" spans="88:140" ht="13.5" customHeight="1">
      <c r="CJ328" s="236" t="str">
        <f>IF($E$16="","-",BL6)</f>
        <v>-</v>
      </c>
      <c r="CK328" s="142" t="str">
        <f t="shared" ref="CK328:CK346" si="588">BT6</f>
        <v>-</v>
      </c>
      <c r="CL328" s="260" t="str">
        <f>IF(CJ328="-","-",CJ328/$E$16/$E$30*(2*PI()*$E$33)/1000*60)</f>
        <v>-</v>
      </c>
      <c r="CM328" s="3">
        <f t="shared" ref="CM328:CM346" si="589">IF(CJ328="-",0,$CK328*$E$16*$E$30*$F$16*$E$31/($E$33))</f>
        <v>0</v>
      </c>
      <c r="CN328" s="3">
        <f>IF(CJ328="-",0,$E$36*$E$6*9.80665+$E$37*($CJ328/$E$16/$E$30*(2*PI()*$E$33)/1000*60)+$E$38*($CJ328/$E$16/$E$30*(2*PI()*$E$33)/1000*60)^2)</f>
        <v>0</v>
      </c>
      <c r="CO328" s="3">
        <f t="shared" ref="CO328:CO346" si="590">IF(CJ328="-",0,$CM328-$CN328-CO$53)</f>
        <v>0</v>
      </c>
      <c r="CP328" s="3">
        <f t="shared" ref="CP328:CP346" si="591">IF(CJ328="-",0,$CM328-$CN328-CP$53)</f>
        <v>0</v>
      </c>
      <c r="CQ328" s="3">
        <f t="shared" ref="CQ328:CQ346" si="592">IF(CJ328="-",0,$CM328-$CN328-CQ$53)</f>
        <v>0</v>
      </c>
      <c r="CR328" s="3">
        <f t="shared" ref="CR328:CR346" si="593">IF(CJ328="-",0,$CM328-$CN328-CR$53)</f>
        <v>0</v>
      </c>
      <c r="CS328" s="3">
        <f t="shared" ref="CS328:CS346" si="594">IF(CJ328="-",0,$CM328-$CN328-CS$53)</f>
        <v>0</v>
      </c>
      <c r="CT328" s="3">
        <f t="shared" ref="CT328:CT346" si="595">IF(CJ328="-",0,$CM328-$CN328-CT$53)</f>
        <v>0</v>
      </c>
      <c r="CU328" s="3">
        <f t="shared" ref="CU328:CU346" si="596">IF(CJ328="-",0,$CM328-$CN328-CU$53)</f>
        <v>0</v>
      </c>
      <c r="CV328" s="3">
        <f t="shared" ref="CV328:CV346" si="597">IF(CJ328="-",0,$CM328-$CN328-CV$53)</f>
        <v>0</v>
      </c>
      <c r="CW328" s="3">
        <f t="shared" ref="CW328:CW346" si="598">IF(CJ328="-",0,$CM328-$CN328-CW$53)</f>
        <v>0</v>
      </c>
      <c r="CX328" s="3">
        <f t="shared" ref="CX328:CX346" si="599">IF(CJ328="-",0,$CM328-$CN328-CX$53)</f>
        <v>0</v>
      </c>
      <c r="CY328" s="3">
        <f t="shared" ref="CY328:CY346" si="600">IF(CJ328="-",0,$CM328-$CN328-CY$53)</f>
        <v>0</v>
      </c>
      <c r="CZ328" s="3">
        <f t="shared" ref="CZ328:CZ346" si="601">IF(CJ328="-",0,$CM328-$CN328-CZ$53)</f>
        <v>0</v>
      </c>
      <c r="DA328" s="3">
        <f>IF(AND(CO328&gt;0,CO329&lt;0),1,-1)</f>
        <v>-1</v>
      </c>
      <c r="DB328" s="3">
        <f t="shared" ref="DB328:DJ346" si="602">IF(AND(CP328&gt;0,CP329&lt;0),1,-1)</f>
        <v>-1</v>
      </c>
      <c r="DC328" s="3">
        <f t="shared" si="602"/>
        <v>-1</v>
      </c>
      <c r="DD328" s="3">
        <f t="shared" si="602"/>
        <v>-1</v>
      </c>
      <c r="DE328" s="3">
        <f t="shared" si="602"/>
        <v>-1</v>
      </c>
      <c r="DF328" s="3">
        <f t="shared" si="602"/>
        <v>-1</v>
      </c>
      <c r="DG328" s="3">
        <f t="shared" si="602"/>
        <v>-1</v>
      </c>
      <c r="DH328" s="3">
        <f t="shared" si="602"/>
        <v>-1</v>
      </c>
      <c r="DI328" s="3">
        <f t="shared" si="602"/>
        <v>-1</v>
      </c>
      <c r="DJ328" s="3">
        <f>IF(AND(CX328&gt;0,CX329&lt;0),1,-1)</f>
        <v>-1</v>
      </c>
      <c r="DK328" s="3">
        <f t="shared" ref="DK328:DL345" si="603">IF(AND(CY328&gt;0,CY329&lt;0),1,-1)</f>
        <v>-1</v>
      </c>
      <c r="DL328" s="3">
        <f t="shared" si="603"/>
        <v>-1</v>
      </c>
      <c r="DM328" s="161" t="str">
        <f t="shared" ref="DM328:DM347" si="604">CJ328</f>
        <v>-</v>
      </c>
      <c r="DN328" s="161" t="str">
        <f t="shared" ref="DN328:DN347" si="605">CK328</f>
        <v>-</v>
      </c>
      <c r="DO328" s="139" t="str">
        <f>IF(OR(DM328="-",DM329="-"),"-",(DN328-DN329)/(DM328-DM329))</f>
        <v>-</v>
      </c>
      <c r="DP328" s="235" t="str">
        <f>IF(OR(DM328="-",DM329="-"),"-",(DM328*DN329-DN328*DM329)/(DM328-DM329))</f>
        <v>-</v>
      </c>
      <c r="DV328" s="131"/>
      <c r="EJ328" s="147"/>
    </row>
    <row r="329" spans="88:140" ht="13.5" customHeight="1">
      <c r="CJ329" s="236" t="str">
        <f t="shared" ref="CJ329:CJ347" si="606">IF($E$16="","-",BL7)</f>
        <v>-</v>
      </c>
      <c r="CK329" s="142" t="str">
        <f t="shared" si="588"/>
        <v>-</v>
      </c>
      <c r="CL329" s="260" t="str">
        <f t="shared" ref="CL329:CL347" si="607">IF(CJ329="-","-",CJ329/$E$16/$E$30*(2*PI()*$E$33)/1000*60)</f>
        <v>-</v>
      </c>
      <c r="CM329" s="3">
        <f t="shared" si="589"/>
        <v>0</v>
      </c>
      <c r="CN329" s="3">
        <f t="shared" ref="CN329:CN347" si="608">IF(CJ329="-",0,$E$36*$E$6*9.80665+$E$37*($CJ329/$E$16/$E$30*(2*PI()*$E$33)/1000*60)+$E$38*($CJ329/$E$16/$E$30*(2*PI()*$E$33)/1000*60)^2)</f>
        <v>0</v>
      </c>
      <c r="CO329" s="3">
        <f t="shared" si="590"/>
        <v>0</v>
      </c>
      <c r="CP329" s="3">
        <f t="shared" si="591"/>
        <v>0</v>
      </c>
      <c r="CQ329" s="3">
        <f t="shared" si="592"/>
        <v>0</v>
      </c>
      <c r="CR329" s="3">
        <f t="shared" si="593"/>
        <v>0</v>
      </c>
      <c r="CS329" s="3">
        <f t="shared" si="594"/>
        <v>0</v>
      </c>
      <c r="CT329" s="3">
        <f t="shared" si="595"/>
        <v>0</v>
      </c>
      <c r="CU329" s="3">
        <f t="shared" si="596"/>
        <v>0</v>
      </c>
      <c r="CV329" s="3">
        <f t="shared" si="597"/>
        <v>0</v>
      </c>
      <c r="CW329" s="3">
        <f t="shared" si="598"/>
        <v>0</v>
      </c>
      <c r="CX329" s="3">
        <f t="shared" si="599"/>
        <v>0</v>
      </c>
      <c r="CY329" s="3">
        <f t="shared" si="600"/>
        <v>0</v>
      </c>
      <c r="CZ329" s="3">
        <f t="shared" si="601"/>
        <v>0</v>
      </c>
      <c r="DA329" s="3">
        <f t="shared" ref="DA329:DA341" si="609">IF(AND(CO329&gt;0,CO330&lt;0),1,-1)</f>
        <v>-1</v>
      </c>
      <c r="DB329" s="3">
        <f t="shared" si="602"/>
        <v>-1</v>
      </c>
      <c r="DC329" s="3">
        <f t="shared" si="602"/>
        <v>-1</v>
      </c>
      <c r="DD329" s="3">
        <f t="shared" si="602"/>
        <v>-1</v>
      </c>
      <c r="DE329" s="3">
        <f t="shared" si="602"/>
        <v>-1</v>
      </c>
      <c r="DF329" s="3">
        <f t="shared" si="602"/>
        <v>-1</v>
      </c>
      <c r="DG329" s="3">
        <f t="shared" si="602"/>
        <v>-1</v>
      </c>
      <c r="DH329" s="3">
        <f t="shared" si="602"/>
        <v>-1</v>
      </c>
      <c r="DI329" s="3">
        <f t="shared" si="602"/>
        <v>-1</v>
      </c>
      <c r="DJ329" s="3">
        <f t="shared" si="602"/>
        <v>-1</v>
      </c>
      <c r="DK329" s="3">
        <f t="shared" si="603"/>
        <v>-1</v>
      </c>
      <c r="DL329" s="3">
        <f t="shared" si="603"/>
        <v>-1</v>
      </c>
      <c r="DM329" s="161" t="str">
        <f t="shared" si="604"/>
        <v>-</v>
      </c>
      <c r="DN329" s="161" t="str">
        <f t="shared" si="605"/>
        <v>-</v>
      </c>
      <c r="DO329" s="139" t="str">
        <f>IF(OR(DM329="-",DM330="-"),"-",(DN329-DN330)/(DM329-DM330))</f>
        <v>-</v>
      </c>
      <c r="DP329" s="235" t="str">
        <f t="shared" ref="DP329:DP346" si="610">IF(OR(DM329="-",DM330="-"),"-",(DM329*DN330-DN329*DM330)/(DM329-DM330))</f>
        <v>-</v>
      </c>
      <c r="DQ329" s="142"/>
      <c r="EJ329" s="147"/>
    </row>
    <row r="330" spans="88:140" ht="13.5" customHeight="1">
      <c r="CJ330" s="236" t="str">
        <f t="shared" si="606"/>
        <v>-</v>
      </c>
      <c r="CK330" s="142" t="str">
        <f t="shared" si="588"/>
        <v>-</v>
      </c>
      <c r="CL330" s="260" t="str">
        <f t="shared" si="607"/>
        <v>-</v>
      </c>
      <c r="CM330" s="3">
        <f t="shared" si="589"/>
        <v>0</v>
      </c>
      <c r="CN330" s="3">
        <f t="shared" si="608"/>
        <v>0</v>
      </c>
      <c r="CO330" s="3">
        <f t="shared" si="590"/>
        <v>0</v>
      </c>
      <c r="CP330" s="3">
        <f t="shared" si="591"/>
        <v>0</v>
      </c>
      <c r="CQ330" s="3">
        <f t="shared" si="592"/>
        <v>0</v>
      </c>
      <c r="CR330" s="3">
        <f t="shared" si="593"/>
        <v>0</v>
      </c>
      <c r="CS330" s="3">
        <f t="shared" si="594"/>
        <v>0</v>
      </c>
      <c r="CT330" s="3">
        <f t="shared" si="595"/>
        <v>0</v>
      </c>
      <c r="CU330" s="3">
        <f t="shared" si="596"/>
        <v>0</v>
      </c>
      <c r="CV330" s="3">
        <f t="shared" si="597"/>
        <v>0</v>
      </c>
      <c r="CW330" s="3">
        <f t="shared" si="598"/>
        <v>0</v>
      </c>
      <c r="CX330" s="3">
        <f t="shared" si="599"/>
        <v>0</v>
      </c>
      <c r="CY330" s="3">
        <f t="shared" si="600"/>
        <v>0</v>
      </c>
      <c r="CZ330" s="3">
        <f t="shared" si="601"/>
        <v>0</v>
      </c>
      <c r="DA330" s="3">
        <f t="shared" si="609"/>
        <v>-1</v>
      </c>
      <c r="DB330" s="3">
        <f t="shared" si="602"/>
        <v>-1</v>
      </c>
      <c r="DC330" s="3">
        <f t="shared" si="602"/>
        <v>-1</v>
      </c>
      <c r="DD330" s="3">
        <f t="shared" si="602"/>
        <v>-1</v>
      </c>
      <c r="DE330" s="3">
        <f t="shared" si="602"/>
        <v>-1</v>
      </c>
      <c r="DF330" s="3">
        <f t="shared" si="602"/>
        <v>-1</v>
      </c>
      <c r="DG330" s="3">
        <f t="shared" si="602"/>
        <v>-1</v>
      </c>
      <c r="DH330" s="3">
        <f t="shared" si="602"/>
        <v>-1</v>
      </c>
      <c r="DI330" s="3">
        <f t="shared" si="602"/>
        <v>-1</v>
      </c>
      <c r="DJ330" s="3">
        <f t="shared" si="602"/>
        <v>-1</v>
      </c>
      <c r="DK330" s="3">
        <f t="shared" si="603"/>
        <v>-1</v>
      </c>
      <c r="DL330" s="3">
        <f t="shared" si="603"/>
        <v>-1</v>
      </c>
      <c r="DM330" s="161" t="str">
        <f t="shared" si="604"/>
        <v>-</v>
      </c>
      <c r="DN330" s="161" t="str">
        <f t="shared" si="605"/>
        <v>-</v>
      </c>
      <c r="DO330" s="139" t="str">
        <f t="shared" ref="DO330:DO345" si="611">IF(OR(DM330="-",DM331="-"),"-",(DN330-DN331)/(DM330-DM331))</f>
        <v>-</v>
      </c>
      <c r="DP330" s="235" t="str">
        <f t="shared" si="610"/>
        <v>-</v>
      </c>
      <c r="DQ330" s="142"/>
      <c r="DU330" s="1" t="s">
        <v>129</v>
      </c>
      <c r="EJ330" s="147"/>
    </row>
    <row r="331" spans="88:140" ht="13.5" customHeight="1">
      <c r="CJ331" s="236" t="str">
        <f t="shared" si="606"/>
        <v>-</v>
      </c>
      <c r="CK331" s="142" t="str">
        <f t="shared" si="588"/>
        <v>-</v>
      </c>
      <c r="CL331" s="260" t="str">
        <f t="shared" si="607"/>
        <v>-</v>
      </c>
      <c r="CM331" s="3">
        <f t="shared" si="589"/>
        <v>0</v>
      </c>
      <c r="CN331" s="3">
        <f t="shared" si="608"/>
        <v>0</v>
      </c>
      <c r="CO331" s="3">
        <f t="shared" si="590"/>
        <v>0</v>
      </c>
      <c r="CP331" s="3">
        <f t="shared" si="591"/>
        <v>0</v>
      </c>
      <c r="CQ331" s="3">
        <f t="shared" si="592"/>
        <v>0</v>
      </c>
      <c r="CR331" s="3">
        <f t="shared" si="593"/>
        <v>0</v>
      </c>
      <c r="CS331" s="3">
        <f t="shared" si="594"/>
        <v>0</v>
      </c>
      <c r="CT331" s="3">
        <f t="shared" si="595"/>
        <v>0</v>
      </c>
      <c r="CU331" s="3">
        <f t="shared" si="596"/>
        <v>0</v>
      </c>
      <c r="CV331" s="3">
        <f t="shared" si="597"/>
        <v>0</v>
      </c>
      <c r="CW331" s="3">
        <f t="shared" si="598"/>
        <v>0</v>
      </c>
      <c r="CX331" s="3">
        <f t="shared" si="599"/>
        <v>0</v>
      </c>
      <c r="CY331" s="3">
        <f t="shared" si="600"/>
        <v>0</v>
      </c>
      <c r="CZ331" s="3">
        <f t="shared" si="601"/>
        <v>0</v>
      </c>
      <c r="DA331" s="3">
        <f t="shared" si="609"/>
        <v>-1</v>
      </c>
      <c r="DB331" s="3">
        <f t="shared" si="602"/>
        <v>-1</v>
      </c>
      <c r="DC331" s="3">
        <f t="shared" si="602"/>
        <v>-1</v>
      </c>
      <c r="DD331" s="3">
        <f t="shared" si="602"/>
        <v>-1</v>
      </c>
      <c r="DE331" s="3">
        <f t="shared" si="602"/>
        <v>-1</v>
      </c>
      <c r="DF331" s="3">
        <f t="shared" si="602"/>
        <v>-1</v>
      </c>
      <c r="DG331" s="3">
        <f t="shared" si="602"/>
        <v>-1</v>
      </c>
      <c r="DH331" s="3">
        <f t="shared" si="602"/>
        <v>-1</v>
      </c>
      <c r="DI331" s="3">
        <f t="shared" si="602"/>
        <v>-1</v>
      </c>
      <c r="DJ331" s="3">
        <f t="shared" si="602"/>
        <v>-1</v>
      </c>
      <c r="DK331" s="3">
        <f t="shared" si="603"/>
        <v>-1</v>
      </c>
      <c r="DL331" s="3">
        <f t="shared" si="603"/>
        <v>-1</v>
      </c>
      <c r="DM331" s="161" t="str">
        <f t="shared" si="604"/>
        <v>-</v>
      </c>
      <c r="DN331" s="161" t="str">
        <f t="shared" si="605"/>
        <v>-</v>
      </c>
      <c r="DO331" s="139" t="str">
        <f t="shared" si="611"/>
        <v>-</v>
      </c>
      <c r="DP331" s="235" t="str">
        <f t="shared" si="610"/>
        <v>-</v>
      </c>
      <c r="DQ331" s="173"/>
      <c r="DU331" s="192" t="s">
        <v>25</v>
      </c>
      <c r="DV331" s="193" t="s">
        <v>53</v>
      </c>
      <c r="DW331" s="193" t="s">
        <v>131</v>
      </c>
      <c r="DX331" s="223" t="s">
        <v>132</v>
      </c>
      <c r="DY331" s="193" t="s">
        <v>114</v>
      </c>
      <c r="DZ331" s="193" t="s">
        <v>50</v>
      </c>
      <c r="EA331" s="193" t="s">
        <v>133</v>
      </c>
      <c r="EB331" s="211" t="s">
        <v>134</v>
      </c>
      <c r="EC331" s="211"/>
      <c r="ED331" s="194" t="str">
        <f>DX331</f>
        <v>vehicle speed</v>
      </c>
      <c r="EJ331" s="147"/>
    </row>
    <row r="332" spans="88:140" ht="13.5" customHeight="1">
      <c r="CJ332" s="236" t="str">
        <f t="shared" si="606"/>
        <v>-</v>
      </c>
      <c r="CK332" s="142" t="str">
        <f t="shared" si="588"/>
        <v>-</v>
      </c>
      <c r="CL332" s="260" t="str">
        <f t="shared" si="607"/>
        <v>-</v>
      </c>
      <c r="CM332" s="3">
        <f t="shared" si="589"/>
        <v>0</v>
      </c>
      <c r="CN332" s="3">
        <f t="shared" si="608"/>
        <v>0</v>
      </c>
      <c r="CO332" s="3">
        <f t="shared" si="590"/>
        <v>0</v>
      </c>
      <c r="CP332" s="3">
        <f t="shared" si="591"/>
        <v>0</v>
      </c>
      <c r="CQ332" s="3">
        <f t="shared" si="592"/>
        <v>0</v>
      </c>
      <c r="CR332" s="3">
        <f t="shared" si="593"/>
        <v>0</v>
      </c>
      <c r="CS332" s="3">
        <f t="shared" si="594"/>
        <v>0</v>
      </c>
      <c r="CT332" s="3">
        <f t="shared" si="595"/>
        <v>0</v>
      </c>
      <c r="CU332" s="3">
        <f t="shared" si="596"/>
        <v>0</v>
      </c>
      <c r="CV332" s="3">
        <f t="shared" si="597"/>
        <v>0</v>
      </c>
      <c r="CW332" s="3">
        <f t="shared" si="598"/>
        <v>0</v>
      </c>
      <c r="CX332" s="3">
        <f t="shared" si="599"/>
        <v>0</v>
      </c>
      <c r="CY332" s="3">
        <f t="shared" si="600"/>
        <v>0</v>
      </c>
      <c r="CZ332" s="3">
        <f t="shared" si="601"/>
        <v>0</v>
      </c>
      <c r="DA332" s="3">
        <f t="shared" si="609"/>
        <v>-1</v>
      </c>
      <c r="DB332" s="3">
        <f t="shared" si="602"/>
        <v>-1</v>
      </c>
      <c r="DC332" s="3">
        <f t="shared" si="602"/>
        <v>-1</v>
      </c>
      <c r="DD332" s="3">
        <f t="shared" si="602"/>
        <v>-1</v>
      </c>
      <c r="DE332" s="3">
        <f t="shared" si="602"/>
        <v>-1</v>
      </c>
      <c r="DF332" s="3">
        <f t="shared" si="602"/>
        <v>-1</v>
      </c>
      <c r="DG332" s="3">
        <f t="shared" si="602"/>
        <v>-1</v>
      </c>
      <c r="DH332" s="3">
        <f t="shared" si="602"/>
        <v>-1</v>
      </c>
      <c r="DI332" s="3">
        <f t="shared" si="602"/>
        <v>-1</v>
      </c>
      <c r="DJ332" s="3">
        <f t="shared" si="602"/>
        <v>-1</v>
      </c>
      <c r="DK332" s="3">
        <f t="shared" si="603"/>
        <v>-1</v>
      </c>
      <c r="DL332" s="3">
        <f t="shared" si="603"/>
        <v>-1</v>
      </c>
      <c r="DM332" s="161" t="str">
        <f t="shared" si="604"/>
        <v>-</v>
      </c>
      <c r="DN332" s="161" t="str">
        <f t="shared" si="605"/>
        <v>-</v>
      </c>
      <c r="DO332" s="139" t="str">
        <f t="shared" si="611"/>
        <v>-</v>
      </c>
      <c r="DP332" s="235" t="str">
        <f t="shared" si="610"/>
        <v>-</v>
      </c>
      <c r="DQ332" s="171"/>
      <c r="DU332" s="213" t="s">
        <v>35</v>
      </c>
      <c r="DV332" s="196" t="s">
        <v>135</v>
      </c>
      <c r="DW332" s="196" t="s">
        <v>136</v>
      </c>
      <c r="DX332" s="229" t="s">
        <v>36</v>
      </c>
      <c r="DY332" s="196" t="s">
        <v>58</v>
      </c>
      <c r="DZ332" s="196" t="s">
        <v>58</v>
      </c>
      <c r="EA332" s="196" t="s">
        <v>58</v>
      </c>
      <c r="EB332" s="214" t="s">
        <v>137</v>
      </c>
      <c r="EC332" s="214" t="s">
        <v>138</v>
      </c>
      <c r="ED332" s="197" t="str">
        <f>DX332</f>
        <v>km/h</v>
      </c>
      <c r="EJ332" s="147"/>
    </row>
    <row r="333" spans="88:140" ht="13.5" customHeight="1">
      <c r="CJ333" s="236" t="str">
        <f t="shared" si="606"/>
        <v>-</v>
      </c>
      <c r="CK333" s="142" t="str">
        <f t="shared" si="588"/>
        <v>-</v>
      </c>
      <c r="CL333" s="260" t="str">
        <f t="shared" si="607"/>
        <v>-</v>
      </c>
      <c r="CM333" s="3">
        <f t="shared" si="589"/>
        <v>0</v>
      </c>
      <c r="CN333" s="3">
        <f t="shared" si="608"/>
        <v>0</v>
      </c>
      <c r="CO333" s="3">
        <f t="shared" si="590"/>
        <v>0</v>
      </c>
      <c r="CP333" s="3">
        <f t="shared" si="591"/>
        <v>0</v>
      </c>
      <c r="CQ333" s="3">
        <f t="shared" si="592"/>
        <v>0</v>
      </c>
      <c r="CR333" s="3">
        <f t="shared" si="593"/>
        <v>0</v>
      </c>
      <c r="CS333" s="3">
        <f t="shared" si="594"/>
        <v>0</v>
      </c>
      <c r="CT333" s="3">
        <f t="shared" si="595"/>
        <v>0</v>
      </c>
      <c r="CU333" s="3">
        <f t="shared" si="596"/>
        <v>0</v>
      </c>
      <c r="CV333" s="3">
        <f t="shared" si="597"/>
        <v>0</v>
      </c>
      <c r="CW333" s="3">
        <f t="shared" si="598"/>
        <v>0</v>
      </c>
      <c r="CX333" s="3">
        <f t="shared" si="599"/>
        <v>0</v>
      </c>
      <c r="CY333" s="3">
        <f t="shared" si="600"/>
        <v>0</v>
      </c>
      <c r="CZ333" s="3">
        <f t="shared" si="601"/>
        <v>0</v>
      </c>
      <c r="DA333" s="3">
        <f t="shared" si="609"/>
        <v>-1</v>
      </c>
      <c r="DB333" s="3">
        <f t="shared" si="602"/>
        <v>-1</v>
      </c>
      <c r="DC333" s="3">
        <f t="shared" si="602"/>
        <v>-1</v>
      </c>
      <c r="DD333" s="3">
        <f t="shared" si="602"/>
        <v>-1</v>
      </c>
      <c r="DE333" s="3">
        <f t="shared" si="602"/>
        <v>-1</v>
      </c>
      <c r="DF333" s="3">
        <f t="shared" si="602"/>
        <v>-1</v>
      </c>
      <c r="DG333" s="3">
        <f t="shared" si="602"/>
        <v>-1</v>
      </c>
      <c r="DH333" s="3">
        <f t="shared" si="602"/>
        <v>-1</v>
      </c>
      <c r="DI333" s="3">
        <f t="shared" si="602"/>
        <v>-1</v>
      </c>
      <c r="DJ333" s="3">
        <f t="shared" si="602"/>
        <v>-1</v>
      </c>
      <c r="DK333" s="3">
        <f t="shared" si="603"/>
        <v>-1</v>
      </c>
      <c r="DL333" s="3">
        <f t="shared" si="603"/>
        <v>-1</v>
      </c>
      <c r="DM333" s="161" t="str">
        <f t="shared" si="604"/>
        <v>-</v>
      </c>
      <c r="DN333" s="161" t="str">
        <f t="shared" si="605"/>
        <v>-</v>
      </c>
      <c r="DO333" s="139" t="str">
        <f t="shared" si="611"/>
        <v>-</v>
      </c>
      <c r="DP333" s="235" t="str">
        <f t="shared" si="610"/>
        <v>-</v>
      </c>
      <c r="DQ333" s="171"/>
      <c r="DU333" s="224" t="str">
        <f t="shared" ref="DU333:DU351" si="612">IF($E$19="","-",BL6)</f>
        <v>-</v>
      </c>
      <c r="DV333" s="225" t="str">
        <f t="shared" ref="DV333:DV351" si="613">BW6</f>
        <v>-</v>
      </c>
      <c r="DW333" s="225">
        <f t="shared" ref="DW333:DW351" si="614">IF(DU333="-",0,$E$6)</f>
        <v>0</v>
      </c>
      <c r="DX333" s="150">
        <f t="shared" ref="DX333:DX351" si="615">IF(DU333="-",0,$DU333/$E$19/$E$30*(2*PI()*$E$33)/1000*60)</f>
        <v>0</v>
      </c>
      <c r="DY333" s="165">
        <f>IF(DU333="-",0,$E$36*$E$6*9.80665+$E$37*DX333+$E$38*DX333^2)</f>
        <v>0</v>
      </c>
      <c r="DZ333" s="165">
        <f t="shared" ref="DZ333:DZ352" si="616">IF(DU333="-",0,$DV333*$E$19*$E$30*$F$19*$E$31/($E$33))</f>
        <v>0</v>
      </c>
      <c r="EA333" s="165">
        <f t="shared" ref="EA333:EA352" si="617">IF(DU333="-",0,DZ333-DY333)</f>
        <v>0</v>
      </c>
      <c r="EB333" s="226">
        <f t="shared" ref="EB333:EB352" si="618">IF(DU333="-",0,EA333/(SQRT(($DW333*9.80665)^2-EA333^2)))</f>
        <v>0</v>
      </c>
      <c r="EC333" s="165">
        <f t="shared" ref="EC333:EC352" si="619">IF(DU333="-",0,ATAN(EB333)/PI()*180)</f>
        <v>0</v>
      </c>
      <c r="ED333" s="195">
        <f t="shared" ref="ED333:ED352" si="620">IF(DU333="-",0,DX333)</f>
        <v>0</v>
      </c>
      <c r="EJ333" s="147"/>
    </row>
    <row r="334" spans="88:140" ht="13.5" customHeight="1">
      <c r="CJ334" s="236" t="str">
        <f t="shared" si="606"/>
        <v>-</v>
      </c>
      <c r="CK334" s="142" t="str">
        <f t="shared" si="588"/>
        <v>-</v>
      </c>
      <c r="CL334" s="260" t="str">
        <f t="shared" si="607"/>
        <v>-</v>
      </c>
      <c r="CM334" s="3">
        <f t="shared" si="589"/>
        <v>0</v>
      </c>
      <c r="CN334" s="3">
        <f t="shared" si="608"/>
        <v>0</v>
      </c>
      <c r="CO334" s="3">
        <f t="shared" si="590"/>
        <v>0</v>
      </c>
      <c r="CP334" s="3">
        <f t="shared" si="591"/>
        <v>0</v>
      </c>
      <c r="CQ334" s="3">
        <f t="shared" si="592"/>
        <v>0</v>
      </c>
      <c r="CR334" s="3">
        <f t="shared" si="593"/>
        <v>0</v>
      </c>
      <c r="CS334" s="3">
        <f t="shared" si="594"/>
        <v>0</v>
      </c>
      <c r="CT334" s="3">
        <f t="shared" si="595"/>
        <v>0</v>
      </c>
      <c r="CU334" s="3">
        <f t="shared" si="596"/>
        <v>0</v>
      </c>
      <c r="CV334" s="3">
        <f t="shared" si="597"/>
        <v>0</v>
      </c>
      <c r="CW334" s="3">
        <f t="shared" si="598"/>
        <v>0</v>
      </c>
      <c r="CX334" s="3">
        <f t="shared" si="599"/>
        <v>0</v>
      </c>
      <c r="CY334" s="3">
        <f t="shared" si="600"/>
        <v>0</v>
      </c>
      <c r="CZ334" s="3">
        <f t="shared" si="601"/>
        <v>0</v>
      </c>
      <c r="DA334" s="3">
        <f t="shared" si="609"/>
        <v>-1</v>
      </c>
      <c r="DB334" s="3">
        <f t="shared" si="602"/>
        <v>-1</v>
      </c>
      <c r="DC334" s="3">
        <f t="shared" si="602"/>
        <v>-1</v>
      </c>
      <c r="DD334" s="3">
        <f t="shared" si="602"/>
        <v>-1</v>
      </c>
      <c r="DE334" s="3">
        <f t="shared" si="602"/>
        <v>-1</v>
      </c>
      <c r="DF334" s="3">
        <f t="shared" si="602"/>
        <v>-1</v>
      </c>
      <c r="DG334" s="3">
        <f t="shared" si="602"/>
        <v>-1</v>
      </c>
      <c r="DH334" s="3">
        <f t="shared" si="602"/>
        <v>-1</v>
      </c>
      <c r="DI334" s="3">
        <f t="shared" si="602"/>
        <v>-1</v>
      </c>
      <c r="DJ334" s="3">
        <f t="shared" si="602"/>
        <v>-1</v>
      </c>
      <c r="DK334" s="3">
        <f t="shared" si="603"/>
        <v>-1</v>
      </c>
      <c r="DL334" s="3">
        <f t="shared" si="603"/>
        <v>-1</v>
      </c>
      <c r="DM334" s="161" t="str">
        <f t="shared" si="604"/>
        <v>-</v>
      </c>
      <c r="DN334" s="161" t="str">
        <f t="shared" si="605"/>
        <v>-</v>
      </c>
      <c r="DO334" s="139" t="str">
        <f t="shared" si="611"/>
        <v>-</v>
      </c>
      <c r="DP334" s="235" t="str">
        <f t="shared" si="610"/>
        <v>-</v>
      </c>
      <c r="DQ334" s="171"/>
      <c r="DU334" s="224" t="str">
        <f t="shared" si="612"/>
        <v>-</v>
      </c>
      <c r="DV334" s="225" t="str">
        <f t="shared" si="613"/>
        <v>-</v>
      </c>
      <c r="DW334" s="225">
        <f t="shared" si="614"/>
        <v>0</v>
      </c>
      <c r="DX334" s="150">
        <f t="shared" si="615"/>
        <v>0</v>
      </c>
      <c r="DY334" s="165">
        <f t="shared" ref="DY334:DY352" si="621">IF(DU334="-",0,$E$36*$E$6*9.80665+$E$37*DX334+$E$38*DX334^2)</f>
        <v>0</v>
      </c>
      <c r="DZ334" s="165">
        <f t="shared" si="616"/>
        <v>0</v>
      </c>
      <c r="EA334" s="165">
        <f t="shared" si="617"/>
        <v>0</v>
      </c>
      <c r="EB334" s="226">
        <f t="shared" si="618"/>
        <v>0</v>
      </c>
      <c r="EC334" s="165">
        <f t="shared" si="619"/>
        <v>0</v>
      </c>
      <c r="ED334" s="195">
        <f t="shared" si="620"/>
        <v>0</v>
      </c>
      <c r="EJ334" s="147"/>
    </row>
    <row r="335" spans="88:140" ht="13.5" customHeight="1">
      <c r="CJ335" s="236" t="str">
        <f t="shared" si="606"/>
        <v>-</v>
      </c>
      <c r="CK335" s="142" t="str">
        <f t="shared" si="588"/>
        <v>-</v>
      </c>
      <c r="CL335" s="260" t="str">
        <f t="shared" si="607"/>
        <v>-</v>
      </c>
      <c r="CM335" s="3">
        <f t="shared" si="589"/>
        <v>0</v>
      </c>
      <c r="CN335" s="3">
        <f t="shared" si="608"/>
        <v>0</v>
      </c>
      <c r="CO335" s="3">
        <f t="shared" si="590"/>
        <v>0</v>
      </c>
      <c r="CP335" s="3">
        <f t="shared" si="591"/>
        <v>0</v>
      </c>
      <c r="CQ335" s="3">
        <f t="shared" si="592"/>
        <v>0</v>
      </c>
      <c r="CR335" s="3">
        <f t="shared" si="593"/>
        <v>0</v>
      </c>
      <c r="CS335" s="3">
        <f t="shared" si="594"/>
        <v>0</v>
      </c>
      <c r="CT335" s="3">
        <f t="shared" si="595"/>
        <v>0</v>
      </c>
      <c r="CU335" s="3">
        <f t="shared" si="596"/>
        <v>0</v>
      </c>
      <c r="CV335" s="3">
        <f t="shared" si="597"/>
        <v>0</v>
      </c>
      <c r="CW335" s="3">
        <f t="shared" si="598"/>
        <v>0</v>
      </c>
      <c r="CX335" s="3">
        <f t="shared" si="599"/>
        <v>0</v>
      </c>
      <c r="CY335" s="3">
        <f t="shared" si="600"/>
        <v>0</v>
      </c>
      <c r="CZ335" s="3">
        <f t="shared" si="601"/>
        <v>0</v>
      </c>
      <c r="DA335" s="3">
        <f t="shared" si="609"/>
        <v>-1</v>
      </c>
      <c r="DB335" s="3">
        <f t="shared" si="602"/>
        <v>-1</v>
      </c>
      <c r="DC335" s="3">
        <f t="shared" si="602"/>
        <v>-1</v>
      </c>
      <c r="DD335" s="3">
        <f t="shared" si="602"/>
        <v>-1</v>
      </c>
      <c r="DE335" s="3">
        <f t="shared" si="602"/>
        <v>-1</v>
      </c>
      <c r="DF335" s="3">
        <f t="shared" si="602"/>
        <v>-1</v>
      </c>
      <c r="DG335" s="3">
        <f t="shared" si="602"/>
        <v>-1</v>
      </c>
      <c r="DH335" s="3">
        <f t="shared" si="602"/>
        <v>-1</v>
      </c>
      <c r="DI335" s="3">
        <f t="shared" si="602"/>
        <v>-1</v>
      </c>
      <c r="DJ335" s="3">
        <f t="shared" si="602"/>
        <v>-1</v>
      </c>
      <c r="DK335" s="3">
        <f t="shared" si="603"/>
        <v>-1</v>
      </c>
      <c r="DL335" s="3">
        <f t="shared" si="603"/>
        <v>-1</v>
      </c>
      <c r="DM335" s="161" t="str">
        <f t="shared" si="604"/>
        <v>-</v>
      </c>
      <c r="DN335" s="161" t="str">
        <f t="shared" si="605"/>
        <v>-</v>
      </c>
      <c r="DO335" s="139" t="str">
        <f t="shared" si="611"/>
        <v>-</v>
      </c>
      <c r="DP335" s="235" t="str">
        <f t="shared" si="610"/>
        <v>-</v>
      </c>
      <c r="DQ335" s="171"/>
      <c r="DU335" s="224" t="str">
        <f t="shared" si="612"/>
        <v>-</v>
      </c>
      <c r="DV335" s="225" t="str">
        <f t="shared" si="613"/>
        <v>-</v>
      </c>
      <c r="DW335" s="225">
        <f t="shared" si="614"/>
        <v>0</v>
      </c>
      <c r="DX335" s="150">
        <f t="shared" si="615"/>
        <v>0</v>
      </c>
      <c r="DY335" s="165">
        <f t="shared" si="621"/>
        <v>0</v>
      </c>
      <c r="DZ335" s="165">
        <f t="shared" si="616"/>
        <v>0</v>
      </c>
      <c r="EA335" s="165">
        <f t="shared" si="617"/>
        <v>0</v>
      </c>
      <c r="EB335" s="226">
        <f t="shared" si="618"/>
        <v>0</v>
      </c>
      <c r="EC335" s="165">
        <f t="shared" si="619"/>
        <v>0</v>
      </c>
      <c r="ED335" s="195">
        <f t="shared" si="620"/>
        <v>0</v>
      </c>
      <c r="EJ335" s="147"/>
    </row>
    <row r="336" spans="88:140" ht="13.5" customHeight="1">
      <c r="CJ336" s="236" t="str">
        <f t="shared" si="606"/>
        <v>-</v>
      </c>
      <c r="CK336" s="142" t="str">
        <f t="shared" si="588"/>
        <v>-</v>
      </c>
      <c r="CL336" s="260" t="str">
        <f t="shared" si="607"/>
        <v>-</v>
      </c>
      <c r="CM336" s="3">
        <f t="shared" si="589"/>
        <v>0</v>
      </c>
      <c r="CN336" s="3">
        <f t="shared" si="608"/>
        <v>0</v>
      </c>
      <c r="CO336" s="3">
        <f t="shared" si="590"/>
        <v>0</v>
      </c>
      <c r="CP336" s="3">
        <f t="shared" si="591"/>
        <v>0</v>
      </c>
      <c r="CQ336" s="3">
        <f t="shared" si="592"/>
        <v>0</v>
      </c>
      <c r="CR336" s="3">
        <f t="shared" si="593"/>
        <v>0</v>
      </c>
      <c r="CS336" s="3">
        <f t="shared" si="594"/>
        <v>0</v>
      </c>
      <c r="CT336" s="3">
        <f t="shared" si="595"/>
        <v>0</v>
      </c>
      <c r="CU336" s="3">
        <f t="shared" si="596"/>
        <v>0</v>
      </c>
      <c r="CV336" s="3">
        <f t="shared" si="597"/>
        <v>0</v>
      </c>
      <c r="CW336" s="3">
        <f t="shared" si="598"/>
        <v>0</v>
      </c>
      <c r="CX336" s="3">
        <f t="shared" si="599"/>
        <v>0</v>
      </c>
      <c r="CY336" s="3">
        <f t="shared" si="600"/>
        <v>0</v>
      </c>
      <c r="CZ336" s="3">
        <f t="shared" si="601"/>
        <v>0</v>
      </c>
      <c r="DA336" s="3">
        <f t="shared" si="609"/>
        <v>-1</v>
      </c>
      <c r="DB336" s="3">
        <f t="shared" si="602"/>
        <v>-1</v>
      </c>
      <c r="DC336" s="3">
        <f t="shared" si="602"/>
        <v>-1</v>
      </c>
      <c r="DD336" s="3">
        <f t="shared" si="602"/>
        <v>-1</v>
      </c>
      <c r="DE336" s="3">
        <f t="shared" si="602"/>
        <v>-1</v>
      </c>
      <c r="DF336" s="3">
        <f t="shared" si="602"/>
        <v>-1</v>
      </c>
      <c r="DG336" s="3">
        <f t="shared" si="602"/>
        <v>-1</v>
      </c>
      <c r="DH336" s="3">
        <f t="shared" si="602"/>
        <v>-1</v>
      </c>
      <c r="DI336" s="3">
        <f t="shared" si="602"/>
        <v>-1</v>
      </c>
      <c r="DJ336" s="3">
        <f t="shared" si="602"/>
        <v>-1</v>
      </c>
      <c r="DK336" s="3">
        <f t="shared" si="603"/>
        <v>-1</v>
      </c>
      <c r="DL336" s="3">
        <f t="shared" si="603"/>
        <v>-1</v>
      </c>
      <c r="DM336" s="161" t="str">
        <f t="shared" si="604"/>
        <v>-</v>
      </c>
      <c r="DN336" s="161" t="str">
        <f t="shared" si="605"/>
        <v>-</v>
      </c>
      <c r="DO336" s="139" t="str">
        <f t="shared" si="611"/>
        <v>-</v>
      </c>
      <c r="DP336" s="235" t="str">
        <f t="shared" si="610"/>
        <v>-</v>
      </c>
      <c r="DQ336" s="171"/>
      <c r="DU336" s="224" t="str">
        <f t="shared" si="612"/>
        <v>-</v>
      </c>
      <c r="DV336" s="225" t="str">
        <f t="shared" si="613"/>
        <v>-</v>
      </c>
      <c r="DW336" s="225">
        <f t="shared" si="614"/>
        <v>0</v>
      </c>
      <c r="DX336" s="150">
        <f t="shared" si="615"/>
        <v>0</v>
      </c>
      <c r="DY336" s="165">
        <f t="shared" si="621"/>
        <v>0</v>
      </c>
      <c r="DZ336" s="165">
        <f t="shared" si="616"/>
        <v>0</v>
      </c>
      <c r="EA336" s="165">
        <f t="shared" si="617"/>
        <v>0</v>
      </c>
      <c r="EB336" s="226">
        <f t="shared" si="618"/>
        <v>0</v>
      </c>
      <c r="EC336" s="165">
        <f t="shared" si="619"/>
        <v>0</v>
      </c>
      <c r="ED336" s="195">
        <f t="shared" si="620"/>
        <v>0</v>
      </c>
      <c r="EJ336" s="147"/>
    </row>
    <row r="337" spans="88:140" ht="13.5" customHeight="1">
      <c r="CJ337" s="236" t="str">
        <f t="shared" si="606"/>
        <v>-</v>
      </c>
      <c r="CK337" s="142" t="str">
        <f t="shared" si="588"/>
        <v>-</v>
      </c>
      <c r="CL337" s="260" t="str">
        <f t="shared" si="607"/>
        <v>-</v>
      </c>
      <c r="CM337" s="3">
        <f t="shared" si="589"/>
        <v>0</v>
      </c>
      <c r="CN337" s="3">
        <f t="shared" si="608"/>
        <v>0</v>
      </c>
      <c r="CO337" s="3">
        <f t="shared" si="590"/>
        <v>0</v>
      </c>
      <c r="CP337" s="3">
        <f t="shared" si="591"/>
        <v>0</v>
      </c>
      <c r="CQ337" s="3">
        <f t="shared" si="592"/>
        <v>0</v>
      </c>
      <c r="CR337" s="3">
        <f t="shared" si="593"/>
        <v>0</v>
      </c>
      <c r="CS337" s="3">
        <f t="shared" si="594"/>
        <v>0</v>
      </c>
      <c r="CT337" s="3">
        <f t="shared" si="595"/>
        <v>0</v>
      </c>
      <c r="CU337" s="3">
        <f t="shared" si="596"/>
        <v>0</v>
      </c>
      <c r="CV337" s="3">
        <f t="shared" si="597"/>
        <v>0</v>
      </c>
      <c r="CW337" s="3">
        <f t="shared" si="598"/>
        <v>0</v>
      </c>
      <c r="CX337" s="3">
        <f t="shared" si="599"/>
        <v>0</v>
      </c>
      <c r="CY337" s="3">
        <f t="shared" si="600"/>
        <v>0</v>
      </c>
      <c r="CZ337" s="3">
        <f t="shared" si="601"/>
        <v>0</v>
      </c>
      <c r="DA337" s="3">
        <f t="shared" si="609"/>
        <v>-1</v>
      </c>
      <c r="DB337" s="3">
        <f t="shared" si="602"/>
        <v>-1</v>
      </c>
      <c r="DC337" s="3">
        <f t="shared" si="602"/>
        <v>-1</v>
      </c>
      <c r="DD337" s="3">
        <f t="shared" si="602"/>
        <v>-1</v>
      </c>
      <c r="DE337" s="3">
        <f t="shared" si="602"/>
        <v>-1</v>
      </c>
      <c r="DF337" s="3">
        <f t="shared" si="602"/>
        <v>-1</v>
      </c>
      <c r="DG337" s="3">
        <f t="shared" si="602"/>
        <v>-1</v>
      </c>
      <c r="DH337" s="3">
        <f t="shared" si="602"/>
        <v>-1</v>
      </c>
      <c r="DI337" s="3">
        <f t="shared" si="602"/>
        <v>-1</v>
      </c>
      <c r="DJ337" s="3">
        <f t="shared" si="602"/>
        <v>-1</v>
      </c>
      <c r="DK337" s="3">
        <f t="shared" si="603"/>
        <v>-1</v>
      </c>
      <c r="DL337" s="3">
        <f t="shared" si="603"/>
        <v>-1</v>
      </c>
      <c r="DM337" s="161" t="str">
        <f t="shared" si="604"/>
        <v>-</v>
      </c>
      <c r="DN337" s="161" t="str">
        <f t="shared" si="605"/>
        <v>-</v>
      </c>
      <c r="DO337" s="139" t="str">
        <f t="shared" si="611"/>
        <v>-</v>
      </c>
      <c r="DP337" s="235" t="str">
        <f t="shared" si="610"/>
        <v>-</v>
      </c>
      <c r="DQ337" s="171"/>
      <c r="DU337" s="224" t="str">
        <f t="shared" si="612"/>
        <v>-</v>
      </c>
      <c r="DV337" s="225" t="str">
        <f t="shared" si="613"/>
        <v>-</v>
      </c>
      <c r="DW337" s="225">
        <f t="shared" si="614"/>
        <v>0</v>
      </c>
      <c r="DX337" s="150">
        <f t="shared" si="615"/>
        <v>0</v>
      </c>
      <c r="DY337" s="165">
        <f t="shared" si="621"/>
        <v>0</v>
      </c>
      <c r="DZ337" s="165">
        <f t="shared" si="616"/>
        <v>0</v>
      </c>
      <c r="EA337" s="165">
        <f t="shared" si="617"/>
        <v>0</v>
      </c>
      <c r="EB337" s="226">
        <f t="shared" si="618"/>
        <v>0</v>
      </c>
      <c r="EC337" s="165">
        <f t="shared" si="619"/>
        <v>0</v>
      </c>
      <c r="ED337" s="195">
        <f t="shared" si="620"/>
        <v>0</v>
      </c>
      <c r="EJ337" s="147"/>
    </row>
    <row r="338" spans="88:140" ht="13.5" customHeight="1">
      <c r="CJ338" s="236" t="str">
        <f t="shared" si="606"/>
        <v>-</v>
      </c>
      <c r="CK338" s="142" t="str">
        <f t="shared" si="588"/>
        <v>-</v>
      </c>
      <c r="CL338" s="260" t="str">
        <f t="shared" si="607"/>
        <v>-</v>
      </c>
      <c r="CM338" s="3">
        <f t="shared" si="589"/>
        <v>0</v>
      </c>
      <c r="CN338" s="3">
        <f t="shared" si="608"/>
        <v>0</v>
      </c>
      <c r="CO338" s="3">
        <f t="shared" si="590"/>
        <v>0</v>
      </c>
      <c r="CP338" s="3">
        <f t="shared" si="591"/>
        <v>0</v>
      </c>
      <c r="CQ338" s="3">
        <f t="shared" si="592"/>
        <v>0</v>
      </c>
      <c r="CR338" s="3">
        <f t="shared" si="593"/>
        <v>0</v>
      </c>
      <c r="CS338" s="3">
        <f t="shared" si="594"/>
        <v>0</v>
      </c>
      <c r="CT338" s="3">
        <f t="shared" si="595"/>
        <v>0</v>
      </c>
      <c r="CU338" s="3">
        <f t="shared" si="596"/>
        <v>0</v>
      </c>
      <c r="CV338" s="3">
        <f t="shared" si="597"/>
        <v>0</v>
      </c>
      <c r="CW338" s="3">
        <f t="shared" si="598"/>
        <v>0</v>
      </c>
      <c r="CX338" s="3">
        <f t="shared" si="599"/>
        <v>0</v>
      </c>
      <c r="CY338" s="3">
        <f t="shared" si="600"/>
        <v>0</v>
      </c>
      <c r="CZ338" s="3">
        <f t="shared" si="601"/>
        <v>0</v>
      </c>
      <c r="DA338" s="3">
        <f t="shared" si="609"/>
        <v>-1</v>
      </c>
      <c r="DB338" s="3">
        <f t="shared" si="602"/>
        <v>-1</v>
      </c>
      <c r="DC338" s="3">
        <f t="shared" si="602"/>
        <v>-1</v>
      </c>
      <c r="DD338" s="3">
        <f t="shared" si="602"/>
        <v>-1</v>
      </c>
      <c r="DE338" s="3">
        <f t="shared" si="602"/>
        <v>-1</v>
      </c>
      <c r="DF338" s="3">
        <f t="shared" si="602"/>
        <v>-1</v>
      </c>
      <c r="DG338" s="3">
        <f t="shared" si="602"/>
        <v>-1</v>
      </c>
      <c r="DH338" s="3">
        <f t="shared" si="602"/>
        <v>-1</v>
      </c>
      <c r="DI338" s="3">
        <f t="shared" si="602"/>
        <v>-1</v>
      </c>
      <c r="DJ338" s="3">
        <f t="shared" si="602"/>
        <v>-1</v>
      </c>
      <c r="DK338" s="3">
        <f t="shared" si="603"/>
        <v>-1</v>
      </c>
      <c r="DL338" s="3">
        <f t="shared" si="603"/>
        <v>-1</v>
      </c>
      <c r="DM338" s="161" t="str">
        <f t="shared" si="604"/>
        <v>-</v>
      </c>
      <c r="DN338" s="161" t="str">
        <f t="shared" si="605"/>
        <v>-</v>
      </c>
      <c r="DO338" s="139" t="str">
        <f t="shared" si="611"/>
        <v>-</v>
      </c>
      <c r="DP338" s="235" t="str">
        <f t="shared" si="610"/>
        <v>-</v>
      </c>
      <c r="DQ338" s="171"/>
      <c r="DU338" s="224" t="str">
        <f t="shared" si="612"/>
        <v>-</v>
      </c>
      <c r="DV338" s="225" t="str">
        <f t="shared" si="613"/>
        <v>-</v>
      </c>
      <c r="DW338" s="225">
        <f t="shared" si="614"/>
        <v>0</v>
      </c>
      <c r="DX338" s="150">
        <f t="shared" si="615"/>
        <v>0</v>
      </c>
      <c r="DY338" s="165">
        <f t="shared" si="621"/>
        <v>0</v>
      </c>
      <c r="DZ338" s="165">
        <f t="shared" si="616"/>
        <v>0</v>
      </c>
      <c r="EA338" s="165">
        <f t="shared" si="617"/>
        <v>0</v>
      </c>
      <c r="EB338" s="226">
        <f t="shared" si="618"/>
        <v>0</v>
      </c>
      <c r="EC338" s="165">
        <f t="shared" si="619"/>
        <v>0</v>
      </c>
      <c r="ED338" s="195">
        <f t="shared" si="620"/>
        <v>0</v>
      </c>
      <c r="EJ338" s="147"/>
    </row>
    <row r="339" spans="88:140" ht="13.5" customHeight="1">
      <c r="CJ339" s="236" t="str">
        <f t="shared" si="606"/>
        <v>-</v>
      </c>
      <c r="CK339" s="142" t="str">
        <f t="shared" si="588"/>
        <v>-</v>
      </c>
      <c r="CL339" s="260" t="str">
        <f t="shared" si="607"/>
        <v>-</v>
      </c>
      <c r="CM339" s="3">
        <f t="shared" si="589"/>
        <v>0</v>
      </c>
      <c r="CN339" s="3">
        <f t="shared" si="608"/>
        <v>0</v>
      </c>
      <c r="CO339" s="3">
        <f t="shared" si="590"/>
        <v>0</v>
      </c>
      <c r="CP339" s="3">
        <f t="shared" si="591"/>
        <v>0</v>
      </c>
      <c r="CQ339" s="3">
        <f t="shared" si="592"/>
        <v>0</v>
      </c>
      <c r="CR339" s="3">
        <f t="shared" si="593"/>
        <v>0</v>
      </c>
      <c r="CS339" s="3">
        <f t="shared" si="594"/>
        <v>0</v>
      </c>
      <c r="CT339" s="3">
        <f t="shared" si="595"/>
        <v>0</v>
      </c>
      <c r="CU339" s="3">
        <f t="shared" si="596"/>
        <v>0</v>
      </c>
      <c r="CV339" s="3">
        <f t="shared" si="597"/>
        <v>0</v>
      </c>
      <c r="CW339" s="3">
        <f t="shared" si="598"/>
        <v>0</v>
      </c>
      <c r="CX339" s="3">
        <f t="shared" si="599"/>
        <v>0</v>
      </c>
      <c r="CY339" s="3">
        <f t="shared" si="600"/>
        <v>0</v>
      </c>
      <c r="CZ339" s="3">
        <f t="shared" si="601"/>
        <v>0</v>
      </c>
      <c r="DA339" s="3">
        <f t="shared" si="609"/>
        <v>-1</v>
      </c>
      <c r="DB339" s="3">
        <f t="shared" si="602"/>
        <v>-1</v>
      </c>
      <c r="DC339" s="3">
        <f t="shared" si="602"/>
        <v>-1</v>
      </c>
      <c r="DD339" s="3">
        <f t="shared" si="602"/>
        <v>-1</v>
      </c>
      <c r="DE339" s="3">
        <f t="shared" si="602"/>
        <v>-1</v>
      </c>
      <c r="DF339" s="3">
        <f t="shared" si="602"/>
        <v>-1</v>
      </c>
      <c r="DG339" s="3">
        <f t="shared" si="602"/>
        <v>-1</v>
      </c>
      <c r="DH339" s="3">
        <f t="shared" si="602"/>
        <v>-1</v>
      </c>
      <c r="DI339" s="3">
        <f t="shared" si="602"/>
        <v>-1</v>
      </c>
      <c r="DJ339" s="3">
        <f t="shared" si="602"/>
        <v>-1</v>
      </c>
      <c r="DK339" s="3">
        <f t="shared" si="603"/>
        <v>-1</v>
      </c>
      <c r="DL339" s="3">
        <f t="shared" si="603"/>
        <v>-1</v>
      </c>
      <c r="DM339" s="161" t="str">
        <f t="shared" si="604"/>
        <v>-</v>
      </c>
      <c r="DN339" s="161" t="str">
        <f t="shared" si="605"/>
        <v>-</v>
      </c>
      <c r="DO339" s="139" t="str">
        <f t="shared" si="611"/>
        <v>-</v>
      </c>
      <c r="DP339" s="235" t="str">
        <f t="shared" si="610"/>
        <v>-</v>
      </c>
      <c r="DQ339" s="171"/>
      <c r="DU339" s="224" t="str">
        <f t="shared" si="612"/>
        <v>-</v>
      </c>
      <c r="DV339" s="225" t="str">
        <f t="shared" si="613"/>
        <v>-</v>
      </c>
      <c r="DW339" s="225">
        <f t="shared" si="614"/>
        <v>0</v>
      </c>
      <c r="DX339" s="150">
        <f t="shared" si="615"/>
        <v>0</v>
      </c>
      <c r="DY339" s="165">
        <f t="shared" si="621"/>
        <v>0</v>
      </c>
      <c r="DZ339" s="165">
        <f t="shared" si="616"/>
        <v>0</v>
      </c>
      <c r="EA339" s="165">
        <f t="shared" si="617"/>
        <v>0</v>
      </c>
      <c r="EB339" s="226">
        <f t="shared" si="618"/>
        <v>0</v>
      </c>
      <c r="EC339" s="165">
        <f t="shared" si="619"/>
        <v>0</v>
      </c>
      <c r="ED339" s="195">
        <f t="shared" si="620"/>
        <v>0</v>
      </c>
      <c r="EJ339" s="147"/>
    </row>
    <row r="340" spans="88:140" ht="13.5" customHeight="1">
      <c r="CJ340" s="236" t="str">
        <f t="shared" si="606"/>
        <v>-</v>
      </c>
      <c r="CK340" s="142" t="str">
        <f t="shared" si="588"/>
        <v>-</v>
      </c>
      <c r="CL340" s="260" t="str">
        <f t="shared" si="607"/>
        <v>-</v>
      </c>
      <c r="CM340" s="3">
        <f t="shared" si="589"/>
        <v>0</v>
      </c>
      <c r="CN340" s="3">
        <f t="shared" si="608"/>
        <v>0</v>
      </c>
      <c r="CO340" s="3">
        <f t="shared" si="590"/>
        <v>0</v>
      </c>
      <c r="CP340" s="3">
        <f t="shared" si="591"/>
        <v>0</v>
      </c>
      <c r="CQ340" s="3">
        <f t="shared" si="592"/>
        <v>0</v>
      </c>
      <c r="CR340" s="3">
        <f t="shared" si="593"/>
        <v>0</v>
      </c>
      <c r="CS340" s="3">
        <f t="shared" si="594"/>
        <v>0</v>
      </c>
      <c r="CT340" s="3">
        <f t="shared" si="595"/>
        <v>0</v>
      </c>
      <c r="CU340" s="3">
        <f t="shared" si="596"/>
        <v>0</v>
      </c>
      <c r="CV340" s="3">
        <f t="shared" si="597"/>
        <v>0</v>
      </c>
      <c r="CW340" s="3">
        <f t="shared" si="598"/>
        <v>0</v>
      </c>
      <c r="CX340" s="3">
        <f t="shared" si="599"/>
        <v>0</v>
      </c>
      <c r="CY340" s="3">
        <f t="shared" si="600"/>
        <v>0</v>
      </c>
      <c r="CZ340" s="3">
        <f t="shared" si="601"/>
        <v>0</v>
      </c>
      <c r="DA340" s="3">
        <f t="shared" si="609"/>
        <v>-1</v>
      </c>
      <c r="DB340" s="3">
        <f t="shared" si="602"/>
        <v>-1</v>
      </c>
      <c r="DC340" s="3">
        <f t="shared" si="602"/>
        <v>-1</v>
      </c>
      <c r="DD340" s="3">
        <f t="shared" si="602"/>
        <v>-1</v>
      </c>
      <c r="DE340" s="3">
        <f t="shared" si="602"/>
        <v>-1</v>
      </c>
      <c r="DF340" s="3">
        <f t="shared" si="602"/>
        <v>-1</v>
      </c>
      <c r="DG340" s="3">
        <f t="shared" si="602"/>
        <v>-1</v>
      </c>
      <c r="DH340" s="3">
        <f t="shared" si="602"/>
        <v>-1</v>
      </c>
      <c r="DI340" s="3">
        <f t="shared" si="602"/>
        <v>-1</v>
      </c>
      <c r="DJ340" s="3">
        <f t="shared" si="602"/>
        <v>-1</v>
      </c>
      <c r="DK340" s="3">
        <f t="shared" si="603"/>
        <v>-1</v>
      </c>
      <c r="DL340" s="3">
        <f t="shared" si="603"/>
        <v>-1</v>
      </c>
      <c r="DM340" s="161" t="str">
        <f t="shared" si="604"/>
        <v>-</v>
      </c>
      <c r="DN340" s="161" t="str">
        <f t="shared" si="605"/>
        <v>-</v>
      </c>
      <c r="DO340" s="139" t="str">
        <f t="shared" si="611"/>
        <v>-</v>
      </c>
      <c r="DP340" s="235" t="str">
        <f t="shared" si="610"/>
        <v>-</v>
      </c>
      <c r="DQ340" s="171"/>
      <c r="DU340" s="224" t="str">
        <f t="shared" si="612"/>
        <v>-</v>
      </c>
      <c r="DV340" s="225" t="str">
        <f t="shared" si="613"/>
        <v>-</v>
      </c>
      <c r="DW340" s="225">
        <f t="shared" si="614"/>
        <v>0</v>
      </c>
      <c r="DX340" s="150">
        <f t="shared" si="615"/>
        <v>0</v>
      </c>
      <c r="DY340" s="165">
        <f t="shared" si="621"/>
        <v>0</v>
      </c>
      <c r="DZ340" s="165">
        <f t="shared" si="616"/>
        <v>0</v>
      </c>
      <c r="EA340" s="165">
        <f t="shared" si="617"/>
        <v>0</v>
      </c>
      <c r="EB340" s="226">
        <f t="shared" si="618"/>
        <v>0</v>
      </c>
      <c r="EC340" s="165">
        <f t="shared" si="619"/>
        <v>0</v>
      </c>
      <c r="ED340" s="195">
        <f t="shared" si="620"/>
        <v>0</v>
      </c>
      <c r="EJ340" s="147"/>
    </row>
    <row r="341" spans="88:140" ht="13.5" customHeight="1">
      <c r="CJ341" s="236" t="str">
        <f t="shared" si="606"/>
        <v>-</v>
      </c>
      <c r="CK341" s="142" t="str">
        <f t="shared" si="588"/>
        <v>-</v>
      </c>
      <c r="CL341" s="260" t="str">
        <f t="shared" si="607"/>
        <v>-</v>
      </c>
      <c r="CM341" s="3">
        <f t="shared" si="589"/>
        <v>0</v>
      </c>
      <c r="CN341" s="3">
        <f t="shared" si="608"/>
        <v>0</v>
      </c>
      <c r="CO341" s="3">
        <f t="shared" si="590"/>
        <v>0</v>
      </c>
      <c r="CP341" s="3">
        <f t="shared" si="591"/>
        <v>0</v>
      </c>
      <c r="CQ341" s="3">
        <f t="shared" si="592"/>
        <v>0</v>
      </c>
      <c r="CR341" s="3">
        <f t="shared" si="593"/>
        <v>0</v>
      </c>
      <c r="CS341" s="3">
        <f t="shared" si="594"/>
        <v>0</v>
      </c>
      <c r="CT341" s="3">
        <f t="shared" si="595"/>
        <v>0</v>
      </c>
      <c r="CU341" s="3">
        <f t="shared" si="596"/>
        <v>0</v>
      </c>
      <c r="CV341" s="3">
        <f t="shared" si="597"/>
        <v>0</v>
      </c>
      <c r="CW341" s="3">
        <f t="shared" si="598"/>
        <v>0</v>
      </c>
      <c r="CX341" s="3">
        <f t="shared" si="599"/>
        <v>0</v>
      </c>
      <c r="CY341" s="3">
        <f t="shared" si="600"/>
        <v>0</v>
      </c>
      <c r="CZ341" s="3">
        <f t="shared" si="601"/>
        <v>0</v>
      </c>
      <c r="DA341" s="3">
        <f t="shared" si="609"/>
        <v>-1</v>
      </c>
      <c r="DB341" s="3">
        <f t="shared" si="602"/>
        <v>-1</v>
      </c>
      <c r="DC341" s="3">
        <f t="shared" si="602"/>
        <v>-1</v>
      </c>
      <c r="DD341" s="3">
        <f t="shared" si="602"/>
        <v>-1</v>
      </c>
      <c r="DE341" s="3">
        <f t="shared" si="602"/>
        <v>-1</v>
      </c>
      <c r="DF341" s="3">
        <f t="shared" si="602"/>
        <v>-1</v>
      </c>
      <c r="DG341" s="3">
        <f t="shared" si="602"/>
        <v>-1</v>
      </c>
      <c r="DH341" s="3">
        <f t="shared" si="602"/>
        <v>-1</v>
      </c>
      <c r="DI341" s="3">
        <f t="shared" si="602"/>
        <v>-1</v>
      </c>
      <c r="DJ341" s="3">
        <f t="shared" si="602"/>
        <v>-1</v>
      </c>
      <c r="DK341" s="3">
        <f t="shared" si="603"/>
        <v>-1</v>
      </c>
      <c r="DL341" s="3">
        <f t="shared" si="603"/>
        <v>-1</v>
      </c>
      <c r="DM341" s="161" t="str">
        <f t="shared" si="604"/>
        <v>-</v>
      </c>
      <c r="DN341" s="161" t="str">
        <f t="shared" si="605"/>
        <v>-</v>
      </c>
      <c r="DO341" s="139" t="str">
        <f t="shared" si="611"/>
        <v>-</v>
      </c>
      <c r="DP341" s="235" t="str">
        <f t="shared" si="610"/>
        <v>-</v>
      </c>
      <c r="DQ341" s="171"/>
      <c r="DU341" s="224" t="str">
        <f t="shared" si="612"/>
        <v>-</v>
      </c>
      <c r="DV341" s="225" t="str">
        <f t="shared" si="613"/>
        <v>-</v>
      </c>
      <c r="DW341" s="225">
        <f t="shared" si="614"/>
        <v>0</v>
      </c>
      <c r="DX341" s="150">
        <f t="shared" si="615"/>
        <v>0</v>
      </c>
      <c r="DY341" s="165">
        <f t="shared" si="621"/>
        <v>0</v>
      </c>
      <c r="DZ341" s="165">
        <f t="shared" si="616"/>
        <v>0</v>
      </c>
      <c r="EA341" s="165">
        <f t="shared" si="617"/>
        <v>0</v>
      </c>
      <c r="EB341" s="226">
        <f t="shared" si="618"/>
        <v>0</v>
      </c>
      <c r="EC341" s="165">
        <f t="shared" si="619"/>
        <v>0</v>
      </c>
      <c r="ED341" s="195">
        <f t="shared" si="620"/>
        <v>0</v>
      </c>
      <c r="EJ341" s="147"/>
    </row>
    <row r="342" spans="88:140" ht="13.5" customHeight="1">
      <c r="CJ342" s="236" t="str">
        <f t="shared" si="606"/>
        <v>-</v>
      </c>
      <c r="CK342" s="142" t="str">
        <f t="shared" si="588"/>
        <v>-</v>
      </c>
      <c r="CL342" s="260" t="str">
        <f t="shared" si="607"/>
        <v>-</v>
      </c>
      <c r="CM342" s="3">
        <f t="shared" si="589"/>
        <v>0</v>
      </c>
      <c r="CN342" s="3">
        <f t="shared" si="608"/>
        <v>0</v>
      </c>
      <c r="CO342" s="3">
        <f t="shared" si="590"/>
        <v>0</v>
      </c>
      <c r="CP342" s="3">
        <f t="shared" si="591"/>
        <v>0</v>
      </c>
      <c r="CQ342" s="3">
        <f t="shared" si="592"/>
        <v>0</v>
      </c>
      <c r="CR342" s="3">
        <f t="shared" si="593"/>
        <v>0</v>
      </c>
      <c r="CS342" s="3">
        <f t="shared" si="594"/>
        <v>0</v>
      </c>
      <c r="CT342" s="3">
        <f t="shared" si="595"/>
        <v>0</v>
      </c>
      <c r="CU342" s="3">
        <f t="shared" si="596"/>
        <v>0</v>
      </c>
      <c r="CV342" s="3">
        <f t="shared" si="597"/>
        <v>0</v>
      </c>
      <c r="CW342" s="3">
        <f t="shared" si="598"/>
        <v>0</v>
      </c>
      <c r="CX342" s="3">
        <f t="shared" si="599"/>
        <v>0</v>
      </c>
      <c r="CY342" s="3">
        <f t="shared" si="600"/>
        <v>0</v>
      </c>
      <c r="CZ342" s="3">
        <f t="shared" si="601"/>
        <v>0</v>
      </c>
      <c r="DA342" s="3">
        <f>IF(AND(CO342&gt;0,CO343&lt;0),1,-1)</f>
        <v>-1</v>
      </c>
      <c r="DB342" s="3">
        <f t="shared" si="602"/>
        <v>-1</v>
      </c>
      <c r="DC342" s="3">
        <f t="shared" si="602"/>
        <v>-1</v>
      </c>
      <c r="DD342" s="3">
        <f t="shared" si="602"/>
        <v>-1</v>
      </c>
      <c r="DE342" s="3">
        <f t="shared" si="602"/>
        <v>-1</v>
      </c>
      <c r="DF342" s="3">
        <f t="shared" si="602"/>
        <v>-1</v>
      </c>
      <c r="DG342" s="3">
        <f t="shared" si="602"/>
        <v>-1</v>
      </c>
      <c r="DH342" s="3">
        <f t="shared" si="602"/>
        <v>-1</v>
      </c>
      <c r="DI342" s="3">
        <f t="shared" si="602"/>
        <v>-1</v>
      </c>
      <c r="DJ342" s="3">
        <f t="shared" si="602"/>
        <v>-1</v>
      </c>
      <c r="DK342" s="3">
        <f t="shared" si="603"/>
        <v>-1</v>
      </c>
      <c r="DL342" s="3">
        <f t="shared" si="603"/>
        <v>-1</v>
      </c>
      <c r="DM342" s="161" t="str">
        <f t="shared" si="604"/>
        <v>-</v>
      </c>
      <c r="DN342" s="161" t="str">
        <f t="shared" si="605"/>
        <v>-</v>
      </c>
      <c r="DO342" s="139" t="str">
        <f t="shared" si="611"/>
        <v>-</v>
      </c>
      <c r="DP342" s="235" t="str">
        <f t="shared" si="610"/>
        <v>-</v>
      </c>
      <c r="DQ342" s="171"/>
      <c r="DU342" s="224" t="str">
        <f t="shared" si="612"/>
        <v>-</v>
      </c>
      <c r="DV342" s="225" t="str">
        <f t="shared" si="613"/>
        <v>-</v>
      </c>
      <c r="DW342" s="225">
        <f t="shared" si="614"/>
        <v>0</v>
      </c>
      <c r="DX342" s="150">
        <f t="shared" si="615"/>
        <v>0</v>
      </c>
      <c r="DY342" s="165">
        <f t="shared" si="621"/>
        <v>0</v>
      </c>
      <c r="DZ342" s="165">
        <f t="shared" si="616"/>
        <v>0</v>
      </c>
      <c r="EA342" s="165">
        <f t="shared" si="617"/>
        <v>0</v>
      </c>
      <c r="EB342" s="226">
        <f t="shared" si="618"/>
        <v>0</v>
      </c>
      <c r="EC342" s="165">
        <f t="shared" si="619"/>
        <v>0</v>
      </c>
      <c r="ED342" s="195">
        <f t="shared" si="620"/>
        <v>0</v>
      </c>
      <c r="EJ342" s="147"/>
    </row>
    <row r="343" spans="88:140" ht="13.5" customHeight="1">
      <c r="CJ343" s="236" t="str">
        <f t="shared" si="606"/>
        <v>-</v>
      </c>
      <c r="CK343" s="142" t="str">
        <f t="shared" si="588"/>
        <v>-</v>
      </c>
      <c r="CL343" s="260" t="str">
        <f t="shared" si="607"/>
        <v>-</v>
      </c>
      <c r="CM343" s="3">
        <f t="shared" si="589"/>
        <v>0</v>
      </c>
      <c r="CN343" s="3">
        <f t="shared" si="608"/>
        <v>0</v>
      </c>
      <c r="CO343" s="3">
        <f t="shared" si="590"/>
        <v>0</v>
      </c>
      <c r="CP343" s="3">
        <f t="shared" si="591"/>
        <v>0</v>
      </c>
      <c r="CQ343" s="3">
        <f t="shared" si="592"/>
        <v>0</v>
      </c>
      <c r="CR343" s="3">
        <f t="shared" si="593"/>
        <v>0</v>
      </c>
      <c r="CS343" s="3">
        <f t="shared" si="594"/>
        <v>0</v>
      </c>
      <c r="CT343" s="3">
        <f t="shared" si="595"/>
        <v>0</v>
      </c>
      <c r="CU343" s="3">
        <f t="shared" si="596"/>
        <v>0</v>
      </c>
      <c r="CV343" s="3">
        <f t="shared" si="597"/>
        <v>0</v>
      </c>
      <c r="CW343" s="3">
        <f t="shared" si="598"/>
        <v>0</v>
      </c>
      <c r="CX343" s="3">
        <f t="shared" si="599"/>
        <v>0</v>
      </c>
      <c r="CY343" s="3">
        <f t="shared" si="600"/>
        <v>0</v>
      </c>
      <c r="CZ343" s="3">
        <f t="shared" si="601"/>
        <v>0</v>
      </c>
      <c r="DA343" s="3">
        <f>IF(AND(CO343&gt;0,CO344&lt;0),1,-1)</f>
        <v>-1</v>
      </c>
      <c r="DB343" s="3">
        <f t="shared" si="602"/>
        <v>-1</v>
      </c>
      <c r="DC343" s="3">
        <f t="shared" si="602"/>
        <v>-1</v>
      </c>
      <c r="DD343" s="3">
        <f t="shared" si="602"/>
        <v>-1</v>
      </c>
      <c r="DE343" s="3">
        <f t="shared" si="602"/>
        <v>-1</v>
      </c>
      <c r="DF343" s="3">
        <f t="shared" si="602"/>
        <v>-1</v>
      </c>
      <c r="DG343" s="3">
        <f t="shared" si="602"/>
        <v>-1</v>
      </c>
      <c r="DH343" s="3">
        <f t="shared" si="602"/>
        <v>-1</v>
      </c>
      <c r="DI343" s="3">
        <f t="shared" si="602"/>
        <v>-1</v>
      </c>
      <c r="DJ343" s="3">
        <f t="shared" si="602"/>
        <v>-1</v>
      </c>
      <c r="DK343" s="3">
        <f t="shared" si="603"/>
        <v>-1</v>
      </c>
      <c r="DL343" s="3">
        <f t="shared" si="603"/>
        <v>-1</v>
      </c>
      <c r="DM343" s="161" t="str">
        <f t="shared" si="604"/>
        <v>-</v>
      </c>
      <c r="DN343" s="161" t="str">
        <f t="shared" si="605"/>
        <v>-</v>
      </c>
      <c r="DO343" s="139" t="str">
        <f t="shared" si="611"/>
        <v>-</v>
      </c>
      <c r="DP343" s="235" t="str">
        <f t="shared" si="610"/>
        <v>-</v>
      </c>
      <c r="DQ343" s="171"/>
      <c r="DU343" s="224" t="str">
        <f t="shared" si="612"/>
        <v>-</v>
      </c>
      <c r="DV343" s="225" t="str">
        <f t="shared" si="613"/>
        <v>-</v>
      </c>
      <c r="DW343" s="225">
        <f t="shared" si="614"/>
        <v>0</v>
      </c>
      <c r="DX343" s="150">
        <f t="shared" si="615"/>
        <v>0</v>
      </c>
      <c r="DY343" s="165">
        <f t="shared" si="621"/>
        <v>0</v>
      </c>
      <c r="DZ343" s="165">
        <f t="shared" si="616"/>
        <v>0</v>
      </c>
      <c r="EA343" s="165">
        <f t="shared" si="617"/>
        <v>0</v>
      </c>
      <c r="EB343" s="226">
        <f t="shared" si="618"/>
        <v>0</v>
      </c>
      <c r="EC343" s="165">
        <f t="shared" si="619"/>
        <v>0</v>
      </c>
      <c r="ED343" s="195">
        <f t="shared" si="620"/>
        <v>0</v>
      </c>
      <c r="EJ343" s="147"/>
    </row>
    <row r="344" spans="88:140" ht="13.5" customHeight="1">
      <c r="CJ344" s="236" t="str">
        <f t="shared" si="606"/>
        <v>-</v>
      </c>
      <c r="CK344" s="142" t="str">
        <f t="shared" si="588"/>
        <v>-</v>
      </c>
      <c r="CL344" s="260" t="str">
        <f t="shared" si="607"/>
        <v>-</v>
      </c>
      <c r="CM344" s="3">
        <f t="shared" si="589"/>
        <v>0</v>
      </c>
      <c r="CN344" s="3">
        <f t="shared" si="608"/>
        <v>0</v>
      </c>
      <c r="CO344" s="3">
        <f t="shared" si="590"/>
        <v>0</v>
      </c>
      <c r="CP344" s="3">
        <f t="shared" si="591"/>
        <v>0</v>
      </c>
      <c r="CQ344" s="3">
        <f t="shared" si="592"/>
        <v>0</v>
      </c>
      <c r="CR344" s="3">
        <f t="shared" si="593"/>
        <v>0</v>
      </c>
      <c r="CS344" s="3">
        <f t="shared" si="594"/>
        <v>0</v>
      </c>
      <c r="CT344" s="3">
        <f t="shared" si="595"/>
        <v>0</v>
      </c>
      <c r="CU344" s="3">
        <f t="shared" si="596"/>
        <v>0</v>
      </c>
      <c r="CV344" s="3">
        <f t="shared" si="597"/>
        <v>0</v>
      </c>
      <c r="CW344" s="3">
        <f t="shared" si="598"/>
        <v>0</v>
      </c>
      <c r="CX344" s="3">
        <f t="shared" si="599"/>
        <v>0</v>
      </c>
      <c r="CY344" s="3">
        <f t="shared" si="600"/>
        <v>0</v>
      </c>
      <c r="CZ344" s="3">
        <f t="shared" si="601"/>
        <v>0</v>
      </c>
      <c r="DA344" s="3">
        <f>IF(AND(CO344&gt;0,CO345&lt;0),1,-1)</f>
        <v>-1</v>
      </c>
      <c r="DB344" s="3">
        <f t="shared" si="602"/>
        <v>-1</v>
      </c>
      <c r="DC344" s="3">
        <f t="shared" si="602"/>
        <v>-1</v>
      </c>
      <c r="DD344" s="3">
        <f t="shared" si="602"/>
        <v>-1</v>
      </c>
      <c r="DE344" s="3">
        <f t="shared" si="602"/>
        <v>-1</v>
      </c>
      <c r="DF344" s="3">
        <f t="shared" si="602"/>
        <v>-1</v>
      </c>
      <c r="DG344" s="3">
        <f t="shared" si="602"/>
        <v>-1</v>
      </c>
      <c r="DH344" s="3">
        <f t="shared" si="602"/>
        <v>-1</v>
      </c>
      <c r="DI344" s="3">
        <f t="shared" si="602"/>
        <v>-1</v>
      </c>
      <c r="DJ344" s="3">
        <f t="shared" si="602"/>
        <v>-1</v>
      </c>
      <c r="DK344" s="3">
        <f t="shared" si="603"/>
        <v>-1</v>
      </c>
      <c r="DL344" s="3">
        <f t="shared" si="603"/>
        <v>-1</v>
      </c>
      <c r="DM344" s="161" t="str">
        <f t="shared" si="604"/>
        <v>-</v>
      </c>
      <c r="DN344" s="161" t="str">
        <f t="shared" si="605"/>
        <v>-</v>
      </c>
      <c r="DO344" s="139" t="str">
        <f t="shared" si="611"/>
        <v>-</v>
      </c>
      <c r="DP344" s="235" t="str">
        <f t="shared" si="610"/>
        <v>-</v>
      </c>
      <c r="DQ344" s="171"/>
      <c r="DU344" s="224" t="str">
        <f t="shared" si="612"/>
        <v>-</v>
      </c>
      <c r="DV344" s="225" t="str">
        <f t="shared" si="613"/>
        <v>-</v>
      </c>
      <c r="DW344" s="225">
        <f t="shared" si="614"/>
        <v>0</v>
      </c>
      <c r="DX344" s="150">
        <f t="shared" si="615"/>
        <v>0</v>
      </c>
      <c r="DY344" s="165">
        <f t="shared" si="621"/>
        <v>0</v>
      </c>
      <c r="DZ344" s="165">
        <f t="shared" si="616"/>
        <v>0</v>
      </c>
      <c r="EA344" s="165">
        <f t="shared" si="617"/>
        <v>0</v>
      </c>
      <c r="EB344" s="226">
        <f t="shared" si="618"/>
        <v>0</v>
      </c>
      <c r="EC344" s="165">
        <f t="shared" si="619"/>
        <v>0</v>
      </c>
      <c r="ED344" s="195">
        <f t="shared" si="620"/>
        <v>0</v>
      </c>
      <c r="EJ344" s="147"/>
    </row>
    <row r="345" spans="88:140" ht="13.5" customHeight="1">
      <c r="CJ345" s="236" t="str">
        <f t="shared" si="606"/>
        <v>-</v>
      </c>
      <c r="CK345" s="142" t="str">
        <f t="shared" si="588"/>
        <v>-</v>
      </c>
      <c r="CL345" s="260" t="str">
        <f t="shared" si="607"/>
        <v>-</v>
      </c>
      <c r="CM345" s="3">
        <f t="shared" si="589"/>
        <v>0</v>
      </c>
      <c r="CN345" s="3">
        <f t="shared" si="608"/>
        <v>0</v>
      </c>
      <c r="CO345" s="3">
        <f t="shared" si="590"/>
        <v>0</v>
      </c>
      <c r="CP345" s="3">
        <f t="shared" si="591"/>
        <v>0</v>
      </c>
      <c r="CQ345" s="3">
        <f t="shared" si="592"/>
        <v>0</v>
      </c>
      <c r="CR345" s="3">
        <f t="shared" si="593"/>
        <v>0</v>
      </c>
      <c r="CS345" s="3">
        <f t="shared" si="594"/>
        <v>0</v>
      </c>
      <c r="CT345" s="3">
        <f t="shared" si="595"/>
        <v>0</v>
      </c>
      <c r="CU345" s="3">
        <f t="shared" si="596"/>
        <v>0</v>
      </c>
      <c r="CV345" s="3">
        <f t="shared" si="597"/>
        <v>0</v>
      </c>
      <c r="CW345" s="3">
        <f t="shared" si="598"/>
        <v>0</v>
      </c>
      <c r="CX345" s="3">
        <f t="shared" si="599"/>
        <v>0</v>
      </c>
      <c r="CY345" s="3">
        <f t="shared" si="600"/>
        <v>0</v>
      </c>
      <c r="CZ345" s="3">
        <f t="shared" si="601"/>
        <v>0</v>
      </c>
      <c r="DA345" s="3">
        <f>IF(AND(CO345&gt;0,CO346&lt;0),1,-1)</f>
        <v>-1</v>
      </c>
      <c r="DB345" s="3">
        <f t="shared" si="602"/>
        <v>-1</v>
      </c>
      <c r="DC345" s="3">
        <f>IF(AND(CQ345&gt;0,CQ346&lt;0),1,-1)</f>
        <v>-1</v>
      </c>
      <c r="DD345" s="3">
        <f t="shared" si="602"/>
        <v>-1</v>
      </c>
      <c r="DE345" s="3">
        <f t="shared" si="602"/>
        <v>-1</v>
      </c>
      <c r="DF345" s="3">
        <f t="shared" si="602"/>
        <v>-1</v>
      </c>
      <c r="DG345" s="3">
        <f t="shared" si="602"/>
        <v>-1</v>
      </c>
      <c r="DH345" s="3">
        <f t="shared" si="602"/>
        <v>-1</v>
      </c>
      <c r="DI345" s="3">
        <f t="shared" si="602"/>
        <v>-1</v>
      </c>
      <c r="DJ345" s="3">
        <f t="shared" si="602"/>
        <v>-1</v>
      </c>
      <c r="DK345" s="3">
        <f t="shared" si="603"/>
        <v>-1</v>
      </c>
      <c r="DL345" s="3">
        <f t="shared" si="603"/>
        <v>-1</v>
      </c>
      <c r="DM345" s="161" t="str">
        <f t="shared" si="604"/>
        <v>-</v>
      </c>
      <c r="DN345" s="161" t="str">
        <f t="shared" si="605"/>
        <v>-</v>
      </c>
      <c r="DO345" s="139" t="str">
        <f t="shared" si="611"/>
        <v>-</v>
      </c>
      <c r="DP345" s="235" t="str">
        <f t="shared" si="610"/>
        <v>-</v>
      </c>
      <c r="DQ345" s="171"/>
      <c r="DU345" s="224" t="str">
        <f t="shared" si="612"/>
        <v>-</v>
      </c>
      <c r="DV345" s="225" t="str">
        <f t="shared" si="613"/>
        <v>-</v>
      </c>
      <c r="DW345" s="225">
        <f t="shared" si="614"/>
        <v>0</v>
      </c>
      <c r="DX345" s="150">
        <f t="shared" si="615"/>
        <v>0</v>
      </c>
      <c r="DY345" s="165">
        <f t="shared" si="621"/>
        <v>0</v>
      </c>
      <c r="DZ345" s="165">
        <f t="shared" si="616"/>
        <v>0</v>
      </c>
      <c r="EA345" s="165">
        <f t="shared" si="617"/>
        <v>0</v>
      </c>
      <c r="EB345" s="226">
        <f t="shared" si="618"/>
        <v>0</v>
      </c>
      <c r="EC345" s="165">
        <f t="shared" si="619"/>
        <v>0</v>
      </c>
      <c r="ED345" s="195">
        <f t="shared" si="620"/>
        <v>0</v>
      </c>
      <c r="EJ345" s="147"/>
    </row>
    <row r="346" spans="88:140" ht="13.5" customHeight="1">
      <c r="CJ346" s="236" t="str">
        <f t="shared" si="606"/>
        <v>-</v>
      </c>
      <c r="CK346" s="142" t="str">
        <f t="shared" si="588"/>
        <v>-</v>
      </c>
      <c r="CL346" s="260" t="str">
        <f t="shared" si="607"/>
        <v>-</v>
      </c>
      <c r="CM346" s="3">
        <f t="shared" si="589"/>
        <v>0</v>
      </c>
      <c r="CN346" s="3">
        <f t="shared" si="608"/>
        <v>0</v>
      </c>
      <c r="CO346" s="3">
        <f t="shared" si="590"/>
        <v>0</v>
      </c>
      <c r="CP346" s="3">
        <f t="shared" si="591"/>
        <v>0</v>
      </c>
      <c r="CQ346" s="3">
        <f t="shared" si="592"/>
        <v>0</v>
      </c>
      <c r="CR346" s="3">
        <f t="shared" si="593"/>
        <v>0</v>
      </c>
      <c r="CS346" s="3">
        <f t="shared" si="594"/>
        <v>0</v>
      </c>
      <c r="CT346" s="3">
        <f t="shared" si="595"/>
        <v>0</v>
      </c>
      <c r="CU346" s="3">
        <f t="shared" si="596"/>
        <v>0</v>
      </c>
      <c r="CV346" s="3">
        <f t="shared" si="597"/>
        <v>0</v>
      </c>
      <c r="CW346" s="3">
        <f t="shared" si="598"/>
        <v>0</v>
      </c>
      <c r="CX346" s="3">
        <f t="shared" si="599"/>
        <v>0</v>
      </c>
      <c r="CY346" s="3">
        <f t="shared" si="600"/>
        <v>0</v>
      </c>
      <c r="CZ346" s="3">
        <f t="shared" si="601"/>
        <v>0</v>
      </c>
      <c r="DA346" s="3">
        <f>IF(AND(CO346&gt;0,CO347&lt;0),1,-1)</f>
        <v>-1</v>
      </c>
      <c r="DB346" s="3">
        <f t="shared" si="602"/>
        <v>-1</v>
      </c>
      <c r="DC346" s="3">
        <f t="shared" si="602"/>
        <v>-1</v>
      </c>
      <c r="DD346" s="3">
        <f t="shared" si="602"/>
        <v>-1</v>
      </c>
      <c r="DE346" s="3">
        <f t="shared" si="602"/>
        <v>-1</v>
      </c>
      <c r="DF346" s="3">
        <f t="shared" si="602"/>
        <v>-1</v>
      </c>
      <c r="DG346" s="3">
        <f t="shared" si="602"/>
        <v>-1</v>
      </c>
      <c r="DH346" s="3">
        <f t="shared" si="602"/>
        <v>-1</v>
      </c>
      <c r="DI346" s="3">
        <f t="shared" si="602"/>
        <v>-1</v>
      </c>
      <c r="DJ346" s="3">
        <f>IF(AND(CX346&gt;0,CX347&lt;0),1,-1)</f>
        <v>-1</v>
      </c>
      <c r="DK346" s="3">
        <f>IF(AND(CY346&gt;0,CY347&lt;0),1,-1)</f>
        <v>-1</v>
      </c>
      <c r="DL346" s="3">
        <f>IF(AND(CZ346&gt;0,CZ347&lt;0),1,-1)</f>
        <v>-1</v>
      </c>
      <c r="DM346" s="161" t="str">
        <f t="shared" si="604"/>
        <v>-</v>
      </c>
      <c r="DN346" s="161" t="str">
        <f t="shared" si="605"/>
        <v>-</v>
      </c>
      <c r="DO346" s="139" t="str">
        <f>IF(OR(DM346="-",DM347="-"),"-",(DN346-DN347)/(DM346-DM347))</f>
        <v>-</v>
      </c>
      <c r="DP346" s="235" t="str">
        <f t="shared" si="610"/>
        <v>-</v>
      </c>
      <c r="DQ346" s="171"/>
      <c r="DU346" s="224" t="str">
        <f t="shared" si="612"/>
        <v>-</v>
      </c>
      <c r="DV346" s="225" t="str">
        <f t="shared" si="613"/>
        <v>-</v>
      </c>
      <c r="DW346" s="225">
        <f t="shared" si="614"/>
        <v>0</v>
      </c>
      <c r="DX346" s="150">
        <f t="shared" si="615"/>
        <v>0</v>
      </c>
      <c r="DY346" s="165">
        <f t="shared" si="621"/>
        <v>0</v>
      </c>
      <c r="DZ346" s="165">
        <f t="shared" si="616"/>
        <v>0</v>
      </c>
      <c r="EA346" s="165">
        <f t="shared" si="617"/>
        <v>0</v>
      </c>
      <c r="EB346" s="226">
        <f t="shared" si="618"/>
        <v>0</v>
      </c>
      <c r="EC346" s="165">
        <f t="shared" si="619"/>
        <v>0</v>
      </c>
      <c r="ED346" s="195">
        <f t="shared" si="620"/>
        <v>0</v>
      </c>
      <c r="EJ346" s="147"/>
    </row>
    <row r="347" spans="88:140" ht="13.5" customHeight="1">
      <c r="CJ347" s="237" t="str">
        <f t="shared" si="606"/>
        <v>-</v>
      </c>
      <c r="CK347" s="238" t="str">
        <f>BT25</f>
        <v>-</v>
      </c>
      <c r="CL347" s="260" t="str">
        <f t="shared" si="607"/>
        <v>-</v>
      </c>
      <c r="CM347" s="196">
        <f>IF(CJ347="-",0,$CK347*$E$16*$E$30*$F$16*$E$31/($E$33))</f>
        <v>0</v>
      </c>
      <c r="CN347" s="3">
        <f t="shared" si="608"/>
        <v>0</v>
      </c>
      <c r="CO347" s="196">
        <f>IF(CJ347="-",0,$CM347-$CN347-CO$53)</f>
        <v>0</v>
      </c>
      <c r="CP347" s="196">
        <f>IF(CJ347="-",0,$CM347-$CN347-CP$53)</f>
        <v>0</v>
      </c>
      <c r="CQ347" s="196">
        <f>IF(CJ347="-",0,$CM347-$CN347-CQ$53)</f>
        <v>0</v>
      </c>
      <c r="CR347" s="196">
        <f>IF(CJ347="-",0,$CM347-$CN347-CR$53)</f>
        <v>0</v>
      </c>
      <c r="CS347" s="196">
        <f>IF(CJ347="-",0,$CM347-$CN347-CS$53)</f>
        <v>0</v>
      </c>
      <c r="CT347" s="196">
        <f>IF(CJ347="-",0,$CM347-$CN347-CT$53)</f>
        <v>0</v>
      </c>
      <c r="CU347" s="196">
        <f>IF(CJ347="-",0,$CM347-$CN347-CU$53)</f>
        <v>0</v>
      </c>
      <c r="CV347" s="196">
        <f>IF(CJ347="-",0,$CM347-$CN347-CV$53)</f>
        <v>0</v>
      </c>
      <c r="CW347" s="196">
        <f>IF(CJ347="-",0,$CM347-$CN347-CW$53)</f>
        <v>0</v>
      </c>
      <c r="CX347" s="196">
        <f>IF(CJ347="-",0,$CM347-$CN347-CX$53)</f>
        <v>0</v>
      </c>
      <c r="CY347" s="196">
        <f>IF(CJ347="-",0,$CM347-$CN347-CY$53)</f>
        <v>0</v>
      </c>
      <c r="CZ347" s="196">
        <f>IF(CJ347="-",0,$CM347-$CN347-CZ$53)</f>
        <v>0</v>
      </c>
      <c r="DA347" s="196"/>
      <c r="DB347" s="196"/>
      <c r="DC347" s="196"/>
      <c r="DD347" s="196"/>
      <c r="DE347" s="196"/>
      <c r="DF347" s="196"/>
      <c r="DG347" s="196"/>
      <c r="DH347" s="196"/>
      <c r="DI347" s="196"/>
      <c r="DJ347" s="196"/>
      <c r="DK347" s="196"/>
      <c r="DL347" s="196"/>
      <c r="DM347" s="239" t="str">
        <f t="shared" si="604"/>
        <v>-</v>
      </c>
      <c r="DN347" s="239" t="str">
        <f t="shared" si="605"/>
        <v>-</v>
      </c>
      <c r="DO347" s="240"/>
      <c r="DP347" s="241"/>
      <c r="DQ347" s="171"/>
      <c r="DU347" s="224" t="str">
        <f t="shared" si="612"/>
        <v>-</v>
      </c>
      <c r="DV347" s="225" t="str">
        <f t="shared" si="613"/>
        <v>-</v>
      </c>
      <c r="DW347" s="225">
        <f t="shared" si="614"/>
        <v>0</v>
      </c>
      <c r="DX347" s="150">
        <f t="shared" si="615"/>
        <v>0</v>
      </c>
      <c r="DY347" s="165">
        <f t="shared" si="621"/>
        <v>0</v>
      </c>
      <c r="DZ347" s="165">
        <f t="shared" si="616"/>
        <v>0</v>
      </c>
      <c r="EA347" s="165">
        <f t="shared" si="617"/>
        <v>0</v>
      </c>
      <c r="EB347" s="226">
        <f t="shared" si="618"/>
        <v>0</v>
      </c>
      <c r="EC347" s="165">
        <f t="shared" si="619"/>
        <v>0</v>
      </c>
      <c r="ED347" s="195">
        <f t="shared" si="620"/>
        <v>0</v>
      </c>
      <c r="EJ347" s="147"/>
    </row>
    <row r="348" spans="88:140" ht="13.5" customHeight="1">
      <c r="CJ348" s="139"/>
      <c r="CK348" s="139"/>
      <c r="CL348" s="139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171"/>
      <c r="DU348" s="224" t="str">
        <f t="shared" si="612"/>
        <v>-</v>
      </c>
      <c r="DV348" s="225" t="str">
        <f t="shared" si="613"/>
        <v>-</v>
      </c>
      <c r="DW348" s="225">
        <f t="shared" si="614"/>
        <v>0</v>
      </c>
      <c r="DX348" s="150">
        <f t="shared" si="615"/>
        <v>0</v>
      </c>
      <c r="DY348" s="165">
        <f t="shared" si="621"/>
        <v>0</v>
      </c>
      <c r="DZ348" s="165">
        <f t="shared" si="616"/>
        <v>0</v>
      </c>
      <c r="EA348" s="165">
        <f t="shared" si="617"/>
        <v>0</v>
      </c>
      <c r="EB348" s="226">
        <f t="shared" si="618"/>
        <v>0</v>
      </c>
      <c r="EC348" s="165">
        <f t="shared" si="619"/>
        <v>0</v>
      </c>
      <c r="ED348" s="195">
        <f t="shared" si="620"/>
        <v>0</v>
      </c>
      <c r="EJ348" s="147"/>
    </row>
    <row r="349" spans="88:140" ht="13.5" customHeight="1">
      <c r="CJ349" s="139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244" t="s">
        <v>77</v>
      </c>
      <c r="DA349" s="198">
        <f t="shared" ref="DA349:DI349" si="622">IF(MAX(DA328:DA346)=1,1,0)</f>
        <v>0</v>
      </c>
      <c r="DB349" s="198">
        <f t="shared" si="622"/>
        <v>0</v>
      </c>
      <c r="DC349" s="198">
        <f t="shared" si="622"/>
        <v>0</v>
      </c>
      <c r="DD349" s="198">
        <f t="shared" si="622"/>
        <v>0</v>
      </c>
      <c r="DE349" s="198">
        <f t="shared" si="622"/>
        <v>0</v>
      </c>
      <c r="DF349" s="198">
        <f t="shared" si="622"/>
        <v>0</v>
      </c>
      <c r="DG349" s="198">
        <f t="shared" si="622"/>
        <v>0</v>
      </c>
      <c r="DH349" s="198">
        <f t="shared" si="622"/>
        <v>0</v>
      </c>
      <c r="DI349" s="198">
        <f t="shared" si="622"/>
        <v>0</v>
      </c>
      <c r="DJ349" s="198">
        <f>IF(MAX(DJ328:DJ346)=1,1,0)</f>
        <v>0</v>
      </c>
      <c r="DK349" s="198">
        <f>IF(MAX(DK328:DK346)=1,1,0)</f>
        <v>0</v>
      </c>
      <c r="DL349" s="199">
        <f>IF(MAX(DL328:DL346)=1,1,0)</f>
        <v>0</v>
      </c>
      <c r="DM349" s="3"/>
      <c r="DN349" s="3"/>
      <c r="DO349" s="3"/>
      <c r="DP349" s="3"/>
      <c r="DQ349" s="171"/>
      <c r="DU349" s="224" t="str">
        <f t="shared" si="612"/>
        <v>-</v>
      </c>
      <c r="DV349" s="225" t="str">
        <f t="shared" si="613"/>
        <v>-</v>
      </c>
      <c r="DW349" s="225">
        <f t="shared" si="614"/>
        <v>0</v>
      </c>
      <c r="DX349" s="150">
        <f t="shared" si="615"/>
        <v>0</v>
      </c>
      <c r="DY349" s="165">
        <f t="shared" si="621"/>
        <v>0</v>
      </c>
      <c r="DZ349" s="165">
        <f t="shared" si="616"/>
        <v>0</v>
      </c>
      <c r="EA349" s="165">
        <f t="shared" si="617"/>
        <v>0</v>
      </c>
      <c r="EB349" s="226">
        <f t="shared" si="618"/>
        <v>0</v>
      </c>
      <c r="EC349" s="165">
        <f t="shared" si="619"/>
        <v>0</v>
      </c>
      <c r="ED349" s="195">
        <f t="shared" si="620"/>
        <v>0</v>
      </c>
      <c r="EJ349" s="147"/>
    </row>
    <row r="350" spans="88:140" ht="13.5" customHeight="1">
      <c r="CJ350" s="139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171"/>
      <c r="DU350" s="224" t="str">
        <f t="shared" si="612"/>
        <v>-</v>
      </c>
      <c r="DV350" s="225" t="str">
        <f t="shared" si="613"/>
        <v>-</v>
      </c>
      <c r="DW350" s="225">
        <f t="shared" si="614"/>
        <v>0</v>
      </c>
      <c r="DX350" s="150">
        <f t="shared" si="615"/>
        <v>0</v>
      </c>
      <c r="DY350" s="165">
        <f t="shared" si="621"/>
        <v>0</v>
      </c>
      <c r="DZ350" s="165">
        <f t="shared" si="616"/>
        <v>0</v>
      </c>
      <c r="EA350" s="165">
        <f t="shared" si="617"/>
        <v>0</v>
      </c>
      <c r="EB350" s="226">
        <f t="shared" si="618"/>
        <v>0</v>
      </c>
      <c r="EC350" s="165">
        <f t="shared" si="619"/>
        <v>0</v>
      </c>
      <c r="ED350" s="195">
        <f t="shared" si="620"/>
        <v>0</v>
      </c>
      <c r="EJ350" s="147"/>
    </row>
    <row r="351" spans="88:140" ht="13.5" customHeight="1">
      <c r="CJ351" s="139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192" t="s">
        <v>81</v>
      </c>
      <c r="DA351" s="193">
        <v>13</v>
      </c>
      <c r="DB351" s="193">
        <v>12</v>
      </c>
      <c r="DC351" s="193">
        <v>11</v>
      </c>
      <c r="DD351" s="193">
        <v>10</v>
      </c>
      <c r="DE351" s="193">
        <v>9</v>
      </c>
      <c r="DF351" s="193">
        <v>8</v>
      </c>
      <c r="DG351" s="193">
        <v>7</v>
      </c>
      <c r="DH351" s="193">
        <v>6</v>
      </c>
      <c r="DI351" s="193">
        <v>5</v>
      </c>
      <c r="DJ351" s="193">
        <v>4</v>
      </c>
      <c r="DK351" s="193">
        <v>3</v>
      </c>
      <c r="DL351" s="194">
        <v>2</v>
      </c>
      <c r="DM351" s="3"/>
      <c r="DN351" s="3"/>
      <c r="DO351" s="3"/>
      <c r="DP351" s="3"/>
      <c r="DQ351" s="171"/>
      <c r="DU351" s="224" t="str">
        <f t="shared" si="612"/>
        <v>-</v>
      </c>
      <c r="DV351" s="225" t="str">
        <f t="shared" si="613"/>
        <v>-</v>
      </c>
      <c r="DW351" s="225">
        <f t="shared" si="614"/>
        <v>0</v>
      </c>
      <c r="DX351" s="150">
        <f t="shared" si="615"/>
        <v>0</v>
      </c>
      <c r="DY351" s="165">
        <f t="shared" si="621"/>
        <v>0</v>
      </c>
      <c r="DZ351" s="165">
        <f t="shared" si="616"/>
        <v>0</v>
      </c>
      <c r="EA351" s="165">
        <f t="shared" si="617"/>
        <v>0</v>
      </c>
      <c r="EB351" s="226">
        <f t="shared" si="618"/>
        <v>0</v>
      </c>
      <c r="EC351" s="165">
        <f t="shared" si="619"/>
        <v>0</v>
      </c>
      <c r="ED351" s="195">
        <f t="shared" si="620"/>
        <v>0</v>
      </c>
      <c r="EJ351" s="147"/>
    </row>
    <row r="352" spans="88:140" ht="13.5" customHeight="1">
      <c r="CJ352" s="139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212"/>
      <c r="DA352" s="3">
        <v>14</v>
      </c>
      <c r="DB352" s="3">
        <v>13</v>
      </c>
      <c r="DC352" s="3">
        <v>12</v>
      </c>
      <c r="DD352" s="3">
        <v>11</v>
      </c>
      <c r="DE352" s="3">
        <v>10</v>
      </c>
      <c r="DF352" s="3">
        <v>9</v>
      </c>
      <c r="DG352" s="3">
        <v>8</v>
      </c>
      <c r="DH352" s="3">
        <v>7</v>
      </c>
      <c r="DI352" s="3">
        <v>6</v>
      </c>
      <c r="DJ352" s="3">
        <v>5</v>
      </c>
      <c r="DK352" s="3">
        <v>4</v>
      </c>
      <c r="DL352" s="195">
        <v>3</v>
      </c>
      <c r="DM352" s="3"/>
      <c r="DN352" s="3"/>
      <c r="DO352" s="3"/>
      <c r="DP352" s="3"/>
      <c r="DQ352" s="171"/>
      <c r="DU352" s="227" t="str">
        <f>IF($E$19="","-",BL25)</f>
        <v>-</v>
      </c>
      <c r="DV352" s="228" t="str">
        <f>BW25</f>
        <v>-</v>
      </c>
      <c r="DW352" s="228">
        <f>IF(DU352="-",0,$E$6)</f>
        <v>0</v>
      </c>
      <c r="DX352" s="229">
        <f>IF(DU352="-",0,$DU352/$E$19/$E$30*(2*PI()*$E$33)/1000*60)</f>
        <v>0</v>
      </c>
      <c r="DY352" s="214">
        <f t="shared" si="621"/>
        <v>0</v>
      </c>
      <c r="DZ352" s="214">
        <f t="shared" si="616"/>
        <v>0</v>
      </c>
      <c r="EA352" s="214">
        <f t="shared" si="617"/>
        <v>0</v>
      </c>
      <c r="EB352" s="230">
        <f t="shared" si="618"/>
        <v>0</v>
      </c>
      <c r="EC352" s="214">
        <f t="shared" si="619"/>
        <v>0</v>
      </c>
      <c r="ED352" s="197">
        <f t="shared" si="620"/>
        <v>0</v>
      </c>
      <c r="EJ352" s="147"/>
    </row>
    <row r="353" spans="88:140" ht="13.5" customHeight="1">
      <c r="CJ353" s="139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212"/>
      <c r="DA353" s="3">
        <v>15</v>
      </c>
      <c r="DB353" s="3">
        <v>14</v>
      </c>
      <c r="DC353" s="3">
        <v>13</v>
      </c>
      <c r="DD353" s="3">
        <v>12</v>
      </c>
      <c r="DE353" s="3">
        <v>11</v>
      </c>
      <c r="DF353" s="3">
        <v>10</v>
      </c>
      <c r="DG353" s="3">
        <v>9</v>
      </c>
      <c r="DH353" s="3">
        <v>8</v>
      </c>
      <c r="DI353" s="3">
        <v>7</v>
      </c>
      <c r="DJ353" s="3">
        <v>6</v>
      </c>
      <c r="DK353" s="3">
        <v>5</v>
      </c>
      <c r="DL353" s="195">
        <v>4</v>
      </c>
      <c r="DM353" s="3"/>
      <c r="DN353" s="3"/>
      <c r="DO353" s="3"/>
      <c r="DP353" s="3"/>
      <c r="DQ353" s="171"/>
      <c r="DV353" s="131"/>
      <c r="EJ353" s="147"/>
    </row>
    <row r="354" spans="88:140" ht="13.5" customHeight="1">
      <c r="CJ354" s="139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212"/>
      <c r="DA354" s="3">
        <v>16</v>
      </c>
      <c r="DB354" s="3">
        <v>15</v>
      </c>
      <c r="DC354" s="3">
        <v>14</v>
      </c>
      <c r="DD354" s="3">
        <v>13</v>
      </c>
      <c r="DE354" s="3">
        <v>12</v>
      </c>
      <c r="DF354" s="3">
        <v>11</v>
      </c>
      <c r="DG354" s="3">
        <v>10</v>
      </c>
      <c r="DH354" s="3">
        <v>9</v>
      </c>
      <c r="DI354" s="3">
        <v>8</v>
      </c>
      <c r="DJ354" s="3">
        <v>7</v>
      </c>
      <c r="DK354" s="3">
        <v>6</v>
      </c>
      <c r="DL354" s="195">
        <v>5</v>
      </c>
      <c r="DM354" s="3"/>
      <c r="DN354" s="3"/>
      <c r="DO354" s="3"/>
      <c r="DP354" s="3"/>
      <c r="DQ354" s="171"/>
      <c r="EJ354" s="147"/>
    </row>
    <row r="355" spans="88:140" ht="13.5" customHeight="1">
      <c r="CJ355" s="139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212" t="s">
        <v>35</v>
      </c>
      <c r="DA355" s="3" t="str">
        <f>IF(DA349=1,VLOOKUP(1,DA328:DP346,DA351,FALSE),"-")</f>
        <v>-</v>
      </c>
      <c r="DB355" s="3" t="str">
        <f t="shared" ref="DB355:DL355" si="623">IF(DB349=1,VLOOKUP(1,DB328:DQ346,DB351,FALSE),"-")</f>
        <v>-</v>
      </c>
      <c r="DC355" s="3" t="str">
        <f t="shared" si="623"/>
        <v>-</v>
      </c>
      <c r="DD355" s="3" t="str">
        <f t="shared" si="623"/>
        <v>-</v>
      </c>
      <c r="DE355" s="3" t="str">
        <f t="shared" si="623"/>
        <v>-</v>
      </c>
      <c r="DF355" s="3" t="str">
        <f t="shared" si="623"/>
        <v>-</v>
      </c>
      <c r="DG355" s="3" t="str">
        <f t="shared" si="623"/>
        <v>-</v>
      </c>
      <c r="DH355" s="3" t="str">
        <f t="shared" si="623"/>
        <v>-</v>
      </c>
      <c r="DI355" s="3" t="str">
        <f t="shared" si="623"/>
        <v>-</v>
      </c>
      <c r="DJ355" s="3" t="str">
        <f t="shared" si="623"/>
        <v>-</v>
      </c>
      <c r="DK355" s="3" t="str">
        <f t="shared" si="623"/>
        <v>-</v>
      </c>
      <c r="DL355" s="3" t="str">
        <f t="shared" si="623"/>
        <v>-</v>
      </c>
      <c r="DM355" s="3"/>
      <c r="DN355" s="3"/>
      <c r="DO355" s="3"/>
      <c r="DP355" s="3"/>
      <c r="DQ355" s="171"/>
      <c r="DU355" s="1" t="s">
        <v>130</v>
      </c>
      <c r="EJ355" s="147"/>
    </row>
    <row r="356" spans="88:140" ht="13.5" customHeight="1">
      <c r="CJ356" s="139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212" t="s">
        <v>90</v>
      </c>
      <c r="DA356" s="3" t="str">
        <f>IF(DA349=1,VLOOKUP(1,DA328:DP346,DA352,FALSE),"-")</f>
        <v>-</v>
      </c>
      <c r="DB356" s="3" t="str">
        <f t="shared" ref="DB356:DL356" si="624">IF(DB349=1,VLOOKUP(1,DB328:DQ346,DB352,FALSE),"-")</f>
        <v>-</v>
      </c>
      <c r="DC356" s="3" t="str">
        <f t="shared" si="624"/>
        <v>-</v>
      </c>
      <c r="DD356" s="3" t="str">
        <f t="shared" si="624"/>
        <v>-</v>
      </c>
      <c r="DE356" s="3" t="str">
        <f t="shared" si="624"/>
        <v>-</v>
      </c>
      <c r="DF356" s="3" t="str">
        <f t="shared" si="624"/>
        <v>-</v>
      </c>
      <c r="DG356" s="3" t="str">
        <f t="shared" si="624"/>
        <v>-</v>
      </c>
      <c r="DH356" s="3" t="str">
        <f t="shared" si="624"/>
        <v>-</v>
      </c>
      <c r="DI356" s="3" t="str">
        <f t="shared" si="624"/>
        <v>-</v>
      </c>
      <c r="DJ356" s="3" t="str">
        <f t="shared" si="624"/>
        <v>-</v>
      </c>
      <c r="DK356" s="3" t="str">
        <f t="shared" si="624"/>
        <v>-</v>
      </c>
      <c r="DL356" s="3" t="str">
        <f t="shared" si="624"/>
        <v>-</v>
      </c>
      <c r="DM356" s="3"/>
      <c r="DN356" s="3"/>
      <c r="DO356" s="3"/>
      <c r="DP356" s="3"/>
      <c r="DQ356" s="174"/>
      <c r="DU356" s="192" t="s">
        <v>25</v>
      </c>
      <c r="DV356" s="193" t="s">
        <v>53</v>
      </c>
      <c r="DW356" s="193" t="s">
        <v>131</v>
      </c>
      <c r="DX356" s="223" t="s">
        <v>132</v>
      </c>
      <c r="DY356" s="193" t="s">
        <v>114</v>
      </c>
      <c r="DZ356" s="193" t="s">
        <v>50</v>
      </c>
      <c r="EA356" s="193" t="s">
        <v>133</v>
      </c>
      <c r="EB356" s="211" t="s">
        <v>134</v>
      </c>
      <c r="EC356" s="211"/>
      <c r="ED356" s="194" t="str">
        <f>DX356</f>
        <v>vehicle speed</v>
      </c>
      <c r="EJ356" s="147"/>
    </row>
    <row r="357" spans="88:140" ht="13.5" customHeight="1">
      <c r="CJ357" s="139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212" t="s">
        <v>60</v>
      </c>
      <c r="DA357" s="3" t="str">
        <f>IF(DA349=1,VLOOKUP(1,DA328:DP346,DA353,FALSE),"-")</f>
        <v>-</v>
      </c>
      <c r="DB357" s="3" t="str">
        <f t="shared" ref="DB357:DL357" si="625">IF(DB349=1,VLOOKUP(1,DB328:DQ346,DB353,FALSE),"-")</f>
        <v>-</v>
      </c>
      <c r="DC357" s="3" t="str">
        <f t="shared" si="625"/>
        <v>-</v>
      </c>
      <c r="DD357" s="3" t="str">
        <f t="shared" si="625"/>
        <v>-</v>
      </c>
      <c r="DE357" s="3" t="str">
        <f t="shared" si="625"/>
        <v>-</v>
      </c>
      <c r="DF357" s="3" t="str">
        <f t="shared" si="625"/>
        <v>-</v>
      </c>
      <c r="DG357" s="3" t="str">
        <f t="shared" si="625"/>
        <v>-</v>
      </c>
      <c r="DH357" s="3" t="str">
        <f t="shared" si="625"/>
        <v>-</v>
      </c>
      <c r="DI357" s="3" t="str">
        <f t="shared" si="625"/>
        <v>-</v>
      </c>
      <c r="DJ357" s="3" t="str">
        <f t="shared" si="625"/>
        <v>-</v>
      </c>
      <c r="DK357" s="3" t="str">
        <f t="shared" si="625"/>
        <v>-</v>
      </c>
      <c r="DL357" s="3" t="str">
        <f t="shared" si="625"/>
        <v>-</v>
      </c>
      <c r="DM357" s="3"/>
      <c r="DN357" s="3"/>
      <c r="DO357" s="3"/>
      <c r="DP357" s="3"/>
      <c r="DQ357" s="171"/>
      <c r="DU357" s="213" t="s">
        <v>35</v>
      </c>
      <c r="DV357" s="196" t="s">
        <v>135</v>
      </c>
      <c r="DW357" s="196" t="s">
        <v>136</v>
      </c>
      <c r="DX357" s="229" t="s">
        <v>36</v>
      </c>
      <c r="DY357" s="196" t="s">
        <v>58</v>
      </c>
      <c r="DZ357" s="196" t="s">
        <v>58</v>
      </c>
      <c r="EA357" s="196" t="s">
        <v>58</v>
      </c>
      <c r="EB357" s="214" t="s">
        <v>137</v>
      </c>
      <c r="EC357" s="214" t="s">
        <v>138</v>
      </c>
      <c r="ED357" s="197" t="str">
        <f>DX357</f>
        <v>km/h</v>
      </c>
      <c r="EJ357" s="147"/>
    </row>
    <row r="358" spans="88:140" ht="13.5" customHeight="1">
      <c r="CJ358" s="139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212" t="s">
        <v>61</v>
      </c>
      <c r="DA358" s="3" t="str">
        <f>IF(DA349=1,VLOOKUP(1,DA328:DP346,DA354,FALSE),"-")</f>
        <v>-</v>
      </c>
      <c r="DB358" s="3" t="str">
        <f t="shared" ref="DB358:DL358" si="626">IF(DB349=1,VLOOKUP(1,DB328:DQ346,DB354,FALSE),"-")</f>
        <v>-</v>
      </c>
      <c r="DC358" s="3" t="str">
        <f t="shared" si="626"/>
        <v>-</v>
      </c>
      <c r="DD358" s="3" t="str">
        <f t="shared" si="626"/>
        <v>-</v>
      </c>
      <c r="DE358" s="3" t="str">
        <f t="shared" si="626"/>
        <v>-</v>
      </c>
      <c r="DF358" s="3" t="str">
        <f t="shared" si="626"/>
        <v>-</v>
      </c>
      <c r="DG358" s="3" t="str">
        <f t="shared" si="626"/>
        <v>-</v>
      </c>
      <c r="DH358" s="3" t="str">
        <f t="shared" si="626"/>
        <v>-</v>
      </c>
      <c r="DI358" s="3" t="str">
        <f t="shared" si="626"/>
        <v>-</v>
      </c>
      <c r="DJ358" s="3" t="str">
        <f t="shared" si="626"/>
        <v>-</v>
      </c>
      <c r="DK358" s="3" t="str">
        <f t="shared" si="626"/>
        <v>-</v>
      </c>
      <c r="DL358" s="3" t="str">
        <f t="shared" si="626"/>
        <v>-</v>
      </c>
      <c r="DM358" s="3"/>
      <c r="DN358" s="3"/>
      <c r="DO358" s="3"/>
      <c r="DP358" s="3"/>
      <c r="DU358" s="224" t="str">
        <f t="shared" ref="DU358:DU376" si="627">IF($E$20="","-",BL6)</f>
        <v>-</v>
      </c>
      <c r="DV358" s="225" t="str">
        <f t="shared" ref="DV358:DV376" si="628">BX6</f>
        <v>-</v>
      </c>
      <c r="DW358" s="225">
        <f t="shared" ref="DW358:DW376" si="629">IF(DU358="-",0,$E$6)</f>
        <v>0</v>
      </c>
      <c r="DX358" s="150">
        <f t="shared" ref="DX358:DX376" si="630">IF(DU358="-",0,$DU358/$E$20/$E$30*(2*PI()*$E$33)/1000*60)</f>
        <v>0</v>
      </c>
      <c r="DY358" s="165">
        <f>IF(DU358="-",0,$E$36*$E$6*9.80665+$E$37*DX358+$E$38*DX358^2)</f>
        <v>0</v>
      </c>
      <c r="DZ358" s="165">
        <f t="shared" ref="DZ358:DZ377" si="631">IF(DU358="-",0,$DV358*$E$20*$E$30*$F$20*$E$31/($E$33))</f>
        <v>0</v>
      </c>
      <c r="EA358" s="165">
        <f t="shared" ref="EA358:EA377" si="632">IF(DU358="-",0,DZ358-DY358)</f>
        <v>0</v>
      </c>
      <c r="EB358" s="226">
        <f t="shared" ref="EB358:EB377" si="633">IF(DU358="-",0,EA358/(SQRT(($DW358*9.80665)^2-EA358^2)))</f>
        <v>0</v>
      </c>
      <c r="EC358" s="165">
        <f t="shared" ref="EC358:EC377" si="634">IF(DU358="-",0,ATAN(EB358)/PI()*180)</f>
        <v>0</v>
      </c>
      <c r="ED358" s="195">
        <f t="shared" ref="ED358:ED377" si="635">IF(DU358="-",0,DX358)</f>
        <v>0</v>
      </c>
      <c r="EJ358" s="147"/>
    </row>
    <row r="359" spans="88:140" ht="13.5" customHeight="1">
      <c r="CJ359" s="139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>
        <v>1</v>
      </c>
      <c r="CZ359" s="245" t="s">
        <v>93</v>
      </c>
      <c r="DA359" s="3" t="str">
        <f>IF(DA355="-","-",$E$38/(($E$16*$E$30/(2*PI()*$E$33)*1000/60)^2))</f>
        <v>-</v>
      </c>
      <c r="DB359" s="3" t="str">
        <f t="shared" ref="DB359:DL359" si="636">IF(DB355="-","-",$E$38/(($E$16*$E$30/(2*PI()*$E$33)*1000/60)^2))</f>
        <v>-</v>
      </c>
      <c r="DC359" s="3" t="str">
        <f t="shared" si="636"/>
        <v>-</v>
      </c>
      <c r="DD359" s="3" t="str">
        <f t="shared" si="636"/>
        <v>-</v>
      </c>
      <c r="DE359" s="3" t="str">
        <f t="shared" si="636"/>
        <v>-</v>
      </c>
      <c r="DF359" s="3" t="str">
        <f t="shared" si="636"/>
        <v>-</v>
      </c>
      <c r="DG359" s="3" t="str">
        <f t="shared" si="636"/>
        <v>-</v>
      </c>
      <c r="DH359" s="3" t="str">
        <f t="shared" si="636"/>
        <v>-</v>
      </c>
      <c r="DI359" s="3" t="str">
        <f t="shared" si="636"/>
        <v>-</v>
      </c>
      <c r="DJ359" s="3" t="str">
        <f t="shared" si="636"/>
        <v>-</v>
      </c>
      <c r="DK359" s="3" t="str">
        <f t="shared" si="636"/>
        <v>-</v>
      </c>
      <c r="DL359" s="3" t="str">
        <f t="shared" si="636"/>
        <v>-</v>
      </c>
      <c r="DM359" s="3"/>
      <c r="DN359" s="3"/>
      <c r="DO359" s="3"/>
      <c r="DP359" s="3"/>
      <c r="DU359" s="224" t="str">
        <f t="shared" si="627"/>
        <v>-</v>
      </c>
      <c r="DV359" s="225" t="str">
        <f t="shared" si="628"/>
        <v>-</v>
      </c>
      <c r="DW359" s="225">
        <f t="shared" si="629"/>
        <v>0</v>
      </c>
      <c r="DX359" s="150">
        <f t="shared" si="630"/>
        <v>0</v>
      </c>
      <c r="DY359" s="165">
        <f t="shared" ref="DY359:DY377" si="637">IF(DU359="-",0,$E$36*$E$6*9.80665+$E$37*DX359+$E$38*DX359^2)</f>
        <v>0</v>
      </c>
      <c r="DZ359" s="165">
        <f t="shared" si="631"/>
        <v>0</v>
      </c>
      <c r="EA359" s="165">
        <f t="shared" si="632"/>
        <v>0</v>
      </c>
      <c r="EB359" s="226">
        <f t="shared" si="633"/>
        <v>0</v>
      </c>
      <c r="EC359" s="165">
        <f t="shared" si="634"/>
        <v>0</v>
      </c>
      <c r="ED359" s="195">
        <f t="shared" si="635"/>
        <v>0</v>
      </c>
      <c r="EJ359" s="147"/>
    </row>
    <row r="360" spans="88:140" ht="13.5" customHeight="1">
      <c r="CJ360" s="139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>
        <v>1</v>
      </c>
      <c r="CZ360" s="245" t="s">
        <v>96</v>
      </c>
      <c r="DA360" s="3" t="str">
        <f>IF(DA355="-","-",-($E$16*$E$30*$F$16*$E$31/($E$33)*DA357)+$E$37/($E$16*$E$30/(2*PI()*$E$33)*1000/60))</f>
        <v>-</v>
      </c>
      <c r="DB360" s="3" t="str">
        <f t="shared" ref="DB360:DL360" si="638">IF(DB355="-","-",-($E$16*$E$30*$F$16*$E$31/($E$33)*DB357)+$E$37/($E$16*$E$30/(2*PI()*$E$33)*1000/60))</f>
        <v>-</v>
      </c>
      <c r="DC360" s="3" t="str">
        <f t="shared" si="638"/>
        <v>-</v>
      </c>
      <c r="DD360" s="3" t="str">
        <f t="shared" si="638"/>
        <v>-</v>
      </c>
      <c r="DE360" s="3" t="str">
        <f t="shared" si="638"/>
        <v>-</v>
      </c>
      <c r="DF360" s="3" t="str">
        <f t="shared" si="638"/>
        <v>-</v>
      </c>
      <c r="DG360" s="3" t="str">
        <f t="shared" si="638"/>
        <v>-</v>
      </c>
      <c r="DH360" s="3" t="str">
        <f t="shared" si="638"/>
        <v>-</v>
      </c>
      <c r="DI360" s="3" t="str">
        <f t="shared" si="638"/>
        <v>-</v>
      </c>
      <c r="DJ360" s="3" t="str">
        <f t="shared" si="638"/>
        <v>-</v>
      </c>
      <c r="DK360" s="3" t="str">
        <f t="shared" si="638"/>
        <v>-</v>
      </c>
      <c r="DL360" s="3" t="str">
        <f t="shared" si="638"/>
        <v>-</v>
      </c>
      <c r="DM360" s="3"/>
      <c r="DN360" s="3"/>
      <c r="DO360" s="3"/>
      <c r="DP360" s="3"/>
      <c r="DU360" s="224" t="str">
        <f t="shared" si="627"/>
        <v>-</v>
      </c>
      <c r="DV360" s="225" t="str">
        <f t="shared" si="628"/>
        <v>-</v>
      </c>
      <c r="DW360" s="225">
        <f t="shared" si="629"/>
        <v>0</v>
      </c>
      <c r="DX360" s="150">
        <f t="shared" si="630"/>
        <v>0</v>
      </c>
      <c r="DY360" s="165">
        <f t="shared" si="637"/>
        <v>0</v>
      </c>
      <c r="DZ360" s="165">
        <f t="shared" si="631"/>
        <v>0</v>
      </c>
      <c r="EA360" s="165">
        <f t="shared" si="632"/>
        <v>0</v>
      </c>
      <c r="EB360" s="226">
        <f t="shared" si="633"/>
        <v>0</v>
      </c>
      <c r="EC360" s="165">
        <f t="shared" si="634"/>
        <v>0</v>
      </c>
      <c r="ED360" s="195">
        <f t="shared" si="635"/>
        <v>0</v>
      </c>
      <c r="EJ360" s="147"/>
    </row>
    <row r="361" spans="88:140" ht="13.5" customHeight="1">
      <c r="CJ361" s="139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>
        <v>1</v>
      </c>
      <c r="CZ361" s="245" t="s">
        <v>99</v>
      </c>
      <c r="DA361" s="3" t="str">
        <f>IF(DA355="-","-",-$E$16*$E$30*$F$16*$E$31/($E$33) * DA358 + $E$36*$E$6*9.80665+DA323)</f>
        <v>-</v>
      </c>
      <c r="DB361" s="3" t="str">
        <f t="shared" ref="DB361:DL361" si="639">IF(DB355="-","-",-$E$16*$E$30*$F$16*$E$31/($E$33) * DB358 + $E$36*$E$6*9.80665+DB323)</f>
        <v>-</v>
      </c>
      <c r="DC361" s="3" t="str">
        <f t="shared" si="639"/>
        <v>-</v>
      </c>
      <c r="DD361" s="3" t="str">
        <f t="shared" si="639"/>
        <v>-</v>
      </c>
      <c r="DE361" s="3" t="str">
        <f t="shared" si="639"/>
        <v>-</v>
      </c>
      <c r="DF361" s="3" t="str">
        <f t="shared" si="639"/>
        <v>-</v>
      </c>
      <c r="DG361" s="3" t="str">
        <f t="shared" si="639"/>
        <v>-</v>
      </c>
      <c r="DH361" s="3" t="str">
        <f t="shared" si="639"/>
        <v>-</v>
      </c>
      <c r="DI361" s="3" t="str">
        <f t="shared" si="639"/>
        <v>-</v>
      </c>
      <c r="DJ361" s="3" t="str">
        <f t="shared" si="639"/>
        <v>-</v>
      </c>
      <c r="DK361" s="3" t="str">
        <f t="shared" si="639"/>
        <v>-</v>
      </c>
      <c r="DL361" s="3" t="str">
        <f t="shared" si="639"/>
        <v>-</v>
      </c>
      <c r="DM361" s="3"/>
      <c r="DN361" s="3"/>
      <c r="DO361" s="3"/>
      <c r="DP361" s="3"/>
      <c r="DU361" s="224" t="str">
        <f t="shared" si="627"/>
        <v>-</v>
      </c>
      <c r="DV361" s="225" t="str">
        <f t="shared" si="628"/>
        <v>-</v>
      </c>
      <c r="DW361" s="225">
        <f t="shared" si="629"/>
        <v>0</v>
      </c>
      <c r="DX361" s="150">
        <f t="shared" si="630"/>
        <v>0</v>
      </c>
      <c r="DY361" s="165">
        <f t="shared" si="637"/>
        <v>0</v>
      </c>
      <c r="DZ361" s="165">
        <f t="shared" si="631"/>
        <v>0</v>
      </c>
      <c r="EA361" s="165">
        <f t="shared" si="632"/>
        <v>0</v>
      </c>
      <c r="EB361" s="226">
        <f t="shared" si="633"/>
        <v>0</v>
      </c>
      <c r="EC361" s="165">
        <f t="shared" si="634"/>
        <v>0</v>
      </c>
      <c r="ED361" s="195">
        <f t="shared" si="635"/>
        <v>0</v>
      </c>
      <c r="EJ361" s="147"/>
    </row>
    <row r="362" spans="88:140" ht="13.5" customHeight="1">
      <c r="CJ362" s="139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212" t="s">
        <v>102</v>
      </c>
      <c r="DA362" s="3" t="str">
        <f>IF(DA355="-","-",(-DA360+SQRT(DA360^2-4*DA359*(DA361+DA323)))/2/DA359)</f>
        <v>-</v>
      </c>
      <c r="DB362" s="3" t="str">
        <f t="shared" ref="DB362:DL362" si="640">IF(DB355="-","-",(-DB360+SQRT(DB360^2-4*DB359*(DB361+DB323)))/2/DB359)</f>
        <v>-</v>
      </c>
      <c r="DC362" s="3" t="str">
        <f t="shared" si="640"/>
        <v>-</v>
      </c>
      <c r="DD362" s="3" t="str">
        <f t="shared" si="640"/>
        <v>-</v>
      </c>
      <c r="DE362" s="3" t="str">
        <f t="shared" si="640"/>
        <v>-</v>
      </c>
      <c r="DF362" s="3" t="str">
        <f t="shared" si="640"/>
        <v>-</v>
      </c>
      <c r="DG362" s="3" t="str">
        <f t="shared" si="640"/>
        <v>-</v>
      </c>
      <c r="DH362" s="3" t="str">
        <f t="shared" si="640"/>
        <v>-</v>
      </c>
      <c r="DI362" s="3" t="str">
        <f t="shared" si="640"/>
        <v>-</v>
      </c>
      <c r="DJ362" s="3" t="str">
        <f t="shared" si="640"/>
        <v>-</v>
      </c>
      <c r="DK362" s="3" t="str">
        <f t="shared" si="640"/>
        <v>-</v>
      </c>
      <c r="DL362" s="3" t="str">
        <f t="shared" si="640"/>
        <v>-</v>
      </c>
      <c r="DM362" s="3"/>
      <c r="DN362" s="3"/>
      <c r="DO362" s="3"/>
      <c r="DP362" s="3"/>
      <c r="DU362" s="224" t="str">
        <f t="shared" si="627"/>
        <v>-</v>
      </c>
      <c r="DV362" s="225" t="str">
        <f t="shared" si="628"/>
        <v>-</v>
      </c>
      <c r="DW362" s="225">
        <f t="shared" si="629"/>
        <v>0</v>
      </c>
      <c r="DX362" s="150">
        <f t="shared" si="630"/>
        <v>0</v>
      </c>
      <c r="DY362" s="165">
        <f t="shared" si="637"/>
        <v>0</v>
      </c>
      <c r="DZ362" s="165">
        <f t="shared" si="631"/>
        <v>0</v>
      </c>
      <c r="EA362" s="165">
        <f t="shared" si="632"/>
        <v>0</v>
      </c>
      <c r="EB362" s="226">
        <f t="shared" si="633"/>
        <v>0</v>
      </c>
      <c r="EC362" s="165">
        <f t="shared" si="634"/>
        <v>0</v>
      </c>
      <c r="ED362" s="195">
        <f t="shared" si="635"/>
        <v>0</v>
      </c>
      <c r="EJ362" s="147"/>
    </row>
    <row r="363" spans="88:140" ht="13.5" customHeight="1">
      <c r="CJ363" s="139"/>
      <c r="CZ363" s="246" t="s">
        <v>106</v>
      </c>
      <c r="DA363" s="196" t="str">
        <f>IF(MAX(DA328:DA346)&lt;1,"-",IF(DA355="-","-",DA362/$E$16/$E$30*(2*PI()*$E$33)/1000*60))</f>
        <v>-</v>
      </c>
      <c r="DB363" s="196" t="str">
        <f t="shared" ref="DB363:DL363" si="641">IF(MAX(DB328:DB346)&lt;1,"-",IF(DB355="-","-",DB362/$E$16/$E$30*(2*PI()*$E$33)/1000*60))</f>
        <v>-</v>
      </c>
      <c r="DC363" s="196" t="str">
        <f t="shared" si="641"/>
        <v>-</v>
      </c>
      <c r="DD363" s="196" t="str">
        <f t="shared" si="641"/>
        <v>-</v>
      </c>
      <c r="DE363" s="196" t="str">
        <f t="shared" si="641"/>
        <v>-</v>
      </c>
      <c r="DF363" s="196" t="str">
        <f t="shared" si="641"/>
        <v>-</v>
      </c>
      <c r="DG363" s="196" t="str">
        <f t="shared" si="641"/>
        <v>-</v>
      </c>
      <c r="DH363" s="196" t="str">
        <f t="shared" si="641"/>
        <v>-</v>
      </c>
      <c r="DI363" s="196" t="str">
        <f t="shared" si="641"/>
        <v>-</v>
      </c>
      <c r="DJ363" s="196" t="str">
        <f t="shared" si="641"/>
        <v>-</v>
      </c>
      <c r="DK363" s="196" t="str">
        <f t="shared" si="641"/>
        <v>-</v>
      </c>
      <c r="DL363" s="196" t="str">
        <f t="shared" si="641"/>
        <v>-</v>
      </c>
      <c r="DQ363" s="142"/>
      <c r="DU363" s="224" t="str">
        <f t="shared" si="627"/>
        <v>-</v>
      </c>
      <c r="DV363" s="225" t="str">
        <f t="shared" si="628"/>
        <v>-</v>
      </c>
      <c r="DW363" s="225">
        <f t="shared" si="629"/>
        <v>0</v>
      </c>
      <c r="DX363" s="150">
        <f t="shared" si="630"/>
        <v>0</v>
      </c>
      <c r="DY363" s="165">
        <f t="shared" si="637"/>
        <v>0</v>
      </c>
      <c r="DZ363" s="165">
        <f t="shared" si="631"/>
        <v>0</v>
      </c>
      <c r="EA363" s="165">
        <f t="shared" si="632"/>
        <v>0</v>
      </c>
      <c r="EB363" s="226">
        <f t="shared" si="633"/>
        <v>0</v>
      </c>
      <c r="EC363" s="165">
        <f t="shared" si="634"/>
        <v>0</v>
      </c>
      <c r="ED363" s="195">
        <f t="shared" si="635"/>
        <v>0</v>
      </c>
      <c r="EJ363" s="147"/>
    </row>
    <row r="364" spans="88:140" ht="13.5" customHeight="1">
      <c r="CJ364" s="139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142"/>
      <c r="DU364" s="224" t="str">
        <f t="shared" si="627"/>
        <v>-</v>
      </c>
      <c r="DV364" s="225" t="str">
        <f t="shared" si="628"/>
        <v>-</v>
      </c>
      <c r="DW364" s="225">
        <f t="shared" si="629"/>
        <v>0</v>
      </c>
      <c r="DX364" s="150">
        <f t="shared" si="630"/>
        <v>0</v>
      </c>
      <c r="DY364" s="165">
        <f t="shared" si="637"/>
        <v>0</v>
      </c>
      <c r="DZ364" s="165">
        <f t="shared" si="631"/>
        <v>0</v>
      </c>
      <c r="EA364" s="165">
        <f t="shared" si="632"/>
        <v>0</v>
      </c>
      <c r="EB364" s="226">
        <f t="shared" si="633"/>
        <v>0</v>
      </c>
      <c r="EC364" s="165">
        <f t="shared" si="634"/>
        <v>0</v>
      </c>
      <c r="ED364" s="195">
        <f t="shared" si="635"/>
        <v>0</v>
      </c>
      <c r="EJ364" s="147"/>
    </row>
    <row r="365" spans="88:140" ht="13.5" customHeight="1">
      <c r="CJ365" s="139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171"/>
      <c r="DU365" s="224" t="str">
        <f t="shared" si="627"/>
        <v>-</v>
      </c>
      <c r="DV365" s="225" t="str">
        <f t="shared" si="628"/>
        <v>-</v>
      </c>
      <c r="DW365" s="225">
        <f t="shared" si="629"/>
        <v>0</v>
      </c>
      <c r="DX365" s="150">
        <f t="shared" si="630"/>
        <v>0</v>
      </c>
      <c r="DY365" s="165">
        <f t="shared" si="637"/>
        <v>0</v>
      </c>
      <c r="DZ365" s="165">
        <f t="shared" si="631"/>
        <v>0</v>
      </c>
      <c r="EA365" s="165">
        <f t="shared" si="632"/>
        <v>0</v>
      </c>
      <c r="EB365" s="226">
        <f t="shared" si="633"/>
        <v>0</v>
      </c>
      <c r="EC365" s="165">
        <f t="shared" si="634"/>
        <v>0</v>
      </c>
      <c r="ED365" s="195">
        <f t="shared" si="635"/>
        <v>0</v>
      </c>
      <c r="EJ365" s="147"/>
    </row>
    <row r="366" spans="88:140" ht="13.5" customHeight="1">
      <c r="CJ366" s="157"/>
      <c r="CK366" s="3"/>
      <c r="CL366" s="3"/>
      <c r="CM366" s="3"/>
      <c r="CN366" s="3"/>
      <c r="CO366" s="3" t="s">
        <v>32</v>
      </c>
      <c r="CP366" s="164" t="s">
        <v>33</v>
      </c>
      <c r="CQ366" s="3" t="s">
        <v>34</v>
      </c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171"/>
      <c r="DU366" s="224" t="str">
        <f t="shared" si="627"/>
        <v>-</v>
      </c>
      <c r="DV366" s="225" t="str">
        <f t="shared" si="628"/>
        <v>-</v>
      </c>
      <c r="DW366" s="225">
        <f t="shared" si="629"/>
        <v>0</v>
      </c>
      <c r="DX366" s="150">
        <f t="shared" si="630"/>
        <v>0</v>
      </c>
      <c r="DY366" s="165">
        <f t="shared" si="637"/>
        <v>0</v>
      </c>
      <c r="DZ366" s="165">
        <f t="shared" si="631"/>
        <v>0</v>
      </c>
      <c r="EA366" s="165">
        <f t="shared" si="632"/>
        <v>0</v>
      </c>
      <c r="EB366" s="226">
        <f t="shared" si="633"/>
        <v>0</v>
      </c>
      <c r="EC366" s="165">
        <f t="shared" si="634"/>
        <v>0</v>
      </c>
      <c r="ED366" s="195">
        <f t="shared" si="635"/>
        <v>0</v>
      </c>
      <c r="EJ366" s="147"/>
    </row>
    <row r="367" spans="88:140" ht="13.5" customHeight="1">
      <c r="CJ367" s="139"/>
      <c r="CK367" s="3"/>
      <c r="CL367" s="3"/>
      <c r="CM367" s="165"/>
      <c r="CN367" s="165"/>
      <c r="CO367" s="215">
        <v>0</v>
      </c>
      <c r="CP367" s="242">
        <f>$AL$70</f>
        <v>0</v>
      </c>
      <c r="CQ367" s="242">
        <f>$AM$70</f>
        <v>0.01</v>
      </c>
      <c r="CR367" s="242">
        <f>$AN$70</f>
        <v>0.02</v>
      </c>
      <c r="CS367" s="242">
        <f>$AO$70</f>
        <v>0.03</v>
      </c>
      <c r="CT367" s="242">
        <f>$AP$70</f>
        <v>0.04</v>
      </c>
      <c r="CU367" s="242">
        <f>$AQ$70</f>
        <v>0.05</v>
      </c>
      <c r="CV367" s="242">
        <f>$AR$70</f>
        <v>0.06</v>
      </c>
      <c r="CW367" s="242">
        <f>$AS$70</f>
        <v>7.0000000000000007E-2</v>
      </c>
      <c r="CX367" s="242">
        <f>$AT$70</f>
        <v>0.08</v>
      </c>
      <c r="CY367" s="242">
        <f>$AU$70</f>
        <v>0.09</v>
      </c>
      <c r="CZ367" s="242">
        <f>$AV$70</f>
        <v>0.1</v>
      </c>
      <c r="DA367" s="193">
        <f>CO367</f>
        <v>0</v>
      </c>
      <c r="DB367" s="193">
        <f t="shared" ref="DB367:DL368" si="642">CP367</f>
        <v>0</v>
      </c>
      <c r="DC367" s="193">
        <f t="shared" si="642"/>
        <v>0.01</v>
      </c>
      <c r="DD367" s="193">
        <f t="shared" si="642"/>
        <v>0.02</v>
      </c>
      <c r="DE367" s="193">
        <f t="shared" si="642"/>
        <v>0.03</v>
      </c>
      <c r="DF367" s="193">
        <f t="shared" si="642"/>
        <v>0.04</v>
      </c>
      <c r="DG367" s="193">
        <f t="shared" si="642"/>
        <v>0.05</v>
      </c>
      <c r="DH367" s="193">
        <f t="shared" si="642"/>
        <v>0.06</v>
      </c>
      <c r="DI367" s="193">
        <f t="shared" si="642"/>
        <v>7.0000000000000007E-2</v>
      </c>
      <c r="DJ367" s="193">
        <f t="shared" si="642"/>
        <v>0.08</v>
      </c>
      <c r="DK367" s="193">
        <f t="shared" si="642"/>
        <v>0.09</v>
      </c>
      <c r="DL367" s="194">
        <f t="shared" si="642"/>
        <v>0.1</v>
      </c>
      <c r="DM367" s="3"/>
      <c r="DN367" s="3"/>
      <c r="DO367" s="3"/>
      <c r="DP367" s="3"/>
      <c r="DQ367" s="171"/>
      <c r="DU367" s="224" t="str">
        <f t="shared" si="627"/>
        <v>-</v>
      </c>
      <c r="DV367" s="225" t="str">
        <f t="shared" si="628"/>
        <v>-</v>
      </c>
      <c r="DW367" s="225">
        <f t="shared" si="629"/>
        <v>0</v>
      </c>
      <c r="DX367" s="150">
        <f t="shared" si="630"/>
        <v>0</v>
      </c>
      <c r="DY367" s="165">
        <f t="shared" si="637"/>
        <v>0</v>
      </c>
      <c r="DZ367" s="165">
        <f t="shared" si="631"/>
        <v>0</v>
      </c>
      <c r="EA367" s="165">
        <f t="shared" si="632"/>
        <v>0</v>
      </c>
      <c r="EB367" s="226">
        <f t="shared" si="633"/>
        <v>0</v>
      </c>
      <c r="EC367" s="165">
        <f t="shared" si="634"/>
        <v>0</v>
      </c>
      <c r="ED367" s="195">
        <f t="shared" si="635"/>
        <v>0</v>
      </c>
      <c r="EJ367" s="147"/>
    </row>
    <row r="368" spans="88:140" ht="13.5" customHeight="1">
      <c r="CJ368" s="139"/>
      <c r="CK368" s="3"/>
      <c r="CL368" s="3"/>
      <c r="CM368" s="3"/>
      <c r="CN368" s="3"/>
      <c r="CO368" s="213">
        <f t="shared" ref="CO368:CZ368" si="643">$E$6*9.80665*SIN(ATAN(CO$6))</f>
        <v>0</v>
      </c>
      <c r="CP368" s="196">
        <f>$E$6*9.80665*SIN(ATAN(CP367))</f>
        <v>0</v>
      </c>
      <c r="CQ368" s="243">
        <f t="shared" si="643"/>
        <v>0</v>
      </c>
      <c r="CR368" s="196">
        <f t="shared" si="643"/>
        <v>0</v>
      </c>
      <c r="CS368" s="196">
        <f t="shared" si="643"/>
        <v>0</v>
      </c>
      <c r="CT368" s="196">
        <f t="shared" si="643"/>
        <v>0</v>
      </c>
      <c r="CU368" s="196">
        <f t="shared" si="643"/>
        <v>0</v>
      </c>
      <c r="CV368" s="196">
        <f t="shared" si="643"/>
        <v>0</v>
      </c>
      <c r="CW368" s="196">
        <f t="shared" si="643"/>
        <v>0</v>
      </c>
      <c r="CX368" s="196">
        <f t="shared" si="643"/>
        <v>0</v>
      </c>
      <c r="CY368" s="196">
        <f t="shared" si="643"/>
        <v>0</v>
      </c>
      <c r="CZ368" s="196">
        <f t="shared" si="643"/>
        <v>0</v>
      </c>
      <c r="DA368" s="196">
        <f>CO368</f>
        <v>0</v>
      </c>
      <c r="DB368" s="196">
        <f t="shared" si="642"/>
        <v>0</v>
      </c>
      <c r="DC368" s="196">
        <f t="shared" si="642"/>
        <v>0</v>
      </c>
      <c r="DD368" s="196">
        <f t="shared" si="642"/>
        <v>0</v>
      </c>
      <c r="DE368" s="196">
        <f t="shared" si="642"/>
        <v>0</v>
      </c>
      <c r="DF368" s="196">
        <f t="shared" si="642"/>
        <v>0</v>
      </c>
      <c r="DG368" s="196">
        <f t="shared" si="642"/>
        <v>0</v>
      </c>
      <c r="DH368" s="196">
        <f t="shared" si="642"/>
        <v>0</v>
      </c>
      <c r="DI368" s="196">
        <f t="shared" si="642"/>
        <v>0</v>
      </c>
      <c r="DJ368" s="196">
        <f t="shared" si="642"/>
        <v>0</v>
      </c>
      <c r="DK368" s="196">
        <f t="shared" si="642"/>
        <v>0</v>
      </c>
      <c r="DL368" s="197">
        <f t="shared" si="642"/>
        <v>0</v>
      </c>
      <c r="DM368" s="3"/>
      <c r="DN368" s="3"/>
      <c r="DO368" s="3"/>
      <c r="DP368" s="3"/>
      <c r="DQ368" s="171"/>
      <c r="DU368" s="224" t="str">
        <f t="shared" si="627"/>
        <v>-</v>
      </c>
      <c r="DV368" s="225" t="str">
        <f t="shared" si="628"/>
        <v>-</v>
      </c>
      <c r="DW368" s="225">
        <f t="shared" si="629"/>
        <v>0</v>
      </c>
      <c r="DX368" s="150">
        <f t="shared" si="630"/>
        <v>0</v>
      </c>
      <c r="DY368" s="165">
        <f t="shared" si="637"/>
        <v>0</v>
      </c>
      <c r="DZ368" s="165">
        <f t="shared" si="631"/>
        <v>0</v>
      </c>
      <c r="EA368" s="165">
        <f t="shared" si="632"/>
        <v>0</v>
      </c>
      <c r="EB368" s="226">
        <f t="shared" si="633"/>
        <v>0</v>
      </c>
      <c r="EC368" s="165">
        <f t="shared" si="634"/>
        <v>0</v>
      </c>
      <c r="ED368" s="195">
        <f t="shared" si="635"/>
        <v>0</v>
      </c>
      <c r="EJ368" s="147"/>
    </row>
    <row r="369" spans="88:140" ht="13.5" customHeight="1">
      <c r="CJ369" s="139"/>
      <c r="CK369" s="3"/>
      <c r="CL369" s="3"/>
      <c r="CM369" s="3"/>
      <c r="CN369" s="3"/>
      <c r="CO369" s="3"/>
      <c r="CP369" s="3"/>
      <c r="CQ369" s="166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171"/>
      <c r="DU369" s="224" t="str">
        <f t="shared" si="627"/>
        <v>-</v>
      </c>
      <c r="DV369" s="225" t="str">
        <f t="shared" si="628"/>
        <v>-</v>
      </c>
      <c r="DW369" s="225">
        <f t="shared" si="629"/>
        <v>0</v>
      </c>
      <c r="DX369" s="150">
        <f t="shared" si="630"/>
        <v>0</v>
      </c>
      <c r="DY369" s="165">
        <f t="shared" si="637"/>
        <v>0</v>
      </c>
      <c r="DZ369" s="165">
        <f t="shared" si="631"/>
        <v>0</v>
      </c>
      <c r="EA369" s="165">
        <f t="shared" si="632"/>
        <v>0</v>
      </c>
      <c r="EB369" s="226">
        <f t="shared" si="633"/>
        <v>0</v>
      </c>
      <c r="EC369" s="165">
        <f t="shared" si="634"/>
        <v>0</v>
      </c>
      <c r="ED369" s="195">
        <f t="shared" si="635"/>
        <v>0</v>
      </c>
      <c r="EJ369" s="147"/>
    </row>
    <row r="370" spans="88:140" ht="13.5" customHeight="1">
      <c r="CJ370" s="139"/>
      <c r="CK370" s="3"/>
      <c r="CL370" s="1" t="s">
        <v>26</v>
      </c>
      <c r="CM370" s="3" t="s">
        <v>50</v>
      </c>
      <c r="CN370" s="3" t="s">
        <v>51</v>
      </c>
      <c r="CO370" s="3" t="s">
        <v>52</v>
      </c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 t="s">
        <v>25</v>
      </c>
      <c r="DN370" s="3" t="s">
        <v>53</v>
      </c>
      <c r="DO370" s="151" t="s">
        <v>54</v>
      </c>
      <c r="DP370" s="3"/>
      <c r="DQ370" s="171"/>
      <c r="DU370" s="224" t="str">
        <f t="shared" si="627"/>
        <v>-</v>
      </c>
      <c r="DV370" s="225" t="str">
        <f t="shared" si="628"/>
        <v>-</v>
      </c>
      <c r="DW370" s="225">
        <f t="shared" si="629"/>
        <v>0</v>
      </c>
      <c r="DX370" s="150">
        <f t="shared" si="630"/>
        <v>0</v>
      </c>
      <c r="DY370" s="165">
        <f t="shared" si="637"/>
        <v>0</v>
      </c>
      <c r="DZ370" s="165">
        <f t="shared" si="631"/>
        <v>0</v>
      </c>
      <c r="EA370" s="165">
        <f t="shared" si="632"/>
        <v>0</v>
      </c>
      <c r="EB370" s="226">
        <f t="shared" si="633"/>
        <v>0</v>
      </c>
      <c r="EC370" s="165">
        <f t="shared" si="634"/>
        <v>0</v>
      </c>
      <c r="ED370" s="195">
        <f t="shared" si="635"/>
        <v>0</v>
      </c>
      <c r="EJ370" s="147"/>
    </row>
    <row r="371" spans="88:140" ht="13.5" customHeight="1">
      <c r="CJ371" s="231"/>
      <c r="CK371" s="249" t="str">
        <f>BU4</f>
        <v>9th</v>
      </c>
      <c r="CL371" s="232"/>
      <c r="CM371" s="223"/>
      <c r="CN371" s="223"/>
      <c r="CO371" s="193">
        <f>CO$6</f>
        <v>0</v>
      </c>
      <c r="CP371" s="193">
        <f t="shared" ref="CP371:CZ371" si="644">CP$6</f>
        <v>0</v>
      </c>
      <c r="CQ371" s="193">
        <f t="shared" si="644"/>
        <v>0.01</v>
      </c>
      <c r="CR371" s="193">
        <f t="shared" si="644"/>
        <v>0.02</v>
      </c>
      <c r="CS371" s="193">
        <f t="shared" si="644"/>
        <v>0.03</v>
      </c>
      <c r="CT371" s="193">
        <f t="shared" si="644"/>
        <v>0.04</v>
      </c>
      <c r="CU371" s="193">
        <f t="shared" si="644"/>
        <v>0.05</v>
      </c>
      <c r="CV371" s="193">
        <f t="shared" si="644"/>
        <v>0.06</v>
      </c>
      <c r="CW371" s="193">
        <f t="shared" si="644"/>
        <v>7.0000000000000007E-2</v>
      </c>
      <c r="CX371" s="193">
        <f t="shared" si="644"/>
        <v>0.08</v>
      </c>
      <c r="CY371" s="193">
        <f t="shared" si="644"/>
        <v>0.09</v>
      </c>
      <c r="CZ371" s="193">
        <f t="shared" si="644"/>
        <v>0.1</v>
      </c>
      <c r="DA371" s="193">
        <f>CO$6</f>
        <v>0</v>
      </c>
      <c r="DB371" s="193">
        <f>CP$6</f>
        <v>0</v>
      </c>
      <c r="DC371" s="193">
        <f t="shared" ref="DC371:DJ371" si="645">CQ$6</f>
        <v>0.01</v>
      </c>
      <c r="DD371" s="193">
        <f t="shared" si="645"/>
        <v>0.02</v>
      </c>
      <c r="DE371" s="193">
        <f t="shared" si="645"/>
        <v>0.03</v>
      </c>
      <c r="DF371" s="193">
        <f t="shared" si="645"/>
        <v>0.04</v>
      </c>
      <c r="DG371" s="193">
        <f t="shared" si="645"/>
        <v>0.05</v>
      </c>
      <c r="DH371" s="193">
        <f t="shared" si="645"/>
        <v>0.06</v>
      </c>
      <c r="DI371" s="193">
        <f t="shared" si="645"/>
        <v>7.0000000000000007E-2</v>
      </c>
      <c r="DJ371" s="193">
        <f t="shared" si="645"/>
        <v>0.08</v>
      </c>
      <c r="DK371" s="193">
        <f>CY$6</f>
        <v>0.09</v>
      </c>
      <c r="DL371" s="193">
        <f>CZ$6</f>
        <v>0.1</v>
      </c>
      <c r="DM371" s="193"/>
      <c r="DN371" s="193"/>
      <c r="DO371" s="193" t="s">
        <v>56</v>
      </c>
      <c r="DP371" s="194"/>
      <c r="DQ371" s="171"/>
      <c r="DU371" s="224" t="str">
        <f t="shared" si="627"/>
        <v>-</v>
      </c>
      <c r="DV371" s="225" t="str">
        <f t="shared" si="628"/>
        <v>-</v>
      </c>
      <c r="DW371" s="225">
        <f t="shared" si="629"/>
        <v>0</v>
      </c>
      <c r="DX371" s="150">
        <f t="shared" si="630"/>
        <v>0</v>
      </c>
      <c r="DY371" s="165">
        <f t="shared" si="637"/>
        <v>0</v>
      </c>
      <c r="DZ371" s="165">
        <f t="shared" si="631"/>
        <v>0</v>
      </c>
      <c r="EA371" s="165">
        <f t="shared" si="632"/>
        <v>0</v>
      </c>
      <c r="EB371" s="226">
        <f t="shared" si="633"/>
        <v>0</v>
      </c>
      <c r="EC371" s="165">
        <f t="shared" si="634"/>
        <v>0</v>
      </c>
      <c r="ED371" s="195">
        <f t="shared" si="635"/>
        <v>0</v>
      </c>
      <c r="EJ371" s="147"/>
    </row>
    <row r="372" spans="88:140" ht="13.5" customHeight="1">
      <c r="CJ372" s="236" t="str">
        <f>BL5</f>
        <v>rpm</v>
      </c>
      <c r="CK372" s="142" t="str">
        <f>BU5</f>
        <v>Nm</v>
      </c>
      <c r="CL372" s="139" t="s">
        <v>36</v>
      </c>
      <c r="CM372" s="3" t="s">
        <v>58</v>
      </c>
      <c r="CN372" s="3" t="s">
        <v>59</v>
      </c>
      <c r="CO372" s="3" t="s">
        <v>59</v>
      </c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 t="s">
        <v>35</v>
      </c>
      <c r="DN372" s="3" t="s">
        <v>58</v>
      </c>
      <c r="DO372" s="139" t="s">
        <v>60</v>
      </c>
      <c r="DP372" s="235" t="s">
        <v>61</v>
      </c>
      <c r="DQ372" s="171"/>
      <c r="DU372" s="224" t="str">
        <f t="shared" si="627"/>
        <v>-</v>
      </c>
      <c r="DV372" s="225" t="str">
        <f t="shared" si="628"/>
        <v>-</v>
      </c>
      <c r="DW372" s="225">
        <f t="shared" si="629"/>
        <v>0</v>
      </c>
      <c r="DX372" s="150">
        <f t="shared" si="630"/>
        <v>0</v>
      </c>
      <c r="DY372" s="165">
        <f t="shared" si="637"/>
        <v>0</v>
      </c>
      <c r="DZ372" s="165">
        <f t="shared" si="631"/>
        <v>0</v>
      </c>
      <c r="EA372" s="165">
        <f t="shared" si="632"/>
        <v>0</v>
      </c>
      <c r="EB372" s="226">
        <f t="shared" si="633"/>
        <v>0</v>
      </c>
      <c r="EC372" s="165">
        <f t="shared" si="634"/>
        <v>0</v>
      </c>
      <c r="ED372" s="195">
        <f t="shared" si="635"/>
        <v>0</v>
      </c>
      <c r="EJ372" s="147"/>
    </row>
    <row r="373" spans="88:140" ht="13.5" customHeight="1">
      <c r="CJ373" s="236" t="str">
        <f>IF($E$17="","-",BL6)</f>
        <v>-</v>
      </c>
      <c r="CK373" s="142" t="str">
        <f t="shared" ref="CK373:CK391" si="646">BU6</f>
        <v>-</v>
      </c>
      <c r="CL373" s="260" t="str">
        <f>IF(CJ373="-","-",CJ373/$E$17/$E$30*(2*PI()*$E$33)/1000*60)</f>
        <v>-</v>
      </c>
      <c r="CM373" s="3">
        <f t="shared" ref="CM373:CM391" si="647">IF(CJ373="-",0,$CK373*$E$17*$E$30*$F$17*$E$31/($E$33))</f>
        <v>0</v>
      </c>
      <c r="CN373" s="3">
        <f>IF(CJ373="-",0,$E$36*$E$6*9.80665+$E$37*($CJ373/$E$17/$E$30*(2*PI()*$E$33)/1000*60)+$E$38*($CJ373/$E$17/$E$30*(2*PI()*$E$33)/1000*60)^2)</f>
        <v>0</v>
      </c>
      <c r="CO373" s="3">
        <f t="shared" ref="CO373:CO391" si="648">IF(CJ373="-",0,$CM373-$CN373-CO$53)</f>
        <v>0</v>
      </c>
      <c r="CP373" s="3">
        <f t="shared" ref="CP373:CP391" si="649">IF(CJ373="-",0,$CM373-$CN373-CP$53)</f>
        <v>0</v>
      </c>
      <c r="CQ373" s="3">
        <f t="shared" ref="CQ373:CQ391" si="650">IF(CJ373="-",0,$CM373-$CN373-CQ$53)</f>
        <v>0</v>
      </c>
      <c r="CR373" s="3">
        <f t="shared" ref="CR373:CR391" si="651">IF(CJ373="-",0,$CM373-$CN373-CR$53)</f>
        <v>0</v>
      </c>
      <c r="CS373" s="3">
        <f t="shared" ref="CS373:CS391" si="652">IF(CJ373="-",0,$CM373-$CN373-CS$53)</f>
        <v>0</v>
      </c>
      <c r="CT373" s="3">
        <f t="shared" ref="CT373:CT391" si="653">IF(CJ373="-",0,$CM373-$CN373-CT$53)</f>
        <v>0</v>
      </c>
      <c r="CU373" s="3">
        <f t="shared" ref="CU373:CU391" si="654">IF(CJ373="-",0,$CM373-$CN373-CU$53)</f>
        <v>0</v>
      </c>
      <c r="CV373" s="3">
        <f t="shared" ref="CV373:CV391" si="655">IF(CJ373="-",0,$CM373-$CN373-CV$53)</f>
        <v>0</v>
      </c>
      <c r="CW373" s="3">
        <f t="shared" ref="CW373:CW391" si="656">IF(CJ373="-",0,$CM373-$CN373-CW$53)</f>
        <v>0</v>
      </c>
      <c r="CX373" s="3">
        <f t="shared" ref="CX373:CX391" si="657">IF(CJ373="-",0,$CM373-$CN373-CX$53)</f>
        <v>0</v>
      </c>
      <c r="CY373" s="3">
        <f t="shared" ref="CY373:CY391" si="658">IF(CJ373="-",0,$CM373-$CN373-CY$53)</f>
        <v>0</v>
      </c>
      <c r="CZ373" s="3">
        <f t="shared" ref="CZ373:CZ391" si="659">IF(CJ373="-",0,$CM373-$CN373-CZ$53)</f>
        <v>0</v>
      </c>
      <c r="DA373" s="3">
        <f>IF(AND(CO373&gt;0,CO374&lt;0),1,-1)</f>
        <v>-1</v>
      </c>
      <c r="DB373" s="3">
        <f t="shared" ref="DB373:DJ391" si="660">IF(AND(CP373&gt;0,CP374&lt;0),1,-1)</f>
        <v>-1</v>
      </c>
      <c r="DC373" s="3">
        <f t="shared" si="660"/>
        <v>-1</v>
      </c>
      <c r="DD373" s="3">
        <f t="shared" si="660"/>
        <v>-1</v>
      </c>
      <c r="DE373" s="3">
        <f t="shared" si="660"/>
        <v>-1</v>
      </c>
      <c r="DF373" s="3">
        <f t="shared" si="660"/>
        <v>-1</v>
      </c>
      <c r="DG373" s="3">
        <f t="shared" si="660"/>
        <v>-1</v>
      </c>
      <c r="DH373" s="3">
        <f t="shared" si="660"/>
        <v>-1</v>
      </c>
      <c r="DI373" s="3">
        <f t="shared" si="660"/>
        <v>-1</v>
      </c>
      <c r="DJ373" s="3">
        <f>IF(AND(CX373&gt;0,CX374&lt;0),1,-1)</f>
        <v>-1</v>
      </c>
      <c r="DK373" s="3">
        <f t="shared" ref="DK373:DL390" si="661">IF(AND(CY373&gt;0,CY374&lt;0),1,-1)</f>
        <v>-1</v>
      </c>
      <c r="DL373" s="3">
        <f t="shared" si="661"/>
        <v>-1</v>
      </c>
      <c r="DM373" s="161" t="str">
        <f t="shared" ref="DM373:DM392" si="662">CJ373</f>
        <v>-</v>
      </c>
      <c r="DN373" s="161" t="str">
        <f t="shared" ref="DN373:DN392" si="663">CK373</f>
        <v>-</v>
      </c>
      <c r="DO373" s="139" t="str">
        <f>IF(OR(DM373="-",DM374="-"),"-",(DN373-DN374)/(DM373-DM374))</f>
        <v>-</v>
      </c>
      <c r="DP373" s="235" t="str">
        <f>IF(OR(DM373="-",DM374="-"),"-",(DM373*DN374-DN373*DM374)/(DM373-DM374))</f>
        <v>-</v>
      </c>
      <c r="DQ373" s="171"/>
      <c r="DU373" s="224" t="str">
        <f t="shared" si="627"/>
        <v>-</v>
      </c>
      <c r="DV373" s="225" t="str">
        <f t="shared" si="628"/>
        <v>-</v>
      </c>
      <c r="DW373" s="225">
        <f t="shared" si="629"/>
        <v>0</v>
      </c>
      <c r="DX373" s="150">
        <f t="shared" si="630"/>
        <v>0</v>
      </c>
      <c r="DY373" s="165">
        <f t="shared" si="637"/>
        <v>0</v>
      </c>
      <c r="DZ373" s="165">
        <f t="shared" si="631"/>
        <v>0</v>
      </c>
      <c r="EA373" s="165">
        <f t="shared" si="632"/>
        <v>0</v>
      </c>
      <c r="EB373" s="226">
        <f t="shared" si="633"/>
        <v>0</v>
      </c>
      <c r="EC373" s="165">
        <f t="shared" si="634"/>
        <v>0</v>
      </c>
      <c r="ED373" s="195">
        <f t="shared" si="635"/>
        <v>0</v>
      </c>
      <c r="EJ373" s="147"/>
    </row>
    <row r="374" spans="88:140" ht="13.5" customHeight="1">
      <c r="CJ374" s="236" t="str">
        <f t="shared" ref="CJ374:CJ392" si="664">IF($E$17="","-",BL7)</f>
        <v>-</v>
      </c>
      <c r="CK374" s="142" t="str">
        <f t="shared" si="646"/>
        <v>-</v>
      </c>
      <c r="CL374" s="260" t="str">
        <f t="shared" ref="CL374:CL392" si="665">IF(CJ374="-","-",CJ374/$E$17/$E$30*(2*PI()*$E$33)/1000*60)</f>
        <v>-</v>
      </c>
      <c r="CM374" s="3">
        <f t="shared" si="647"/>
        <v>0</v>
      </c>
      <c r="CN374" s="3">
        <f t="shared" ref="CN374:CN392" si="666">IF(CJ374="-",0,$E$36*$E$6*9.80665+$E$37*($CJ374/$E$17/$E$30*(2*PI()*$E$33)/1000*60)+$E$38*($CJ374/$E$17/$E$30*(2*PI()*$E$33)/1000*60)^2)</f>
        <v>0</v>
      </c>
      <c r="CO374" s="3">
        <f t="shared" si="648"/>
        <v>0</v>
      </c>
      <c r="CP374" s="3">
        <f t="shared" si="649"/>
        <v>0</v>
      </c>
      <c r="CQ374" s="3">
        <f t="shared" si="650"/>
        <v>0</v>
      </c>
      <c r="CR374" s="3">
        <f t="shared" si="651"/>
        <v>0</v>
      </c>
      <c r="CS374" s="3">
        <f t="shared" si="652"/>
        <v>0</v>
      </c>
      <c r="CT374" s="3">
        <f t="shared" si="653"/>
        <v>0</v>
      </c>
      <c r="CU374" s="3">
        <f t="shared" si="654"/>
        <v>0</v>
      </c>
      <c r="CV374" s="3">
        <f t="shared" si="655"/>
        <v>0</v>
      </c>
      <c r="CW374" s="3">
        <f t="shared" si="656"/>
        <v>0</v>
      </c>
      <c r="CX374" s="3">
        <f t="shared" si="657"/>
        <v>0</v>
      </c>
      <c r="CY374" s="3">
        <f t="shared" si="658"/>
        <v>0</v>
      </c>
      <c r="CZ374" s="3">
        <f t="shared" si="659"/>
        <v>0</v>
      </c>
      <c r="DA374" s="3">
        <f t="shared" ref="DA374:DA386" si="667">IF(AND(CO374&gt;0,CO375&lt;0),1,-1)</f>
        <v>-1</v>
      </c>
      <c r="DB374" s="3">
        <f t="shared" si="660"/>
        <v>-1</v>
      </c>
      <c r="DC374" s="3">
        <f t="shared" si="660"/>
        <v>-1</v>
      </c>
      <c r="DD374" s="3">
        <f t="shared" si="660"/>
        <v>-1</v>
      </c>
      <c r="DE374" s="3">
        <f t="shared" si="660"/>
        <v>-1</v>
      </c>
      <c r="DF374" s="3">
        <f t="shared" si="660"/>
        <v>-1</v>
      </c>
      <c r="DG374" s="3">
        <f t="shared" si="660"/>
        <v>-1</v>
      </c>
      <c r="DH374" s="3">
        <f t="shared" si="660"/>
        <v>-1</v>
      </c>
      <c r="DI374" s="3">
        <f t="shared" si="660"/>
        <v>-1</v>
      </c>
      <c r="DJ374" s="3">
        <f t="shared" si="660"/>
        <v>-1</v>
      </c>
      <c r="DK374" s="3">
        <f t="shared" si="661"/>
        <v>-1</v>
      </c>
      <c r="DL374" s="3">
        <f t="shared" si="661"/>
        <v>-1</v>
      </c>
      <c r="DM374" s="161" t="str">
        <f t="shared" si="662"/>
        <v>-</v>
      </c>
      <c r="DN374" s="161" t="str">
        <f t="shared" si="663"/>
        <v>-</v>
      </c>
      <c r="DO374" s="139" t="str">
        <f>IF(OR(DM374="-",DM375="-"),"-",(DN374-DN375)/(DM374-DM375))</f>
        <v>-</v>
      </c>
      <c r="DP374" s="235" t="str">
        <f t="shared" ref="DP374:DP391" si="668">IF(OR(DM374="-",DM375="-"),"-",(DM374*DN375-DN374*DM375)/(DM374-DM375))</f>
        <v>-</v>
      </c>
      <c r="DQ374" s="171"/>
      <c r="DU374" s="224" t="str">
        <f t="shared" si="627"/>
        <v>-</v>
      </c>
      <c r="DV374" s="225" t="str">
        <f t="shared" si="628"/>
        <v>-</v>
      </c>
      <c r="DW374" s="225">
        <f t="shared" si="629"/>
        <v>0</v>
      </c>
      <c r="DX374" s="150">
        <f t="shared" si="630"/>
        <v>0</v>
      </c>
      <c r="DY374" s="165">
        <f t="shared" si="637"/>
        <v>0</v>
      </c>
      <c r="DZ374" s="165">
        <f t="shared" si="631"/>
        <v>0</v>
      </c>
      <c r="EA374" s="165">
        <f t="shared" si="632"/>
        <v>0</v>
      </c>
      <c r="EB374" s="226">
        <f t="shared" si="633"/>
        <v>0</v>
      </c>
      <c r="EC374" s="165">
        <f t="shared" si="634"/>
        <v>0</v>
      </c>
      <c r="ED374" s="195">
        <f t="shared" si="635"/>
        <v>0</v>
      </c>
      <c r="EJ374" s="147"/>
    </row>
    <row r="375" spans="88:140" ht="13.5" customHeight="1">
      <c r="CJ375" s="236" t="str">
        <f t="shared" si="664"/>
        <v>-</v>
      </c>
      <c r="CK375" s="142" t="str">
        <f t="shared" si="646"/>
        <v>-</v>
      </c>
      <c r="CL375" s="260" t="str">
        <f t="shared" si="665"/>
        <v>-</v>
      </c>
      <c r="CM375" s="3">
        <f t="shared" si="647"/>
        <v>0</v>
      </c>
      <c r="CN375" s="3">
        <f t="shared" si="666"/>
        <v>0</v>
      </c>
      <c r="CO375" s="3">
        <f t="shared" si="648"/>
        <v>0</v>
      </c>
      <c r="CP375" s="3">
        <f t="shared" si="649"/>
        <v>0</v>
      </c>
      <c r="CQ375" s="3">
        <f t="shared" si="650"/>
        <v>0</v>
      </c>
      <c r="CR375" s="3">
        <f t="shared" si="651"/>
        <v>0</v>
      </c>
      <c r="CS375" s="3">
        <f t="shared" si="652"/>
        <v>0</v>
      </c>
      <c r="CT375" s="3">
        <f t="shared" si="653"/>
        <v>0</v>
      </c>
      <c r="CU375" s="3">
        <f t="shared" si="654"/>
        <v>0</v>
      </c>
      <c r="CV375" s="3">
        <f t="shared" si="655"/>
        <v>0</v>
      </c>
      <c r="CW375" s="3">
        <f t="shared" si="656"/>
        <v>0</v>
      </c>
      <c r="CX375" s="3">
        <f t="shared" si="657"/>
        <v>0</v>
      </c>
      <c r="CY375" s="3">
        <f t="shared" si="658"/>
        <v>0</v>
      </c>
      <c r="CZ375" s="3">
        <f t="shared" si="659"/>
        <v>0</v>
      </c>
      <c r="DA375" s="3">
        <f t="shared" si="667"/>
        <v>-1</v>
      </c>
      <c r="DB375" s="3">
        <f t="shared" si="660"/>
        <v>-1</v>
      </c>
      <c r="DC375" s="3">
        <f t="shared" si="660"/>
        <v>-1</v>
      </c>
      <c r="DD375" s="3">
        <f t="shared" si="660"/>
        <v>-1</v>
      </c>
      <c r="DE375" s="3">
        <f t="shared" si="660"/>
        <v>-1</v>
      </c>
      <c r="DF375" s="3">
        <f t="shared" si="660"/>
        <v>-1</v>
      </c>
      <c r="DG375" s="3">
        <f t="shared" si="660"/>
        <v>-1</v>
      </c>
      <c r="DH375" s="3">
        <f t="shared" si="660"/>
        <v>-1</v>
      </c>
      <c r="DI375" s="3">
        <f t="shared" si="660"/>
        <v>-1</v>
      </c>
      <c r="DJ375" s="3">
        <f t="shared" si="660"/>
        <v>-1</v>
      </c>
      <c r="DK375" s="3">
        <f t="shared" si="661"/>
        <v>-1</v>
      </c>
      <c r="DL375" s="3">
        <f t="shared" si="661"/>
        <v>-1</v>
      </c>
      <c r="DM375" s="161" t="str">
        <f t="shared" si="662"/>
        <v>-</v>
      </c>
      <c r="DN375" s="161" t="str">
        <f t="shared" si="663"/>
        <v>-</v>
      </c>
      <c r="DO375" s="139" t="str">
        <f t="shared" ref="DO375:DO390" si="669">IF(OR(DM375="-",DM376="-"),"-",(DN375-DN376)/(DM375-DM376))</f>
        <v>-</v>
      </c>
      <c r="DP375" s="235" t="str">
        <f t="shared" si="668"/>
        <v>-</v>
      </c>
      <c r="DQ375" s="171"/>
      <c r="DU375" s="224" t="str">
        <f t="shared" si="627"/>
        <v>-</v>
      </c>
      <c r="DV375" s="225" t="str">
        <f t="shared" si="628"/>
        <v>-</v>
      </c>
      <c r="DW375" s="225">
        <f t="shared" si="629"/>
        <v>0</v>
      </c>
      <c r="DX375" s="150">
        <f t="shared" si="630"/>
        <v>0</v>
      </c>
      <c r="DY375" s="165">
        <f t="shared" si="637"/>
        <v>0</v>
      </c>
      <c r="DZ375" s="165">
        <f t="shared" si="631"/>
        <v>0</v>
      </c>
      <c r="EA375" s="165">
        <f t="shared" si="632"/>
        <v>0</v>
      </c>
      <c r="EB375" s="226">
        <f t="shared" si="633"/>
        <v>0</v>
      </c>
      <c r="EC375" s="165">
        <f t="shared" si="634"/>
        <v>0</v>
      </c>
      <c r="ED375" s="195">
        <f t="shared" si="635"/>
        <v>0</v>
      </c>
      <c r="EJ375" s="147"/>
    </row>
    <row r="376" spans="88:140" ht="13.5" customHeight="1">
      <c r="CJ376" s="236" t="str">
        <f t="shared" si="664"/>
        <v>-</v>
      </c>
      <c r="CK376" s="142" t="str">
        <f t="shared" si="646"/>
        <v>-</v>
      </c>
      <c r="CL376" s="260" t="str">
        <f t="shared" si="665"/>
        <v>-</v>
      </c>
      <c r="CM376" s="3">
        <f t="shared" si="647"/>
        <v>0</v>
      </c>
      <c r="CN376" s="3">
        <f t="shared" si="666"/>
        <v>0</v>
      </c>
      <c r="CO376" s="3">
        <f t="shared" si="648"/>
        <v>0</v>
      </c>
      <c r="CP376" s="3">
        <f t="shared" si="649"/>
        <v>0</v>
      </c>
      <c r="CQ376" s="3">
        <f t="shared" si="650"/>
        <v>0</v>
      </c>
      <c r="CR376" s="3">
        <f t="shared" si="651"/>
        <v>0</v>
      </c>
      <c r="CS376" s="3">
        <f t="shared" si="652"/>
        <v>0</v>
      </c>
      <c r="CT376" s="3">
        <f t="shared" si="653"/>
        <v>0</v>
      </c>
      <c r="CU376" s="3">
        <f t="shared" si="654"/>
        <v>0</v>
      </c>
      <c r="CV376" s="3">
        <f t="shared" si="655"/>
        <v>0</v>
      </c>
      <c r="CW376" s="3">
        <f t="shared" si="656"/>
        <v>0</v>
      </c>
      <c r="CX376" s="3">
        <f t="shared" si="657"/>
        <v>0</v>
      </c>
      <c r="CY376" s="3">
        <f t="shared" si="658"/>
        <v>0</v>
      </c>
      <c r="CZ376" s="3">
        <f t="shared" si="659"/>
        <v>0</v>
      </c>
      <c r="DA376" s="3">
        <f t="shared" si="667"/>
        <v>-1</v>
      </c>
      <c r="DB376" s="3">
        <f t="shared" si="660"/>
        <v>-1</v>
      </c>
      <c r="DC376" s="3">
        <f t="shared" si="660"/>
        <v>-1</v>
      </c>
      <c r="DD376" s="3">
        <f t="shared" si="660"/>
        <v>-1</v>
      </c>
      <c r="DE376" s="3">
        <f t="shared" si="660"/>
        <v>-1</v>
      </c>
      <c r="DF376" s="3">
        <f t="shared" si="660"/>
        <v>-1</v>
      </c>
      <c r="DG376" s="3">
        <f t="shared" si="660"/>
        <v>-1</v>
      </c>
      <c r="DH376" s="3">
        <f t="shared" si="660"/>
        <v>-1</v>
      </c>
      <c r="DI376" s="3">
        <f t="shared" si="660"/>
        <v>-1</v>
      </c>
      <c r="DJ376" s="3">
        <f t="shared" si="660"/>
        <v>-1</v>
      </c>
      <c r="DK376" s="3">
        <f t="shared" si="661"/>
        <v>-1</v>
      </c>
      <c r="DL376" s="3">
        <f t="shared" si="661"/>
        <v>-1</v>
      </c>
      <c r="DM376" s="161" t="str">
        <f t="shared" si="662"/>
        <v>-</v>
      </c>
      <c r="DN376" s="161" t="str">
        <f t="shared" si="663"/>
        <v>-</v>
      </c>
      <c r="DO376" s="139" t="str">
        <f t="shared" si="669"/>
        <v>-</v>
      </c>
      <c r="DP376" s="235" t="str">
        <f t="shared" si="668"/>
        <v>-</v>
      </c>
      <c r="DQ376" s="171"/>
      <c r="DU376" s="224" t="str">
        <f t="shared" si="627"/>
        <v>-</v>
      </c>
      <c r="DV376" s="225" t="str">
        <f t="shared" si="628"/>
        <v>-</v>
      </c>
      <c r="DW376" s="225">
        <f t="shared" si="629"/>
        <v>0</v>
      </c>
      <c r="DX376" s="150">
        <f t="shared" si="630"/>
        <v>0</v>
      </c>
      <c r="DY376" s="165">
        <f t="shared" si="637"/>
        <v>0</v>
      </c>
      <c r="DZ376" s="165">
        <f t="shared" si="631"/>
        <v>0</v>
      </c>
      <c r="EA376" s="165">
        <f t="shared" si="632"/>
        <v>0</v>
      </c>
      <c r="EB376" s="226">
        <f t="shared" si="633"/>
        <v>0</v>
      </c>
      <c r="EC376" s="165">
        <f t="shared" si="634"/>
        <v>0</v>
      </c>
      <c r="ED376" s="195">
        <f t="shared" si="635"/>
        <v>0</v>
      </c>
      <c r="EJ376" s="147"/>
    </row>
    <row r="377" spans="88:140" ht="13.5" customHeight="1">
      <c r="CJ377" s="236" t="str">
        <f t="shared" si="664"/>
        <v>-</v>
      </c>
      <c r="CK377" s="142" t="str">
        <f t="shared" si="646"/>
        <v>-</v>
      </c>
      <c r="CL377" s="260" t="str">
        <f t="shared" si="665"/>
        <v>-</v>
      </c>
      <c r="CM377" s="3">
        <f t="shared" si="647"/>
        <v>0</v>
      </c>
      <c r="CN377" s="3">
        <f t="shared" si="666"/>
        <v>0</v>
      </c>
      <c r="CO377" s="3">
        <f t="shared" si="648"/>
        <v>0</v>
      </c>
      <c r="CP377" s="3">
        <f t="shared" si="649"/>
        <v>0</v>
      </c>
      <c r="CQ377" s="3">
        <f t="shared" si="650"/>
        <v>0</v>
      </c>
      <c r="CR377" s="3">
        <f t="shared" si="651"/>
        <v>0</v>
      </c>
      <c r="CS377" s="3">
        <f t="shared" si="652"/>
        <v>0</v>
      </c>
      <c r="CT377" s="3">
        <f t="shared" si="653"/>
        <v>0</v>
      </c>
      <c r="CU377" s="3">
        <f t="shared" si="654"/>
        <v>0</v>
      </c>
      <c r="CV377" s="3">
        <f t="shared" si="655"/>
        <v>0</v>
      </c>
      <c r="CW377" s="3">
        <f t="shared" si="656"/>
        <v>0</v>
      </c>
      <c r="CX377" s="3">
        <f t="shared" si="657"/>
        <v>0</v>
      </c>
      <c r="CY377" s="3">
        <f t="shared" si="658"/>
        <v>0</v>
      </c>
      <c r="CZ377" s="3">
        <f t="shared" si="659"/>
        <v>0</v>
      </c>
      <c r="DA377" s="3">
        <f t="shared" si="667"/>
        <v>-1</v>
      </c>
      <c r="DB377" s="3">
        <f t="shared" si="660"/>
        <v>-1</v>
      </c>
      <c r="DC377" s="3">
        <f t="shared" si="660"/>
        <v>-1</v>
      </c>
      <c r="DD377" s="3">
        <f t="shared" si="660"/>
        <v>-1</v>
      </c>
      <c r="DE377" s="3">
        <f t="shared" si="660"/>
        <v>-1</v>
      </c>
      <c r="DF377" s="3">
        <f t="shared" si="660"/>
        <v>-1</v>
      </c>
      <c r="DG377" s="3">
        <f t="shared" si="660"/>
        <v>-1</v>
      </c>
      <c r="DH377" s="3">
        <f t="shared" si="660"/>
        <v>-1</v>
      </c>
      <c r="DI377" s="3">
        <f t="shared" si="660"/>
        <v>-1</v>
      </c>
      <c r="DJ377" s="3">
        <f t="shared" si="660"/>
        <v>-1</v>
      </c>
      <c r="DK377" s="3">
        <f t="shared" si="661"/>
        <v>-1</v>
      </c>
      <c r="DL377" s="3">
        <f t="shared" si="661"/>
        <v>-1</v>
      </c>
      <c r="DM377" s="161" t="str">
        <f t="shared" si="662"/>
        <v>-</v>
      </c>
      <c r="DN377" s="161" t="str">
        <f t="shared" si="663"/>
        <v>-</v>
      </c>
      <c r="DO377" s="139" t="str">
        <f t="shared" si="669"/>
        <v>-</v>
      </c>
      <c r="DP377" s="235" t="str">
        <f t="shared" si="668"/>
        <v>-</v>
      </c>
      <c r="DQ377" s="171"/>
      <c r="DU377" s="227" t="str">
        <f>IF($E$20="","-",BL25)</f>
        <v>-</v>
      </c>
      <c r="DV377" s="228" t="str">
        <f>BX25</f>
        <v>-</v>
      </c>
      <c r="DW377" s="228">
        <f>IF(DU377="-",0,$E$6)</f>
        <v>0</v>
      </c>
      <c r="DX377" s="229">
        <f>IF(DU377="-",0,$DU377/$E$20/$E$30*(2*PI()*$E$33)/1000*60)</f>
        <v>0</v>
      </c>
      <c r="DY377" s="214">
        <f t="shared" si="637"/>
        <v>0</v>
      </c>
      <c r="DZ377" s="214">
        <f t="shared" si="631"/>
        <v>0</v>
      </c>
      <c r="EA377" s="214">
        <f t="shared" si="632"/>
        <v>0</v>
      </c>
      <c r="EB377" s="230">
        <f t="shared" si="633"/>
        <v>0</v>
      </c>
      <c r="EC377" s="214">
        <f t="shared" si="634"/>
        <v>0</v>
      </c>
      <c r="ED377" s="197">
        <f t="shared" si="635"/>
        <v>0</v>
      </c>
      <c r="EJ377" s="147"/>
    </row>
    <row r="378" spans="88:140" ht="13.5" customHeight="1">
      <c r="CJ378" s="236" t="str">
        <f t="shared" si="664"/>
        <v>-</v>
      </c>
      <c r="CK378" s="142" t="str">
        <f t="shared" si="646"/>
        <v>-</v>
      </c>
      <c r="CL378" s="260" t="str">
        <f t="shared" si="665"/>
        <v>-</v>
      </c>
      <c r="CM378" s="3">
        <f t="shared" si="647"/>
        <v>0</v>
      </c>
      <c r="CN378" s="3">
        <f t="shared" si="666"/>
        <v>0</v>
      </c>
      <c r="CO378" s="3">
        <f t="shared" si="648"/>
        <v>0</v>
      </c>
      <c r="CP378" s="3">
        <f t="shared" si="649"/>
        <v>0</v>
      </c>
      <c r="CQ378" s="3">
        <f t="shared" si="650"/>
        <v>0</v>
      </c>
      <c r="CR378" s="3">
        <f t="shared" si="651"/>
        <v>0</v>
      </c>
      <c r="CS378" s="3">
        <f t="shared" si="652"/>
        <v>0</v>
      </c>
      <c r="CT378" s="3">
        <f t="shared" si="653"/>
        <v>0</v>
      </c>
      <c r="CU378" s="3">
        <f t="shared" si="654"/>
        <v>0</v>
      </c>
      <c r="CV378" s="3">
        <f t="shared" si="655"/>
        <v>0</v>
      </c>
      <c r="CW378" s="3">
        <f t="shared" si="656"/>
        <v>0</v>
      </c>
      <c r="CX378" s="3">
        <f t="shared" si="657"/>
        <v>0</v>
      </c>
      <c r="CY378" s="3">
        <f t="shared" si="658"/>
        <v>0</v>
      </c>
      <c r="CZ378" s="3">
        <f t="shared" si="659"/>
        <v>0</v>
      </c>
      <c r="DA378" s="3">
        <f t="shared" si="667"/>
        <v>-1</v>
      </c>
      <c r="DB378" s="3">
        <f t="shared" si="660"/>
        <v>-1</v>
      </c>
      <c r="DC378" s="3">
        <f t="shared" si="660"/>
        <v>-1</v>
      </c>
      <c r="DD378" s="3">
        <f t="shared" si="660"/>
        <v>-1</v>
      </c>
      <c r="DE378" s="3">
        <f t="shared" si="660"/>
        <v>-1</v>
      </c>
      <c r="DF378" s="3">
        <f t="shared" si="660"/>
        <v>-1</v>
      </c>
      <c r="DG378" s="3">
        <f t="shared" si="660"/>
        <v>-1</v>
      </c>
      <c r="DH378" s="3">
        <f t="shared" si="660"/>
        <v>-1</v>
      </c>
      <c r="DI378" s="3">
        <f t="shared" si="660"/>
        <v>-1</v>
      </c>
      <c r="DJ378" s="3">
        <f t="shared" si="660"/>
        <v>-1</v>
      </c>
      <c r="DK378" s="3">
        <f t="shared" si="661"/>
        <v>-1</v>
      </c>
      <c r="DL378" s="3">
        <f t="shared" si="661"/>
        <v>-1</v>
      </c>
      <c r="DM378" s="161" t="str">
        <f t="shared" si="662"/>
        <v>-</v>
      </c>
      <c r="DN378" s="161" t="str">
        <f t="shared" si="663"/>
        <v>-</v>
      </c>
      <c r="DO378" s="139" t="str">
        <f t="shared" si="669"/>
        <v>-</v>
      </c>
      <c r="DP378" s="235" t="str">
        <f t="shared" si="668"/>
        <v>-</v>
      </c>
      <c r="DQ378" s="171"/>
      <c r="DV378" s="131"/>
      <c r="EJ378" s="147"/>
    </row>
    <row r="379" spans="88:140" ht="13.5" customHeight="1">
      <c r="CJ379" s="236" t="str">
        <f t="shared" si="664"/>
        <v>-</v>
      </c>
      <c r="CK379" s="142" t="str">
        <f t="shared" si="646"/>
        <v>-</v>
      </c>
      <c r="CL379" s="260" t="str">
        <f t="shared" si="665"/>
        <v>-</v>
      </c>
      <c r="CM379" s="3">
        <f t="shared" si="647"/>
        <v>0</v>
      </c>
      <c r="CN379" s="3">
        <f t="shared" si="666"/>
        <v>0</v>
      </c>
      <c r="CO379" s="3">
        <f t="shared" si="648"/>
        <v>0</v>
      </c>
      <c r="CP379" s="3">
        <f t="shared" si="649"/>
        <v>0</v>
      </c>
      <c r="CQ379" s="3">
        <f t="shared" si="650"/>
        <v>0</v>
      </c>
      <c r="CR379" s="3">
        <f t="shared" si="651"/>
        <v>0</v>
      </c>
      <c r="CS379" s="3">
        <f t="shared" si="652"/>
        <v>0</v>
      </c>
      <c r="CT379" s="3">
        <f t="shared" si="653"/>
        <v>0</v>
      </c>
      <c r="CU379" s="3">
        <f t="shared" si="654"/>
        <v>0</v>
      </c>
      <c r="CV379" s="3">
        <f t="shared" si="655"/>
        <v>0</v>
      </c>
      <c r="CW379" s="3">
        <f t="shared" si="656"/>
        <v>0</v>
      </c>
      <c r="CX379" s="3">
        <f t="shared" si="657"/>
        <v>0</v>
      </c>
      <c r="CY379" s="3">
        <f t="shared" si="658"/>
        <v>0</v>
      </c>
      <c r="CZ379" s="3">
        <f t="shared" si="659"/>
        <v>0</v>
      </c>
      <c r="DA379" s="3">
        <f t="shared" si="667"/>
        <v>-1</v>
      </c>
      <c r="DB379" s="3">
        <f t="shared" si="660"/>
        <v>-1</v>
      </c>
      <c r="DC379" s="3">
        <f t="shared" si="660"/>
        <v>-1</v>
      </c>
      <c r="DD379" s="3">
        <f t="shared" si="660"/>
        <v>-1</v>
      </c>
      <c r="DE379" s="3">
        <f t="shared" si="660"/>
        <v>-1</v>
      </c>
      <c r="DF379" s="3">
        <f t="shared" si="660"/>
        <v>-1</v>
      </c>
      <c r="DG379" s="3">
        <f t="shared" si="660"/>
        <v>-1</v>
      </c>
      <c r="DH379" s="3">
        <f t="shared" si="660"/>
        <v>-1</v>
      </c>
      <c r="DI379" s="3">
        <f t="shared" si="660"/>
        <v>-1</v>
      </c>
      <c r="DJ379" s="3">
        <f t="shared" si="660"/>
        <v>-1</v>
      </c>
      <c r="DK379" s="3">
        <f t="shared" si="661"/>
        <v>-1</v>
      </c>
      <c r="DL379" s="3">
        <f t="shared" si="661"/>
        <v>-1</v>
      </c>
      <c r="DM379" s="161" t="str">
        <f t="shared" si="662"/>
        <v>-</v>
      </c>
      <c r="DN379" s="161" t="str">
        <f t="shared" si="663"/>
        <v>-</v>
      </c>
      <c r="DO379" s="139" t="str">
        <f t="shared" si="669"/>
        <v>-</v>
      </c>
      <c r="DP379" s="235" t="str">
        <f t="shared" si="668"/>
        <v>-</v>
      </c>
      <c r="DQ379" s="171"/>
      <c r="EJ379" s="147"/>
    </row>
    <row r="380" spans="88:140" ht="13.5" customHeight="1">
      <c r="CJ380" s="236" t="str">
        <f t="shared" si="664"/>
        <v>-</v>
      </c>
      <c r="CK380" s="142" t="str">
        <f t="shared" si="646"/>
        <v>-</v>
      </c>
      <c r="CL380" s="260" t="str">
        <f t="shared" si="665"/>
        <v>-</v>
      </c>
      <c r="CM380" s="3">
        <f t="shared" si="647"/>
        <v>0</v>
      </c>
      <c r="CN380" s="3">
        <f t="shared" si="666"/>
        <v>0</v>
      </c>
      <c r="CO380" s="3">
        <f t="shared" si="648"/>
        <v>0</v>
      </c>
      <c r="CP380" s="3">
        <f t="shared" si="649"/>
        <v>0</v>
      </c>
      <c r="CQ380" s="3">
        <f t="shared" si="650"/>
        <v>0</v>
      </c>
      <c r="CR380" s="3">
        <f t="shared" si="651"/>
        <v>0</v>
      </c>
      <c r="CS380" s="3">
        <f t="shared" si="652"/>
        <v>0</v>
      </c>
      <c r="CT380" s="3">
        <f t="shared" si="653"/>
        <v>0</v>
      </c>
      <c r="CU380" s="3">
        <f t="shared" si="654"/>
        <v>0</v>
      </c>
      <c r="CV380" s="3">
        <f t="shared" si="655"/>
        <v>0</v>
      </c>
      <c r="CW380" s="3">
        <f t="shared" si="656"/>
        <v>0</v>
      </c>
      <c r="CX380" s="3">
        <f t="shared" si="657"/>
        <v>0</v>
      </c>
      <c r="CY380" s="3">
        <f t="shared" si="658"/>
        <v>0</v>
      </c>
      <c r="CZ380" s="3">
        <f t="shared" si="659"/>
        <v>0</v>
      </c>
      <c r="DA380" s="3">
        <f t="shared" si="667"/>
        <v>-1</v>
      </c>
      <c r="DB380" s="3">
        <f t="shared" si="660"/>
        <v>-1</v>
      </c>
      <c r="DC380" s="3">
        <f t="shared" si="660"/>
        <v>-1</v>
      </c>
      <c r="DD380" s="3">
        <f t="shared" si="660"/>
        <v>-1</v>
      </c>
      <c r="DE380" s="3">
        <f t="shared" si="660"/>
        <v>-1</v>
      </c>
      <c r="DF380" s="3">
        <f t="shared" si="660"/>
        <v>-1</v>
      </c>
      <c r="DG380" s="3">
        <f t="shared" si="660"/>
        <v>-1</v>
      </c>
      <c r="DH380" s="3">
        <f t="shared" si="660"/>
        <v>-1</v>
      </c>
      <c r="DI380" s="3">
        <f t="shared" si="660"/>
        <v>-1</v>
      </c>
      <c r="DJ380" s="3">
        <f t="shared" si="660"/>
        <v>-1</v>
      </c>
      <c r="DK380" s="3">
        <f t="shared" si="661"/>
        <v>-1</v>
      </c>
      <c r="DL380" s="3">
        <f t="shared" si="661"/>
        <v>-1</v>
      </c>
      <c r="DM380" s="161" t="str">
        <f t="shared" si="662"/>
        <v>-</v>
      </c>
      <c r="DN380" s="161" t="str">
        <f t="shared" si="663"/>
        <v>-</v>
      </c>
      <c r="DO380" s="139" t="str">
        <f t="shared" si="669"/>
        <v>-</v>
      </c>
      <c r="DP380" s="235" t="str">
        <f t="shared" si="668"/>
        <v>-</v>
      </c>
      <c r="DQ380" s="171"/>
      <c r="DU380" s="1" t="s">
        <v>142</v>
      </c>
      <c r="EJ380" s="147"/>
    </row>
    <row r="381" spans="88:140" ht="13.5" customHeight="1">
      <c r="CJ381" s="236" t="str">
        <f t="shared" si="664"/>
        <v>-</v>
      </c>
      <c r="CK381" s="142" t="str">
        <f t="shared" si="646"/>
        <v>-</v>
      </c>
      <c r="CL381" s="260" t="str">
        <f t="shared" si="665"/>
        <v>-</v>
      </c>
      <c r="CM381" s="3">
        <f t="shared" si="647"/>
        <v>0</v>
      </c>
      <c r="CN381" s="3">
        <f t="shared" si="666"/>
        <v>0</v>
      </c>
      <c r="CO381" s="3">
        <f t="shared" si="648"/>
        <v>0</v>
      </c>
      <c r="CP381" s="3">
        <f t="shared" si="649"/>
        <v>0</v>
      </c>
      <c r="CQ381" s="3">
        <f t="shared" si="650"/>
        <v>0</v>
      </c>
      <c r="CR381" s="3">
        <f t="shared" si="651"/>
        <v>0</v>
      </c>
      <c r="CS381" s="3">
        <f t="shared" si="652"/>
        <v>0</v>
      </c>
      <c r="CT381" s="3">
        <f t="shared" si="653"/>
        <v>0</v>
      </c>
      <c r="CU381" s="3">
        <f t="shared" si="654"/>
        <v>0</v>
      </c>
      <c r="CV381" s="3">
        <f t="shared" si="655"/>
        <v>0</v>
      </c>
      <c r="CW381" s="3">
        <f t="shared" si="656"/>
        <v>0</v>
      </c>
      <c r="CX381" s="3">
        <f t="shared" si="657"/>
        <v>0</v>
      </c>
      <c r="CY381" s="3">
        <f t="shared" si="658"/>
        <v>0</v>
      </c>
      <c r="CZ381" s="3">
        <f t="shared" si="659"/>
        <v>0</v>
      </c>
      <c r="DA381" s="3">
        <f t="shared" si="667"/>
        <v>-1</v>
      </c>
      <c r="DB381" s="3">
        <f t="shared" si="660"/>
        <v>-1</v>
      </c>
      <c r="DC381" s="3">
        <f t="shared" si="660"/>
        <v>-1</v>
      </c>
      <c r="DD381" s="3">
        <f t="shared" si="660"/>
        <v>-1</v>
      </c>
      <c r="DE381" s="3">
        <f t="shared" si="660"/>
        <v>-1</v>
      </c>
      <c r="DF381" s="3">
        <f t="shared" si="660"/>
        <v>-1</v>
      </c>
      <c r="DG381" s="3">
        <f t="shared" si="660"/>
        <v>-1</v>
      </c>
      <c r="DH381" s="3">
        <f t="shared" si="660"/>
        <v>-1</v>
      </c>
      <c r="DI381" s="3">
        <f t="shared" si="660"/>
        <v>-1</v>
      </c>
      <c r="DJ381" s="3">
        <f t="shared" si="660"/>
        <v>-1</v>
      </c>
      <c r="DK381" s="3">
        <f t="shared" si="661"/>
        <v>-1</v>
      </c>
      <c r="DL381" s="3">
        <f t="shared" si="661"/>
        <v>-1</v>
      </c>
      <c r="DM381" s="161" t="str">
        <f t="shared" si="662"/>
        <v>-</v>
      </c>
      <c r="DN381" s="161" t="str">
        <f t="shared" si="663"/>
        <v>-</v>
      </c>
      <c r="DO381" s="139" t="str">
        <f t="shared" si="669"/>
        <v>-</v>
      </c>
      <c r="DP381" s="235" t="str">
        <f t="shared" si="668"/>
        <v>-</v>
      </c>
      <c r="DQ381" s="171"/>
      <c r="DU381" s="192" t="s">
        <v>25</v>
      </c>
      <c r="DV381" s="193" t="s">
        <v>53</v>
      </c>
      <c r="DW381" s="193" t="s">
        <v>131</v>
      </c>
      <c r="DX381" s="223" t="s">
        <v>132</v>
      </c>
      <c r="DY381" s="193" t="s">
        <v>114</v>
      </c>
      <c r="DZ381" s="193" t="s">
        <v>50</v>
      </c>
      <c r="EA381" s="193" t="s">
        <v>133</v>
      </c>
      <c r="EB381" s="211" t="s">
        <v>134</v>
      </c>
      <c r="EC381" s="211"/>
      <c r="ED381" s="194" t="str">
        <f>DX381</f>
        <v>vehicle speed</v>
      </c>
      <c r="EJ381" s="147"/>
    </row>
    <row r="382" spans="88:140" ht="13.5" customHeight="1">
      <c r="CJ382" s="236" t="str">
        <f t="shared" si="664"/>
        <v>-</v>
      </c>
      <c r="CK382" s="142" t="str">
        <f t="shared" si="646"/>
        <v>-</v>
      </c>
      <c r="CL382" s="260" t="str">
        <f t="shared" si="665"/>
        <v>-</v>
      </c>
      <c r="CM382" s="3">
        <f t="shared" si="647"/>
        <v>0</v>
      </c>
      <c r="CN382" s="3">
        <f t="shared" si="666"/>
        <v>0</v>
      </c>
      <c r="CO382" s="3">
        <f t="shared" si="648"/>
        <v>0</v>
      </c>
      <c r="CP382" s="3">
        <f t="shared" si="649"/>
        <v>0</v>
      </c>
      <c r="CQ382" s="3">
        <f t="shared" si="650"/>
        <v>0</v>
      </c>
      <c r="CR382" s="3">
        <f t="shared" si="651"/>
        <v>0</v>
      </c>
      <c r="CS382" s="3">
        <f t="shared" si="652"/>
        <v>0</v>
      </c>
      <c r="CT382" s="3">
        <f t="shared" si="653"/>
        <v>0</v>
      </c>
      <c r="CU382" s="3">
        <f t="shared" si="654"/>
        <v>0</v>
      </c>
      <c r="CV382" s="3">
        <f t="shared" si="655"/>
        <v>0</v>
      </c>
      <c r="CW382" s="3">
        <f t="shared" si="656"/>
        <v>0</v>
      </c>
      <c r="CX382" s="3">
        <f t="shared" si="657"/>
        <v>0</v>
      </c>
      <c r="CY382" s="3">
        <f t="shared" si="658"/>
        <v>0</v>
      </c>
      <c r="CZ382" s="3">
        <f t="shared" si="659"/>
        <v>0</v>
      </c>
      <c r="DA382" s="3">
        <f t="shared" si="667"/>
        <v>-1</v>
      </c>
      <c r="DB382" s="3">
        <f t="shared" si="660"/>
        <v>-1</v>
      </c>
      <c r="DC382" s="3">
        <f t="shared" si="660"/>
        <v>-1</v>
      </c>
      <c r="DD382" s="3">
        <f t="shared" si="660"/>
        <v>-1</v>
      </c>
      <c r="DE382" s="3">
        <f t="shared" si="660"/>
        <v>-1</v>
      </c>
      <c r="DF382" s="3">
        <f t="shared" si="660"/>
        <v>-1</v>
      </c>
      <c r="DG382" s="3">
        <f t="shared" si="660"/>
        <v>-1</v>
      </c>
      <c r="DH382" s="3">
        <f t="shared" si="660"/>
        <v>-1</v>
      </c>
      <c r="DI382" s="3">
        <f t="shared" si="660"/>
        <v>-1</v>
      </c>
      <c r="DJ382" s="3">
        <f t="shared" si="660"/>
        <v>-1</v>
      </c>
      <c r="DK382" s="3">
        <f t="shared" si="661"/>
        <v>-1</v>
      </c>
      <c r="DL382" s="3">
        <f t="shared" si="661"/>
        <v>-1</v>
      </c>
      <c r="DM382" s="161" t="str">
        <f t="shared" si="662"/>
        <v>-</v>
      </c>
      <c r="DN382" s="161" t="str">
        <f t="shared" si="663"/>
        <v>-</v>
      </c>
      <c r="DO382" s="139" t="str">
        <f t="shared" si="669"/>
        <v>-</v>
      </c>
      <c r="DP382" s="235" t="str">
        <f t="shared" si="668"/>
        <v>-</v>
      </c>
      <c r="DQ382" s="171"/>
      <c r="DU382" s="213" t="s">
        <v>35</v>
      </c>
      <c r="DV382" s="196" t="s">
        <v>135</v>
      </c>
      <c r="DW382" s="196" t="s">
        <v>136</v>
      </c>
      <c r="DX382" s="229" t="s">
        <v>36</v>
      </c>
      <c r="DY382" s="196" t="s">
        <v>58</v>
      </c>
      <c r="DZ382" s="196" t="s">
        <v>58</v>
      </c>
      <c r="EA382" s="196" t="s">
        <v>58</v>
      </c>
      <c r="EB382" s="214" t="s">
        <v>137</v>
      </c>
      <c r="EC382" s="214" t="s">
        <v>138</v>
      </c>
      <c r="ED382" s="197" t="str">
        <f>DX382</f>
        <v>km/h</v>
      </c>
      <c r="EJ382" s="147"/>
    </row>
    <row r="383" spans="88:140" ht="13.5" customHeight="1">
      <c r="CJ383" s="236" t="str">
        <f t="shared" si="664"/>
        <v>-</v>
      </c>
      <c r="CK383" s="142" t="str">
        <f t="shared" si="646"/>
        <v>-</v>
      </c>
      <c r="CL383" s="260" t="str">
        <f t="shared" si="665"/>
        <v>-</v>
      </c>
      <c r="CM383" s="3">
        <f t="shared" si="647"/>
        <v>0</v>
      </c>
      <c r="CN383" s="3">
        <f t="shared" si="666"/>
        <v>0</v>
      </c>
      <c r="CO383" s="3">
        <f t="shared" si="648"/>
        <v>0</v>
      </c>
      <c r="CP383" s="3">
        <f t="shared" si="649"/>
        <v>0</v>
      </c>
      <c r="CQ383" s="3">
        <f t="shared" si="650"/>
        <v>0</v>
      </c>
      <c r="CR383" s="3">
        <f t="shared" si="651"/>
        <v>0</v>
      </c>
      <c r="CS383" s="3">
        <f t="shared" si="652"/>
        <v>0</v>
      </c>
      <c r="CT383" s="3">
        <f t="shared" si="653"/>
        <v>0</v>
      </c>
      <c r="CU383" s="3">
        <f t="shared" si="654"/>
        <v>0</v>
      </c>
      <c r="CV383" s="3">
        <f t="shared" si="655"/>
        <v>0</v>
      </c>
      <c r="CW383" s="3">
        <f t="shared" si="656"/>
        <v>0</v>
      </c>
      <c r="CX383" s="3">
        <f t="shared" si="657"/>
        <v>0</v>
      </c>
      <c r="CY383" s="3">
        <f t="shared" si="658"/>
        <v>0</v>
      </c>
      <c r="CZ383" s="3">
        <f t="shared" si="659"/>
        <v>0</v>
      </c>
      <c r="DA383" s="3">
        <f t="shared" si="667"/>
        <v>-1</v>
      </c>
      <c r="DB383" s="3">
        <f t="shared" si="660"/>
        <v>-1</v>
      </c>
      <c r="DC383" s="3">
        <f t="shared" si="660"/>
        <v>-1</v>
      </c>
      <c r="DD383" s="3">
        <f t="shared" si="660"/>
        <v>-1</v>
      </c>
      <c r="DE383" s="3">
        <f t="shared" si="660"/>
        <v>-1</v>
      </c>
      <c r="DF383" s="3">
        <f t="shared" si="660"/>
        <v>-1</v>
      </c>
      <c r="DG383" s="3">
        <f t="shared" si="660"/>
        <v>-1</v>
      </c>
      <c r="DH383" s="3">
        <f t="shared" si="660"/>
        <v>-1</v>
      </c>
      <c r="DI383" s="3">
        <f t="shared" si="660"/>
        <v>-1</v>
      </c>
      <c r="DJ383" s="3">
        <f t="shared" si="660"/>
        <v>-1</v>
      </c>
      <c r="DK383" s="3">
        <f t="shared" si="661"/>
        <v>-1</v>
      </c>
      <c r="DL383" s="3">
        <f t="shared" si="661"/>
        <v>-1</v>
      </c>
      <c r="DM383" s="161" t="str">
        <f t="shared" si="662"/>
        <v>-</v>
      </c>
      <c r="DN383" s="161" t="str">
        <f t="shared" si="663"/>
        <v>-</v>
      </c>
      <c r="DO383" s="139" t="str">
        <f t="shared" si="669"/>
        <v>-</v>
      </c>
      <c r="DP383" s="235" t="str">
        <f t="shared" si="668"/>
        <v>-</v>
      </c>
      <c r="DQ383" s="171"/>
      <c r="DU383" s="224" t="str">
        <f t="shared" ref="DU383:DU401" si="670">IF($E$21="","-",BL6)</f>
        <v>-</v>
      </c>
      <c r="DV383" s="225" t="str">
        <f t="shared" ref="DV383:DV401" si="671">BY6</f>
        <v>-</v>
      </c>
      <c r="DW383" s="225">
        <f t="shared" ref="DW383:DW401" si="672">IF(DU383="-",0,$E$6)</f>
        <v>0</v>
      </c>
      <c r="DX383" s="150">
        <f t="shared" ref="DX383:DX401" si="673">IF(DU383="-",0,$DU383/$E$21/$E$30*(2*PI()*$E$33)/1000*60)</f>
        <v>0</v>
      </c>
      <c r="DY383" s="165">
        <f>IF(DU383="-",0,$E$36*$E$6*9.80665+$E$37*DX383+$E$38*DX383^2)</f>
        <v>0</v>
      </c>
      <c r="DZ383" s="165">
        <f t="shared" ref="DZ383:DZ402" si="674">IF(DU383="-",0,$DV383*$E$21*$E$30*$F$21*$E$31/($E$33))</f>
        <v>0</v>
      </c>
      <c r="EA383" s="165">
        <f t="shared" ref="EA383:EA402" si="675">IF(DU383="-",0,DZ383-DY383)</f>
        <v>0</v>
      </c>
      <c r="EB383" s="226">
        <f t="shared" ref="EB383:EB402" si="676">IF(DU383="-",0,EA383/(SQRT(($DW383*9.80665)^2-EA383^2)))</f>
        <v>0</v>
      </c>
      <c r="EC383" s="165">
        <f t="shared" ref="EC383:EC402" si="677">IF(DU383="-",0,ATAN(EB383)/PI()*180)</f>
        <v>0</v>
      </c>
      <c r="ED383" s="195">
        <f t="shared" ref="ED383:ED402" si="678">IF(DU383="-",0,DX383)</f>
        <v>0</v>
      </c>
      <c r="EJ383" s="147"/>
    </row>
    <row r="384" spans="88:140" ht="13.5" customHeight="1">
      <c r="CJ384" s="236" t="str">
        <f t="shared" si="664"/>
        <v>-</v>
      </c>
      <c r="CK384" s="142" t="str">
        <f t="shared" si="646"/>
        <v>-</v>
      </c>
      <c r="CL384" s="260" t="str">
        <f t="shared" si="665"/>
        <v>-</v>
      </c>
      <c r="CM384" s="3">
        <f t="shared" si="647"/>
        <v>0</v>
      </c>
      <c r="CN384" s="3">
        <f t="shared" si="666"/>
        <v>0</v>
      </c>
      <c r="CO384" s="3">
        <f t="shared" si="648"/>
        <v>0</v>
      </c>
      <c r="CP384" s="3">
        <f t="shared" si="649"/>
        <v>0</v>
      </c>
      <c r="CQ384" s="3">
        <f t="shared" si="650"/>
        <v>0</v>
      </c>
      <c r="CR384" s="3">
        <f t="shared" si="651"/>
        <v>0</v>
      </c>
      <c r="CS384" s="3">
        <f t="shared" si="652"/>
        <v>0</v>
      </c>
      <c r="CT384" s="3">
        <f t="shared" si="653"/>
        <v>0</v>
      </c>
      <c r="CU384" s="3">
        <f t="shared" si="654"/>
        <v>0</v>
      </c>
      <c r="CV384" s="3">
        <f t="shared" si="655"/>
        <v>0</v>
      </c>
      <c r="CW384" s="3">
        <f t="shared" si="656"/>
        <v>0</v>
      </c>
      <c r="CX384" s="3">
        <f t="shared" si="657"/>
        <v>0</v>
      </c>
      <c r="CY384" s="3">
        <f t="shared" si="658"/>
        <v>0</v>
      </c>
      <c r="CZ384" s="3">
        <f t="shared" si="659"/>
        <v>0</v>
      </c>
      <c r="DA384" s="3">
        <f t="shared" si="667"/>
        <v>-1</v>
      </c>
      <c r="DB384" s="3">
        <f t="shared" si="660"/>
        <v>-1</v>
      </c>
      <c r="DC384" s="3">
        <f t="shared" si="660"/>
        <v>-1</v>
      </c>
      <c r="DD384" s="3">
        <f t="shared" si="660"/>
        <v>-1</v>
      </c>
      <c r="DE384" s="3">
        <f t="shared" si="660"/>
        <v>-1</v>
      </c>
      <c r="DF384" s="3">
        <f t="shared" si="660"/>
        <v>-1</v>
      </c>
      <c r="DG384" s="3">
        <f t="shared" si="660"/>
        <v>-1</v>
      </c>
      <c r="DH384" s="3">
        <f t="shared" si="660"/>
        <v>-1</v>
      </c>
      <c r="DI384" s="3">
        <f t="shared" si="660"/>
        <v>-1</v>
      </c>
      <c r="DJ384" s="3">
        <f t="shared" si="660"/>
        <v>-1</v>
      </c>
      <c r="DK384" s="3">
        <f t="shared" si="661"/>
        <v>-1</v>
      </c>
      <c r="DL384" s="3">
        <f t="shared" si="661"/>
        <v>-1</v>
      </c>
      <c r="DM384" s="161" t="str">
        <f t="shared" si="662"/>
        <v>-</v>
      </c>
      <c r="DN384" s="161" t="str">
        <f t="shared" si="663"/>
        <v>-</v>
      </c>
      <c r="DO384" s="139" t="str">
        <f t="shared" si="669"/>
        <v>-</v>
      </c>
      <c r="DP384" s="235" t="str">
        <f t="shared" si="668"/>
        <v>-</v>
      </c>
      <c r="DQ384" s="171"/>
      <c r="DU384" s="224" t="str">
        <f t="shared" si="670"/>
        <v>-</v>
      </c>
      <c r="DV384" s="225" t="str">
        <f t="shared" si="671"/>
        <v>-</v>
      </c>
      <c r="DW384" s="225">
        <f t="shared" si="672"/>
        <v>0</v>
      </c>
      <c r="DX384" s="150">
        <f t="shared" si="673"/>
        <v>0</v>
      </c>
      <c r="DY384" s="165">
        <f t="shared" ref="DY384:DY402" si="679">IF(DU384="-",0,$E$36*$E$6*9.80665+$E$37*DX384+$E$38*DX384^2)</f>
        <v>0</v>
      </c>
      <c r="DZ384" s="165">
        <f t="shared" si="674"/>
        <v>0</v>
      </c>
      <c r="EA384" s="165">
        <f t="shared" si="675"/>
        <v>0</v>
      </c>
      <c r="EB384" s="226">
        <f t="shared" si="676"/>
        <v>0</v>
      </c>
      <c r="EC384" s="165">
        <f t="shared" si="677"/>
        <v>0</v>
      </c>
      <c r="ED384" s="195">
        <f t="shared" si="678"/>
        <v>0</v>
      </c>
      <c r="EJ384" s="147"/>
    </row>
    <row r="385" spans="88:140" ht="13.5" customHeight="1">
      <c r="CJ385" s="236" t="str">
        <f t="shared" si="664"/>
        <v>-</v>
      </c>
      <c r="CK385" s="142" t="str">
        <f t="shared" si="646"/>
        <v>-</v>
      </c>
      <c r="CL385" s="260" t="str">
        <f t="shared" si="665"/>
        <v>-</v>
      </c>
      <c r="CM385" s="3">
        <f t="shared" si="647"/>
        <v>0</v>
      </c>
      <c r="CN385" s="3">
        <f t="shared" si="666"/>
        <v>0</v>
      </c>
      <c r="CO385" s="3">
        <f t="shared" si="648"/>
        <v>0</v>
      </c>
      <c r="CP385" s="3">
        <f t="shared" si="649"/>
        <v>0</v>
      </c>
      <c r="CQ385" s="3">
        <f t="shared" si="650"/>
        <v>0</v>
      </c>
      <c r="CR385" s="3">
        <f t="shared" si="651"/>
        <v>0</v>
      </c>
      <c r="CS385" s="3">
        <f t="shared" si="652"/>
        <v>0</v>
      </c>
      <c r="CT385" s="3">
        <f t="shared" si="653"/>
        <v>0</v>
      </c>
      <c r="CU385" s="3">
        <f t="shared" si="654"/>
        <v>0</v>
      </c>
      <c r="CV385" s="3">
        <f t="shared" si="655"/>
        <v>0</v>
      </c>
      <c r="CW385" s="3">
        <f t="shared" si="656"/>
        <v>0</v>
      </c>
      <c r="CX385" s="3">
        <f t="shared" si="657"/>
        <v>0</v>
      </c>
      <c r="CY385" s="3">
        <f t="shared" si="658"/>
        <v>0</v>
      </c>
      <c r="CZ385" s="3">
        <f t="shared" si="659"/>
        <v>0</v>
      </c>
      <c r="DA385" s="3">
        <f t="shared" si="667"/>
        <v>-1</v>
      </c>
      <c r="DB385" s="3">
        <f t="shared" si="660"/>
        <v>-1</v>
      </c>
      <c r="DC385" s="3">
        <f t="shared" si="660"/>
        <v>-1</v>
      </c>
      <c r="DD385" s="3">
        <f t="shared" si="660"/>
        <v>-1</v>
      </c>
      <c r="DE385" s="3">
        <f t="shared" si="660"/>
        <v>-1</v>
      </c>
      <c r="DF385" s="3">
        <f t="shared" si="660"/>
        <v>-1</v>
      </c>
      <c r="DG385" s="3">
        <f t="shared" si="660"/>
        <v>-1</v>
      </c>
      <c r="DH385" s="3">
        <f t="shared" si="660"/>
        <v>-1</v>
      </c>
      <c r="DI385" s="3">
        <f t="shared" si="660"/>
        <v>-1</v>
      </c>
      <c r="DJ385" s="3">
        <f t="shared" si="660"/>
        <v>-1</v>
      </c>
      <c r="DK385" s="3">
        <f t="shared" si="661"/>
        <v>-1</v>
      </c>
      <c r="DL385" s="3">
        <f t="shared" si="661"/>
        <v>-1</v>
      </c>
      <c r="DM385" s="161" t="str">
        <f t="shared" si="662"/>
        <v>-</v>
      </c>
      <c r="DN385" s="161" t="str">
        <f t="shared" si="663"/>
        <v>-</v>
      </c>
      <c r="DO385" s="139" t="str">
        <f t="shared" si="669"/>
        <v>-</v>
      </c>
      <c r="DP385" s="235" t="str">
        <f t="shared" si="668"/>
        <v>-</v>
      </c>
      <c r="DQ385" s="171"/>
      <c r="DU385" s="224" t="str">
        <f t="shared" si="670"/>
        <v>-</v>
      </c>
      <c r="DV385" s="225" t="str">
        <f t="shared" si="671"/>
        <v>-</v>
      </c>
      <c r="DW385" s="225">
        <f t="shared" si="672"/>
        <v>0</v>
      </c>
      <c r="DX385" s="150">
        <f t="shared" si="673"/>
        <v>0</v>
      </c>
      <c r="DY385" s="165">
        <f t="shared" si="679"/>
        <v>0</v>
      </c>
      <c r="DZ385" s="165">
        <f t="shared" si="674"/>
        <v>0</v>
      </c>
      <c r="EA385" s="165">
        <f t="shared" si="675"/>
        <v>0</v>
      </c>
      <c r="EB385" s="226">
        <f t="shared" si="676"/>
        <v>0</v>
      </c>
      <c r="EC385" s="165">
        <f t="shared" si="677"/>
        <v>0</v>
      </c>
      <c r="ED385" s="195">
        <f t="shared" si="678"/>
        <v>0</v>
      </c>
      <c r="EJ385" s="147"/>
    </row>
    <row r="386" spans="88:140" ht="13.5" customHeight="1">
      <c r="CJ386" s="236" t="str">
        <f t="shared" si="664"/>
        <v>-</v>
      </c>
      <c r="CK386" s="142" t="str">
        <f t="shared" si="646"/>
        <v>-</v>
      </c>
      <c r="CL386" s="260" t="str">
        <f t="shared" si="665"/>
        <v>-</v>
      </c>
      <c r="CM386" s="3">
        <f t="shared" si="647"/>
        <v>0</v>
      </c>
      <c r="CN386" s="3">
        <f t="shared" si="666"/>
        <v>0</v>
      </c>
      <c r="CO386" s="3">
        <f t="shared" si="648"/>
        <v>0</v>
      </c>
      <c r="CP386" s="3">
        <f t="shared" si="649"/>
        <v>0</v>
      </c>
      <c r="CQ386" s="3">
        <f t="shared" si="650"/>
        <v>0</v>
      </c>
      <c r="CR386" s="3">
        <f t="shared" si="651"/>
        <v>0</v>
      </c>
      <c r="CS386" s="3">
        <f t="shared" si="652"/>
        <v>0</v>
      </c>
      <c r="CT386" s="3">
        <f t="shared" si="653"/>
        <v>0</v>
      </c>
      <c r="CU386" s="3">
        <f t="shared" si="654"/>
        <v>0</v>
      </c>
      <c r="CV386" s="3">
        <f t="shared" si="655"/>
        <v>0</v>
      </c>
      <c r="CW386" s="3">
        <f t="shared" si="656"/>
        <v>0</v>
      </c>
      <c r="CX386" s="3">
        <f t="shared" si="657"/>
        <v>0</v>
      </c>
      <c r="CY386" s="3">
        <f t="shared" si="658"/>
        <v>0</v>
      </c>
      <c r="CZ386" s="3">
        <f t="shared" si="659"/>
        <v>0</v>
      </c>
      <c r="DA386" s="3">
        <f t="shared" si="667"/>
        <v>-1</v>
      </c>
      <c r="DB386" s="3">
        <f t="shared" si="660"/>
        <v>-1</v>
      </c>
      <c r="DC386" s="3">
        <f t="shared" si="660"/>
        <v>-1</v>
      </c>
      <c r="DD386" s="3">
        <f t="shared" si="660"/>
        <v>-1</v>
      </c>
      <c r="DE386" s="3">
        <f t="shared" si="660"/>
        <v>-1</v>
      </c>
      <c r="DF386" s="3">
        <f t="shared" si="660"/>
        <v>-1</v>
      </c>
      <c r="DG386" s="3">
        <f t="shared" si="660"/>
        <v>-1</v>
      </c>
      <c r="DH386" s="3">
        <f t="shared" si="660"/>
        <v>-1</v>
      </c>
      <c r="DI386" s="3">
        <f t="shared" si="660"/>
        <v>-1</v>
      </c>
      <c r="DJ386" s="3">
        <f t="shared" si="660"/>
        <v>-1</v>
      </c>
      <c r="DK386" s="3">
        <f t="shared" si="661"/>
        <v>-1</v>
      </c>
      <c r="DL386" s="3">
        <f t="shared" si="661"/>
        <v>-1</v>
      </c>
      <c r="DM386" s="161" t="str">
        <f t="shared" si="662"/>
        <v>-</v>
      </c>
      <c r="DN386" s="161" t="str">
        <f t="shared" si="663"/>
        <v>-</v>
      </c>
      <c r="DO386" s="139" t="str">
        <f t="shared" si="669"/>
        <v>-</v>
      </c>
      <c r="DP386" s="235" t="str">
        <f t="shared" si="668"/>
        <v>-</v>
      </c>
      <c r="DQ386" s="172"/>
      <c r="DU386" s="224" t="str">
        <f t="shared" si="670"/>
        <v>-</v>
      </c>
      <c r="DV386" s="225" t="str">
        <f t="shared" si="671"/>
        <v>-</v>
      </c>
      <c r="DW386" s="225">
        <f t="shared" si="672"/>
        <v>0</v>
      </c>
      <c r="DX386" s="150">
        <f t="shared" si="673"/>
        <v>0</v>
      </c>
      <c r="DY386" s="165">
        <f t="shared" si="679"/>
        <v>0</v>
      </c>
      <c r="DZ386" s="165">
        <f t="shared" si="674"/>
        <v>0</v>
      </c>
      <c r="EA386" s="165">
        <f t="shared" si="675"/>
        <v>0</v>
      </c>
      <c r="EB386" s="226">
        <f t="shared" si="676"/>
        <v>0</v>
      </c>
      <c r="EC386" s="165">
        <f t="shared" si="677"/>
        <v>0</v>
      </c>
      <c r="ED386" s="195">
        <f t="shared" si="678"/>
        <v>0</v>
      </c>
      <c r="EJ386" s="147"/>
    </row>
    <row r="387" spans="88:140" ht="13.5" customHeight="1">
      <c r="CJ387" s="236" t="str">
        <f t="shared" si="664"/>
        <v>-</v>
      </c>
      <c r="CK387" s="142" t="str">
        <f t="shared" si="646"/>
        <v>-</v>
      </c>
      <c r="CL387" s="260" t="str">
        <f t="shared" si="665"/>
        <v>-</v>
      </c>
      <c r="CM387" s="3">
        <f t="shared" si="647"/>
        <v>0</v>
      </c>
      <c r="CN387" s="3">
        <f t="shared" si="666"/>
        <v>0</v>
      </c>
      <c r="CO387" s="3">
        <f t="shared" si="648"/>
        <v>0</v>
      </c>
      <c r="CP387" s="3">
        <f t="shared" si="649"/>
        <v>0</v>
      </c>
      <c r="CQ387" s="3">
        <f t="shared" si="650"/>
        <v>0</v>
      </c>
      <c r="CR387" s="3">
        <f t="shared" si="651"/>
        <v>0</v>
      </c>
      <c r="CS387" s="3">
        <f t="shared" si="652"/>
        <v>0</v>
      </c>
      <c r="CT387" s="3">
        <f t="shared" si="653"/>
        <v>0</v>
      </c>
      <c r="CU387" s="3">
        <f t="shared" si="654"/>
        <v>0</v>
      </c>
      <c r="CV387" s="3">
        <f t="shared" si="655"/>
        <v>0</v>
      </c>
      <c r="CW387" s="3">
        <f t="shared" si="656"/>
        <v>0</v>
      </c>
      <c r="CX387" s="3">
        <f t="shared" si="657"/>
        <v>0</v>
      </c>
      <c r="CY387" s="3">
        <f t="shared" si="658"/>
        <v>0</v>
      </c>
      <c r="CZ387" s="3">
        <f t="shared" si="659"/>
        <v>0</v>
      </c>
      <c r="DA387" s="3">
        <f>IF(AND(CO387&gt;0,CO388&lt;0),1,-1)</f>
        <v>-1</v>
      </c>
      <c r="DB387" s="3">
        <f t="shared" si="660"/>
        <v>-1</v>
      </c>
      <c r="DC387" s="3">
        <f t="shared" si="660"/>
        <v>-1</v>
      </c>
      <c r="DD387" s="3">
        <f t="shared" si="660"/>
        <v>-1</v>
      </c>
      <c r="DE387" s="3">
        <f t="shared" si="660"/>
        <v>-1</v>
      </c>
      <c r="DF387" s="3">
        <f t="shared" si="660"/>
        <v>-1</v>
      </c>
      <c r="DG387" s="3">
        <f t="shared" si="660"/>
        <v>-1</v>
      </c>
      <c r="DH387" s="3">
        <f t="shared" si="660"/>
        <v>-1</v>
      </c>
      <c r="DI387" s="3">
        <f t="shared" si="660"/>
        <v>-1</v>
      </c>
      <c r="DJ387" s="3">
        <f t="shared" si="660"/>
        <v>-1</v>
      </c>
      <c r="DK387" s="3">
        <f t="shared" si="661"/>
        <v>-1</v>
      </c>
      <c r="DL387" s="3">
        <f t="shared" si="661"/>
        <v>-1</v>
      </c>
      <c r="DM387" s="161" t="str">
        <f t="shared" si="662"/>
        <v>-</v>
      </c>
      <c r="DN387" s="161" t="str">
        <f t="shared" si="663"/>
        <v>-</v>
      </c>
      <c r="DO387" s="139" t="str">
        <f t="shared" si="669"/>
        <v>-</v>
      </c>
      <c r="DP387" s="235" t="str">
        <f t="shared" si="668"/>
        <v>-</v>
      </c>
      <c r="DU387" s="224" t="str">
        <f t="shared" si="670"/>
        <v>-</v>
      </c>
      <c r="DV387" s="225" t="str">
        <f t="shared" si="671"/>
        <v>-</v>
      </c>
      <c r="DW387" s="225">
        <f t="shared" si="672"/>
        <v>0</v>
      </c>
      <c r="DX387" s="150">
        <f t="shared" si="673"/>
        <v>0</v>
      </c>
      <c r="DY387" s="165">
        <f t="shared" si="679"/>
        <v>0</v>
      </c>
      <c r="DZ387" s="165">
        <f t="shared" si="674"/>
        <v>0</v>
      </c>
      <c r="EA387" s="165">
        <f t="shared" si="675"/>
        <v>0</v>
      </c>
      <c r="EB387" s="226">
        <f t="shared" si="676"/>
        <v>0</v>
      </c>
      <c r="EC387" s="165">
        <f t="shared" si="677"/>
        <v>0</v>
      </c>
      <c r="ED387" s="195">
        <f t="shared" si="678"/>
        <v>0</v>
      </c>
      <c r="EJ387" s="147"/>
    </row>
    <row r="388" spans="88:140" ht="13.5" customHeight="1">
      <c r="CJ388" s="236" t="str">
        <f t="shared" si="664"/>
        <v>-</v>
      </c>
      <c r="CK388" s="142" t="str">
        <f t="shared" si="646"/>
        <v>-</v>
      </c>
      <c r="CL388" s="260" t="str">
        <f t="shared" si="665"/>
        <v>-</v>
      </c>
      <c r="CM388" s="3">
        <f t="shared" si="647"/>
        <v>0</v>
      </c>
      <c r="CN388" s="3">
        <f t="shared" si="666"/>
        <v>0</v>
      </c>
      <c r="CO388" s="3">
        <f t="shared" si="648"/>
        <v>0</v>
      </c>
      <c r="CP388" s="3">
        <f t="shared" si="649"/>
        <v>0</v>
      </c>
      <c r="CQ388" s="3">
        <f t="shared" si="650"/>
        <v>0</v>
      </c>
      <c r="CR388" s="3">
        <f t="shared" si="651"/>
        <v>0</v>
      </c>
      <c r="CS388" s="3">
        <f t="shared" si="652"/>
        <v>0</v>
      </c>
      <c r="CT388" s="3">
        <f t="shared" si="653"/>
        <v>0</v>
      </c>
      <c r="CU388" s="3">
        <f t="shared" si="654"/>
        <v>0</v>
      </c>
      <c r="CV388" s="3">
        <f t="shared" si="655"/>
        <v>0</v>
      </c>
      <c r="CW388" s="3">
        <f t="shared" si="656"/>
        <v>0</v>
      </c>
      <c r="CX388" s="3">
        <f t="shared" si="657"/>
        <v>0</v>
      </c>
      <c r="CY388" s="3">
        <f t="shared" si="658"/>
        <v>0</v>
      </c>
      <c r="CZ388" s="3">
        <f t="shared" si="659"/>
        <v>0</v>
      </c>
      <c r="DA388" s="3">
        <f>IF(AND(CO388&gt;0,CO389&lt;0),1,-1)</f>
        <v>-1</v>
      </c>
      <c r="DB388" s="3">
        <f t="shared" si="660"/>
        <v>-1</v>
      </c>
      <c r="DC388" s="3">
        <f t="shared" si="660"/>
        <v>-1</v>
      </c>
      <c r="DD388" s="3">
        <f t="shared" si="660"/>
        <v>-1</v>
      </c>
      <c r="DE388" s="3">
        <f t="shared" si="660"/>
        <v>-1</v>
      </c>
      <c r="DF388" s="3">
        <f t="shared" si="660"/>
        <v>-1</v>
      </c>
      <c r="DG388" s="3">
        <f t="shared" si="660"/>
        <v>-1</v>
      </c>
      <c r="DH388" s="3">
        <f t="shared" si="660"/>
        <v>-1</v>
      </c>
      <c r="DI388" s="3">
        <f t="shared" si="660"/>
        <v>-1</v>
      </c>
      <c r="DJ388" s="3">
        <f t="shared" si="660"/>
        <v>-1</v>
      </c>
      <c r="DK388" s="3">
        <f t="shared" si="661"/>
        <v>-1</v>
      </c>
      <c r="DL388" s="3">
        <f t="shared" si="661"/>
        <v>-1</v>
      </c>
      <c r="DM388" s="161" t="str">
        <f t="shared" si="662"/>
        <v>-</v>
      </c>
      <c r="DN388" s="161" t="str">
        <f t="shared" si="663"/>
        <v>-</v>
      </c>
      <c r="DO388" s="139" t="str">
        <f t="shared" si="669"/>
        <v>-</v>
      </c>
      <c r="DP388" s="235" t="str">
        <f t="shared" si="668"/>
        <v>-</v>
      </c>
      <c r="DU388" s="224" t="str">
        <f t="shared" si="670"/>
        <v>-</v>
      </c>
      <c r="DV388" s="225" t="str">
        <f t="shared" si="671"/>
        <v>-</v>
      </c>
      <c r="DW388" s="225">
        <f t="shared" si="672"/>
        <v>0</v>
      </c>
      <c r="DX388" s="150">
        <f t="shared" si="673"/>
        <v>0</v>
      </c>
      <c r="DY388" s="165">
        <f t="shared" si="679"/>
        <v>0</v>
      </c>
      <c r="DZ388" s="165">
        <f t="shared" si="674"/>
        <v>0</v>
      </c>
      <c r="EA388" s="165">
        <f t="shared" si="675"/>
        <v>0</v>
      </c>
      <c r="EB388" s="226">
        <f t="shared" si="676"/>
        <v>0</v>
      </c>
      <c r="EC388" s="165">
        <f t="shared" si="677"/>
        <v>0</v>
      </c>
      <c r="ED388" s="195">
        <f t="shared" si="678"/>
        <v>0</v>
      </c>
      <c r="EJ388" s="147"/>
    </row>
    <row r="389" spans="88:140" ht="13.5" customHeight="1">
      <c r="CJ389" s="236" t="str">
        <f t="shared" si="664"/>
        <v>-</v>
      </c>
      <c r="CK389" s="142" t="str">
        <f t="shared" si="646"/>
        <v>-</v>
      </c>
      <c r="CL389" s="260" t="str">
        <f t="shared" si="665"/>
        <v>-</v>
      </c>
      <c r="CM389" s="3">
        <f t="shared" si="647"/>
        <v>0</v>
      </c>
      <c r="CN389" s="3">
        <f t="shared" si="666"/>
        <v>0</v>
      </c>
      <c r="CO389" s="3">
        <f t="shared" si="648"/>
        <v>0</v>
      </c>
      <c r="CP389" s="3">
        <f t="shared" si="649"/>
        <v>0</v>
      </c>
      <c r="CQ389" s="3">
        <f t="shared" si="650"/>
        <v>0</v>
      </c>
      <c r="CR389" s="3">
        <f t="shared" si="651"/>
        <v>0</v>
      </c>
      <c r="CS389" s="3">
        <f t="shared" si="652"/>
        <v>0</v>
      </c>
      <c r="CT389" s="3">
        <f t="shared" si="653"/>
        <v>0</v>
      </c>
      <c r="CU389" s="3">
        <f t="shared" si="654"/>
        <v>0</v>
      </c>
      <c r="CV389" s="3">
        <f t="shared" si="655"/>
        <v>0</v>
      </c>
      <c r="CW389" s="3">
        <f t="shared" si="656"/>
        <v>0</v>
      </c>
      <c r="CX389" s="3">
        <f t="shared" si="657"/>
        <v>0</v>
      </c>
      <c r="CY389" s="3">
        <f t="shared" si="658"/>
        <v>0</v>
      </c>
      <c r="CZ389" s="3">
        <f t="shared" si="659"/>
        <v>0</v>
      </c>
      <c r="DA389" s="3">
        <f>IF(AND(CO389&gt;0,CO390&lt;0),1,-1)</f>
        <v>-1</v>
      </c>
      <c r="DB389" s="3">
        <f t="shared" si="660"/>
        <v>-1</v>
      </c>
      <c r="DC389" s="3">
        <f t="shared" si="660"/>
        <v>-1</v>
      </c>
      <c r="DD389" s="3">
        <f t="shared" si="660"/>
        <v>-1</v>
      </c>
      <c r="DE389" s="3">
        <f t="shared" si="660"/>
        <v>-1</v>
      </c>
      <c r="DF389" s="3">
        <f t="shared" si="660"/>
        <v>-1</v>
      </c>
      <c r="DG389" s="3">
        <f t="shared" si="660"/>
        <v>-1</v>
      </c>
      <c r="DH389" s="3">
        <f t="shared" si="660"/>
        <v>-1</v>
      </c>
      <c r="DI389" s="3">
        <f t="shared" si="660"/>
        <v>-1</v>
      </c>
      <c r="DJ389" s="3">
        <f t="shared" si="660"/>
        <v>-1</v>
      </c>
      <c r="DK389" s="3">
        <f t="shared" si="661"/>
        <v>-1</v>
      </c>
      <c r="DL389" s="3">
        <f t="shared" si="661"/>
        <v>-1</v>
      </c>
      <c r="DM389" s="161" t="str">
        <f t="shared" si="662"/>
        <v>-</v>
      </c>
      <c r="DN389" s="161" t="str">
        <f t="shared" si="663"/>
        <v>-</v>
      </c>
      <c r="DO389" s="139" t="str">
        <f t="shared" si="669"/>
        <v>-</v>
      </c>
      <c r="DP389" s="235" t="str">
        <f t="shared" si="668"/>
        <v>-</v>
      </c>
      <c r="DU389" s="224" t="str">
        <f t="shared" si="670"/>
        <v>-</v>
      </c>
      <c r="DV389" s="225" t="str">
        <f t="shared" si="671"/>
        <v>-</v>
      </c>
      <c r="DW389" s="225">
        <f t="shared" si="672"/>
        <v>0</v>
      </c>
      <c r="DX389" s="150">
        <f t="shared" si="673"/>
        <v>0</v>
      </c>
      <c r="DY389" s="165">
        <f t="shared" si="679"/>
        <v>0</v>
      </c>
      <c r="DZ389" s="165">
        <f t="shared" si="674"/>
        <v>0</v>
      </c>
      <c r="EA389" s="165">
        <f t="shared" si="675"/>
        <v>0</v>
      </c>
      <c r="EB389" s="226">
        <f t="shared" si="676"/>
        <v>0</v>
      </c>
      <c r="EC389" s="165">
        <f t="shared" si="677"/>
        <v>0</v>
      </c>
      <c r="ED389" s="195">
        <f t="shared" si="678"/>
        <v>0</v>
      </c>
      <c r="EJ389" s="147"/>
    </row>
    <row r="390" spans="88:140" ht="13.5" customHeight="1">
      <c r="CJ390" s="236" t="str">
        <f t="shared" si="664"/>
        <v>-</v>
      </c>
      <c r="CK390" s="142" t="str">
        <f t="shared" si="646"/>
        <v>-</v>
      </c>
      <c r="CL390" s="260" t="str">
        <f t="shared" si="665"/>
        <v>-</v>
      </c>
      <c r="CM390" s="3">
        <f t="shared" si="647"/>
        <v>0</v>
      </c>
      <c r="CN390" s="3">
        <f t="shared" si="666"/>
        <v>0</v>
      </c>
      <c r="CO390" s="3">
        <f t="shared" si="648"/>
        <v>0</v>
      </c>
      <c r="CP390" s="3">
        <f t="shared" si="649"/>
        <v>0</v>
      </c>
      <c r="CQ390" s="3">
        <f t="shared" si="650"/>
        <v>0</v>
      </c>
      <c r="CR390" s="3">
        <f t="shared" si="651"/>
        <v>0</v>
      </c>
      <c r="CS390" s="3">
        <f t="shared" si="652"/>
        <v>0</v>
      </c>
      <c r="CT390" s="3">
        <f t="shared" si="653"/>
        <v>0</v>
      </c>
      <c r="CU390" s="3">
        <f t="shared" si="654"/>
        <v>0</v>
      </c>
      <c r="CV390" s="3">
        <f t="shared" si="655"/>
        <v>0</v>
      </c>
      <c r="CW390" s="3">
        <f t="shared" si="656"/>
        <v>0</v>
      </c>
      <c r="CX390" s="3">
        <f t="shared" si="657"/>
        <v>0</v>
      </c>
      <c r="CY390" s="3">
        <f t="shared" si="658"/>
        <v>0</v>
      </c>
      <c r="CZ390" s="3">
        <f t="shared" si="659"/>
        <v>0</v>
      </c>
      <c r="DA390" s="3">
        <f>IF(AND(CO390&gt;0,CO391&lt;0),1,-1)</f>
        <v>-1</v>
      </c>
      <c r="DB390" s="3">
        <f t="shared" si="660"/>
        <v>-1</v>
      </c>
      <c r="DC390" s="3">
        <f>IF(AND(CQ390&gt;0,CQ391&lt;0),1,-1)</f>
        <v>-1</v>
      </c>
      <c r="DD390" s="3">
        <f t="shared" si="660"/>
        <v>-1</v>
      </c>
      <c r="DE390" s="3">
        <f t="shared" si="660"/>
        <v>-1</v>
      </c>
      <c r="DF390" s="3">
        <f t="shared" si="660"/>
        <v>-1</v>
      </c>
      <c r="DG390" s="3">
        <f t="shared" si="660"/>
        <v>-1</v>
      </c>
      <c r="DH390" s="3">
        <f t="shared" si="660"/>
        <v>-1</v>
      </c>
      <c r="DI390" s="3">
        <f t="shared" si="660"/>
        <v>-1</v>
      </c>
      <c r="DJ390" s="3">
        <f t="shared" si="660"/>
        <v>-1</v>
      </c>
      <c r="DK390" s="3">
        <f t="shared" si="661"/>
        <v>-1</v>
      </c>
      <c r="DL390" s="3">
        <f t="shared" si="661"/>
        <v>-1</v>
      </c>
      <c r="DM390" s="161" t="str">
        <f t="shared" si="662"/>
        <v>-</v>
      </c>
      <c r="DN390" s="161" t="str">
        <f t="shared" si="663"/>
        <v>-</v>
      </c>
      <c r="DO390" s="139" t="str">
        <f t="shared" si="669"/>
        <v>-</v>
      </c>
      <c r="DP390" s="235" t="str">
        <f t="shared" si="668"/>
        <v>-</v>
      </c>
      <c r="DU390" s="224" t="str">
        <f t="shared" si="670"/>
        <v>-</v>
      </c>
      <c r="DV390" s="225" t="str">
        <f t="shared" si="671"/>
        <v>-</v>
      </c>
      <c r="DW390" s="225">
        <f t="shared" si="672"/>
        <v>0</v>
      </c>
      <c r="DX390" s="150">
        <f t="shared" si="673"/>
        <v>0</v>
      </c>
      <c r="DY390" s="165">
        <f t="shared" si="679"/>
        <v>0</v>
      </c>
      <c r="DZ390" s="165">
        <f t="shared" si="674"/>
        <v>0</v>
      </c>
      <c r="EA390" s="165">
        <f t="shared" si="675"/>
        <v>0</v>
      </c>
      <c r="EB390" s="226">
        <f t="shared" si="676"/>
        <v>0</v>
      </c>
      <c r="EC390" s="165">
        <f t="shared" si="677"/>
        <v>0</v>
      </c>
      <c r="ED390" s="195">
        <f t="shared" si="678"/>
        <v>0</v>
      </c>
      <c r="EJ390" s="147"/>
    </row>
    <row r="391" spans="88:140" ht="13.5" customHeight="1">
      <c r="CJ391" s="236" t="str">
        <f t="shared" si="664"/>
        <v>-</v>
      </c>
      <c r="CK391" s="142" t="str">
        <f t="shared" si="646"/>
        <v>-</v>
      </c>
      <c r="CL391" s="260" t="str">
        <f t="shared" si="665"/>
        <v>-</v>
      </c>
      <c r="CM391" s="3">
        <f t="shared" si="647"/>
        <v>0</v>
      </c>
      <c r="CN391" s="3">
        <f t="shared" si="666"/>
        <v>0</v>
      </c>
      <c r="CO391" s="3">
        <f t="shared" si="648"/>
        <v>0</v>
      </c>
      <c r="CP391" s="3">
        <f t="shared" si="649"/>
        <v>0</v>
      </c>
      <c r="CQ391" s="3">
        <f t="shared" si="650"/>
        <v>0</v>
      </c>
      <c r="CR391" s="3">
        <f t="shared" si="651"/>
        <v>0</v>
      </c>
      <c r="CS391" s="3">
        <f t="shared" si="652"/>
        <v>0</v>
      </c>
      <c r="CT391" s="3">
        <f t="shared" si="653"/>
        <v>0</v>
      </c>
      <c r="CU391" s="3">
        <f t="shared" si="654"/>
        <v>0</v>
      </c>
      <c r="CV391" s="3">
        <f t="shared" si="655"/>
        <v>0</v>
      </c>
      <c r="CW391" s="3">
        <f t="shared" si="656"/>
        <v>0</v>
      </c>
      <c r="CX391" s="3">
        <f t="shared" si="657"/>
        <v>0</v>
      </c>
      <c r="CY391" s="3">
        <f t="shared" si="658"/>
        <v>0</v>
      </c>
      <c r="CZ391" s="3">
        <f t="shared" si="659"/>
        <v>0</v>
      </c>
      <c r="DA391" s="3">
        <f>IF(AND(CO391&gt;0,CO392&lt;0),1,-1)</f>
        <v>-1</v>
      </c>
      <c r="DB391" s="3">
        <f t="shared" si="660"/>
        <v>-1</v>
      </c>
      <c r="DC391" s="3">
        <f t="shared" si="660"/>
        <v>-1</v>
      </c>
      <c r="DD391" s="3">
        <f t="shared" si="660"/>
        <v>-1</v>
      </c>
      <c r="DE391" s="3">
        <f t="shared" si="660"/>
        <v>-1</v>
      </c>
      <c r="DF391" s="3">
        <f t="shared" si="660"/>
        <v>-1</v>
      </c>
      <c r="DG391" s="3">
        <f t="shared" si="660"/>
        <v>-1</v>
      </c>
      <c r="DH391" s="3">
        <f t="shared" si="660"/>
        <v>-1</v>
      </c>
      <c r="DI391" s="3">
        <f t="shared" si="660"/>
        <v>-1</v>
      </c>
      <c r="DJ391" s="3">
        <f>IF(AND(CX391&gt;0,CX392&lt;0),1,-1)</f>
        <v>-1</v>
      </c>
      <c r="DK391" s="3">
        <f>IF(AND(CY391&gt;0,CY392&lt;0),1,-1)</f>
        <v>-1</v>
      </c>
      <c r="DL391" s="3">
        <f>IF(AND(CZ391&gt;0,CZ392&lt;0),1,-1)</f>
        <v>-1</v>
      </c>
      <c r="DM391" s="161" t="str">
        <f t="shared" si="662"/>
        <v>-</v>
      </c>
      <c r="DN391" s="161" t="str">
        <f t="shared" si="663"/>
        <v>-</v>
      </c>
      <c r="DO391" s="139" t="str">
        <f>IF(OR(DM391="-",DM392="-"),"-",(DN391-DN392)/(DM391-DM392))</f>
        <v>-</v>
      </c>
      <c r="DP391" s="235" t="str">
        <f t="shared" si="668"/>
        <v>-</v>
      </c>
      <c r="DQ391" s="142"/>
      <c r="DU391" s="224" t="str">
        <f t="shared" si="670"/>
        <v>-</v>
      </c>
      <c r="DV391" s="225" t="str">
        <f t="shared" si="671"/>
        <v>-</v>
      </c>
      <c r="DW391" s="225">
        <f t="shared" si="672"/>
        <v>0</v>
      </c>
      <c r="DX391" s="150">
        <f t="shared" si="673"/>
        <v>0</v>
      </c>
      <c r="DY391" s="165">
        <f t="shared" si="679"/>
        <v>0</v>
      </c>
      <c r="DZ391" s="165">
        <f t="shared" si="674"/>
        <v>0</v>
      </c>
      <c r="EA391" s="165">
        <f t="shared" si="675"/>
        <v>0</v>
      </c>
      <c r="EB391" s="226">
        <f t="shared" si="676"/>
        <v>0</v>
      </c>
      <c r="EC391" s="165">
        <f t="shared" si="677"/>
        <v>0</v>
      </c>
      <c r="ED391" s="195">
        <f t="shared" si="678"/>
        <v>0</v>
      </c>
      <c r="EJ391" s="147"/>
    </row>
    <row r="392" spans="88:140" ht="13.5" customHeight="1">
      <c r="CJ392" s="237" t="str">
        <f t="shared" si="664"/>
        <v>-</v>
      </c>
      <c r="CK392" s="238" t="str">
        <f>BU25</f>
        <v>-</v>
      </c>
      <c r="CL392" s="260" t="str">
        <f t="shared" si="665"/>
        <v>-</v>
      </c>
      <c r="CM392" s="196">
        <f>IF(CJ392="-",0,$CK392*$E$17*$E$30*$F$17*$E$31/($E$33))</f>
        <v>0</v>
      </c>
      <c r="CN392" s="3">
        <f t="shared" si="666"/>
        <v>0</v>
      </c>
      <c r="CO392" s="196">
        <f>IF(CJ392="-",0,$CM392-$CN392-CO$53)</f>
        <v>0</v>
      </c>
      <c r="CP392" s="196">
        <f>IF(CJ392="-",0,$CM392-$CN392-CP$53)</f>
        <v>0</v>
      </c>
      <c r="CQ392" s="196">
        <f>IF(CJ392="-",0,$CM392-$CN392-CQ$53)</f>
        <v>0</v>
      </c>
      <c r="CR392" s="196">
        <f>IF(CJ392="-",0,$CM392-$CN392-CR$53)</f>
        <v>0</v>
      </c>
      <c r="CS392" s="196">
        <f>IF(CJ392="-",0,$CM392-$CN392-CS$53)</f>
        <v>0</v>
      </c>
      <c r="CT392" s="196">
        <f>IF(CJ392="-",0,$CM392-$CN392-CT$53)</f>
        <v>0</v>
      </c>
      <c r="CU392" s="196">
        <f>IF(CJ392="-",0,$CM392-$CN392-CU$53)</f>
        <v>0</v>
      </c>
      <c r="CV392" s="196">
        <f>IF(CJ392="-",0,$CM392-$CN392-CV$53)</f>
        <v>0</v>
      </c>
      <c r="CW392" s="196">
        <f>IF(CJ392="-",0,$CM392-$CN392-CW$53)</f>
        <v>0</v>
      </c>
      <c r="CX392" s="196">
        <f>IF(CJ392="-",0,$CM392-$CN392-CX$53)</f>
        <v>0</v>
      </c>
      <c r="CY392" s="196">
        <f>IF(CJ392="-",0,$CM392-$CN392-CY$53)</f>
        <v>0</v>
      </c>
      <c r="CZ392" s="196">
        <f>IF(CJ392="-",0,$CM392-$CN392-CZ$53)</f>
        <v>0</v>
      </c>
      <c r="DA392" s="196"/>
      <c r="DB392" s="196"/>
      <c r="DC392" s="196"/>
      <c r="DD392" s="196"/>
      <c r="DE392" s="196"/>
      <c r="DF392" s="196"/>
      <c r="DG392" s="196"/>
      <c r="DH392" s="196"/>
      <c r="DI392" s="196"/>
      <c r="DJ392" s="196"/>
      <c r="DK392" s="196"/>
      <c r="DL392" s="196"/>
      <c r="DM392" s="239" t="str">
        <f t="shared" si="662"/>
        <v>-</v>
      </c>
      <c r="DN392" s="239" t="str">
        <f t="shared" si="663"/>
        <v>-</v>
      </c>
      <c r="DO392" s="240"/>
      <c r="DP392" s="241"/>
      <c r="DQ392" s="142"/>
      <c r="DU392" s="224" t="str">
        <f t="shared" si="670"/>
        <v>-</v>
      </c>
      <c r="DV392" s="225" t="str">
        <f t="shared" si="671"/>
        <v>-</v>
      </c>
      <c r="DW392" s="225">
        <f t="shared" si="672"/>
        <v>0</v>
      </c>
      <c r="DX392" s="150">
        <f t="shared" si="673"/>
        <v>0</v>
      </c>
      <c r="DY392" s="165">
        <f t="shared" si="679"/>
        <v>0</v>
      </c>
      <c r="DZ392" s="165">
        <f t="shared" si="674"/>
        <v>0</v>
      </c>
      <c r="EA392" s="165">
        <f t="shared" si="675"/>
        <v>0</v>
      </c>
      <c r="EB392" s="226">
        <f t="shared" si="676"/>
        <v>0</v>
      </c>
      <c r="EC392" s="165">
        <f t="shared" si="677"/>
        <v>0</v>
      </c>
      <c r="ED392" s="195">
        <f t="shared" si="678"/>
        <v>0</v>
      </c>
      <c r="EJ392" s="147"/>
    </row>
    <row r="393" spans="88:140" ht="13.5" customHeight="1">
      <c r="CJ393" s="139"/>
      <c r="CK393" s="139"/>
      <c r="CL393" s="139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173"/>
      <c r="DU393" s="224" t="str">
        <f t="shared" si="670"/>
        <v>-</v>
      </c>
      <c r="DV393" s="225" t="str">
        <f t="shared" si="671"/>
        <v>-</v>
      </c>
      <c r="DW393" s="225">
        <f t="shared" si="672"/>
        <v>0</v>
      </c>
      <c r="DX393" s="150">
        <f t="shared" si="673"/>
        <v>0</v>
      </c>
      <c r="DY393" s="165">
        <f t="shared" si="679"/>
        <v>0</v>
      </c>
      <c r="DZ393" s="165">
        <f t="shared" si="674"/>
        <v>0</v>
      </c>
      <c r="EA393" s="165">
        <f t="shared" si="675"/>
        <v>0</v>
      </c>
      <c r="EB393" s="226">
        <f t="shared" si="676"/>
        <v>0</v>
      </c>
      <c r="EC393" s="165">
        <f t="shared" si="677"/>
        <v>0</v>
      </c>
      <c r="ED393" s="195">
        <f t="shared" si="678"/>
        <v>0</v>
      </c>
      <c r="EJ393" s="147"/>
    </row>
    <row r="394" spans="88:140" ht="13.5" customHeight="1">
      <c r="CJ394" s="139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244" t="s">
        <v>77</v>
      </c>
      <c r="DA394" s="198">
        <f t="shared" ref="DA394:DI394" si="680">IF(MAX(DA373:DA391)=1,1,0)</f>
        <v>0</v>
      </c>
      <c r="DB394" s="198">
        <f t="shared" si="680"/>
        <v>0</v>
      </c>
      <c r="DC394" s="198">
        <f t="shared" si="680"/>
        <v>0</v>
      </c>
      <c r="DD394" s="198">
        <f t="shared" si="680"/>
        <v>0</v>
      </c>
      <c r="DE394" s="198">
        <f t="shared" si="680"/>
        <v>0</v>
      </c>
      <c r="DF394" s="198">
        <f t="shared" si="680"/>
        <v>0</v>
      </c>
      <c r="DG394" s="198">
        <f t="shared" si="680"/>
        <v>0</v>
      </c>
      <c r="DH394" s="198">
        <f t="shared" si="680"/>
        <v>0</v>
      </c>
      <c r="DI394" s="198">
        <f t="shared" si="680"/>
        <v>0</v>
      </c>
      <c r="DJ394" s="198">
        <f>IF(MAX(DJ373:DJ391)=1,1,0)</f>
        <v>0</v>
      </c>
      <c r="DK394" s="198">
        <f>IF(MAX(DK373:DK391)=1,1,0)</f>
        <v>0</v>
      </c>
      <c r="DL394" s="199">
        <f>IF(MAX(DL373:DL391)=1,1,0)</f>
        <v>0</v>
      </c>
      <c r="DM394" s="3"/>
      <c r="DN394" s="3"/>
      <c r="DO394" s="3"/>
      <c r="DP394" s="3"/>
      <c r="DQ394" s="171"/>
      <c r="DU394" s="224" t="str">
        <f t="shared" si="670"/>
        <v>-</v>
      </c>
      <c r="DV394" s="225" t="str">
        <f t="shared" si="671"/>
        <v>-</v>
      </c>
      <c r="DW394" s="225">
        <f t="shared" si="672"/>
        <v>0</v>
      </c>
      <c r="DX394" s="150">
        <f t="shared" si="673"/>
        <v>0</v>
      </c>
      <c r="DY394" s="165">
        <f t="shared" si="679"/>
        <v>0</v>
      </c>
      <c r="DZ394" s="165">
        <f t="shared" si="674"/>
        <v>0</v>
      </c>
      <c r="EA394" s="165">
        <f t="shared" si="675"/>
        <v>0</v>
      </c>
      <c r="EB394" s="226">
        <f t="shared" si="676"/>
        <v>0</v>
      </c>
      <c r="EC394" s="165">
        <f t="shared" si="677"/>
        <v>0</v>
      </c>
      <c r="ED394" s="195">
        <f t="shared" si="678"/>
        <v>0</v>
      </c>
      <c r="EJ394" s="147"/>
    </row>
    <row r="395" spans="88:140" ht="13.5" customHeight="1">
      <c r="CJ395" s="139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171"/>
      <c r="DU395" s="224" t="str">
        <f t="shared" si="670"/>
        <v>-</v>
      </c>
      <c r="DV395" s="225" t="str">
        <f t="shared" si="671"/>
        <v>-</v>
      </c>
      <c r="DW395" s="225">
        <f t="shared" si="672"/>
        <v>0</v>
      </c>
      <c r="DX395" s="150">
        <f t="shared" si="673"/>
        <v>0</v>
      </c>
      <c r="DY395" s="165">
        <f t="shared" si="679"/>
        <v>0</v>
      </c>
      <c r="DZ395" s="165">
        <f t="shared" si="674"/>
        <v>0</v>
      </c>
      <c r="EA395" s="165">
        <f t="shared" si="675"/>
        <v>0</v>
      </c>
      <c r="EB395" s="226">
        <f t="shared" si="676"/>
        <v>0</v>
      </c>
      <c r="EC395" s="165">
        <f t="shared" si="677"/>
        <v>0</v>
      </c>
      <c r="ED395" s="195">
        <f t="shared" si="678"/>
        <v>0</v>
      </c>
      <c r="EJ395" s="147"/>
    </row>
    <row r="396" spans="88:140" ht="13.5" customHeight="1">
      <c r="CJ396" s="139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192" t="s">
        <v>81</v>
      </c>
      <c r="DA396" s="193">
        <v>13</v>
      </c>
      <c r="DB396" s="193">
        <v>12</v>
      </c>
      <c r="DC396" s="193">
        <v>11</v>
      </c>
      <c r="DD396" s="193">
        <v>10</v>
      </c>
      <c r="DE396" s="193">
        <v>9</v>
      </c>
      <c r="DF396" s="193">
        <v>8</v>
      </c>
      <c r="DG396" s="193">
        <v>7</v>
      </c>
      <c r="DH396" s="193">
        <v>6</v>
      </c>
      <c r="DI396" s="193">
        <v>5</v>
      </c>
      <c r="DJ396" s="193">
        <v>4</v>
      </c>
      <c r="DK396" s="193">
        <v>3</v>
      </c>
      <c r="DL396" s="194">
        <v>2</v>
      </c>
      <c r="DM396" s="3"/>
      <c r="DN396" s="3"/>
      <c r="DO396" s="3"/>
      <c r="DP396" s="3"/>
      <c r="DQ396" s="171"/>
      <c r="DU396" s="224" t="str">
        <f t="shared" si="670"/>
        <v>-</v>
      </c>
      <c r="DV396" s="225" t="str">
        <f t="shared" si="671"/>
        <v>-</v>
      </c>
      <c r="DW396" s="225">
        <f t="shared" si="672"/>
        <v>0</v>
      </c>
      <c r="DX396" s="150">
        <f t="shared" si="673"/>
        <v>0</v>
      </c>
      <c r="DY396" s="165">
        <f t="shared" si="679"/>
        <v>0</v>
      </c>
      <c r="DZ396" s="165">
        <f t="shared" si="674"/>
        <v>0</v>
      </c>
      <c r="EA396" s="165">
        <f t="shared" si="675"/>
        <v>0</v>
      </c>
      <c r="EB396" s="226">
        <f t="shared" si="676"/>
        <v>0</v>
      </c>
      <c r="EC396" s="165">
        <f t="shared" si="677"/>
        <v>0</v>
      </c>
      <c r="ED396" s="195">
        <f t="shared" si="678"/>
        <v>0</v>
      </c>
      <c r="EJ396" s="147"/>
    </row>
    <row r="397" spans="88:140" ht="13.5" customHeight="1">
      <c r="CJ397" s="139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212"/>
      <c r="DA397" s="3">
        <v>14</v>
      </c>
      <c r="DB397" s="3">
        <v>13</v>
      </c>
      <c r="DC397" s="3">
        <v>12</v>
      </c>
      <c r="DD397" s="3">
        <v>11</v>
      </c>
      <c r="DE397" s="3">
        <v>10</v>
      </c>
      <c r="DF397" s="3">
        <v>9</v>
      </c>
      <c r="DG397" s="3">
        <v>8</v>
      </c>
      <c r="DH397" s="3">
        <v>7</v>
      </c>
      <c r="DI397" s="3">
        <v>6</v>
      </c>
      <c r="DJ397" s="3">
        <v>5</v>
      </c>
      <c r="DK397" s="3">
        <v>4</v>
      </c>
      <c r="DL397" s="195">
        <v>3</v>
      </c>
      <c r="DM397" s="3"/>
      <c r="DN397" s="3"/>
      <c r="DO397" s="3"/>
      <c r="DP397" s="3"/>
      <c r="DQ397" s="171"/>
      <c r="DU397" s="224" t="str">
        <f t="shared" si="670"/>
        <v>-</v>
      </c>
      <c r="DV397" s="225" t="str">
        <f t="shared" si="671"/>
        <v>-</v>
      </c>
      <c r="DW397" s="225">
        <f t="shared" si="672"/>
        <v>0</v>
      </c>
      <c r="DX397" s="150">
        <f t="shared" si="673"/>
        <v>0</v>
      </c>
      <c r="DY397" s="165">
        <f t="shared" si="679"/>
        <v>0</v>
      </c>
      <c r="DZ397" s="165">
        <f t="shared" si="674"/>
        <v>0</v>
      </c>
      <c r="EA397" s="165">
        <f t="shared" si="675"/>
        <v>0</v>
      </c>
      <c r="EB397" s="226">
        <f t="shared" si="676"/>
        <v>0</v>
      </c>
      <c r="EC397" s="165">
        <f t="shared" si="677"/>
        <v>0</v>
      </c>
      <c r="ED397" s="195">
        <f t="shared" si="678"/>
        <v>0</v>
      </c>
      <c r="EJ397" s="147"/>
    </row>
    <row r="398" spans="88:140" ht="13.5" customHeight="1">
      <c r="CJ398" s="139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212"/>
      <c r="DA398" s="3">
        <v>15</v>
      </c>
      <c r="DB398" s="3">
        <v>14</v>
      </c>
      <c r="DC398" s="3">
        <v>13</v>
      </c>
      <c r="DD398" s="3">
        <v>12</v>
      </c>
      <c r="DE398" s="3">
        <v>11</v>
      </c>
      <c r="DF398" s="3">
        <v>10</v>
      </c>
      <c r="DG398" s="3">
        <v>9</v>
      </c>
      <c r="DH398" s="3">
        <v>8</v>
      </c>
      <c r="DI398" s="3">
        <v>7</v>
      </c>
      <c r="DJ398" s="3">
        <v>6</v>
      </c>
      <c r="DK398" s="3">
        <v>5</v>
      </c>
      <c r="DL398" s="195">
        <v>4</v>
      </c>
      <c r="DM398" s="3"/>
      <c r="DN398" s="3"/>
      <c r="DO398" s="3"/>
      <c r="DP398" s="3"/>
      <c r="DQ398" s="171"/>
      <c r="DU398" s="224" t="str">
        <f t="shared" si="670"/>
        <v>-</v>
      </c>
      <c r="DV398" s="225" t="str">
        <f t="shared" si="671"/>
        <v>-</v>
      </c>
      <c r="DW398" s="225">
        <f t="shared" si="672"/>
        <v>0</v>
      </c>
      <c r="DX398" s="150">
        <f t="shared" si="673"/>
        <v>0</v>
      </c>
      <c r="DY398" s="165">
        <f t="shared" si="679"/>
        <v>0</v>
      </c>
      <c r="DZ398" s="165">
        <f t="shared" si="674"/>
        <v>0</v>
      </c>
      <c r="EA398" s="165">
        <f t="shared" si="675"/>
        <v>0</v>
      </c>
      <c r="EB398" s="226">
        <f t="shared" si="676"/>
        <v>0</v>
      </c>
      <c r="EC398" s="165">
        <f t="shared" si="677"/>
        <v>0</v>
      </c>
      <c r="ED398" s="195">
        <f t="shared" si="678"/>
        <v>0</v>
      </c>
      <c r="EJ398" s="147"/>
    </row>
    <row r="399" spans="88:140" ht="13.5" customHeight="1">
      <c r="CJ399" s="139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212"/>
      <c r="DA399" s="3">
        <v>16</v>
      </c>
      <c r="DB399" s="3">
        <v>15</v>
      </c>
      <c r="DC399" s="3">
        <v>14</v>
      </c>
      <c r="DD399" s="3">
        <v>13</v>
      </c>
      <c r="DE399" s="3">
        <v>12</v>
      </c>
      <c r="DF399" s="3">
        <v>11</v>
      </c>
      <c r="DG399" s="3">
        <v>10</v>
      </c>
      <c r="DH399" s="3">
        <v>9</v>
      </c>
      <c r="DI399" s="3">
        <v>8</v>
      </c>
      <c r="DJ399" s="3">
        <v>7</v>
      </c>
      <c r="DK399" s="3">
        <v>6</v>
      </c>
      <c r="DL399" s="195">
        <v>5</v>
      </c>
      <c r="DM399" s="3"/>
      <c r="DN399" s="3"/>
      <c r="DO399" s="3"/>
      <c r="DP399" s="3"/>
      <c r="DQ399" s="171"/>
      <c r="DU399" s="224" t="str">
        <f t="shared" si="670"/>
        <v>-</v>
      </c>
      <c r="DV399" s="225" t="str">
        <f t="shared" si="671"/>
        <v>-</v>
      </c>
      <c r="DW399" s="225">
        <f t="shared" si="672"/>
        <v>0</v>
      </c>
      <c r="DX399" s="150">
        <f t="shared" si="673"/>
        <v>0</v>
      </c>
      <c r="DY399" s="165">
        <f t="shared" si="679"/>
        <v>0</v>
      </c>
      <c r="DZ399" s="165">
        <f t="shared" si="674"/>
        <v>0</v>
      </c>
      <c r="EA399" s="165">
        <f t="shared" si="675"/>
        <v>0</v>
      </c>
      <c r="EB399" s="226">
        <f t="shared" si="676"/>
        <v>0</v>
      </c>
      <c r="EC399" s="165">
        <f t="shared" si="677"/>
        <v>0</v>
      </c>
      <c r="ED399" s="195">
        <f t="shared" si="678"/>
        <v>0</v>
      </c>
      <c r="EJ399" s="147"/>
    </row>
    <row r="400" spans="88:140" ht="13.5" customHeight="1">
      <c r="CJ400" s="139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212" t="s">
        <v>35</v>
      </c>
      <c r="DA400" s="3" t="str">
        <f>IF(DA394=1,VLOOKUP(1,DA373:DP391,DA396,FALSE),"-")</f>
        <v>-</v>
      </c>
      <c r="DB400" s="3" t="str">
        <f t="shared" ref="DB400:DL400" si="681">IF(DB394=1,VLOOKUP(1,DB373:DQ391,DB396,FALSE),"-")</f>
        <v>-</v>
      </c>
      <c r="DC400" s="3" t="str">
        <f t="shared" si="681"/>
        <v>-</v>
      </c>
      <c r="DD400" s="3" t="str">
        <f t="shared" si="681"/>
        <v>-</v>
      </c>
      <c r="DE400" s="3" t="str">
        <f t="shared" si="681"/>
        <v>-</v>
      </c>
      <c r="DF400" s="3" t="str">
        <f t="shared" si="681"/>
        <v>-</v>
      </c>
      <c r="DG400" s="3" t="str">
        <f t="shared" si="681"/>
        <v>-</v>
      </c>
      <c r="DH400" s="3" t="str">
        <f t="shared" si="681"/>
        <v>-</v>
      </c>
      <c r="DI400" s="3" t="str">
        <f t="shared" si="681"/>
        <v>-</v>
      </c>
      <c r="DJ400" s="3" t="str">
        <f t="shared" si="681"/>
        <v>-</v>
      </c>
      <c r="DK400" s="3" t="str">
        <f t="shared" si="681"/>
        <v>-</v>
      </c>
      <c r="DL400" s="3" t="str">
        <f t="shared" si="681"/>
        <v>-</v>
      </c>
      <c r="DM400" s="3"/>
      <c r="DN400" s="3"/>
      <c r="DO400" s="3"/>
      <c r="DP400" s="3"/>
      <c r="DQ400" s="171"/>
      <c r="DU400" s="224" t="str">
        <f t="shared" si="670"/>
        <v>-</v>
      </c>
      <c r="DV400" s="225" t="str">
        <f t="shared" si="671"/>
        <v>-</v>
      </c>
      <c r="DW400" s="225">
        <f t="shared" si="672"/>
        <v>0</v>
      </c>
      <c r="DX400" s="150">
        <f t="shared" si="673"/>
        <v>0</v>
      </c>
      <c r="DY400" s="165">
        <f t="shared" si="679"/>
        <v>0</v>
      </c>
      <c r="DZ400" s="165">
        <f t="shared" si="674"/>
        <v>0</v>
      </c>
      <c r="EA400" s="165">
        <f t="shared" si="675"/>
        <v>0</v>
      </c>
      <c r="EB400" s="226">
        <f t="shared" si="676"/>
        <v>0</v>
      </c>
      <c r="EC400" s="165">
        <f t="shared" si="677"/>
        <v>0</v>
      </c>
      <c r="ED400" s="195">
        <f t="shared" si="678"/>
        <v>0</v>
      </c>
      <c r="EJ400" s="147"/>
    </row>
    <row r="401" spans="88:140" ht="13.5" customHeight="1">
      <c r="CJ401" s="139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212" t="s">
        <v>90</v>
      </c>
      <c r="DA401" s="3" t="str">
        <f>IF(DA394=1,VLOOKUP(1,DA373:DP391,DA397,FALSE),"-")</f>
        <v>-</v>
      </c>
      <c r="DB401" s="3" t="str">
        <f t="shared" ref="DB401:DL401" si="682">IF(DB394=1,VLOOKUP(1,DB373:DQ391,DB397,FALSE),"-")</f>
        <v>-</v>
      </c>
      <c r="DC401" s="3" t="str">
        <f t="shared" si="682"/>
        <v>-</v>
      </c>
      <c r="DD401" s="3" t="str">
        <f t="shared" si="682"/>
        <v>-</v>
      </c>
      <c r="DE401" s="3" t="str">
        <f t="shared" si="682"/>
        <v>-</v>
      </c>
      <c r="DF401" s="3" t="str">
        <f t="shared" si="682"/>
        <v>-</v>
      </c>
      <c r="DG401" s="3" t="str">
        <f t="shared" si="682"/>
        <v>-</v>
      </c>
      <c r="DH401" s="3" t="str">
        <f t="shared" si="682"/>
        <v>-</v>
      </c>
      <c r="DI401" s="3" t="str">
        <f t="shared" si="682"/>
        <v>-</v>
      </c>
      <c r="DJ401" s="3" t="str">
        <f t="shared" si="682"/>
        <v>-</v>
      </c>
      <c r="DK401" s="3" t="str">
        <f t="shared" si="682"/>
        <v>-</v>
      </c>
      <c r="DL401" s="3" t="str">
        <f t="shared" si="682"/>
        <v>-</v>
      </c>
      <c r="DM401" s="3"/>
      <c r="DN401" s="3"/>
      <c r="DO401" s="3"/>
      <c r="DP401" s="3"/>
      <c r="DQ401" s="171"/>
      <c r="DU401" s="224" t="str">
        <f t="shared" si="670"/>
        <v>-</v>
      </c>
      <c r="DV401" s="225" t="str">
        <f t="shared" si="671"/>
        <v>-</v>
      </c>
      <c r="DW401" s="225">
        <f t="shared" si="672"/>
        <v>0</v>
      </c>
      <c r="DX401" s="150">
        <f t="shared" si="673"/>
        <v>0</v>
      </c>
      <c r="DY401" s="165">
        <f t="shared" si="679"/>
        <v>0</v>
      </c>
      <c r="DZ401" s="165">
        <f t="shared" si="674"/>
        <v>0</v>
      </c>
      <c r="EA401" s="165">
        <f t="shared" si="675"/>
        <v>0</v>
      </c>
      <c r="EB401" s="226">
        <f t="shared" si="676"/>
        <v>0</v>
      </c>
      <c r="EC401" s="165">
        <f t="shared" si="677"/>
        <v>0</v>
      </c>
      <c r="ED401" s="195">
        <f t="shared" si="678"/>
        <v>0</v>
      </c>
      <c r="EJ401" s="147"/>
    </row>
    <row r="402" spans="88:140" ht="13.5" customHeight="1">
      <c r="CJ402" s="139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212" t="s">
        <v>60</v>
      </c>
      <c r="DA402" s="3" t="str">
        <f>IF(DA394=1,VLOOKUP(1,DA373:DP391,DA398,FALSE),"-")</f>
        <v>-</v>
      </c>
      <c r="DB402" s="3" t="str">
        <f t="shared" ref="DB402:DL402" si="683">IF(DB394=1,VLOOKUP(1,DB373:DQ391,DB398,FALSE),"-")</f>
        <v>-</v>
      </c>
      <c r="DC402" s="3" t="str">
        <f t="shared" si="683"/>
        <v>-</v>
      </c>
      <c r="DD402" s="3" t="str">
        <f t="shared" si="683"/>
        <v>-</v>
      </c>
      <c r="DE402" s="3" t="str">
        <f t="shared" si="683"/>
        <v>-</v>
      </c>
      <c r="DF402" s="3" t="str">
        <f t="shared" si="683"/>
        <v>-</v>
      </c>
      <c r="DG402" s="3" t="str">
        <f t="shared" si="683"/>
        <v>-</v>
      </c>
      <c r="DH402" s="3" t="str">
        <f t="shared" si="683"/>
        <v>-</v>
      </c>
      <c r="DI402" s="3" t="str">
        <f t="shared" si="683"/>
        <v>-</v>
      </c>
      <c r="DJ402" s="3" t="str">
        <f t="shared" si="683"/>
        <v>-</v>
      </c>
      <c r="DK402" s="3" t="str">
        <f t="shared" si="683"/>
        <v>-</v>
      </c>
      <c r="DL402" s="3" t="str">
        <f t="shared" si="683"/>
        <v>-</v>
      </c>
      <c r="DM402" s="3"/>
      <c r="DN402" s="3"/>
      <c r="DO402" s="3"/>
      <c r="DP402" s="3"/>
      <c r="DQ402" s="171"/>
      <c r="DU402" s="227" t="str">
        <f>IF($E$21="","-",BL25)</f>
        <v>-</v>
      </c>
      <c r="DV402" s="228" t="str">
        <f>BY25</f>
        <v>-</v>
      </c>
      <c r="DW402" s="228">
        <f>IF(DU402="-",0,$E$6)</f>
        <v>0</v>
      </c>
      <c r="DX402" s="229">
        <f>IF(DU402="-",0,$DU402/$E$21/$E$30*(2*PI()*$E$33)/1000*60)</f>
        <v>0</v>
      </c>
      <c r="DY402" s="214">
        <f t="shared" si="679"/>
        <v>0</v>
      </c>
      <c r="DZ402" s="214">
        <f t="shared" si="674"/>
        <v>0</v>
      </c>
      <c r="EA402" s="214">
        <f t="shared" si="675"/>
        <v>0</v>
      </c>
      <c r="EB402" s="230">
        <f t="shared" si="676"/>
        <v>0</v>
      </c>
      <c r="EC402" s="214">
        <f t="shared" si="677"/>
        <v>0</v>
      </c>
      <c r="ED402" s="197">
        <f t="shared" si="678"/>
        <v>0</v>
      </c>
      <c r="EJ402" s="147"/>
    </row>
    <row r="403" spans="88:140" ht="13.5" customHeight="1">
      <c r="CJ403" s="139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212" t="s">
        <v>61</v>
      </c>
      <c r="DA403" s="3" t="str">
        <f>IF(DA394=1,VLOOKUP(1,DA373:DP391,DA399,FALSE),"-")</f>
        <v>-</v>
      </c>
      <c r="DB403" s="3" t="str">
        <f t="shared" ref="DB403:DL403" si="684">IF(DB394=1,VLOOKUP(1,DB373:DQ391,DB399,FALSE),"-")</f>
        <v>-</v>
      </c>
      <c r="DC403" s="3" t="str">
        <f t="shared" si="684"/>
        <v>-</v>
      </c>
      <c r="DD403" s="3" t="str">
        <f t="shared" si="684"/>
        <v>-</v>
      </c>
      <c r="DE403" s="3" t="str">
        <f t="shared" si="684"/>
        <v>-</v>
      </c>
      <c r="DF403" s="3" t="str">
        <f t="shared" si="684"/>
        <v>-</v>
      </c>
      <c r="DG403" s="3" t="str">
        <f t="shared" si="684"/>
        <v>-</v>
      </c>
      <c r="DH403" s="3" t="str">
        <f t="shared" si="684"/>
        <v>-</v>
      </c>
      <c r="DI403" s="3" t="str">
        <f t="shared" si="684"/>
        <v>-</v>
      </c>
      <c r="DJ403" s="3" t="str">
        <f t="shared" si="684"/>
        <v>-</v>
      </c>
      <c r="DK403" s="3" t="str">
        <f t="shared" si="684"/>
        <v>-</v>
      </c>
      <c r="DL403" s="3" t="str">
        <f t="shared" si="684"/>
        <v>-</v>
      </c>
      <c r="DM403" s="3"/>
      <c r="DN403" s="3"/>
      <c r="DO403" s="3"/>
      <c r="DP403" s="3"/>
      <c r="DQ403" s="171"/>
      <c r="DV403" s="131"/>
      <c r="EJ403" s="147"/>
    </row>
    <row r="404" spans="88:140" ht="13.5" customHeight="1">
      <c r="CJ404" s="139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>
        <v>1</v>
      </c>
      <c r="CZ404" s="245" t="s">
        <v>93</v>
      </c>
      <c r="DA404" s="3" t="str">
        <f>IF(DA400="-","-",$E$38/(($E$17*$E$30/(2*PI()*$E$33)*1000/60)^2))</f>
        <v>-</v>
      </c>
      <c r="DB404" s="3" t="str">
        <f t="shared" ref="DB404:DL404" si="685">IF(DB400="-","-",$E$38/(($E$17*$E$30/(2*PI()*$E$33)*1000/60)^2))</f>
        <v>-</v>
      </c>
      <c r="DC404" s="3" t="str">
        <f t="shared" si="685"/>
        <v>-</v>
      </c>
      <c r="DD404" s="3" t="str">
        <f t="shared" si="685"/>
        <v>-</v>
      </c>
      <c r="DE404" s="3" t="str">
        <f t="shared" si="685"/>
        <v>-</v>
      </c>
      <c r="DF404" s="3" t="str">
        <f t="shared" si="685"/>
        <v>-</v>
      </c>
      <c r="DG404" s="3" t="str">
        <f t="shared" si="685"/>
        <v>-</v>
      </c>
      <c r="DH404" s="3" t="str">
        <f t="shared" si="685"/>
        <v>-</v>
      </c>
      <c r="DI404" s="3" t="str">
        <f t="shared" si="685"/>
        <v>-</v>
      </c>
      <c r="DJ404" s="3" t="str">
        <f t="shared" si="685"/>
        <v>-</v>
      </c>
      <c r="DK404" s="3" t="str">
        <f t="shared" si="685"/>
        <v>-</v>
      </c>
      <c r="DL404" s="3" t="str">
        <f t="shared" si="685"/>
        <v>-</v>
      </c>
      <c r="DM404" s="3"/>
      <c r="DN404" s="3"/>
      <c r="DO404" s="3"/>
      <c r="DP404" s="3"/>
      <c r="DQ404" s="171"/>
      <c r="EJ404" s="147"/>
    </row>
    <row r="405" spans="88:140" ht="13.5" customHeight="1">
      <c r="CJ405" s="139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>
        <v>1</v>
      </c>
      <c r="CZ405" s="245" t="s">
        <v>96</v>
      </c>
      <c r="DA405" s="3" t="str">
        <f>IF(DA400="-","-",-($E$17*$E$30*$F$17*$E$31/($E$33)*DA402)+$E$37/($E$17*$E$30/(2*PI()*$E$33)*1000/60))</f>
        <v>-</v>
      </c>
      <c r="DB405" s="3" t="str">
        <f t="shared" ref="DB405:DL405" si="686">IF(DB400="-","-",-($E$17*$E$30*$F$17*$E$31/($E$33)*DB402)+$E$37/($E$17*$E$30/(2*PI()*$E$33)*1000/60))</f>
        <v>-</v>
      </c>
      <c r="DC405" s="3" t="str">
        <f t="shared" si="686"/>
        <v>-</v>
      </c>
      <c r="DD405" s="3" t="str">
        <f t="shared" si="686"/>
        <v>-</v>
      </c>
      <c r="DE405" s="3" t="str">
        <f t="shared" si="686"/>
        <v>-</v>
      </c>
      <c r="DF405" s="3" t="str">
        <f t="shared" si="686"/>
        <v>-</v>
      </c>
      <c r="DG405" s="3" t="str">
        <f t="shared" si="686"/>
        <v>-</v>
      </c>
      <c r="DH405" s="3" t="str">
        <f t="shared" si="686"/>
        <v>-</v>
      </c>
      <c r="DI405" s="3" t="str">
        <f t="shared" si="686"/>
        <v>-</v>
      </c>
      <c r="DJ405" s="3" t="str">
        <f t="shared" si="686"/>
        <v>-</v>
      </c>
      <c r="DK405" s="3" t="str">
        <f t="shared" si="686"/>
        <v>-</v>
      </c>
      <c r="DL405" s="3" t="str">
        <f t="shared" si="686"/>
        <v>-</v>
      </c>
      <c r="DM405" s="3"/>
      <c r="DN405" s="3"/>
      <c r="DO405" s="3"/>
      <c r="DP405" s="3"/>
      <c r="DQ405" s="171"/>
      <c r="DU405" s="1" t="s">
        <v>143</v>
      </c>
      <c r="EJ405" s="147"/>
    </row>
    <row r="406" spans="88:140" ht="13.5" customHeight="1">
      <c r="CJ406" s="139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>
        <v>1</v>
      </c>
      <c r="CZ406" s="245" t="s">
        <v>99</v>
      </c>
      <c r="DA406" s="3" t="str">
        <f>IF(DA400="-","-",-$E$17*$E$30*$F$17*$E$31/($E$33) * DA403 + $E$36*$E$6*9.80665+DA368)</f>
        <v>-</v>
      </c>
      <c r="DB406" s="3" t="str">
        <f t="shared" ref="DB406:DL406" si="687">IF(DB400="-","-",-$E$17*$E$30*$F$17*$E$31/($E$33) * DB403 + $E$36*$E$6*9.80665+DB368)</f>
        <v>-</v>
      </c>
      <c r="DC406" s="3" t="str">
        <f t="shared" si="687"/>
        <v>-</v>
      </c>
      <c r="DD406" s="3" t="str">
        <f t="shared" si="687"/>
        <v>-</v>
      </c>
      <c r="DE406" s="3" t="str">
        <f t="shared" si="687"/>
        <v>-</v>
      </c>
      <c r="DF406" s="3" t="str">
        <f t="shared" si="687"/>
        <v>-</v>
      </c>
      <c r="DG406" s="3" t="str">
        <f t="shared" si="687"/>
        <v>-</v>
      </c>
      <c r="DH406" s="3" t="str">
        <f t="shared" si="687"/>
        <v>-</v>
      </c>
      <c r="DI406" s="3" t="str">
        <f t="shared" si="687"/>
        <v>-</v>
      </c>
      <c r="DJ406" s="3" t="str">
        <f t="shared" si="687"/>
        <v>-</v>
      </c>
      <c r="DK406" s="3" t="str">
        <f t="shared" si="687"/>
        <v>-</v>
      </c>
      <c r="DL406" s="3" t="str">
        <f t="shared" si="687"/>
        <v>-</v>
      </c>
      <c r="DM406" s="3"/>
      <c r="DN406" s="3"/>
      <c r="DO406" s="3"/>
      <c r="DP406" s="3"/>
      <c r="DQ406" s="171"/>
      <c r="DU406" s="192" t="s">
        <v>25</v>
      </c>
      <c r="DV406" s="193" t="s">
        <v>53</v>
      </c>
      <c r="DW406" s="193" t="s">
        <v>131</v>
      </c>
      <c r="DX406" s="223" t="s">
        <v>132</v>
      </c>
      <c r="DY406" s="193" t="s">
        <v>114</v>
      </c>
      <c r="DZ406" s="193" t="s">
        <v>50</v>
      </c>
      <c r="EA406" s="193" t="s">
        <v>133</v>
      </c>
      <c r="EB406" s="211" t="s">
        <v>134</v>
      </c>
      <c r="EC406" s="211"/>
      <c r="ED406" s="194" t="str">
        <f>DX406</f>
        <v>vehicle speed</v>
      </c>
      <c r="EJ406" s="147"/>
    </row>
    <row r="407" spans="88:140" ht="13.5" customHeight="1">
      <c r="CJ407" s="139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212" t="s">
        <v>102</v>
      </c>
      <c r="DA407" s="3" t="str">
        <f>IF(DA400="-","-",(-DA405+SQRT(DA405^2-4*DA404*(DA406+DA368)))/2/DA404)</f>
        <v>-</v>
      </c>
      <c r="DB407" s="3" t="str">
        <f t="shared" ref="DB407:DL407" si="688">IF(DB400="-","-",(-DB405+SQRT(DB405^2-4*DB404*(DB406+DB368)))/2/DB404)</f>
        <v>-</v>
      </c>
      <c r="DC407" s="3" t="str">
        <f t="shared" si="688"/>
        <v>-</v>
      </c>
      <c r="DD407" s="3" t="str">
        <f t="shared" si="688"/>
        <v>-</v>
      </c>
      <c r="DE407" s="3" t="str">
        <f t="shared" si="688"/>
        <v>-</v>
      </c>
      <c r="DF407" s="3" t="str">
        <f t="shared" si="688"/>
        <v>-</v>
      </c>
      <c r="DG407" s="3" t="str">
        <f t="shared" si="688"/>
        <v>-</v>
      </c>
      <c r="DH407" s="3" t="str">
        <f t="shared" si="688"/>
        <v>-</v>
      </c>
      <c r="DI407" s="3" t="str">
        <f t="shared" si="688"/>
        <v>-</v>
      </c>
      <c r="DJ407" s="3" t="str">
        <f t="shared" si="688"/>
        <v>-</v>
      </c>
      <c r="DK407" s="3" t="str">
        <f t="shared" si="688"/>
        <v>-</v>
      </c>
      <c r="DL407" s="3" t="str">
        <f t="shared" si="688"/>
        <v>-</v>
      </c>
      <c r="DM407" s="3"/>
      <c r="DN407" s="3"/>
      <c r="DO407" s="3"/>
      <c r="DP407" s="3"/>
      <c r="DQ407" s="171"/>
      <c r="DU407" s="213" t="s">
        <v>35</v>
      </c>
      <c r="DV407" s="196" t="s">
        <v>135</v>
      </c>
      <c r="DW407" s="196" t="s">
        <v>136</v>
      </c>
      <c r="DX407" s="229" t="s">
        <v>36</v>
      </c>
      <c r="DY407" s="196" t="s">
        <v>58</v>
      </c>
      <c r="DZ407" s="196" t="s">
        <v>58</v>
      </c>
      <c r="EA407" s="196" t="s">
        <v>58</v>
      </c>
      <c r="EB407" s="214" t="s">
        <v>137</v>
      </c>
      <c r="EC407" s="214" t="s">
        <v>138</v>
      </c>
      <c r="ED407" s="197" t="str">
        <f>DX407</f>
        <v>km/h</v>
      </c>
      <c r="EJ407" s="147"/>
    </row>
    <row r="408" spans="88:140" ht="13.5" customHeight="1">
      <c r="CJ408" s="139"/>
      <c r="CZ408" s="246" t="s">
        <v>106</v>
      </c>
      <c r="DA408" s="196" t="str">
        <f>IF(MAX(DA373:DA391)&lt;1,"-",IF(DA400="-","-",DA407/$E$17/$E$30*(2*PI()*$E$33)/1000*60))</f>
        <v>-</v>
      </c>
      <c r="DB408" s="196" t="str">
        <f t="shared" ref="DB408:DL408" si="689">IF(MAX(DB373:DB391)&lt;1,"-",IF(DB400="-","-",DB407/$E$17/$E$30*(2*PI()*$E$33)/1000*60))</f>
        <v>-</v>
      </c>
      <c r="DC408" s="196" t="str">
        <f t="shared" si="689"/>
        <v>-</v>
      </c>
      <c r="DD408" s="196" t="str">
        <f t="shared" si="689"/>
        <v>-</v>
      </c>
      <c r="DE408" s="196" t="str">
        <f t="shared" si="689"/>
        <v>-</v>
      </c>
      <c r="DF408" s="196" t="str">
        <f t="shared" si="689"/>
        <v>-</v>
      </c>
      <c r="DG408" s="196" t="str">
        <f t="shared" si="689"/>
        <v>-</v>
      </c>
      <c r="DH408" s="196" t="str">
        <f t="shared" si="689"/>
        <v>-</v>
      </c>
      <c r="DI408" s="196" t="str">
        <f t="shared" si="689"/>
        <v>-</v>
      </c>
      <c r="DJ408" s="196" t="str">
        <f t="shared" si="689"/>
        <v>-</v>
      </c>
      <c r="DK408" s="196" t="str">
        <f t="shared" si="689"/>
        <v>-</v>
      </c>
      <c r="DL408" s="196" t="str">
        <f t="shared" si="689"/>
        <v>-</v>
      </c>
      <c r="DQ408" s="171"/>
      <c r="DU408" s="224" t="str">
        <f t="shared" ref="DU408:DU426" si="690">IF($E$22="","-",BL6)</f>
        <v>-</v>
      </c>
      <c r="DV408" s="225" t="str">
        <f t="shared" ref="DV408:DV426" si="691">BZ6</f>
        <v>-</v>
      </c>
      <c r="DW408" s="225">
        <f t="shared" ref="DW408:DW426" si="692">IF(DU408="-",0,$E$6)</f>
        <v>0</v>
      </c>
      <c r="DX408" s="150">
        <f t="shared" ref="DX408:DX426" si="693">IF(DU408="-",0,$DU408/$E$22/$E$30*(2*PI()*$E$33)/1000*60)</f>
        <v>0</v>
      </c>
      <c r="DY408" s="165">
        <f>IF(DU408="-",0,$E$36*$E$6*9.80665+$E$37*DX408+$E$38*DX408^2)</f>
        <v>0</v>
      </c>
      <c r="DZ408" s="165">
        <f t="shared" ref="DZ408:DZ427" si="694">IF(DU408="-",0,$DV408*$E$22*$E$30*$F$22*$E$31/($E$33))</f>
        <v>0</v>
      </c>
      <c r="EA408" s="165">
        <f t="shared" ref="EA408:EA427" si="695">IF(DU408="-",0,DZ408-DY408)</f>
        <v>0</v>
      </c>
      <c r="EB408" s="226">
        <f t="shared" ref="EB408:EB427" si="696">IF(DU408="-",0,EA408/(SQRT(($DW408*9.80665)^2-EA408^2)))</f>
        <v>0</v>
      </c>
      <c r="EC408" s="165">
        <f t="shared" ref="EC408:EC427" si="697">IF(DU408="-",0,ATAN(EB408)/PI()*180)</f>
        <v>0</v>
      </c>
      <c r="ED408" s="195">
        <f t="shared" ref="ED408:ED427" si="698">IF(DU408="-",0,DX408)</f>
        <v>0</v>
      </c>
      <c r="EJ408" s="147"/>
    </row>
    <row r="409" spans="88:140" ht="13.5" customHeight="1">
      <c r="CJ409" s="139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171"/>
      <c r="DU409" s="224" t="str">
        <f t="shared" si="690"/>
        <v>-</v>
      </c>
      <c r="DV409" s="225" t="str">
        <f t="shared" si="691"/>
        <v>-</v>
      </c>
      <c r="DW409" s="225">
        <f t="shared" si="692"/>
        <v>0</v>
      </c>
      <c r="DX409" s="150">
        <f t="shared" si="693"/>
        <v>0</v>
      </c>
      <c r="DY409" s="165">
        <f t="shared" ref="DY409:DY427" si="699">IF(DU409="-",0,$E$36*$E$6*9.80665+$E$37*DX409+$E$38*DX409^2)</f>
        <v>0</v>
      </c>
      <c r="DZ409" s="165">
        <f t="shared" si="694"/>
        <v>0</v>
      </c>
      <c r="EA409" s="165">
        <f t="shared" si="695"/>
        <v>0</v>
      </c>
      <c r="EB409" s="226">
        <f t="shared" si="696"/>
        <v>0</v>
      </c>
      <c r="EC409" s="165">
        <f t="shared" si="697"/>
        <v>0</v>
      </c>
      <c r="ED409" s="195">
        <f t="shared" si="698"/>
        <v>0</v>
      </c>
      <c r="EJ409" s="147"/>
    </row>
    <row r="410" spans="88:140" ht="13.5" customHeight="1">
      <c r="CJ410" s="139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171"/>
      <c r="DU410" s="224" t="str">
        <f t="shared" si="690"/>
        <v>-</v>
      </c>
      <c r="DV410" s="225" t="str">
        <f t="shared" si="691"/>
        <v>-</v>
      </c>
      <c r="DW410" s="225">
        <f t="shared" si="692"/>
        <v>0</v>
      </c>
      <c r="DX410" s="150">
        <f t="shared" si="693"/>
        <v>0</v>
      </c>
      <c r="DY410" s="165">
        <f t="shared" si="699"/>
        <v>0</v>
      </c>
      <c r="DZ410" s="165">
        <f t="shared" si="694"/>
        <v>0</v>
      </c>
      <c r="EA410" s="165">
        <f t="shared" si="695"/>
        <v>0</v>
      </c>
      <c r="EB410" s="226">
        <f t="shared" si="696"/>
        <v>0</v>
      </c>
      <c r="EC410" s="165">
        <f t="shared" si="697"/>
        <v>0</v>
      </c>
      <c r="ED410" s="195">
        <f t="shared" si="698"/>
        <v>0</v>
      </c>
      <c r="EJ410" s="147"/>
    </row>
    <row r="411" spans="88:140" ht="13.5" customHeight="1">
      <c r="CJ411" s="157"/>
      <c r="CK411" s="3"/>
      <c r="CL411" s="3"/>
      <c r="CM411" s="3"/>
      <c r="CN411" s="3"/>
      <c r="CO411" s="3" t="s">
        <v>32</v>
      </c>
      <c r="CP411" s="164" t="s">
        <v>33</v>
      </c>
      <c r="CQ411" s="3" t="s">
        <v>34</v>
      </c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171"/>
      <c r="DU411" s="224" t="str">
        <f t="shared" si="690"/>
        <v>-</v>
      </c>
      <c r="DV411" s="225" t="str">
        <f t="shared" si="691"/>
        <v>-</v>
      </c>
      <c r="DW411" s="225">
        <f t="shared" si="692"/>
        <v>0</v>
      </c>
      <c r="DX411" s="150">
        <f t="shared" si="693"/>
        <v>0</v>
      </c>
      <c r="DY411" s="165">
        <f t="shared" si="699"/>
        <v>0</v>
      </c>
      <c r="DZ411" s="165">
        <f t="shared" si="694"/>
        <v>0</v>
      </c>
      <c r="EA411" s="165">
        <f t="shared" si="695"/>
        <v>0</v>
      </c>
      <c r="EB411" s="226">
        <f t="shared" si="696"/>
        <v>0</v>
      </c>
      <c r="EC411" s="165">
        <f t="shared" si="697"/>
        <v>0</v>
      </c>
      <c r="ED411" s="195">
        <f t="shared" si="698"/>
        <v>0</v>
      </c>
      <c r="EJ411" s="147"/>
    </row>
    <row r="412" spans="88:140" ht="13.5" customHeight="1">
      <c r="CJ412" s="139"/>
      <c r="CK412" s="3"/>
      <c r="CL412" s="3"/>
      <c r="CM412" s="165"/>
      <c r="CN412" s="165"/>
      <c r="CO412" s="215">
        <v>0</v>
      </c>
      <c r="CP412" s="242">
        <f>$AL$70</f>
        <v>0</v>
      </c>
      <c r="CQ412" s="242">
        <f>$AM$70</f>
        <v>0.01</v>
      </c>
      <c r="CR412" s="242">
        <f>$AN$70</f>
        <v>0.02</v>
      </c>
      <c r="CS412" s="242">
        <f>$AO$70</f>
        <v>0.03</v>
      </c>
      <c r="CT412" s="242">
        <f>$AP$70</f>
        <v>0.04</v>
      </c>
      <c r="CU412" s="242">
        <f>$AQ$70</f>
        <v>0.05</v>
      </c>
      <c r="CV412" s="242">
        <f>$AR$70</f>
        <v>0.06</v>
      </c>
      <c r="CW412" s="242">
        <f>$AS$70</f>
        <v>7.0000000000000007E-2</v>
      </c>
      <c r="CX412" s="242">
        <f>$AT$70</f>
        <v>0.08</v>
      </c>
      <c r="CY412" s="242">
        <f>$AU$70</f>
        <v>0.09</v>
      </c>
      <c r="CZ412" s="242">
        <f>$AV$70</f>
        <v>0.1</v>
      </c>
      <c r="DA412" s="193">
        <f>CO412</f>
        <v>0</v>
      </c>
      <c r="DB412" s="193">
        <f t="shared" ref="DB412:DL413" si="700">CP412</f>
        <v>0</v>
      </c>
      <c r="DC412" s="193">
        <f t="shared" si="700"/>
        <v>0.01</v>
      </c>
      <c r="DD412" s="193">
        <f t="shared" si="700"/>
        <v>0.02</v>
      </c>
      <c r="DE412" s="193">
        <f t="shared" si="700"/>
        <v>0.03</v>
      </c>
      <c r="DF412" s="193">
        <f t="shared" si="700"/>
        <v>0.04</v>
      </c>
      <c r="DG412" s="193">
        <f t="shared" si="700"/>
        <v>0.05</v>
      </c>
      <c r="DH412" s="193">
        <f t="shared" si="700"/>
        <v>0.06</v>
      </c>
      <c r="DI412" s="193">
        <f t="shared" si="700"/>
        <v>7.0000000000000007E-2</v>
      </c>
      <c r="DJ412" s="193">
        <f t="shared" si="700"/>
        <v>0.08</v>
      </c>
      <c r="DK412" s="193">
        <f t="shared" si="700"/>
        <v>0.09</v>
      </c>
      <c r="DL412" s="194">
        <f t="shared" si="700"/>
        <v>0.1</v>
      </c>
      <c r="DM412" s="3"/>
      <c r="DN412" s="3"/>
      <c r="DO412" s="3"/>
      <c r="DP412" s="3"/>
      <c r="DQ412" s="171"/>
      <c r="DU412" s="224" t="str">
        <f t="shared" si="690"/>
        <v>-</v>
      </c>
      <c r="DV412" s="225" t="str">
        <f t="shared" si="691"/>
        <v>-</v>
      </c>
      <c r="DW412" s="225">
        <f t="shared" si="692"/>
        <v>0</v>
      </c>
      <c r="DX412" s="150">
        <f t="shared" si="693"/>
        <v>0</v>
      </c>
      <c r="DY412" s="165">
        <f t="shared" si="699"/>
        <v>0</v>
      </c>
      <c r="DZ412" s="165">
        <f t="shared" si="694"/>
        <v>0</v>
      </c>
      <c r="EA412" s="165">
        <f t="shared" si="695"/>
        <v>0</v>
      </c>
      <c r="EB412" s="226">
        <f t="shared" si="696"/>
        <v>0</v>
      </c>
      <c r="EC412" s="165">
        <f t="shared" si="697"/>
        <v>0</v>
      </c>
      <c r="ED412" s="195">
        <f t="shared" si="698"/>
        <v>0</v>
      </c>
      <c r="EJ412" s="147"/>
    </row>
    <row r="413" spans="88:140" ht="13.5" customHeight="1">
      <c r="CJ413" s="139"/>
      <c r="CK413" s="3"/>
      <c r="CL413" s="3"/>
      <c r="CM413" s="3"/>
      <c r="CN413" s="3"/>
      <c r="CO413" s="213">
        <f t="shared" ref="CO413:CZ413" si="701">$E$6*9.80665*SIN(ATAN(CO$6))</f>
        <v>0</v>
      </c>
      <c r="CP413" s="196">
        <f>$E$6*9.80665*SIN(ATAN(CP412))</f>
        <v>0</v>
      </c>
      <c r="CQ413" s="243">
        <f t="shared" si="701"/>
        <v>0</v>
      </c>
      <c r="CR413" s="196">
        <f t="shared" si="701"/>
        <v>0</v>
      </c>
      <c r="CS413" s="196">
        <f t="shared" si="701"/>
        <v>0</v>
      </c>
      <c r="CT413" s="196">
        <f t="shared" si="701"/>
        <v>0</v>
      </c>
      <c r="CU413" s="196">
        <f t="shared" si="701"/>
        <v>0</v>
      </c>
      <c r="CV413" s="196">
        <f t="shared" si="701"/>
        <v>0</v>
      </c>
      <c r="CW413" s="196">
        <f t="shared" si="701"/>
        <v>0</v>
      </c>
      <c r="CX413" s="196">
        <f t="shared" si="701"/>
        <v>0</v>
      </c>
      <c r="CY413" s="196">
        <f t="shared" si="701"/>
        <v>0</v>
      </c>
      <c r="CZ413" s="196">
        <f t="shared" si="701"/>
        <v>0</v>
      </c>
      <c r="DA413" s="196">
        <f>CO413</f>
        <v>0</v>
      </c>
      <c r="DB413" s="196">
        <f t="shared" si="700"/>
        <v>0</v>
      </c>
      <c r="DC413" s="196">
        <f t="shared" si="700"/>
        <v>0</v>
      </c>
      <c r="DD413" s="196">
        <f t="shared" si="700"/>
        <v>0</v>
      </c>
      <c r="DE413" s="196">
        <f t="shared" si="700"/>
        <v>0</v>
      </c>
      <c r="DF413" s="196">
        <f t="shared" si="700"/>
        <v>0</v>
      </c>
      <c r="DG413" s="196">
        <f t="shared" si="700"/>
        <v>0</v>
      </c>
      <c r="DH413" s="196">
        <f t="shared" si="700"/>
        <v>0</v>
      </c>
      <c r="DI413" s="196">
        <f t="shared" si="700"/>
        <v>0</v>
      </c>
      <c r="DJ413" s="196">
        <f t="shared" si="700"/>
        <v>0</v>
      </c>
      <c r="DK413" s="196">
        <f t="shared" si="700"/>
        <v>0</v>
      </c>
      <c r="DL413" s="197">
        <f t="shared" si="700"/>
        <v>0</v>
      </c>
      <c r="DM413" s="3"/>
      <c r="DN413" s="3"/>
      <c r="DO413" s="3"/>
      <c r="DP413" s="3"/>
      <c r="DQ413" s="171"/>
      <c r="DU413" s="224" t="str">
        <f t="shared" si="690"/>
        <v>-</v>
      </c>
      <c r="DV413" s="225" t="str">
        <f t="shared" si="691"/>
        <v>-</v>
      </c>
      <c r="DW413" s="225">
        <f t="shared" si="692"/>
        <v>0</v>
      </c>
      <c r="DX413" s="150">
        <f t="shared" si="693"/>
        <v>0</v>
      </c>
      <c r="DY413" s="165">
        <f t="shared" si="699"/>
        <v>0</v>
      </c>
      <c r="DZ413" s="165">
        <f t="shared" si="694"/>
        <v>0</v>
      </c>
      <c r="EA413" s="165">
        <f t="shared" si="695"/>
        <v>0</v>
      </c>
      <c r="EB413" s="226">
        <f t="shared" si="696"/>
        <v>0</v>
      </c>
      <c r="EC413" s="165">
        <f t="shared" si="697"/>
        <v>0</v>
      </c>
      <c r="ED413" s="195">
        <f t="shared" si="698"/>
        <v>0</v>
      </c>
      <c r="EJ413" s="147"/>
    </row>
    <row r="414" spans="88:140" ht="13.5" customHeight="1">
      <c r="CJ414" s="139"/>
      <c r="CK414" s="3"/>
      <c r="CL414" s="3"/>
      <c r="CM414" s="3"/>
      <c r="CN414" s="3"/>
      <c r="CO414" s="3"/>
      <c r="CP414" s="3"/>
      <c r="CQ414" s="166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171"/>
      <c r="DU414" s="224" t="str">
        <f t="shared" si="690"/>
        <v>-</v>
      </c>
      <c r="DV414" s="225" t="str">
        <f t="shared" si="691"/>
        <v>-</v>
      </c>
      <c r="DW414" s="225">
        <f t="shared" si="692"/>
        <v>0</v>
      </c>
      <c r="DX414" s="150">
        <f t="shared" si="693"/>
        <v>0</v>
      </c>
      <c r="DY414" s="165">
        <f t="shared" si="699"/>
        <v>0</v>
      </c>
      <c r="DZ414" s="165">
        <f t="shared" si="694"/>
        <v>0</v>
      </c>
      <c r="EA414" s="165">
        <f t="shared" si="695"/>
        <v>0</v>
      </c>
      <c r="EB414" s="226">
        <f t="shared" si="696"/>
        <v>0</v>
      </c>
      <c r="EC414" s="165">
        <f t="shared" si="697"/>
        <v>0</v>
      </c>
      <c r="ED414" s="195">
        <f t="shared" si="698"/>
        <v>0</v>
      </c>
      <c r="EJ414" s="147"/>
    </row>
    <row r="415" spans="88:140" ht="13.5" customHeight="1">
      <c r="CJ415" s="139"/>
      <c r="CK415" s="3"/>
      <c r="CL415" s="1" t="s">
        <v>26</v>
      </c>
      <c r="CM415" s="3" t="s">
        <v>50</v>
      </c>
      <c r="CN415" s="3" t="s">
        <v>51</v>
      </c>
      <c r="CO415" s="3" t="s">
        <v>52</v>
      </c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 t="s">
        <v>25</v>
      </c>
      <c r="DN415" s="3" t="s">
        <v>53</v>
      </c>
      <c r="DO415" s="151" t="s">
        <v>54</v>
      </c>
      <c r="DP415" s="3"/>
      <c r="DQ415" s="171"/>
      <c r="DU415" s="224" t="str">
        <f t="shared" si="690"/>
        <v>-</v>
      </c>
      <c r="DV415" s="225" t="str">
        <f t="shared" si="691"/>
        <v>-</v>
      </c>
      <c r="DW415" s="225">
        <f t="shared" si="692"/>
        <v>0</v>
      </c>
      <c r="DX415" s="150">
        <f t="shared" si="693"/>
        <v>0</v>
      </c>
      <c r="DY415" s="165">
        <f t="shared" si="699"/>
        <v>0</v>
      </c>
      <c r="DZ415" s="165">
        <f t="shared" si="694"/>
        <v>0</v>
      </c>
      <c r="EA415" s="165">
        <f t="shared" si="695"/>
        <v>0</v>
      </c>
      <c r="EB415" s="226">
        <f t="shared" si="696"/>
        <v>0</v>
      </c>
      <c r="EC415" s="165">
        <f t="shared" si="697"/>
        <v>0</v>
      </c>
      <c r="ED415" s="195">
        <f t="shared" si="698"/>
        <v>0</v>
      </c>
      <c r="EJ415" s="147"/>
    </row>
    <row r="416" spans="88:140" ht="13.5" customHeight="1">
      <c r="CJ416" s="231"/>
      <c r="CK416" s="249" t="str">
        <f>BV4</f>
        <v>10th</v>
      </c>
      <c r="CL416" s="232"/>
      <c r="CM416" s="223"/>
      <c r="CN416" s="223"/>
      <c r="CO416" s="193">
        <f>CO$6</f>
        <v>0</v>
      </c>
      <c r="CP416" s="193">
        <f t="shared" ref="CP416:CZ416" si="702">CP$6</f>
        <v>0</v>
      </c>
      <c r="CQ416" s="193">
        <f t="shared" si="702"/>
        <v>0.01</v>
      </c>
      <c r="CR416" s="193">
        <f t="shared" si="702"/>
        <v>0.02</v>
      </c>
      <c r="CS416" s="193">
        <f t="shared" si="702"/>
        <v>0.03</v>
      </c>
      <c r="CT416" s="193">
        <f t="shared" si="702"/>
        <v>0.04</v>
      </c>
      <c r="CU416" s="193">
        <f t="shared" si="702"/>
        <v>0.05</v>
      </c>
      <c r="CV416" s="193">
        <f t="shared" si="702"/>
        <v>0.06</v>
      </c>
      <c r="CW416" s="193">
        <f t="shared" si="702"/>
        <v>7.0000000000000007E-2</v>
      </c>
      <c r="CX416" s="193">
        <f t="shared" si="702"/>
        <v>0.08</v>
      </c>
      <c r="CY416" s="193">
        <f t="shared" si="702"/>
        <v>0.09</v>
      </c>
      <c r="CZ416" s="193">
        <f t="shared" si="702"/>
        <v>0.1</v>
      </c>
      <c r="DA416" s="193">
        <f>CO$6</f>
        <v>0</v>
      </c>
      <c r="DB416" s="193">
        <f>CP$6</f>
        <v>0</v>
      </c>
      <c r="DC416" s="193">
        <f t="shared" ref="DC416:DJ416" si="703">CQ$6</f>
        <v>0.01</v>
      </c>
      <c r="DD416" s="193">
        <f t="shared" si="703"/>
        <v>0.02</v>
      </c>
      <c r="DE416" s="193">
        <f t="shared" si="703"/>
        <v>0.03</v>
      </c>
      <c r="DF416" s="193">
        <f t="shared" si="703"/>
        <v>0.04</v>
      </c>
      <c r="DG416" s="193">
        <f t="shared" si="703"/>
        <v>0.05</v>
      </c>
      <c r="DH416" s="193">
        <f t="shared" si="703"/>
        <v>0.06</v>
      </c>
      <c r="DI416" s="193">
        <f t="shared" si="703"/>
        <v>7.0000000000000007E-2</v>
      </c>
      <c r="DJ416" s="193">
        <f t="shared" si="703"/>
        <v>0.08</v>
      </c>
      <c r="DK416" s="193">
        <f>CY$6</f>
        <v>0.09</v>
      </c>
      <c r="DL416" s="193">
        <f>CZ$6</f>
        <v>0.1</v>
      </c>
      <c r="DM416" s="193"/>
      <c r="DN416" s="193"/>
      <c r="DO416" s="193" t="s">
        <v>56</v>
      </c>
      <c r="DP416" s="194"/>
      <c r="DQ416" s="171"/>
      <c r="DU416" s="224" t="str">
        <f t="shared" si="690"/>
        <v>-</v>
      </c>
      <c r="DV416" s="225" t="str">
        <f t="shared" si="691"/>
        <v>-</v>
      </c>
      <c r="DW416" s="225">
        <f t="shared" si="692"/>
        <v>0</v>
      </c>
      <c r="DX416" s="150">
        <f t="shared" si="693"/>
        <v>0</v>
      </c>
      <c r="DY416" s="165">
        <f t="shared" si="699"/>
        <v>0</v>
      </c>
      <c r="DZ416" s="165">
        <f t="shared" si="694"/>
        <v>0</v>
      </c>
      <c r="EA416" s="165">
        <f t="shared" si="695"/>
        <v>0</v>
      </c>
      <c r="EB416" s="226">
        <f t="shared" si="696"/>
        <v>0</v>
      </c>
      <c r="EC416" s="165">
        <f t="shared" si="697"/>
        <v>0</v>
      </c>
      <c r="ED416" s="195">
        <f t="shared" si="698"/>
        <v>0</v>
      </c>
      <c r="EJ416" s="147"/>
    </row>
    <row r="417" spans="88:140" ht="13.5" customHeight="1">
      <c r="CJ417" s="236" t="str">
        <f>BL5</f>
        <v>rpm</v>
      </c>
      <c r="CK417" s="142" t="str">
        <f>BV5</f>
        <v>Nm</v>
      </c>
      <c r="CL417" s="139" t="s">
        <v>36</v>
      </c>
      <c r="CM417" s="3" t="s">
        <v>58</v>
      </c>
      <c r="CN417" s="3" t="s">
        <v>59</v>
      </c>
      <c r="CO417" s="3" t="s">
        <v>59</v>
      </c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 t="s">
        <v>35</v>
      </c>
      <c r="DN417" s="3" t="s">
        <v>58</v>
      </c>
      <c r="DO417" s="139" t="s">
        <v>60</v>
      </c>
      <c r="DP417" s="235" t="s">
        <v>61</v>
      </c>
      <c r="DQ417" s="171"/>
      <c r="DU417" s="224" t="str">
        <f t="shared" si="690"/>
        <v>-</v>
      </c>
      <c r="DV417" s="225" t="str">
        <f t="shared" si="691"/>
        <v>-</v>
      </c>
      <c r="DW417" s="225">
        <f t="shared" si="692"/>
        <v>0</v>
      </c>
      <c r="DX417" s="150">
        <f t="shared" si="693"/>
        <v>0</v>
      </c>
      <c r="DY417" s="165">
        <f t="shared" si="699"/>
        <v>0</v>
      </c>
      <c r="DZ417" s="165">
        <f t="shared" si="694"/>
        <v>0</v>
      </c>
      <c r="EA417" s="165">
        <f t="shared" si="695"/>
        <v>0</v>
      </c>
      <c r="EB417" s="226">
        <f t="shared" si="696"/>
        <v>0</v>
      </c>
      <c r="EC417" s="165">
        <f t="shared" si="697"/>
        <v>0</v>
      </c>
      <c r="ED417" s="195">
        <f t="shared" si="698"/>
        <v>0</v>
      </c>
      <c r="EJ417" s="147"/>
    </row>
    <row r="418" spans="88:140" ht="13.5" customHeight="1">
      <c r="CJ418" s="236" t="str">
        <f>IF($E$18="","-",BL6)</f>
        <v>-</v>
      </c>
      <c r="CK418" s="142" t="str">
        <f t="shared" ref="CK418:CK436" si="704">BV6</f>
        <v>-</v>
      </c>
      <c r="CL418" s="260" t="str">
        <f>IF(CJ418="-","-",CJ418/$E$18/$E$30*(2*PI()*$E$33)/1000*60)</f>
        <v>-</v>
      </c>
      <c r="CM418" s="3">
        <f t="shared" ref="CM418:CM436" si="705">IF(CJ418="-",0,$CK418*$E$18*$E$30*$F$18*$E$31/($E$33))</f>
        <v>0</v>
      </c>
      <c r="CN418" s="3">
        <f>IF(CJ418="-",0,$E$36*$E$6*9.80665+$E$37*($CJ418/$E$18/$E$30*(2*PI()*$E$33)/1000*60)+$E$38*($CJ418/$E$18/$E$30*(2*PI()*$E$33)/1000*60)^2)</f>
        <v>0</v>
      </c>
      <c r="CO418" s="3">
        <f t="shared" ref="CO418:CO436" si="706">IF(CJ418="-",0,$CM418-$CN418-CO$53)</f>
        <v>0</v>
      </c>
      <c r="CP418" s="3">
        <f t="shared" ref="CP418:CP436" si="707">IF(CJ418="-",0,$CM418-$CN418-CP$53)</f>
        <v>0</v>
      </c>
      <c r="CQ418" s="3">
        <f t="shared" ref="CQ418:CQ436" si="708">IF(CJ418="-",0,$CM418-$CN418-CQ$53)</f>
        <v>0</v>
      </c>
      <c r="CR418" s="3">
        <f t="shared" ref="CR418:CR436" si="709">IF(CJ418="-",0,$CM418-$CN418-CR$53)</f>
        <v>0</v>
      </c>
      <c r="CS418" s="3">
        <f t="shared" ref="CS418:CS436" si="710">IF(CJ418="-",0,$CM418-$CN418-CS$53)</f>
        <v>0</v>
      </c>
      <c r="CT418" s="3">
        <f t="shared" ref="CT418:CT436" si="711">IF(CJ418="-",0,$CM418-$CN418-CT$53)</f>
        <v>0</v>
      </c>
      <c r="CU418" s="3">
        <f t="shared" ref="CU418:CU436" si="712">IF(CJ418="-",0,$CM418-$CN418-CU$53)</f>
        <v>0</v>
      </c>
      <c r="CV418" s="3">
        <f t="shared" ref="CV418:CV436" si="713">IF(CJ418="-",0,$CM418-$CN418-CV$53)</f>
        <v>0</v>
      </c>
      <c r="CW418" s="3">
        <f t="shared" ref="CW418:CW436" si="714">IF(CJ418="-",0,$CM418-$CN418-CW$53)</f>
        <v>0</v>
      </c>
      <c r="CX418" s="3">
        <f t="shared" ref="CX418:CX436" si="715">IF(CJ418="-",0,$CM418-$CN418-CX$53)</f>
        <v>0</v>
      </c>
      <c r="CY418" s="3">
        <f t="shared" ref="CY418:CY436" si="716">IF(CJ418="-",0,$CM418-$CN418-CY$53)</f>
        <v>0</v>
      </c>
      <c r="CZ418" s="3">
        <f t="shared" ref="CZ418:CZ436" si="717">IF(CJ418="-",0,$CM418-$CN418-CZ$53)</f>
        <v>0</v>
      </c>
      <c r="DA418" s="3">
        <f>IF(AND(CO418&gt;0,CO419&lt;0),1,-1)</f>
        <v>-1</v>
      </c>
      <c r="DB418" s="3">
        <f t="shared" ref="DB418:DJ436" si="718">IF(AND(CP418&gt;0,CP419&lt;0),1,-1)</f>
        <v>-1</v>
      </c>
      <c r="DC418" s="3">
        <f t="shared" si="718"/>
        <v>-1</v>
      </c>
      <c r="DD418" s="3">
        <f t="shared" si="718"/>
        <v>-1</v>
      </c>
      <c r="DE418" s="3">
        <f t="shared" si="718"/>
        <v>-1</v>
      </c>
      <c r="DF418" s="3">
        <f t="shared" si="718"/>
        <v>-1</v>
      </c>
      <c r="DG418" s="3">
        <f t="shared" si="718"/>
        <v>-1</v>
      </c>
      <c r="DH418" s="3">
        <f t="shared" si="718"/>
        <v>-1</v>
      </c>
      <c r="DI418" s="3">
        <f t="shared" si="718"/>
        <v>-1</v>
      </c>
      <c r="DJ418" s="3">
        <f>IF(AND(CX418&gt;0,CX419&lt;0),1,-1)</f>
        <v>-1</v>
      </c>
      <c r="DK418" s="3">
        <f t="shared" ref="DK418:DL435" si="719">IF(AND(CY418&gt;0,CY419&lt;0),1,-1)</f>
        <v>-1</v>
      </c>
      <c r="DL418" s="3">
        <f t="shared" si="719"/>
        <v>-1</v>
      </c>
      <c r="DM418" s="161" t="str">
        <f t="shared" ref="DM418:DM437" si="720">CJ418</f>
        <v>-</v>
      </c>
      <c r="DN418" s="161" t="str">
        <f t="shared" ref="DN418:DN437" si="721">CK418</f>
        <v>-</v>
      </c>
      <c r="DO418" s="139" t="str">
        <f>IF(OR(DM418="-",DM419="-"),"-",(DN418-DN419)/(DM418-DM419))</f>
        <v>-</v>
      </c>
      <c r="DP418" s="235" t="str">
        <f>IF(OR(DM418="-",DM419="-"),"-",(DM418*DN419-DN418*DM419)/(DM418-DM419))</f>
        <v>-</v>
      </c>
      <c r="DQ418" s="174"/>
      <c r="DU418" s="224" t="str">
        <f t="shared" si="690"/>
        <v>-</v>
      </c>
      <c r="DV418" s="225" t="str">
        <f t="shared" si="691"/>
        <v>-</v>
      </c>
      <c r="DW418" s="225">
        <f t="shared" si="692"/>
        <v>0</v>
      </c>
      <c r="DX418" s="150">
        <f t="shared" si="693"/>
        <v>0</v>
      </c>
      <c r="DY418" s="165">
        <f t="shared" si="699"/>
        <v>0</v>
      </c>
      <c r="DZ418" s="165">
        <f t="shared" si="694"/>
        <v>0</v>
      </c>
      <c r="EA418" s="165">
        <f t="shared" si="695"/>
        <v>0</v>
      </c>
      <c r="EB418" s="226">
        <f t="shared" si="696"/>
        <v>0</v>
      </c>
      <c r="EC418" s="165">
        <f t="shared" si="697"/>
        <v>0</v>
      </c>
      <c r="ED418" s="195">
        <f t="shared" si="698"/>
        <v>0</v>
      </c>
      <c r="EJ418" s="147"/>
    </row>
    <row r="419" spans="88:140" ht="13.5" customHeight="1">
      <c r="CJ419" s="236" t="str">
        <f t="shared" ref="CJ419:CJ437" si="722">IF($E$18="","-",BL7)</f>
        <v>-</v>
      </c>
      <c r="CK419" s="142" t="str">
        <f t="shared" si="704"/>
        <v>-</v>
      </c>
      <c r="CL419" s="260" t="str">
        <f t="shared" ref="CL419:CL437" si="723">IF(CJ419="-","-",CJ419/$E$18/$E$30*(2*PI()*$E$33)/1000*60)</f>
        <v>-</v>
      </c>
      <c r="CM419" s="3">
        <f t="shared" si="705"/>
        <v>0</v>
      </c>
      <c r="CN419" s="3">
        <f t="shared" ref="CN419:CN437" si="724">IF(CJ419="-",0,$E$36*$E$6*9.80665+$E$37*($CJ419/$E$18/$E$30*(2*PI()*$E$33)/1000*60)+$E$38*($CJ419/$E$18/$E$30*(2*PI()*$E$33)/1000*60)^2)</f>
        <v>0</v>
      </c>
      <c r="CO419" s="3">
        <f t="shared" si="706"/>
        <v>0</v>
      </c>
      <c r="CP419" s="3">
        <f t="shared" si="707"/>
        <v>0</v>
      </c>
      <c r="CQ419" s="3">
        <f t="shared" si="708"/>
        <v>0</v>
      </c>
      <c r="CR419" s="3">
        <f t="shared" si="709"/>
        <v>0</v>
      </c>
      <c r="CS419" s="3">
        <f t="shared" si="710"/>
        <v>0</v>
      </c>
      <c r="CT419" s="3">
        <f t="shared" si="711"/>
        <v>0</v>
      </c>
      <c r="CU419" s="3">
        <f t="shared" si="712"/>
        <v>0</v>
      </c>
      <c r="CV419" s="3">
        <f t="shared" si="713"/>
        <v>0</v>
      </c>
      <c r="CW419" s="3">
        <f t="shared" si="714"/>
        <v>0</v>
      </c>
      <c r="CX419" s="3">
        <f t="shared" si="715"/>
        <v>0</v>
      </c>
      <c r="CY419" s="3">
        <f t="shared" si="716"/>
        <v>0</v>
      </c>
      <c r="CZ419" s="3">
        <f t="shared" si="717"/>
        <v>0</v>
      </c>
      <c r="DA419" s="3">
        <f t="shared" ref="DA419:DA431" si="725">IF(AND(CO419&gt;0,CO420&lt;0),1,-1)</f>
        <v>-1</v>
      </c>
      <c r="DB419" s="3">
        <f t="shared" si="718"/>
        <v>-1</v>
      </c>
      <c r="DC419" s="3">
        <f t="shared" si="718"/>
        <v>-1</v>
      </c>
      <c r="DD419" s="3">
        <f t="shared" si="718"/>
        <v>-1</v>
      </c>
      <c r="DE419" s="3">
        <f t="shared" si="718"/>
        <v>-1</v>
      </c>
      <c r="DF419" s="3">
        <f t="shared" si="718"/>
        <v>-1</v>
      </c>
      <c r="DG419" s="3">
        <f t="shared" si="718"/>
        <v>-1</v>
      </c>
      <c r="DH419" s="3">
        <f t="shared" si="718"/>
        <v>-1</v>
      </c>
      <c r="DI419" s="3">
        <f t="shared" si="718"/>
        <v>-1</v>
      </c>
      <c r="DJ419" s="3">
        <f t="shared" si="718"/>
        <v>-1</v>
      </c>
      <c r="DK419" s="3">
        <f t="shared" si="719"/>
        <v>-1</v>
      </c>
      <c r="DL419" s="3">
        <f t="shared" si="719"/>
        <v>-1</v>
      </c>
      <c r="DM419" s="161" t="str">
        <f t="shared" si="720"/>
        <v>-</v>
      </c>
      <c r="DN419" s="161" t="str">
        <f t="shared" si="721"/>
        <v>-</v>
      </c>
      <c r="DO419" s="139" t="str">
        <f>IF(OR(DM419="-",DM420="-"),"-",(DN419-DN420)/(DM419-DM420))</f>
        <v>-</v>
      </c>
      <c r="DP419" s="235" t="str">
        <f t="shared" ref="DP419:DP436" si="726">IF(OR(DM419="-",DM420="-"),"-",(DM419*DN420-DN419*DM420)/(DM419-DM420))</f>
        <v>-</v>
      </c>
      <c r="DQ419" s="171"/>
      <c r="DU419" s="224" t="str">
        <f t="shared" si="690"/>
        <v>-</v>
      </c>
      <c r="DV419" s="225" t="str">
        <f t="shared" si="691"/>
        <v>-</v>
      </c>
      <c r="DW419" s="225">
        <f t="shared" si="692"/>
        <v>0</v>
      </c>
      <c r="DX419" s="150">
        <f t="shared" si="693"/>
        <v>0</v>
      </c>
      <c r="DY419" s="165">
        <f t="shared" si="699"/>
        <v>0</v>
      </c>
      <c r="DZ419" s="165">
        <f t="shared" si="694"/>
        <v>0</v>
      </c>
      <c r="EA419" s="165">
        <f t="shared" si="695"/>
        <v>0</v>
      </c>
      <c r="EB419" s="226">
        <f t="shared" si="696"/>
        <v>0</v>
      </c>
      <c r="EC419" s="165">
        <f t="shared" si="697"/>
        <v>0</v>
      </c>
      <c r="ED419" s="195">
        <f t="shared" si="698"/>
        <v>0</v>
      </c>
      <c r="EJ419" s="147"/>
    </row>
    <row r="420" spans="88:140" ht="13.5" customHeight="1">
      <c r="CJ420" s="236" t="str">
        <f t="shared" si="722"/>
        <v>-</v>
      </c>
      <c r="CK420" s="142" t="str">
        <f t="shared" si="704"/>
        <v>-</v>
      </c>
      <c r="CL420" s="260" t="str">
        <f t="shared" si="723"/>
        <v>-</v>
      </c>
      <c r="CM420" s="3">
        <f t="shared" si="705"/>
        <v>0</v>
      </c>
      <c r="CN420" s="3">
        <f t="shared" si="724"/>
        <v>0</v>
      </c>
      <c r="CO420" s="3">
        <f t="shared" si="706"/>
        <v>0</v>
      </c>
      <c r="CP420" s="3">
        <f t="shared" si="707"/>
        <v>0</v>
      </c>
      <c r="CQ420" s="3">
        <f t="shared" si="708"/>
        <v>0</v>
      </c>
      <c r="CR420" s="3">
        <f t="shared" si="709"/>
        <v>0</v>
      </c>
      <c r="CS420" s="3">
        <f t="shared" si="710"/>
        <v>0</v>
      </c>
      <c r="CT420" s="3">
        <f t="shared" si="711"/>
        <v>0</v>
      </c>
      <c r="CU420" s="3">
        <f t="shared" si="712"/>
        <v>0</v>
      </c>
      <c r="CV420" s="3">
        <f t="shared" si="713"/>
        <v>0</v>
      </c>
      <c r="CW420" s="3">
        <f t="shared" si="714"/>
        <v>0</v>
      </c>
      <c r="CX420" s="3">
        <f t="shared" si="715"/>
        <v>0</v>
      </c>
      <c r="CY420" s="3">
        <f t="shared" si="716"/>
        <v>0</v>
      </c>
      <c r="CZ420" s="3">
        <f t="shared" si="717"/>
        <v>0</v>
      </c>
      <c r="DA420" s="3">
        <f t="shared" si="725"/>
        <v>-1</v>
      </c>
      <c r="DB420" s="3">
        <f t="shared" si="718"/>
        <v>-1</v>
      </c>
      <c r="DC420" s="3">
        <f t="shared" si="718"/>
        <v>-1</v>
      </c>
      <c r="DD420" s="3">
        <f t="shared" si="718"/>
        <v>-1</v>
      </c>
      <c r="DE420" s="3">
        <f t="shared" si="718"/>
        <v>-1</v>
      </c>
      <c r="DF420" s="3">
        <f t="shared" si="718"/>
        <v>-1</v>
      </c>
      <c r="DG420" s="3">
        <f t="shared" si="718"/>
        <v>-1</v>
      </c>
      <c r="DH420" s="3">
        <f t="shared" si="718"/>
        <v>-1</v>
      </c>
      <c r="DI420" s="3">
        <f t="shared" si="718"/>
        <v>-1</v>
      </c>
      <c r="DJ420" s="3">
        <f t="shared" si="718"/>
        <v>-1</v>
      </c>
      <c r="DK420" s="3">
        <f t="shared" si="719"/>
        <v>-1</v>
      </c>
      <c r="DL420" s="3">
        <f t="shared" si="719"/>
        <v>-1</v>
      </c>
      <c r="DM420" s="161" t="str">
        <f t="shared" si="720"/>
        <v>-</v>
      </c>
      <c r="DN420" s="161" t="str">
        <f t="shared" si="721"/>
        <v>-</v>
      </c>
      <c r="DO420" s="139" t="str">
        <f t="shared" ref="DO420:DO435" si="727">IF(OR(DM420="-",DM421="-"),"-",(DN420-DN421)/(DM420-DM421))</f>
        <v>-</v>
      </c>
      <c r="DP420" s="235" t="str">
        <f t="shared" si="726"/>
        <v>-</v>
      </c>
      <c r="DU420" s="224" t="str">
        <f t="shared" si="690"/>
        <v>-</v>
      </c>
      <c r="DV420" s="225" t="str">
        <f t="shared" si="691"/>
        <v>-</v>
      </c>
      <c r="DW420" s="225">
        <f t="shared" si="692"/>
        <v>0</v>
      </c>
      <c r="DX420" s="150">
        <f t="shared" si="693"/>
        <v>0</v>
      </c>
      <c r="DY420" s="165">
        <f t="shared" si="699"/>
        <v>0</v>
      </c>
      <c r="DZ420" s="165">
        <f t="shared" si="694"/>
        <v>0</v>
      </c>
      <c r="EA420" s="165">
        <f t="shared" si="695"/>
        <v>0</v>
      </c>
      <c r="EB420" s="226">
        <f t="shared" si="696"/>
        <v>0</v>
      </c>
      <c r="EC420" s="165">
        <f t="shared" si="697"/>
        <v>0</v>
      </c>
      <c r="ED420" s="195">
        <f t="shared" si="698"/>
        <v>0</v>
      </c>
      <c r="EJ420" s="147"/>
    </row>
    <row r="421" spans="88:140" ht="13.5" customHeight="1">
      <c r="CJ421" s="236" t="str">
        <f t="shared" si="722"/>
        <v>-</v>
      </c>
      <c r="CK421" s="142" t="str">
        <f t="shared" si="704"/>
        <v>-</v>
      </c>
      <c r="CL421" s="260" t="str">
        <f t="shared" si="723"/>
        <v>-</v>
      </c>
      <c r="CM421" s="3">
        <f t="shared" si="705"/>
        <v>0</v>
      </c>
      <c r="CN421" s="3">
        <f t="shared" si="724"/>
        <v>0</v>
      </c>
      <c r="CO421" s="3">
        <f t="shared" si="706"/>
        <v>0</v>
      </c>
      <c r="CP421" s="3">
        <f t="shared" si="707"/>
        <v>0</v>
      </c>
      <c r="CQ421" s="3">
        <f t="shared" si="708"/>
        <v>0</v>
      </c>
      <c r="CR421" s="3">
        <f t="shared" si="709"/>
        <v>0</v>
      </c>
      <c r="CS421" s="3">
        <f t="shared" si="710"/>
        <v>0</v>
      </c>
      <c r="CT421" s="3">
        <f t="shared" si="711"/>
        <v>0</v>
      </c>
      <c r="CU421" s="3">
        <f t="shared" si="712"/>
        <v>0</v>
      </c>
      <c r="CV421" s="3">
        <f t="shared" si="713"/>
        <v>0</v>
      </c>
      <c r="CW421" s="3">
        <f t="shared" si="714"/>
        <v>0</v>
      </c>
      <c r="CX421" s="3">
        <f t="shared" si="715"/>
        <v>0</v>
      </c>
      <c r="CY421" s="3">
        <f t="shared" si="716"/>
        <v>0</v>
      </c>
      <c r="CZ421" s="3">
        <f t="shared" si="717"/>
        <v>0</v>
      </c>
      <c r="DA421" s="3">
        <f t="shared" si="725"/>
        <v>-1</v>
      </c>
      <c r="DB421" s="3">
        <f t="shared" si="718"/>
        <v>-1</v>
      </c>
      <c r="DC421" s="3">
        <f t="shared" si="718"/>
        <v>-1</v>
      </c>
      <c r="DD421" s="3">
        <f t="shared" si="718"/>
        <v>-1</v>
      </c>
      <c r="DE421" s="3">
        <f t="shared" si="718"/>
        <v>-1</v>
      </c>
      <c r="DF421" s="3">
        <f t="shared" si="718"/>
        <v>-1</v>
      </c>
      <c r="DG421" s="3">
        <f t="shared" si="718"/>
        <v>-1</v>
      </c>
      <c r="DH421" s="3">
        <f t="shared" si="718"/>
        <v>-1</v>
      </c>
      <c r="DI421" s="3">
        <f t="shared" si="718"/>
        <v>-1</v>
      </c>
      <c r="DJ421" s="3">
        <f t="shared" si="718"/>
        <v>-1</v>
      </c>
      <c r="DK421" s="3">
        <f t="shared" si="719"/>
        <v>-1</v>
      </c>
      <c r="DL421" s="3">
        <f t="shared" si="719"/>
        <v>-1</v>
      </c>
      <c r="DM421" s="161" t="str">
        <f t="shared" si="720"/>
        <v>-</v>
      </c>
      <c r="DN421" s="161" t="str">
        <f t="shared" si="721"/>
        <v>-</v>
      </c>
      <c r="DO421" s="139" t="str">
        <f t="shared" si="727"/>
        <v>-</v>
      </c>
      <c r="DP421" s="235" t="str">
        <f t="shared" si="726"/>
        <v>-</v>
      </c>
      <c r="DU421" s="224" t="str">
        <f t="shared" si="690"/>
        <v>-</v>
      </c>
      <c r="DV421" s="225" t="str">
        <f t="shared" si="691"/>
        <v>-</v>
      </c>
      <c r="DW421" s="225">
        <f t="shared" si="692"/>
        <v>0</v>
      </c>
      <c r="DX421" s="150">
        <f t="shared" si="693"/>
        <v>0</v>
      </c>
      <c r="DY421" s="165">
        <f t="shared" si="699"/>
        <v>0</v>
      </c>
      <c r="DZ421" s="165">
        <f t="shared" si="694"/>
        <v>0</v>
      </c>
      <c r="EA421" s="165">
        <f t="shared" si="695"/>
        <v>0</v>
      </c>
      <c r="EB421" s="226">
        <f t="shared" si="696"/>
        <v>0</v>
      </c>
      <c r="EC421" s="165">
        <f t="shared" si="697"/>
        <v>0</v>
      </c>
      <c r="ED421" s="195">
        <f t="shared" si="698"/>
        <v>0</v>
      </c>
      <c r="EJ421" s="147"/>
    </row>
    <row r="422" spans="88:140" ht="13.5" customHeight="1">
      <c r="CJ422" s="236" t="str">
        <f t="shared" si="722"/>
        <v>-</v>
      </c>
      <c r="CK422" s="142" t="str">
        <f t="shared" si="704"/>
        <v>-</v>
      </c>
      <c r="CL422" s="260" t="str">
        <f t="shared" si="723"/>
        <v>-</v>
      </c>
      <c r="CM422" s="3">
        <f t="shared" si="705"/>
        <v>0</v>
      </c>
      <c r="CN422" s="3">
        <f t="shared" si="724"/>
        <v>0</v>
      </c>
      <c r="CO422" s="3">
        <f t="shared" si="706"/>
        <v>0</v>
      </c>
      <c r="CP422" s="3">
        <f t="shared" si="707"/>
        <v>0</v>
      </c>
      <c r="CQ422" s="3">
        <f t="shared" si="708"/>
        <v>0</v>
      </c>
      <c r="CR422" s="3">
        <f t="shared" si="709"/>
        <v>0</v>
      </c>
      <c r="CS422" s="3">
        <f t="shared" si="710"/>
        <v>0</v>
      </c>
      <c r="CT422" s="3">
        <f t="shared" si="711"/>
        <v>0</v>
      </c>
      <c r="CU422" s="3">
        <f t="shared" si="712"/>
        <v>0</v>
      </c>
      <c r="CV422" s="3">
        <f t="shared" si="713"/>
        <v>0</v>
      </c>
      <c r="CW422" s="3">
        <f t="shared" si="714"/>
        <v>0</v>
      </c>
      <c r="CX422" s="3">
        <f t="shared" si="715"/>
        <v>0</v>
      </c>
      <c r="CY422" s="3">
        <f t="shared" si="716"/>
        <v>0</v>
      </c>
      <c r="CZ422" s="3">
        <f t="shared" si="717"/>
        <v>0</v>
      </c>
      <c r="DA422" s="3">
        <f t="shared" si="725"/>
        <v>-1</v>
      </c>
      <c r="DB422" s="3">
        <f t="shared" si="718"/>
        <v>-1</v>
      </c>
      <c r="DC422" s="3">
        <f t="shared" si="718"/>
        <v>-1</v>
      </c>
      <c r="DD422" s="3">
        <f t="shared" si="718"/>
        <v>-1</v>
      </c>
      <c r="DE422" s="3">
        <f t="shared" si="718"/>
        <v>-1</v>
      </c>
      <c r="DF422" s="3">
        <f t="shared" si="718"/>
        <v>-1</v>
      </c>
      <c r="DG422" s="3">
        <f t="shared" si="718"/>
        <v>-1</v>
      </c>
      <c r="DH422" s="3">
        <f t="shared" si="718"/>
        <v>-1</v>
      </c>
      <c r="DI422" s="3">
        <f t="shared" si="718"/>
        <v>-1</v>
      </c>
      <c r="DJ422" s="3">
        <f t="shared" si="718"/>
        <v>-1</v>
      </c>
      <c r="DK422" s="3">
        <f t="shared" si="719"/>
        <v>-1</v>
      </c>
      <c r="DL422" s="3">
        <f t="shared" si="719"/>
        <v>-1</v>
      </c>
      <c r="DM422" s="161" t="str">
        <f t="shared" si="720"/>
        <v>-</v>
      </c>
      <c r="DN422" s="161" t="str">
        <f t="shared" si="721"/>
        <v>-</v>
      </c>
      <c r="DO422" s="139" t="str">
        <f t="shared" si="727"/>
        <v>-</v>
      </c>
      <c r="DP422" s="235" t="str">
        <f t="shared" si="726"/>
        <v>-</v>
      </c>
      <c r="DU422" s="224" t="str">
        <f t="shared" si="690"/>
        <v>-</v>
      </c>
      <c r="DV422" s="225" t="str">
        <f t="shared" si="691"/>
        <v>-</v>
      </c>
      <c r="DW422" s="225">
        <f t="shared" si="692"/>
        <v>0</v>
      </c>
      <c r="DX422" s="150">
        <f t="shared" si="693"/>
        <v>0</v>
      </c>
      <c r="DY422" s="165">
        <f t="shared" si="699"/>
        <v>0</v>
      </c>
      <c r="DZ422" s="165">
        <f t="shared" si="694"/>
        <v>0</v>
      </c>
      <c r="EA422" s="165">
        <f t="shared" si="695"/>
        <v>0</v>
      </c>
      <c r="EB422" s="226">
        <f t="shared" si="696"/>
        <v>0</v>
      </c>
      <c r="EC422" s="165">
        <f t="shared" si="697"/>
        <v>0</v>
      </c>
      <c r="ED422" s="195">
        <f t="shared" si="698"/>
        <v>0</v>
      </c>
      <c r="EJ422" s="147"/>
    </row>
    <row r="423" spans="88:140" ht="13.5" customHeight="1">
      <c r="CJ423" s="236" t="str">
        <f t="shared" si="722"/>
        <v>-</v>
      </c>
      <c r="CK423" s="142" t="str">
        <f t="shared" si="704"/>
        <v>-</v>
      </c>
      <c r="CL423" s="260" t="str">
        <f t="shared" si="723"/>
        <v>-</v>
      </c>
      <c r="CM423" s="3">
        <f t="shared" si="705"/>
        <v>0</v>
      </c>
      <c r="CN423" s="3">
        <f t="shared" si="724"/>
        <v>0</v>
      </c>
      <c r="CO423" s="3">
        <f t="shared" si="706"/>
        <v>0</v>
      </c>
      <c r="CP423" s="3">
        <f t="shared" si="707"/>
        <v>0</v>
      </c>
      <c r="CQ423" s="3">
        <f t="shared" si="708"/>
        <v>0</v>
      </c>
      <c r="CR423" s="3">
        <f t="shared" si="709"/>
        <v>0</v>
      </c>
      <c r="CS423" s="3">
        <f t="shared" si="710"/>
        <v>0</v>
      </c>
      <c r="CT423" s="3">
        <f t="shared" si="711"/>
        <v>0</v>
      </c>
      <c r="CU423" s="3">
        <f t="shared" si="712"/>
        <v>0</v>
      </c>
      <c r="CV423" s="3">
        <f t="shared" si="713"/>
        <v>0</v>
      </c>
      <c r="CW423" s="3">
        <f t="shared" si="714"/>
        <v>0</v>
      </c>
      <c r="CX423" s="3">
        <f t="shared" si="715"/>
        <v>0</v>
      </c>
      <c r="CY423" s="3">
        <f t="shared" si="716"/>
        <v>0</v>
      </c>
      <c r="CZ423" s="3">
        <f t="shared" si="717"/>
        <v>0</v>
      </c>
      <c r="DA423" s="3">
        <f t="shared" si="725"/>
        <v>-1</v>
      </c>
      <c r="DB423" s="3">
        <f t="shared" si="718"/>
        <v>-1</v>
      </c>
      <c r="DC423" s="3">
        <f t="shared" si="718"/>
        <v>-1</v>
      </c>
      <c r="DD423" s="3">
        <f t="shared" si="718"/>
        <v>-1</v>
      </c>
      <c r="DE423" s="3">
        <f t="shared" si="718"/>
        <v>-1</v>
      </c>
      <c r="DF423" s="3">
        <f t="shared" si="718"/>
        <v>-1</v>
      </c>
      <c r="DG423" s="3">
        <f t="shared" si="718"/>
        <v>-1</v>
      </c>
      <c r="DH423" s="3">
        <f t="shared" si="718"/>
        <v>-1</v>
      </c>
      <c r="DI423" s="3">
        <f t="shared" si="718"/>
        <v>-1</v>
      </c>
      <c r="DJ423" s="3">
        <f t="shared" si="718"/>
        <v>-1</v>
      </c>
      <c r="DK423" s="3">
        <f t="shared" si="719"/>
        <v>-1</v>
      </c>
      <c r="DL423" s="3">
        <f t="shared" si="719"/>
        <v>-1</v>
      </c>
      <c r="DM423" s="161" t="str">
        <f t="shared" si="720"/>
        <v>-</v>
      </c>
      <c r="DN423" s="161" t="str">
        <f t="shared" si="721"/>
        <v>-</v>
      </c>
      <c r="DO423" s="139" t="str">
        <f t="shared" si="727"/>
        <v>-</v>
      </c>
      <c r="DP423" s="235" t="str">
        <f t="shared" si="726"/>
        <v>-</v>
      </c>
      <c r="DU423" s="224" t="str">
        <f t="shared" si="690"/>
        <v>-</v>
      </c>
      <c r="DV423" s="225" t="str">
        <f t="shared" si="691"/>
        <v>-</v>
      </c>
      <c r="DW423" s="225">
        <f t="shared" si="692"/>
        <v>0</v>
      </c>
      <c r="DX423" s="150">
        <f t="shared" si="693"/>
        <v>0</v>
      </c>
      <c r="DY423" s="165">
        <f t="shared" si="699"/>
        <v>0</v>
      </c>
      <c r="DZ423" s="165">
        <f t="shared" si="694"/>
        <v>0</v>
      </c>
      <c r="EA423" s="165">
        <f t="shared" si="695"/>
        <v>0</v>
      </c>
      <c r="EB423" s="226">
        <f t="shared" si="696"/>
        <v>0</v>
      </c>
      <c r="EC423" s="165">
        <f t="shared" si="697"/>
        <v>0</v>
      </c>
      <c r="ED423" s="195">
        <f t="shared" si="698"/>
        <v>0</v>
      </c>
      <c r="EJ423" s="147"/>
    </row>
    <row r="424" spans="88:140" ht="13.5" customHeight="1">
      <c r="CJ424" s="236" t="str">
        <f t="shared" si="722"/>
        <v>-</v>
      </c>
      <c r="CK424" s="142" t="str">
        <f t="shared" si="704"/>
        <v>-</v>
      </c>
      <c r="CL424" s="260" t="str">
        <f t="shared" si="723"/>
        <v>-</v>
      </c>
      <c r="CM424" s="3">
        <f t="shared" si="705"/>
        <v>0</v>
      </c>
      <c r="CN424" s="3">
        <f t="shared" si="724"/>
        <v>0</v>
      </c>
      <c r="CO424" s="3">
        <f t="shared" si="706"/>
        <v>0</v>
      </c>
      <c r="CP424" s="3">
        <f t="shared" si="707"/>
        <v>0</v>
      </c>
      <c r="CQ424" s="3">
        <f t="shared" si="708"/>
        <v>0</v>
      </c>
      <c r="CR424" s="3">
        <f t="shared" si="709"/>
        <v>0</v>
      </c>
      <c r="CS424" s="3">
        <f t="shared" si="710"/>
        <v>0</v>
      </c>
      <c r="CT424" s="3">
        <f t="shared" si="711"/>
        <v>0</v>
      </c>
      <c r="CU424" s="3">
        <f t="shared" si="712"/>
        <v>0</v>
      </c>
      <c r="CV424" s="3">
        <f t="shared" si="713"/>
        <v>0</v>
      </c>
      <c r="CW424" s="3">
        <f t="shared" si="714"/>
        <v>0</v>
      </c>
      <c r="CX424" s="3">
        <f t="shared" si="715"/>
        <v>0</v>
      </c>
      <c r="CY424" s="3">
        <f t="shared" si="716"/>
        <v>0</v>
      </c>
      <c r="CZ424" s="3">
        <f t="shared" si="717"/>
        <v>0</v>
      </c>
      <c r="DA424" s="3">
        <f t="shared" si="725"/>
        <v>-1</v>
      </c>
      <c r="DB424" s="3">
        <f t="shared" si="718"/>
        <v>-1</v>
      </c>
      <c r="DC424" s="3">
        <f t="shared" si="718"/>
        <v>-1</v>
      </c>
      <c r="DD424" s="3">
        <f t="shared" si="718"/>
        <v>-1</v>
      </c>
      <c r="DE424" s="3">
        <f t="shared" si="718"/>
        <v>-1</v>
      </c>
      <c r="DF424" s="3">
        <f t="shared" si="718"/>
        <v>-1</v>
      </c>
      <c r="DG424" s="3">
        <f t="shared" si="718"/>
        <v>-1</v>
      </c>
      <c r="DH424" s="3">
        <f t="shared" si="718"/>
        <v>-1</v>
      </c>
      <c r="DI424" s="3">
        <f t="shared" si="718"/>
        <v>-1</v>
      </c>
      <c r="DJ424" s="3">
        <f t="shared" si="718"/>
        <v>-1</v>
      </c>
      <c r="DK424" s="3">
        <f t="shared" si="719"/>
        <v>-1</v>
      </c>
      <c r="DL424" s="3">
        <f t="shared" si="719"/>
        <v>-1</v>
      </c>
      <c r="DM424" s="161" t="str">
        <f t="shared" si="720"/>
        <v>-</v>
      </c>
      <c r="DN424" s="161" t="str">
        <f t="shared" si="721"/>
        <v>-</v>
      </c>
      <c r="DO424" s="139" t="str">
        <f t="shared" si="727"/>
        <v>-</v>
      </c>
      <c r="DP424" s="235" t="str">
        <f t="shared" si="726"/>
        <v>-</v>
      </c>
      <c r="DU424" s="224" t="str">
        <f t="shared" si="690"/>
        <v>-</v>
      </c>
      <c r="DV424" s="225" t="str">
        <f t="shared" si="691"/>
        <v>-</v>
      </c>
      <c r="DW424" s="225">
        <f t="shared" si="692"/>
        <v>0</v>
      </c>
      <c r="DX424" s="150">
        <f t="shared" si="693"/>
        <v>0</v>
      </c>
      <c r="DY424" s="165">
        <f t="shared" si="699"/>
        <v>0</v>
      </c>
      <c r="DZ424" s="165">
        <f t="shared" si="694"/>
        <v>0</v>
      </c>
      <c r="EA424" s="165">
        <f t="shared" si="695"/>
        <v>0</v>
      </c>
      <c r="EB424" s="226">
        <f t="shared" si="696"/>
        <v>0</v>
      </c>
      <c r="EC424" s="165">
        <f t="shared" si="697"/>
        <v>0</v>
      </c>
      <c r="ED424" s="195">
        <f t="shared" si="698"/>
        <v>0</v>
      </c>
      <c r="EJ424" s="147"/>
    </row>
    <row r="425" spans="88:140" ht="13.5" customHeight="1">
      <c r="CJ425" s="236" t="str">
        <f t="shared" si="722"/>
        <v>-</v>
      </c>
      <c r="CK425" s="142" t="str">
        <f t="shared" si="704"/>
        <v>-</v>
      </c>
      <c r="CL425" s="260" t="str">
        <f t="shared" si="723"/>
        <v>-</v>
      </c>
      <c r="CM425" s="3">
        <f t="shared" si="705"/>
        <v>0</v>
      </c>
      <c r="CN425" s="3">
        <f t="shared" si="724"/>
        <v>0</v>
      </c>
      <c r="CO425" s="3">
        <f t="shared" si="706"/>
        <v>0</v>
      </c>
      <c r="CP425" s="3">
        <f t="shared" si="707"/>
        <v>0</v>
      </c>
      <c r="CQ425" s="3">
        <f t="shared" si="708"/>
        <v>0</v>
      </c>
      <c r="CR425" s="3">
        <f t="shared" si="709"/>
        <v>0</v>
      </c>
      <c r="CS425" s="3">
        <f t="shared" si="710"/>
        <v>0</v>
      </c>
      <c r="CT425" s="3">
        <f t="shared" si="711"/>
        <v>0</v>
      </c>
      <c r="CU425" s="3">
        <f t="shared" si="712"/>
        <v>0</v>
      </c>
      <c r="CV425" s="3">
        <f t="shared" si="713"/>
        <v>0</v>
      </c>
      <c r="CW425" s="3">
        <f t="shared" si="714"/>
        <v>0</v>
      </c>
      <c r="CX425" s="3">
        <f t="shared" si="715"/>
        <v>0</v>
      </c>
      <c r="CY425" s="3">
        <f t="shared" si="716"/>
        <v>0</v>
      </c>
      <c r="CZ425" s="3">
        <f t="shared" si="717"/>
        <v>0</v>
      </c>
      <c r="DA425" s="3">
        <f t="shared" si="725"/>
        <v>-1</v>
      </c>
      <c r="DB425" s="3">
        <f t="shared" si="718"/>
        <v>-1</v>
      </c>
      <c r="DC425" s="3">
        <f t="shared" si="718"/>
        <v>-1</v>
      </c>
      <c r="DD425" s="3">
        <f t="shared" si="718"/>
        <v>-1</v>
      </c>
      <c r="DE425" s="3">
        <f t="shared" si="718"/>
        <v>-1</v>
      </c>
      <c r="DF425" s="3">
        <f t="shared" si="718"/>
        <v>-1</v>
      </c>
      <c r="DG425" s="3">
        <f t="shared" si="718"/>
        <v>-1</v>
      </c>
      <c r="DH425" s="3">
        <f t="shared" si="718"/>
        <v>-1</v>
      </c>
      <c r="DI425" s="3">
        <f t="shared" si="718"/>
        <v>-1</v>
      </c>
      <c r="DJ425" s="3">
        <f t="shared" si="718"/>
        <v>-1</v>
      </c>
      <c r="DK425" s="3">
        <f t="shared" si="719"/>
        <v>-1</v>
      </c>
      <c r="DL425" s="3">
        <f t="shared" si="719"/>
        <v>-1</v>
      </c>
      <c r="DM425" s="161" t="str">
        <f t="shared" si="720"/>
        <v>-</v>
      </c>
      <c r="DN425" s="161" t="str">
        <f t="shared" si="721"/>
        <v>-</v>
      </c>
      <c r="DO425" s="139" t="str">
        <f t="shared" si="727"/>
        <v>-</v>
      </c>
      <c r="DP425" s="235" t="str">
        <f t="shared" si="726"/>
        <v>-</v>
      </c>
      <c r="DU425" s="224" t="str">
        <f t="shared" si="690"/>
        <v>-</v>
      </c>
      <c r="DV425" s="225" t="str">
        <f t="shared" si="691"/>
        <v>-</v>
      </c>
      <c r="DW425" s="225">
        <f t="shared" si="692"/>
        <v>0</v>
      </c>
      <c r="DX425" s="150">
        <f t="shared" si="693"/>
        <v>0</v>
      </c>
      <c r="DY425" s="165">
        <f t="shared" si="699"/>
        <v>0</v>
      </c>
      <c r="DZ425" s="165">
        <f t="shared" si="694"/>
        <v>0</v>
      </c>
      <c r="EA425" s="165">
        <f t="shared" si="695"/>
        <v>0</v>
      </c>
      <c r="EB425" s="226">
        <f t="shared" si="696"/>
        <v>0</v>
      </c>
      <c r="EC425" s="165">
        <f t="shared" si="697"/>
        <v>0</v>
      </c>
      <c r="ED425" s="195">
        <f t="shared" si="698"/>
        <v>0</v>
      </c>
      <c r="EJ425" s="147"/>
    </row>
    <row r="426" spans="88:140" ht="13.5" customHeight="1">
      <c r="CJ426" s="236" t="str">
        <f t="shared" si="722"/>
        <v>-</v>
      </c>
      <c r="CK426" s="142" t="str">
        <f t="shared" si="704"/>
        <v>-</v>
      </c>
      <c r="CL426" s="260" t="str">
        <f t="shared" si="723"/>
        <v>-</v>
      </c>
      <c r="CM426" s="3">
        <f t="shared" si="705"/>
        <v>0</v>
      </c>
      <c r="CN426" s="3">
        <f t="shared" si="724"/>
        <v>0</v>
      </c>
      <c r="CO426" s="3">
        <f t="shared" si="706"/>
        <v>0</v>
      </c>
      <c r="CP426" s="3">
        <f t="shared" si="707"/>
        <v>0</v>
      </c>
      <c r="CQ426" s="3">
        <f t="shared" si="708"/>
        <v>0</v>
      </c>
      <c r="CR426" s="3">
        <f t="shared" si="709"/>
        <v>0</v>
      </c>
      <c r="CS426" s="3">
        <f t="shared" si="710"/>
        <v>0</v>
      </c>
      <c r="CT426" s="3">
        <f t="shared" si="711"/>
        <v>0</v>
      </c>
      <c r="CU426" s="3">
        <f t="shared" si="712"/>
        <v>0</v>
      </c>
      <c r="CV426" s="3">
        <f t="shared" si="713"/>
        <v>0</v>
      </c>
      <c r="CW426" s="3">
        <f t="shared" si="714"/>
        <v>0</v>
      </c>
      <c r="CX426" s="3">
        <f t="shared" si="715"/>
        <v>0</v>
      </c>
      <c r="CY426" s="3">
        <f t="shared" si="716"/>
        <v>0</v>
      </c>
      <c r="CZ426" s="3">
        <f t="shared" si="717"/>
        <v>0</v>
      </c>
      <c r="DA426" s="3">
        <f t="shared" si="725"/>
        <v>-1</v>
      </c>
      <c r="DB426" s="3">
        <f t="shared" si="718"/>
        <v>-1</v>
      </c>
      <c r="DC426" s="3">
        <f t="shared" si="718"/>
        <v>-1</v>
      </c>
      <c r="DD426" s="3">
        <f t="shared" si="718"/>
        <v>-1</v>
      </c>
      <c r="DE426" s="3">
        <f t="shared" si="718"/>
        <v>-1</v>
      </c>
      <c r="DF426" s="3">
        <f t="shared" si="718"/>
        <v>-1</v>
      </c>
      <c r="DG426" s="3">
        <f t="shared" si="718"/>
        <v>-1</v>
      </c>
      <c r="DH426" s="3">
        <f t="shared" si="718"/>
        <v>-1</v>
      </c>
      <c r="DI426" s="3">
        <f t="shared" si="718"/>
        <v>-1</v>
      </c>
      <c r="DJ426" s="3">
        <f t="shared" si="718"/>
        <v>-1</v>
      </c>
      <c r="DK426" s="3">
        <f t="shared" si="719"/>
        <v>-1</v>
      </c>
      <c r="DL426" s="3">
        <f t="shared" si="719"/>
        <v>-1</v>
      </c>
      <c r="DM426" s="161" t="str">
        <f t="shared" si="720"/>
        <v>-</v>
      </c>
      <c r="DN426" s="161" t="str">
        <f t="shared" si="721"/>
        <v>-</v>
      </c>
      <c r="DO426" s="139" t="str">
        <f t="shared" si="727"/>
        <v>-</v>
      </c>
      <c r="DP426" s="235" t="str">
        <f t="shared" si="726"/>
        <v>-</v>
      </c>
      <c r="DU426" s="224" t="str">
        <f t="shared" si="690"/>
        <v>-</v>
      </c>
      <c r="DV426" s="225" t="str">
        <f t="shared" si="691"/>
        <v>-</v>
      </c>
      <c r="DW426" s="225">
        <f t="shared" si="692"/>
        <v>0</v>
      </c>
      <c r="DX426" s="150">
        <f t="shared" si="693"/>
        <v>0</v>
      </c>
      <c r="DY426" s="165">
        <f t="shared" si="699"/>
        <v>0</v>
      </c>
      <c r="DZ426" s="165">
        <f t="shared" si="694"/>
        <v>0</v>
      </c>
      <c r="EA426" s="165">
        <f t="shared" si="695"/>
        <v>0</v>
      </c>
      <c r="EB426" s="226">
        <f t="shared" si="696"/>
        <v>0</v>
      </c>
      <c r="EC426" s="165">
        <f t="shared" si="697"/>
        <v>0</v>
      </c>
      <c r="ED426" s="195">
        <f t="shared" si="698"/>
        <v>0</v>
      </c>
      <c r="EJ426" s="147"/>
    </row>
    <row r="427" spans="88:140" ht="13.5" customHeight="1">
      <c r="CJ427" s="236" t="str">
        <f t="shared" si="722"/>
        <v>-</v>
      </c>
      <c r="CK427" s="142" t="str">
        <f t="shared" si="704"/>
        <v>-</v>
      </c>
      <c r="CL427" s="260" t="str">
        <f t="shared" si="723"/>
        <v>-</v>
      </c>
      <c r="CM427" s="3">
        <f t="shared" si="705"/>
        <v>0</v>
      </c>
      <c r="CN427" s="3">
        <f t="shared" si="724"/>
        <v>0</v>
      </c>
      <c r="CO427" s="3">
        <f t="shared" si="706"/>
        <v>0</v>
      </c>
      <c r="CP427" s="3">
        <f t="shared" si="707"/>
        <v>0</v>
      </c>
      <c r="CQ427" s="3">
        <f t="shared" si="708"/>
        <v>0</v>
      </c>
      <c r="CR427" s="3">
        <f t="shared" si="709"/>
        <v>0</v>
      </c>
      <c r="CS427" s="3">
        <f t="shared" si="710"/>
        <v>0</v>
      </c>
      <c r="CT427" s="3">
        <f t="shared" si="711"/>
        <v>0</v>
      </c>
      <c r="CU427" s="3">
        <f t="shared" si="712"/>
        <v>0</v>
      </c>
      <c r="CV427" s="3">
        <f t="shared" si="713"/>
        <v>0</v>
      </c>
      <c r="CW427" s="3">
        <f t="shared" si="714"/>
        <v>0</v>
      </c>
      <c r="CX427" s="3">
        <f t="shared" si="715"/>
        <v>0</v>
      </c>
      <c r="CY427" s="3">
        <f t="shared" si="716"/>
        <v>0</v>
      </c>
      <c r="CZ427" s="3">
        <f t="shared" si="717"/>
        <v>0</v>
      </c>
      <c r="DA427" s="3">
        <f t="shared" si="725"/>
        <v>-1</v>
      </c>
      <c r="DB427" s="3">
        <f t="shared" si="718"/>
        <v>-1</v>
      </c>
      <c r="DC427" s="3">
        <f t="shared" si="718"/>
        <v>-1</v>
      </c>
      <c r="DD427" s="3">
        <f t="shared" si="718"/>
        <v>-1</v>
      </c>
      <c r="DE427" s="3">
        <f t="shared" si="718"/>
        <v>-1</v>
      </c>
      <c r="DF427" s="3">
        <f t="shared" si="718"/>
        <v>-1</v>
      </c>
      <c r="DG427" s="3">
        <f t="shared" si="718"/>
        <v>-1</v>
      </c>
      <c r="DH427" s="3">
        <f t="shared" si="718"/>
        <v>-1</v>
      </c>
      <c r="DI427" s="3">
        <f t="shared" si="718"/>
        <v>-1</v>
      </c>
      <c r="DJ427" s="3">
        <f t="shared" si="718"/>
        <v>-1</v>
      </c>
      <c r="DK427" s="3">
        <f t="shared" si="719"/>
        <v>-1</v>
      </c>
      <c r="DL427" s="3">
        <f t="shared" si="719"/>
        <v>-1</v>
      </c>
      <c r="DM427" s="161" t="str">
        <f t="shared" si="720"/>
        <v>-</v>
      </c>
      <c r="DN427" s="161" t="str">
        <f t="shared" si="721"/>
        <v>-</v>
      </c>
      <c r="DO427" s="139" t="str">
        <f t="shared" si="727"/>
        <v>-</v>
      </c>
      <c r="DP427" s="235" t="str">
        <f t="shared" si="726"/>
        <v>-</v>
      </c>
      <c r="DQ427" s="142"/>
      <c r="DU427" s="227" t="str">
        <f>IF($E$22="","-",BL25)</f>
        <v>-</v>
      </c>
      <c r="DV427" s="228" t="str">
        <f>BZ25</f>
        <v>-</v>
      </c>
      <c r="DW427" s="228">
        <f>IF(DU427="-",0,$E$6)</f>
        <v>0</v>
      </c>
      <c r="DX427" s="229">
        <f>IF(DU427="-",0,$DU427/$E$22/$E$30*(2*PI()*$E$33)/1000*60)</f>
        <v>0</v>
      </c>
      <c r="DY427" s="214">
        <f t="shared" si="699"/>
        <v>0</v>
      </c>
      <c r="DZ427" s="214">
        <f t="shared" si="694"/>
        <v>0</v>
      </c>
      <c r="EA427" s="214">
        <f t="shared" si="695"/>
        <v>0</v>
      </c>
      <c r="EB427" s="230">
        <f t="shared" si="696"/>
        <v>0</v>
      </c>
      <c r="EC427" s="214">
        <f t="shared" si="697"/>
        <v>0</v>
      </c>
      <c r="ED427" s="197">
        <f t="shared" si="698"/>
        <v>0</v>
      </c>
      <c r="EJ427" s="147"/>
    </row>
    <row r="428" spans="88:140" ht="13.5" customHeight="1">
      <c r="CJ428" s="236" t="str">
        <f t="shared" si="722"/>
        <v>-</v>
      </c>
      <c r="CK428" s="142" t="str">
        <f t="shared" si="704"/>
        <v>-</v>
      </c>
      <c r="CL428" s="260" t="str">
        <f t="shared" si="723"/>
        <v>-</v>
      </c>
      <c r="CM428" s="3">
        <f t="shared" si="705"/>
        <v>0</v>
      </c>
      <c r="CN428" s="3">
        <f t="shared" si="724"/>
        <v>0</v>
      </c>
      <c r="CO428" s="3">
        <f t="shared" si="706"/>
        <v>0</v>
      </c>
      <c r="CP428" s="3">
        <f t="shared" si="707"/>
        <v>0</v>
      </c>
      <c r="CQ428" s="3">
        <f t="shared" si="708"/>
        <v>0</v>
      </c>
      <c r="CR428" s="3">
        <f t="shared" si="709"/>
        <v>0</v>
      </c>
      <c r="CS428" s="3">
        <f t="shared" si="710"/>
        <v>0</v>
      </c>
      <c r="CT428" s="3">
        <f t="shared" si="711"/>
        <v>0</v>
      </c>
      <c r="CU428" s="3">
        <f t="shared" si="712"/>
        <v>0</v>
      </c>
      <c r="CV428" s="3">
        <f t="shared" si="713"/>
        <v>0</v>
      </c>
      <c r="CW428" s="3">
        <f t="shared" si="714"/>
        <v>0</v>
      </c>
      <c r="CX428" s="3">
        <f t="shared" si="715"/>
        <v>0</v>
      </c>
      <c r="CY428" s="3">
        <f t="shared" si="716"/>
        <v>0</v>
      </c>
      <c r="CZ428" s="3">
        <f t="shared" si="717"/>
        <v>0</v>
      </c>
      <c r="DA428" s="3">
        <f t="shared" si="725"/>
        <v>-1</v>
      </c>
      <c r="DB428" s="3">
        <f t="shared" si="718"/>
        <v>-1</v>
      </c>
      <c r="DC428" s="3">
        <f t="shared" si="718"/>
        <v>-1</v>
      </c>
      <c r="DD428" s="3">
        <f t="shared" si="718"/>
        <v>-1</v>
      </c>
      <c r="DE428" s="3">
        <f t="shared" si="718"/>
        <v>-1</v>
      </c>
      <c r="DF428" s="3">
        <f t="shared" si="718"/>
        <v>-1</v>
      </c>
      <c r="DG428" s="3">
        <f t="shared" si="718"/>
        <v>-1</v>
      </c>
      <c r="DH428" s="3">
        <f t="shared" si="718"/>
        <v>-1</v>
      </c>
      <c r="DI428" s="3">
        <f t="shared" si="718"/>
        <v>-1</v>
      </c>
      <c r="DJ428" s="3">
        <f t="shared" si="718"/>
        <v>-1</v>
      </c>
      <c r="DK428" s="3">
        <f t="shared" si="719"/>
        <v>-1</v>
      </c>
      <c r="DL428" s="3">
        <f t="shared" si="719"/>
        <v>-1</v>
      </c>
      <c r="DM428" s="161" t="str">
        <f t="shared" si="720"/>
        <v>-</v>
      </c>
      <c r="DN428" s="161" t="str">
        <f t="shared" si="721"/>
        <v>-</v>
      </c>
      <c r="DO428" s="139" t="str">
        <f t="shared" si="727"/>
        <v>-</v>
      </c>
      <c r="DP428" s="235" t="str">
        <f t="shared" si="726"/>
        <v>-</v>
      </c>
      <c r="DQ428" s="142"/>
      <c r="DV428" s="131"/>
      <c r="EJ428" s="147"/>
    </row>
    <row r="429" spans="88:140" ht="13.5" customHeight="1">
      <c r="CJ429" s="236" t="str">
        <f t="shared" si="722"/>
        <v>-</v>
      </c>
      <c r="CK429" s="142" t="str">
        <f t="shared" si="704"/>
        <v>-</v>
      </c>
      <c r="CL429" s="260" t="str">
        <f t="shared" si="723"/>
        <v>-</v>
      </c>
      <c r="CM429" s="3">
        <f t="shared" si="705"/>
        <v>0</v>
      </c>
      <c r="CN429" s="3">
        <f t="shared" si="724"/>
        <v>0</v>
      </c>
      <c r="CO429" s="3">
        <f t="shared" si="706"/>
        <v>0</v>
      </c>
      <c r="CP429" s="3">
        <f t="shared" si="707"/>
        <v>0</v>
      </c>
      <c r="CQ429" s="3">
        <f t="shared" si="708"/>
        <v>0</v>
      </c>
      <c r="CR429" s="3">
        <f t="shared" si="709"/>
        <v>0</v>
      </c>
      <c r="CS429" s="3">
        <f t="shared" si="710"/>
        <v>0</v>
      </c>
      <c r="CT429" s="3">
        <f t="shared" si="711"/>
        <v>0</v>
      </c>
      <c r="CU429" s="3">
        <f t="shared" si="712"/>
        <v>0</v>
      </c>
      <c r="CV429" s="3">
        <f t="shared" si="713"/>
        <v>0</v>
      </c>
      <c r="CW429" s="3">
        <f t="shared" si="714"/>
        <v>0</v>
      </c>
      <c r="CX429" s="3">
        <f t="shared" si="715"/>
        <v>0</v>
      </c>
      <c r="CY429" s="3">
        <f t="shared" si="716"/>
        <v>0</v>
      </c>
      <c r="CZ429" s="3">
        <f t="shared" si="717"/>
        <v>0</v>
      </c>
      <c r="DA429" s="3">
        <f t="shared" si="725"/>
        <v>-1</v>
      </c>
      <c r="DB429" s="3">
        <f t="shared" si="718"/>
        <v>-1</v>
      </c>
      <c r="DC429" s="3">
        <f t="shared" si="718"/>
        <v>-1</v>
      </c>
      <c r="DD429" s="3">
        <f t="shared" si="718"/>
        <v>-1</v>
      </c>
      <c r="DE429" s="3">
        <f t="shared" si="718"/>
        <v>-1</v>
      </c>
      <c r="DF429" s="3">
        <f t="shared" si="718"/>
        <v>-1</v>
      </c>
      <c r="DG429" s="3">
        <f t="shared" si="718"/>
        <v>-1</v>
      </c>
      <c r="DH429" s="3">
        <f t="shared" si="718"/>
        <v>-1</v>
      </c>
      <c r="DI429" s="3">
        <f t="shared" si="718"/>
        <v>-1</v>
      </c>
      <c r="DJ429" s="3">
        <f t="shared" si="718"/>
        <v>-1</v>
      </c>
      <c r="DK429" s="3">
        <f t="shared" si="719"/>
        <v>-1</v>
      </c>
      <c r="DL429" s="3">
        <f t="shared" si="719"/>
        <v>-1</v>
      </c>
      <c r="DM429" s="161" t="str">
        <f t="shared" si="720"/>
        <v>-</v>
      </c>
      <c r="DN429" s="161" t="str">
        <f t="shared" si="721"/>
        <v>-</v>
      </c>
      <c r="DO429" s="139" t="str">
        <f t="shared" si="727"/>
        <v>-</v>
      </c>
      <c r="DP429" s="235" t="str">
        <f t="shared" si="726"/>
        <v>-</v>
      </c>
      <c r="DQ429" s="171"/>
      <c r="EJ429" s="147"/>
    </row>
    <row r="430" spans="88:140" ht="13.5" customHeight="1">
      <c r="CJ430" s="236" t="str">
        <f t="shared" si="722"/>
        <v>-</v>
      </c>
      <c r="CK430" s="142" t="str">
        <f t="shared" si="704"/>
        <v>-</v>
      </c>
      <c r="CL430" s="260" t="str">
        <f t="shared" si="723"/>
        <v>-</v>
      </c>
      <c r="CM430" s="3">
        <f t="shared" si="705"/>
        <v>0</v>
      </c>
      <c r="CN430" s="3">
        <f t="shared" si="724"/>
        <v>0</v>
      </c>
      <c r="CO430" s="3">
        <f t="shared" si="706"/>
        <v>0</v>
      </c>
      <c r="CP430" s="3">
        <f t="shared" si="707"/>
        <v>0</v>
      </c>
      <c r="CQ430" s="3">
        <f t="shared" si="708"/>
        <v>0</v>
      </c>
      <c r="CR430" s="3">
        <f t="shared" si="709"/>
        <v>0</v>
      </c>
      <c r="CS430" s="3">
        <f t="shared" si="710"/>
        <v>0</v>
      </c>
      <c r="CT430" s="3">
        <f t="shared" si="711"/>
        <v>0</v>
      </c>
      <c r="CU430" s="3">
        <f t="shared" si="712"/>
        <v>0</v>
      </c>
      <c r="CV430" s="3">
        <f t="shared" si="713"/>
        <v>0</v>
      </c>
      <c r="CW430" s="3">
        <f t="shared" si="714"/>
        <v>0</v>
      </c>
      <c r="CX430" s="3">
        <f t="shared" si="715"/>
        <v>0</v>
      </c>
      <c r="CY430" s="3">
        <f t="shared" si="716"/>
        <v>0</v>
      </c>
      <c r="CZ430" s="3">
        <f t="shared" si="717"/>
        <v>0</v>
      </c>
      <c r="DA430" s="3">
        <f t="shared" si="725"/>
        <v>-1</v>
      </c>
      <c r="DB430" s="3">
        <f t="shared" si="718"/>
        <v>-1</v>
      </c>
      <c r="DC430" s="3">
        <f t="shared" si="718"/>
        <v>-1</v>
      </c>
      <c r="DD430" s="3">
        <f t="shared" si="718"/>
        <v>-1</v>
      </c>
      <c r="DE430" s="3">
        <f t="shared" si="718"/>
        <v>-1</v>
      </c>
      <c r="DF430" s="3">
        <f t="shared" si="718"/>
        <v>-1</v>
      </c>
      <c r="DG430" s="3">
        <f t="shared" si="718"/>
        <v>-1</v>
      </c>
      <c r="DH430" s="3">
        <f t="shared" si="718"/>
        <v>-1</v>
      </c>
      <c r="DI430" s="3">
        <f t="shared" si="718"/>
        <v>-1</v>
      </c>
      <c r="DJ430" s="3">
        <f t="shared" si="718"/>
        <v>-1</v>
      </c>
      <c r="DK430" s="3">
        <f t="shared" si="719"/>
        <v>-1</v>
      </c>
      <c r="DL430" s="3">
        <f t="shared" si="719"/>
        <v>-1</v>
      </c>
      <c r="DM430" s="161" t="str">
        <f t="shared" si="720"/>
        <v>-</v>
      </c>
      <c r="DN430" s="161" t="str">
        <f t="shared" si="721"/>
        <v>-</v>
      </c>
      <c r="DO430" s="139" t="str">
        <f t="shared" si="727"/>
        <v>-</v>
      </c>
      <c r="DP430" s="235" t="str">
        <f t="shared" si="726"/>
        <v>-</v>
      </c>
      <c r="DQ430" s="171"/>
      <c r="DU430" s="1" t="s">
        <v>144</v>
      </c>
      <c r="EJ430" s="147"/>
    </row>
    <row r="431" spans="88:140" ht="13.5" customHeight="1">
      <c r="CJ431" s="236" t="str">
        <f t="shared" si="722"/>
        <v>-</v>
      </c>
      <c r="CK431" s="142" t="str">
        <f t="shared" si="704"/>
        <v>-</v>
      </c>
      <c r="CL431" s="260" t="str">
        <f t="shared" si="723"/>
        <v>-</v>
      </c>
      <c r="CM431" s="3">
        <f t="shared" si="705"/>
        <v>0</v>
      </c>
      <c r="CN431" s="3">
        <f t="shared" si="724"/>
        <v>0</v>
      </c>
      <c r="CO431" s="3">
        <f t="shared" si="706"/>
        <v>0</v>
      </c>
      <c r="CP431" s="3">
        <f t="shared" si="707"/>
        <v>0</v>
      </c>
      <c r="CQ431" s="3">
        <f t="shared" si="708"/>
        <v>0</v>
      </c>
      <c r="CR431" s="3">
        <f t="shared" si="709"/>
        <v>0</v>
      </c>
      <c r="CS431" s="3">
        <f t="shared" si="710"/>
        <v>0</v>
      </c>
      <c r="CT431" s="3">
        <f t="shared" si="711"/>
        <v>0</v>
      </c>
      <c r="CU431" s="3">
        <f t="shared" si="712"/>
        <v>0</v>
      </c>
      <c r="CV431" s="3">
        <f t="shared" si="713"/>
        <v>0</v>
      </c>
      <c r="CW431" s="3">
        <f t="shared" si="714"/>
        <v>0</v>
      </c>
      <c r="CX431" s="3">
        <f t="shared" si="715"/>
        <v>0</v>
      </c>
      <c r="CY431" s="3">
        <f t="shared" si="716"/>
        <v>0</v>
      </c>
      <c r="CZ431" s="3">
        <f t="shared" si="717"/>
        <v>0</v>
      </c>
      <c r="DA431" s="3">
        <f t="shared" si="725"/>
        <v>-1</v>
      </c>
      <c r="DB431" s="3">
        <f t="shared" si="718"/>
        <v>-1</v>
      </c>
      <c r="DC431" s="3">
        <f t="shared" si="718"/>
        <v>-1</v>
      </c>
      <c r="DD431" s="3">
        <f t="shared" si="718"/>
        <v>-1</v>
      </c>
      <c r="DE431" s="3">
        <f t="shared" si="718"/>
        <v>-1</v>
      </c>
      <c r="DF431" s="3">
        <f t="shared" si="718"/>
        <v>-1</v>
      </c>
      <c r="DG431" s="3">
        <f t="shared" si="718"/>
        <v>-1</v>
      </c>
      <c r="DH431" s="3">
        <f t="shared" si="718"/>
        <v>-1</v>
      </c>
      <c r="DI431" s="3">
        <f t="shared" si="718"/>
        <v>-1</v>
      </c>
      <c r="DJ431" s="3">
        <f t="shared" si="718"/>
        <v>-1</v>
      </c>
      <c r="DK431" s="3">
        <f t="shared" si="719"/>
        <v>-1</v>
      </c>
      <c r="DL431" s="3">
        <f t="shared" si="719"/>
        <v>-1</v>
      </c>
      <c r="DM431" s="161" t="str">
        <f t="shared" si="720"/>
        <v>-</v>
      </c>
      <c r="DN431" s="161" t="str">
        <f t="shared" si="721"/>
        <v>-</v>
      </c>
      <c r="DO431" s="139" t="str">
        <f t="shared" si="727"/>
        <v>-</v>
      </c>
      <c r="DP431" s="235" t="str">
        <f t="shared" si="726"/>
        <v>-</v>
      </c>
      <c r="DQ431" s="171"/>
      <c r="DU431" s="192" t="s">
        <v>25</v>
      </c>
      <c r="DV431" s="193" t="s">
        <v>53</v>
      </c>
      <c r="DW431" s="193" t="s">
        <v>131</v>
      </c>
      <c r="DX431" s="223" t="s">
        <v>132</v>
      </c>
      <c r="DY431" s="193" t="s">
        <v>114</v>
      </c>
      <c r="DZ431" s="193" t="s">
        <v>50</v>
      </c>
      <c r="EA431" s="193" t="s">
        <v>133</v>
      </c>
      <c r="EB431" s="211" t="s">
        <v>134</v>
      </c>
      <c r="EC431" s="211"/>
      <c r="ED431" s="194" t="str">
        <f>DX431</f>
        <v>vehicle speed</v>
      </c>
      <c r="EJ431" s="147"/>
    </row>
    <row r="432" spans="88:140" ht="13.5" customHeight="1">
      <c r="CJ432" s="236" t="str">
        <f t="shared" si="722"/>
        <v>-</v>
      </c>
      <c r="CK432" s="142" t="str">
        <f t="shared" si="704"/>
        <v>-</v>
      </c>
      <c r="CL432" s="260" t="str">
        <f t="shared" si="723"/>
        <v>-</v>
      </c>
      <c r="CM432" s="3">
        <f t="shared" si="705"/>
        <v>0</v>
      </c>
      <c r="CN432" s="3">
        <f t="shared" si="724"/>
        <v>0</v>
      </c>
      <c r="CO432" s="3">
        <f t="shared" si="706"/>
        <v>0</v>
      </c>
      <c r="CP432" s="3">
        <f t="shared" si="707"/>
        <v>0</v>
      </c>
      <c r="CQ432" s="3">
        <f t="shared" si="708"/>
        <v>0</v>
      </c>
      <c r="CR432" s="3">
        <f t="shared" si="709"/>
        <v>0</v>
      </c>
      <c r="CS432" s="3">
        <f t="shared" si="710"/>
        <v>0</v>
      </c>
      <c r="CT432" s="3">
        <f t="shared" si="711"/>
        <v>0</v>
      </c>
      <c r="CU432" s="3">
        <f t="shared" si="712"/>
        <v>0</v>
      </c>
      <c r="CV432" s="3">
        <f t="shared" si="713"/>
        <v>0</v>
      </c>
      <c r="CW432" s="3">
        <f t="shared" si="714"/>
        <v>0</v>
      </c>
      <c r="CX432" s="3">
        <f t="shared" si="715"/>
        <v>0</v>
      </c>
      <c r="CY432" s="3">
        <f t="shared" si="716"/>
        <v>0</v>
      </c>
      <c r="CZ432" s="3">
        <f t="shared" si="717"/>
        <v>0</v>
      </c>
      <c r="DA432" s="3">
        <f>IF(AND(CO432&gt;0,CO433&lt;0),1,-1)</f>
        <v>-1</v>
      </c>
      <c r="DB432" s="3">
        <f t="shared" si="718"/>
        <v>-1</v>
      </c>
      <c r="DC432" s="3">
        <f t="shared" si="718"/>
        <v>-1</v>
      </c>
      <c r="DD432" s="3">
        <f t="shared" si="718"/>
        <v>-1</v>
      </c>
      <c r="DE432" s="3">
        <f t="shared" si="718"/>
        <v>-1</v>
      </c>
      <c r="DF432" s="3">
        <f t="shared" si="718"/>
        <v>-1</v>
      </c>
      <c r="DG432" s="3">
        <f t="shared" si="718"/>
        <v>-1</v>
      </c>
      <c r="DH432" s="3">
        <f t="shared" si="718"/>
        <v>-1</v>
      </c>
      <c r="DI432" s="3">
        <f t="shared" si="718"/>
        <v>-1</v>
      </c>
      <c r="DJ432" s="3">
        <f t="shared" si="718"/>
        <v>-1</v>
      </c>
      <c r="DK432" s="3">
        <f t="shared" si="719"/>
        <v>-1</v>
      </c>
      <c r="DL432" s="3">
        <f t="shared" si="719"/>
        <v>-1</v>
      </c>
      <c r="DM432" s="161" t="str">
        <f t="shared" si="720"/>
        <v>-</v>
      </c>
      <c r="DN432" s="161" t="str">
        <f t="shared" si="721"/>
        <v>-</v>
      </c>
      <c r="DO432" s="139" t="str">
        <f t="shared" si="727"/>
        <v>-</v>
      </c>
      <c r="DP432" s="235" t="str">
        <f t="shared" si="726"/>
        <v>-</v>
      </c>
      <c r="DQ432" s="171"/>
      <c r="DU432" s="213" t="s">
        <v>35</v>
      </c>
      <c r="DV432" s="196" t="s">
        <v>135</v>
      </c>
      <c r="DW432" s="196" t="s">
        <v>136</v>
      </c>
      <c r="DX432" s="229" t="s">
        <v>36</v>
      </c>
      <c r="DY432" s="196" t="s">
        <v>58</v>
      </c>
      <c r="DZ432" s="196" t="s">
        <v>58</v>
      </c>
      <c r="EA432" s="196" t="s">
        <v>58</v>
      </c>
      <c r="EB432" s="214" t="s">
        <v>137</v>
      </c>
      <c r="EC432" s="214" t="s">
        <v>138</v>
      </c>
      <c r="ED432" s="197" t="str">
        <f>DX432</f>
        <v>km/h</v>
      </c>
      <c r="EJ432" s="147"/>
    </row>
    <row r="433" spans="88:140" ht="13.5" customHeight="1">
      <c r="CJ433" s="236" t="str">
        <f t="shared" si="722"/>
        <v>-</v>
      </c>
      <c r="CK433" s="142" t="str">
        <f t="shared" si="704"/>
        <v>-</v>
      </c>
      <c r="CL433" s="260" t="str">
        <f t="shared" si="723"/>
        <v>-</v>
      </c>
      <c r="CM433" s="3">
        <f t="shared" si="705"/>
        <v>0</v>
      </c>
      <c r="CN433" s="3">
        <f t="shared" si="724"/>
        <v>0</v>
      </c>
      <c r="CO433" s="3">
        <f t="shared" si="706"/>
        <v>0</v>
      </c>
      <c r="CP433" s="3">
        <f t="shared" si="707"/>
        <v>0</v>
      </c>
      <c r="CQ433" s="3">
        <f t="shared" si="708"/>
        <v>0</v>
      </c>
      <c r="CR433" s="3">
        <f t="shared" si="709"/>
        <v>0</v>
      </c>
      <c r="CS433" s="3">
        <f t="shared" si="710"/>
        <v>0</v>
      </c>
      <c r="CT433" s="3">
        <f t="shared" si="711"/>
        <v>0</v>
      </c>
      <c r="CU433" s="3">
        <f t="shared" si="712"/>
        <v>0</v>
      </c>
      <c r="CV433" s="3">
        <f t="shared" si="713"/>
        <v>0</v>
      </c>
      <c r="CW433" s="3">
        <f t="shared" si="714"/>
        <v>0</v>
      </c>
      <c r="CX433" s="3">
        <f t="shared" si="715"/>
        <v>0</v>
      </c>
      <c r="CY433" s="3">
        <f t="shared" si="716"/>
        <v>0</v>
      </c>
      <c r="CZ433" s="3">
        <f t="shared" si="717"/>
        <v>0</v>
      </c>
      <c r="DA433" s="3">
        <f>IF(AND(CO433&gt;0,CO434&lt;0),1,-1)</f>
        <v>-1</v>
      </c>
      <c r="DB433" s="3">
        <f t="shared" si="718"/>
        <v>-1</v>
      </c>
      <c r="DC433" s="3">
        <f t="shared" si="718"/>
        <v>-1</v>
      </c>
      <c r="DD433" s="3">
        <f t="shared" si="718"/>
        <v>-1</v>
      </c>
      <c r="DE433" s="3">
        <f t="shared" si="718"/>
        <v>-1</v>
      </c>
      <c r="DF433" s="3">
        <f t="shared" si="718"/>
        <v>-1</v>
      </c>
      <c r="DG433" s="3">
        <f t="shared" si="718"/>
        <v>-1</v>
      </c>
      <c r="DH433" s="3">
        <f t="shared" si="718"/>
        <v>-1</v>
      </c>
      <c r="DI433" s="3">
        <f t="shared" si="718"/>
        <v>-1</v>
      </c>
      <c r="DJ433" s="3">
        <f t="shared" si="718"/>
        <v>-1</v>
      </c>
      <c r="DK433" s="3">
        <f t="shared" si="719"/>
        <v>-1</v>
      </c>
      <c r="DL433" s="3">
        <f t="shared" si="719"/>
        <v>-1</v>
      </c>
      <c r="DM433" s="161" t="str">
        <f t="shared" si="720"/>
        <v>-</v>
      </c>
      <c r="DN433" s="161" t="str">
        <f t="shared" si="721"/>
        <v>-</v>
      </c>
      <c r="DO433" s="139" t="str">
        <f t="shared" si="727"/>
        <v>-</v>
      </c>
      <c r="DP433" s="235" t="str">
        <f t="shared" si="726"/>
        <v>-</v>
      </c>
      <c r="DQ433" s="171"/>
      <c r="DU433" s="224" t="str">
        <f t="shared" ref="DU433:DU451" si="728">IF($E$23="","-",BL6)</f>
        <v>-</v>
      </c>
      <c r="DV433" s="225" t="str">
        <f t="shared" ref="DV433:DV451" si="729">CA6</f>
        <v>-</v>
      </c>
      <c r="DW433" s="225">
        <f t="shared" ref="DW433:DW451" si="730">IF(DU433="-",0,$E$6)</f>
        <v>0</v>
      </c>
      <c r="DX433" s="150">
        <f>IF(DU433="-",0,$DU433/$E$23/$E$30*(2*PI()*$E$33)/1000*60)</f>
        <v>0</v>
      </c>
      <c r="DY433" s="165">
        <f>IF(DU433="-",0,$E$36*$E$6*9.80665+$E$37*DX433+$E$38*DX433^2)</f>
        <v>0</v>
      </c>
      <c r="DZ433" s="165">
        <f t="shared" ref="DZ433:DZ452" si="731">IF(DU433="-",0,$DV433*$E$23*$E$30*$F$23*$E$31/($E$33))</f>
        <v>0</v>
      </c>
      <c r="EA433" s="165">
        <f t="shared" ref="EA433:EA452" si="732">IF(DU433="-",0,DZ433-DY433)</f>
        <v>0</v>
      </c>
      <c r="EB433" s="226">
        <f t="shared" ref="EB433:EB452" si="733">IF(DU433="-",0,EA433/(SQRT(($DW433*9.80665)^2-EA433^2)))</f>
        <v>0</v>
      </c>
      <c r="EC433" s="165">
        <f t="shared" ref="EC433:EC452" si="734">IF(DU433="-",0,ATAN(EB433)/PI()*180)</f>
        <v>0</v>
      </c>
      <c r="ED433" s="195">
        <f t="shared" ref="ED433:ED452" si="735">IF(DU433="-",0,DX433)</f>
        <v>0</v>
      </c>
      <c r="EJ433" s="147"/>
    </row>
    <row r="434" spans="88:140" ht="13.5" customHeight="1">
      <c r="CJ434" s="236" t="str">
        <f t="shared" si="722"/>
        <v>-</v>
      </c>
      <c r="CK434" s="142" t="str">
        <f t="shared" si="704"/>
        <v>-</v>
      </c>
      <c r="CL434" s="260" t="str">
        <f t="shared" si="723"/>
        <v>-</v>
      </c>
      <c r="CM434" s="3">
        <f t="shared" si="705"/>
        <v>0</v>
      </c>
      <c r="CN434" s="3">
        <f t="shared" si="724"/>
        <v>0</v>
      </c>
      <c r="CO434" s="3">
        <f t="shared" si="706"/>
        <v>0</v>
      </c>
      <c r="CP434" s="3">
        <f t="shared" si="707"/>
        <v>0</v>
      </c>
      <c r="CQ434" s="3">
        <f t="shared" si="708"/>
        <v>0</v>
      </c>
      <c r="CR434" s="3">
        <f t="shared" si="709"/>
        <v>0</v>
      </c>
      <c r="CS434" s="3">
        <f t="shared" si="710"/>
        <v>0</v>
      </c>
      <c r="CT434" s="3">
        <f t="shared" si="711"/>
        <v>0</v>
      </c>
      <c r="CU434" s="3">
        <f t="shared" si="712"/>
        <v>0</v>
      </c>
      <c r="CV434" s="3">
        <f t="shared" si="713"/>
        <v>0</v>
      </c>
      <c r="CW434" s="3">
        <f t="shared" si="714"/>
        <v>0</v>
      </c>
      <c r="CX434" s="3">
        <f t="shared" si="715"/>
        <v>0</v>
      </c>
      <c r="CY434" s="3">
        <f t="shared" si="716"/>
        <v>0</v>
      </c>
      <c r="CZ434" s="3">
        <f t="shared" si="717"/>
        <v>0</v>
      </c>
      <c r="DA434" s="3">
        <f>IF(AND(CO434&gt;0,CO435&lt;0),1,-1)</f>
        <v>-1</v>
      </c>
      <c r="DB434" s="3">
        <f t="shared" si="718"/>
        <v>-1</v>
      </c>
      <c r="DC434" s="3">
        <f t="shared" si="718"/>
        <v>-1</v>
      </c>
      <c r="DD434" s="3">
        <f t="shared" si="718"/>
        <v>-1</v>
      </c>
      <c r="DE434" s="3">
        <f t="shared" si="718"/>
        <v>-1</v>
      </c>
      <c r="DF434" s="3">
        <f t="shared" si="718"/>
        <v>-1</v>
      </c>
      <c r="DG434" s="3">
        <f t="shared" si="718"/>
        <v>-1</v>
      </c>
      <c r="DH434" s="3">
        <f t="shared" si="718"/>
        <v>-1</v>
      </c>
      <c r="DI434" s="3">
        <f t="shared" si="718"/>
        <v>-1</v>
      </c>
      <c r="DJ434" s="3">
        <f t="shared" si="718"/>
        <v>-1</v>
      </c>
      <c r="DK434" s="3">
        <f t="shared" si="719"/>
        <v>-1</v>
      </c>
      <c r="DL434" s="3">
        <f t="shared" si="719"/>
        <v>-1</v>
      </c>
      <c r="DM434" s="161" t="str">
        <f t="shared" si="720"/>
        <v>-</v>
      </c>
      <c r="DN434" s="161" t="str">
        <f t="shared" si="721"/>
        <v>-</v>
      </c>
      <c r="DO434" s="139" t="str">
        <f t="shared" si="727"/>
        <v>-</v>
      </c>
      <c r="DP434" s="235" t="str">
        <f t="shared" si="726"/>
        <v>-</v>
      </c>
      <c r="DQ434" s="171"/>
      <c r="DU434" s="224" t="str">
        <f t="shared" si="728"/>
        <v>-</v>
      </c>
      <c r="DV434" s="225" t="str">
        <f t="shared" si="729"/>
        <v>-</v>
      </c>
      <c r="DW434" s="225">
        <f t="shared" si="730"/>
        <v>0</v>
      </c>
      <c r="DX434" s="150">
        <f t="shared" ref="DX434:DX451" si="736">IF(DU434="-",0,$DU434/$E$23/$E$30*(2*PI()*$E$33)/1000*60)</f>
        <v>0</v>
      </c>
      <c r="DY434" s="165">
        <f t="shared" ref="DY434:DY452" si="737">IF(DU434="-",0,$E$36*$E$6*9.80665+$E$37*DX434+$E$38*DX434^2)</f>
        <v>0</v>
      </c>
      <c r="DZ434" s="165">
        <f t="shared" si="731"/>
        <v>0</v>
      </c>
      <c r="EA434" s="165">
        <f t="shared" si="732"/>
        <v>0</v>
      </c>
      <c r="EB434" s="226">
        <f t="shared" si="733"/>
        <v>0</v>
      </c>
      <c r="EC434" s="165">
        <f t="shared" si="734"/>
        <v>0</v>
      </c>
      <c r="ED434" s="195">
        <f t="shared" si="735"/>
        <v>0</v>
      </c>
      <c r="EJ434" s="147"/>
    </row>
    <row r="435" spans="88:140" ht="13.5" customHeight="1">
      <c r="CJ435" s="236" t="str">
        <f t="shared" si="722"/>
        <v>-</v>
      </c>
      <c r="CK435" s="142" t="str">
        <f t="shared" si="704"/>
        <v>-</v>
      </c>
      <c r="CL435" s="260" t="str">
        <f t="shared" si="723"/>
        <v>-</v>
      </c>
      <c r="CM435" s="3">
        <f t="shared" si="705"/>
        <v>0</v>
      </c>
      <c r="CN435" s="3">
        <f t="shared" si="724"/>
        <v>0</v>
      </c>
      <c r="CO435" s="3">
        <f t="shared" si="706"/>
        <v>0</v>
      </c>
      <c r="CP435" s="3">
        <f t="shared" si="707"/>
        <v>0</v>
      </c>
      <c r="CQ435" s="3">
        <f t="shared" si="708"/>
        <v>0</v>
      </c>
      <c r="CR435" s="3">
        <f t="shared" si="709"/>
        <v>0</v>
      </c>
      <c r="CS435" s="3">
        <f t="shared" si="710"/>
        <v>0</v>
      </c>
      <c r="CT435" s="3">
        <f t="shared" si="711"/>
        <v>0</v>
      </c>
      <c r="CU435" s="3">
        <f t="shared" si="712"/>
        <v>0</v>
      </c>
      <c r="CV435" s="3">
        <f t="shared" si="713"/>
        <v>0</v>
      </c>
      <c r="CW435" s="3">
        <f t="shared" si="714"/>
        <v>0</v>
      </c>
      <c r="CX435" s="3">
        <f t="shared" si="715"/>
        <v>0</v>
      </c>
      <c r="CY435" s="3">
        <f t="shared" si="716"/>
        <v>0</v>
      </c>
      <c r="CZ435" s="3">
        <f t="shared" si="717"/>
        <v>0</v>
      </c>
      <c r="DA435" s="3">
        <f>IF(AND(CO435&gt;0,CO436&lt;0),1,-1)</f>
        <v>-1</v>
      </c>
      <c r="DB435" s="3">
        <f t="shared" si="718"/>
        <v>-1</v>
      </c>
      <c r="DC435" s="3">
        <f>IF(AND(CQ435&gt;0,CQ436&lt;0),1,-1)</f>
        <v>-1</v>
      </c>
      <c r="DD435" s="3">
        <f t="shared" si="718"/>
        <v>-1</v>
      </c>
      <c r="DE435" s="3">
        <f t="shared" si="718"/>
        <v>-1</v>
      </c>
      <c r="DF435" s="3">
        <f t="shared" si="718"/>
        <v>-1</v>
      </c>
      <c r="DG435" s="3">
        <f t="shared" si="718"/>
        <v>-1</v>
      </c>
      <c r="DH435" s="3">
        <f t="shared" si="718"/>
        <v>-1</v>
      </c>
      <c r="DI435" s="3">
        <f t="shared" si="718"/>
        <v>-1</v>
      </c>
      <c r="DJ435" s="3">
        <f t="shared" si="718"/>
        <v>-1</v>
      </c>
      <c r="DK435" s="3">
        <f t="shared" si="719"/>
        <v>-1</v>
      </c>
      <c r="DL435" s="3">
        <f t="shared" si="719"/>
        <v>-1</v>
      </c>
      <c r="DM435" s="161" t="str">
        <f t="shared" si="720"/>
        <v>-</v>
      </c>
      <c r="DN435" s="161" t="str">
        <f t="shared" si="721"/>
        <v>-</v>
      </c>
      <c r="DO435" s="139" t="str">
        <f t="shared" si="727"/>
        <v>-</v>
      </c>
      <c r="DP435" s="235" t="str">
        <f t="shared" si="726"/>
        <v>-</v>
      </c>
      <c r="DQ435" s="171"/>
      <c r="DU435" s="224" t="str">
        <f t="shared" si="728"/>
        <v>-</v>
      </c>
      <c r="DV435" s="225" t="str">
        <f t="shared" si="729"/>
        <v>-</v>
      </c>
      <c r="DW435" s="225">
        <f t="shared" si="730"/>
        <v>0</v>
      </c>
      <c r="DX435" s="150">
        <f t="shared" si="736"/>
        <v>0</v>
      </c>
      <c r="DY435" s="165">
        <f t="shared" si="737"/>
        <v>0</v>
      </c>
      <c r="DZ435" s="165">
        <f t="shared" si="731"/>
        <v>0</v>
      </c>
      <c r="EA435" s="165">
        <f t="shared" si="732"/>
        <v>0</v>
      </c>
      <c r="EB435" s="226">
        <f t="shared" si="733"/>
        <v>0</v>
      </c>
      <c r="EC435" s="165">
        <f t="shared" si="734"/>
        <v>0</v>
      </c>
      <c r="ED435" s="195">
        <f t="shared" si="735"/>
        <v>0</v>
      </c>
      <c r="EJ435" s="147"/>
    </row>
    <row r="436" spans="88:140" ht="13.5" customHeight="1">
      <c r="CJ436" s="236" t="str">
        <f t="shared" si="722"/>
        <v>-</v>
      </c>
      <c r="CK436" s="142" t="str">
        <f t="shared" si="704"/>
        <v>-</v>
      </c>
      <c r="CL436" s="260" t="str">
        <f t="shared" si="723"/>
        <v>-</v>
      </c>
      <c r="CM436" s="3">
        <f t="shared" si="705"/>
        <v>0</v>
      </c>
      <c r="CN436" s="3">
        <f t="shared" si="724"/>
        <v>0</v>
      </c>
      <c r="CO436" s="3">
        <f t="shared" si="706"/>
        <v>0</v>
      </c>
      <c r="CP436" s="3">
        <f t="shared" si="707"/>
        <v>0</v>
      </c>
      <c r="CQ436" s="3">
        <f t="shared" si="708"/>
        <v>0</v>
      </c>
      <c r="CR436" s="3">
        <f t="shared" si="709"/>
        <v>0</v>
      </c>
      <c r="CS436" s="3">
        <f t="shared" si="710"/>
        <v>0</v>
      </c>
      <c r="CT436" s="3">
        <f t="shared" si="711"/>
        <v>0</v>
      </c>
      <c r="CU436" s="3">
        <f t="shared" si="712"/>
        <v>0</v>
      </c>
      <c r="CV436" s="3">
        <f t="shared" si="713"/>
        <v>0</v>
      </c>
      <c r="CW436" s="3">
        <f t="shared" si="714"/>
        <v>0</v>
      </c>
      <c r="CX436" s="3">
        <f t="shared" si="715"/>
        <v>0</v>
      </c>
      <c r="CY436" s="3">
        <f t="shared" si="716"/>
        <v>0</v>
      </c>
      <c r="CZ436" s="3">
        <f t="shared" si="717"/>
        <v>0</v>
      </c>
      <c r="DA436" s="3">
        <f>IF(AND(CO436&gt;0,CO437&lt;0),1,-1)</f>
        <v>-1</v>
      </c>
      <c r="DB436" s="3">
        <f t="shared" si="718"/>
        <v>-1</v>
      </c>
      <c r="DC436" s="3">
        <f t="shared" si="718"/>
        <v>-1</v>
      </c>
      <c r="DD436" s="3">
        <f t="shared" si="718"/>
        <v>-1</v>
      </c>
      <c r="DE436" s="3">
        <f t="shared" si="718"/>
        <v>-1</v>
      </c>
      <c r="DF436" s="3">
        <f t="shared" si="718"/>
        <v>-1</v>
      </c>
      <c r="DG436" s="3">
        <f t="shared" si="718"/>
        <v>-1</v>
      </c>
      <c r="DH436" s="3">
        <f t="shared" si="718"/>
        <v>-1</v>
      </c>
      <c r="DI436" s="3">
        <f t="shared" si="718"/>
        <v>-1</v>
      </c>
      <c r="DJ436" s="3">
        <f>IF(AND(CX436&gt;0,CX437&lt;0),1,-1)</f>
        <v>-1</v>
      </c>
      <c r="DK436" s="3">
        <f>IF(AND(CY436&gt;0,CY437&lt;0),1,-1)</f>
        <v>-1</v>
      </c>
      <c r="DL436" s="3">
        <f>IF(AND(CZ436&gt;0,CZ437&lt;0),1,-1)</f>
        <v>-1</v>
      </c>
      <c r="DM436" s="161" t="str">
        <f t="shared" si="720"/>
        <v>-</v>
      </c>
      <c r="DN436" s="161" t="str">
        <f t="shared" si="721"/>
        <v>-</v>
      </c>
      <c r="DO436" s="139" t="str">
        <f>IF(OR(DM436="-",DM437="-"),"-",(DN436-DN437)/(DM436-DM437))</f>
        <v>-</v>
      </c>
      <c r="DP436" s="235" t="str">
        <f t="shared" si="726"/>
        <v>-</v>
      </c>
      <c r="DQ436" s="171"/>
      <c r="DU436" s="224" t="str">
        <f t="shared" si="728"/>
        <v>-</v>
      </c>
      <c r="DV436" s="225" t="str">
        <f t="shared" si="729"/>
        <v>-</v>
      </c>
      <c r="DW436" s="225">
        <f t="shared" si="730"/>
        <v>0</v>
      </c>
      <c r="DX436" s="150">
        <f t="shared" si="736"/>
        <v>0</v>
      </c>
      <c r="DY436" s="165">
        <f t="shared" si="737"/>
        <v>0</v>
      </c>
      <c r="DZ436" s="165">
        <f t="shared" si="731"/>
        <v>0</v>
      </c>
      <c r="EA436" s="165">
        <f t="shared" si="732"/>
        <v>0</v>
      </c>
      <c r="EB436" s="226">
        <f t="shared" si="733"/>
        <v>0</v>
      </c>
      <c r="EC436" s="165">
        <f t="shared" si="734"/>
        <v>0</v>
      </c>
      <c r="ED436" s="195">
        <f t="shared" si="735"/>
        <v>0</v>
      </c>
      <c r="EJ436" s="147"/>
    </row>
    <row r="437" spans="88:140" ht="13.5" customHeight="1">
      <c r="CJ437" s="237" t="str">
        <f t="shared" si="722"/>
        <v>-</v>
      </c>
      <c r="CK437" s="238" t="str">
        <f>BV25</f>
        <v>-</v>
      </c>
      <c r="CL437" s="260" t="str">
        <f t="shared" si="723"/>
        <v>-</v>
      </c>
      <c r="CM437" s="196">
        <f>IF(CJ437="-",0,$CK437*$E$18*$E$30*$F$18*$E$31/($E$33))</f>
        <v>0</v>
      </c>
      <c r="CN437" s="3">
        <f t="shared" si="724"/>
        <v>0</v>
      </c>
      <c r="CO437" s="196">
        <f>IF(CJ437="-",0,$CM437-$CN437-CO$53)</f>
        <v>0</v>
      </c>
      <c r="CP437" s="196">
        <f>IF(CJ437="-",0,$CM437-$CN437-CP$53)</f>
        <v>0</v>
      </c>
      <c r="CQ437" s="196">
        <f>IF(CJ437="-",0,$CM437-$CN437-CQ$53)</f>
        <v>0</v>
      </c>
      <c r="CR437" s="196">
        <f>IF(CJ437="-",0,$CM437-$CN437-CR$53)</f>
        <v>0</v>
      </c>
      <c r="CS437" s="196">
        <f>IF(CJ437="-",0,$CM437-$CN437-CS$53)</f>
        <v>0</v>
      </c>
      <c r="CT437" s="196">
        <f>IF(CJ437="-",0,$CM437-$CN437-CT$53)</f>
        <v>0</v>
      </c>
      <c r="CU437" s="196">
        <f>IF(CJ437="-",0,$CM437-$CN437-CU$53)</f>
        <v>0</v>
      </c>
      <c r="CV437" s="196">
        <f>IF(CJ437="-",0,$CM437-$CN437-CV$53)</f>
        <v>0</v>
      </c>
      <c r="CW437" s="196">
        <f>IF(CJ437="-",0,$CM437-$CN437-CW$53)</f>
        <v>0</v>
      </c>
      <c r="CX437" s="196">
        <f>IF(CJ437="-",0,$CM437-$CN437-CX$53)</f>
        <v>0</v>
      </c>
      <c r="CY437" s="196">
        <f>IF(CJ437="-",0,$CM437-$CN437-CY$53)</f>
        <v>0</v>
      </c>
      <c r="CZ437" s="196">
        <f>IF(CJ437="-",0,$CM437-$CN437-CZ$53)</f>
        <v>0</v>
      </c>
      <c r="DA437" s="196"/>
      <c r="DB437" s="196"/>
      <c r="DC437" s="196"/>
      <c r="DD437" s="196"/>
      <c r="DE437" s="196"/>
      <c r="DF437" s="196"/>
      <c r="DG437" s="196"/>
      <c r="DH437" s="196"/>
      <c r="DI437" s="196"/>
      <c r="DJ437" s="196"/>
      <c r="DK437" s="196"/>
      <c r="DL437" s="196"/>
      <c r="DM437" s="239" t="str">
        <f t="shared" si="720"/>
        <v>-</v>
      </c>
      <c r="DN437" s="239" t="str">
        <f t="shared" si="721"/>
        <v>-</v>
      </c>
      <c r="DO437" s="240"/>
      <c r="DP437" s="241"/>
      <c r="DQ437" s="171"/>
      <c r="DU437" s="224" t="str">
        <f t="shared" si="728"/>
        <v>-</v>
      </c>
      <c r="DV437" s="225" t="str">
        <f t="shared" si="729"/>
        <v>-</v>
      </c>
      <c r="DW437" s="225">
        <f t="shared" si="730"/>
        <v>0</v>
      </c>
      <c r="DX437" s="150">
        <f t="shared" si="736"/>
        <v>0</v>
      </c>
      <c r="DY437" s="165">
        <f t="shared" si="737"/>
        <v>0</v>
      </c>
      <c r="DZ437" s="165">
        <f t="shared" si="731"/>
        <v>0</v>
      </c>
      <c r="EA437" s="165">
        <f t="shared" si="732"/>
        <v>0</v>
      </c>
      <c r="EB437" s="226">
        <f t="shared" si="733"/>
        <v>0</v>
      </c>
      <c r="EC437" s="165">
        <f t="shared" si="734"/>
        <v>0</v>
      </c>
      <c r="ED437" s="195">
        <f t="shared" si="735"/>
        <v>0</v>
      </c>
      <c r="EJ437" s="147"/>
    </row>
    <row r="438" spans="88:140" ht="13.5" customHeight="1">
      <c r="CJ438" s="139"/>
      <c r="CK438" s="139"/>
      <c r="CL438" s="139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171"/>
      <c r="DU438" s="224" t="str">
        <f t="shared" si="728"/>
        <v>-</v>
      </c>
      <c r="DV438" s="225" t="str">
        <f t="shared" si="729"/>
        <v>-</v>
      </c>
      <c r="DW438" s="225">
        <f t="shared" si="730"/>
        <v>0</v>
      </c>
      <c r="DX438" s="150">
        <f t="shared" si="736"/>
        <v>0</v>
      </c>
      <c r="DY438" s="165">
        <f t="shared" si="737"/>
        <v>0</v>
      </c>
      <c r="DZ438" s="165">
        <f t="shared" si="731"/>
        <v>0</v>
      </c>
      <c r="EA438" s="165">
        <f t="shared" si="732"/>
        <v>0</v>
      </c>
      <c r="EB438" s="226">
        <f t="shared" si="733"/>
        <v>0</v>
      </c>
      <c r="EC438" s="165">
        <f t="shared" si="734"/>
        <v>0</v>
      </c>
      <c r="ED438" s="195">
        <f t="shared" si="735"/>
        <v>0</v>
      </c>
      <c r="EJ438" s="147"/>
    </row>
    <row r="439" spans="88:140" ht="13.5" customHeight="1">
      <c r="CJ439" s="139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244" t="s">
        <v>77</v>
      </c>
      <c r="DA439" s="198">
        <f t="shared" ref="DA439:DI439" si="738">IF(MAX(DA418:DA436)=1,1,0)</f>
        <v>0</v>
      </c>
      <c r="DB439" s="198">
        <f t="shared" si="738"/>
        <v>0</v>
      </c>
      <c r="DC439" s="198">
        <f t="shared" si="738"/>
        <v>0</v>
      </c>
      <c r="DD439" s="198">
        <f t="shared" si="738"/>
        <v>0</v>
      </c>
      <c r="DE439" s="198">
        <f t="shared" si="738"/>
        <v>0</v>
      </c>
      <c r="DF439" s="198">
        <f t="shared" si="738"/>
        <v>0</v>
      </c>
      <c r="DG439" s="198">
        <f t="shared" si="738"/>
        <v>0</v>
      </c>
      <c r="DH439" s="198">
        <f t="shared" si="738"/>
        <v>0</v>
      </c>
      <c r="DI439" s="198">
        <f t="shared" si="738"/>
        <v>0</v>
      </c>
      <c r="DJ439" s="198">
        <f>IF(MAX(DJ418:DJ436)=1,1,0)</f>
        <v>0</v>
      </c>
      <c r="DK439" s="198">
        <f>IF(MAX(DK418:DK436)=1,1,0)</f>
        <v>0</v>
      </c>
      <c r="DL439" s="199">
        <f>IF(MAX(DL418:DL436)=1,1,0)</f>
        <v>0</v>
      </c>
      <c r="DM439" s="3"/>
      <c r="DN439" s="3"/>
      <c r="DO439" s="3"/>
      <c r="DP439" s="3"/>
      <c r="DQ439" s="171"/>
      <c r="DU439" s="224" t="str">
        <f t="shared" si="728"/>
        <v>-</v>
      </c>
      <c r="DV439" s="225" t="str">
        <f t="shared" si="729"/>
        <v>-</v>
      </c>
      <c r="DW439" s="225">
        <f t="shared" si="730"/>
        <v>0</v>
      </c>
      <c r="DX439" s="150">
        <f t="shared" si="736"/>
        <v>0</v>
      </c>
      <c r="DY439" s="165">
        <f t="shared" si="737"/>
        <v>0</v>
      </c>
      <c r="DZ439" s="165">
        <f t="shared" si="731"/>
        <v>0</v>
      </c>
      <c r="EA439" s="165">
        <f t="shared" si="732"/>
        <v>0</v>
      </c>
      <c r="EB439" s="226">
        <f t="shared" si="733"/>
        <v>0</v>
      </c>
      <c r="EC439" s="165">
        <f t="shared" si="734"/>
        <v>0</v>
      </c>
      <c r="ED439" s="195">
        <f t="shared" si="735"/>
        <v>0</v>
      </c>
      <c r="EJ439" s="147"/>
    </row>
    <row r="440" spans="88:140" ht="13.5" customHeight="1">
      <c r="CJ440" s="139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171"/>
      <c r="DU440" s="224" t="str">
        <f t="shared" si="728"/>
        <v>-</v>
      </c>
      <c r="DV440" s="225" t="str">
        <f t="shared" si="729"/>
        <v>-</v>
      </c>
      <c r="DW440" s="225">
        <f t="shared" si="730"/>
        <v>0</v>
      </c>
      <c r="DX440" s="150">
        <f t="shared" si="736"/>
        <v>0</v>
      </c>
      <c r="DY440" s="165">
        <f t="shared" si="737"/>
        <v>0</v>
      </c>
      <c r="DZ440" s="165">
        <f t="shared" si="731"/>
        <v>0</v>
      </c>
      <c r="EA440" s="165">
        <f t="shared" si="732"/>
        <v>0</v>
      </c>
      <c r="EB440" s="226">
        <f t="shared" si="733"/>
        <v>0</v>
      </c>
      <c r="EC440" s="165">
        <f t="shared" si="734"/>
        <v>0</v>
      </c>
      <c r="ED440" s="195">
        <f t="shared" si="735"/>
        <v>0</v>
      </c>
      <c r="EJ440" s="147"/>
    </row>
    <row r="441" spans="88:140" ht="13.5" customHeight="1">
      <c r="CJ441" s="139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192" t="s">
        <v>81</v>
      </c>
      <c r="DA441" s="193">
        <v>13</v>
      </c>
      <c r="DB441" s="193">
        <v>12</v>
      </c>
      <c r="DC441" s="193">
        <v>11</v>
      </c>
      <c r="DD441" s="193">
        <v>10</v>
      </c>
      <c r="DE441" s="193">
        <v>9</v>
      </c>
      <c r="DF441" s="193">
        <v>8</v>
      </c>
      <c r="DG441" s="193">
        <v>7</v>
      </c>
      <c r="DH441" s="193">
        <v>6</v>
      </c>
      <c r="DI441" s="193">
        <v>5</v>
      </c>
      <c r="DJ441" s="193">
        <v>4</v>
      </c>
      <c r="DK441" s="193">
        <v>3</v>
      </c>
      <c r="DL441" s="194">
        <v>2</v>
      </c>
      <c r="DM441" s="3"/>
      <c r="DN441" s="3"/>
      <c r="DO441" s="3"/>
      <c r="DP441" s="3"/>
      <c r="DQ441" s="171"/>
      <c r="DU441" s="224" t="str">
        <f t="shared" si="728"/>
        <v>-</v>
      </c>
      <c r="DV441" s="225" t="str">
        <f t="shared" si="729"/>
        <v>-</v>
      </c>
      <c r="DW441" s="225">
        <f t="shared" si="730"/>
        <v>0</v>
      </c>
      <c r="DX441" s="150">
        <f t="shared" si="736"/>
        <v>0</v>
      </c>
      <c r="DY441" s="165">
        <f t="shared" si="737"/>
        <v>0</v>
      </c>
      <c r="DZ441" s="165">
        <f t="shared" si="731"/>
        <v>0</v>
      </c>
      <c r="EA441" s="165">
        <f t="shared" si="732"/>
        <v>0</v>
      </c>
      <c r="EB441" s="226">
        <f t="shared" si="733"/>
        <v>0</v>
      </c>
      <c r="EC441" s="165">
        <f t="shared" si="734"/>
        <v>0</v>
      </c>
      <c r="ED441" s="195">
        <f t="shared" si="735"/>
        <v>0</v>
      </c>
      <c r="EJ441" s="147"/>
    </row>
    <row r="442" spans="88:140" ht="13.5" customHeight="1">
      <c r="CJ442" s="139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212"/>
      <c r="DA442" s="3">
        <v>14</v>
      </c>
      <c r="DB442" s="3">
        <v>13</v>
      </c>
      <c r="DC442" s="3">
        <v>12</v>
      </c>
      <c r="DD442" s="3">
        <v>11</v>
      </c>
      <c r="DE442" s="3">
        <v>10</v>
      </c>
      <c r="DF442" s="3">
        <v>9</v>
      </c>
      <c r="DG442" s="3">
        <v>8</v>
      </c>
      <c r="DH442" s="3">
        <v>7</v>
      </c>
      <c r="DI442" s="3">
        <v>6</v>
      </c>
      <c r="DJ442" s="3">
        <v>5</v>
      </c>
      <c r="DK442" s="3">
        <v>4</v>
      </c>
      <c r="DL442" s="195">
        <v>3</v>
      </c>
      <c r="DM442" s="3"/>
      <c r="DN442" s="3"/>
      <c r="DO442" s="3"/>
      <c r="DP442" s="3"/>
      <c r="DQ442" s="171"/>
      <c r="DU442" s="224" t="str">
        <f t="shared" si="728"/>
        <v>-</v>
      </c>
      <c r="DV442" s="225" t="str">
        <f t="shared" si="729"/>
        <v>-</v>
      </c>
      <c r="DW442" s="225">
        <f t="shared" si="730"/>
        <v>0</v>
      </c>
      <c r="DX442" s="150">
        <f t="shared" si="736"/>
        <v>0</v>
      </c>
      <c r="DY442" s="165">
        <f t="shared" si="737"/>
        <v>0</v>
      </c>
      <c r="DZ442" s="165">
        <f t="shared" si="731"/>
        <v>0</v>
      </c>
      <c r="EA442" s="165">
        <f t="shared" si="732"/>
        <v>0</v>
      </c>
      <c r="EB442" s="226">
        <f t="shared" si="733"/>
        <v>0</v>
      </c>
      <c r="EC442" s="165">
        <f t="shared" si="734"/>
        <v>0</v>
      </c>
      <c r="ED442" s="195">
        <f t="shared" si="735"/>
        <v>0</v>
      </c>
      <c r="EJ442" s="147"/>
    </row>
    <row r="443" spans="88:140" ht="13.5" customHeight="1">
      <c r="CJ443" s="139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212"/>
      <c r="DA443" s="3">
        <v>15</v>
      </c>
      <c r="DB443" s="3">
        <v>14</v>
      </c>
      <c r="DC443" s="3">
        <v>13</v>
      </c>
      <c r="DD443" s="3">
        <v>12</v>
      </c>
      <c r="DE443" s="3">
        <v>11</v>
      </c>
      <c r="DF443" s="3">
        <v>10</v>
      </c>
      <c r="DG443" s="3">
        <v>9</v>
      </c>
      <c r="DH443" s="3">
        <v>8</v>
      </c>
      <c r="DI443" s="3">
        <v>7</v>
      </c>
      <c r="DJ443" s="3">
        <v>6</v>
      </c>
      <c r="DK443" s="3">
        <v>5</v>
      </c>
      <c r="DL443" s="195">
        <v>4</v>
      </c>
      <c r="DM443" s="3"/>
      <c r="DN443" s="3"/>
      <c r="DO443" s="3"/>
      <c r="DP443" s="3"/>
      <c r="DQ443" s="171"/>
      <c r="DU443" s="224" t="str">
        <f t="shared" si="728"/>
        <v>-</v>
      </c>
      <c r="DV443" s="225" t="str">
        <f t="shared" si="729"/>
        <v>-</v>
      </c>
      <c r="DW443" s="225">
        <f t="shared" si="730"/>
        <v>0</v>
      </c>
      <c r="DX443" s="150">
        <f t="shared" si="736"/>
        <v>0</v>
      </c>
      <c r="DY443" s="165">
        <f t="shared" si="737"/>
        <v>0</v>
      </c>
      <c r="DZ443" s="165">
        <f t="shared" si="731"/>
        <v>0</v>
      </c>
      <c r="EA443" s="165">
        <f t="shared" si="732"/>
        <v>0</v>
      </c>
      <c r="EB443" s="226">
        <f t="shared" si="733"/>
        <v>0</v>
      </c>
      <c r="EC443" s="165">
        <f t="shared" si="734"/>
        <v>0</v>
      </c>
      <c r="ED443" s="195">
        <f t="shared" si="735"/>
        <v>0</v>
      </c>
      <c r="EJ443" s="147"/>
    </row>
    <row r="444" spans="88:140" ht="13.5" customHeight="1">
      <c r="CJ444" s="139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212"/>
      <c r="DA444" s="3">
        <v>16</v>
      </c>
      <c r="DB444" s="3">
        <v>15</v>
      </c>
      <c r="DC444" s="3">
        <v>14</v>
      </c>
      <c r="DD444" s="3">
        <v>13</v>
      </c>
      <c r="DE444" s="3">
        <v>12</v>
      </c>
      <c r="DF444" s="3">
        <v>11</v>
      </c>
      <c r="DG444" s="3">
        <v>10</v>
      </c>
      <c r="DH444" s="3">
        <v>9</v>
      </c>
      <c r="DI444" s="3">
        <v>8</v>
      </c>
      <c r="DJ444" s="3">
        <v>7</v>
      </c>
      <c r="DK444" s="3">
        <v>6</v>
      </c>
      <c r="DL444" s="195">
        <v>5</v>
      </c>
      <c r="DM444" s="3"/>
      <c r="DN444" s="3"/>
      <c r="DO444" s="3"/>
      <c r="DP444" s="3"/>
      <c r="DQ444" s="171"/>
      <c r="DU444" s="224" t="str">
        <f t="shared" si="728"/>
        <v>-</v>
      </c>
      <c r="DV444" s="225" t="str">
        <f t="shared" si="729"/>
        <v>-</v>
      </c>
      <c r="DW444" s="225">
        <f t="shared" si="730"/>
        <v>0</v>
      </c>
      <c r="DX444" s="150">
        <f t="shared" si="736"/>
        <v>0</v>
      </c>
      <c r="DY444" s="165">
        <f t="shared" si="737"/>
        <v>0</v>
      </c>
      <c r="DZ444" s="165">
        <f t="shared" si="731"/>
        <v>0</v>
      </c>
      <c r="EA444" s="165">
        <f t="shared" si="732"/>
        <v>0</v>
      </c>
      <c r="EB444" s="226">
        <f t="shared" si="733"/>
        <v>0</v>
      </c>
      <c r="EC444" s="165">
        <f t="shared" si="734"/>
        <v>0</v>
      </c>
      <c r="ED444" s="195">
        <f t="shared" si="735"/>
        <v>0</v>
      </c>
      <c r="EJ444" s="147"/>
    </row>
    <row r="445" spans="88:140" ht="13.5" customHeight="1">
      <c r="CJ445" s="139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212" t="s">
        <v>35</v>
      </c>
      <c r="DA445" s="3" t="str">
        <f>IF(DA439=1,VLOOKUP(1,DA418:DP436,DA441,FALSE),"-")</f>
        <v>-</v>
      </c>
      <c r="DB445" s="3" t="str">
        <f t="shared" ref="DB445:DL445" si="739">IF(DB439=1,VLOOKUP(1,DB418:DQ436,DB441,FALSE),"-")</f>
        <v>-</v>
      </c>
      <c r="DC445" s="3" t="str">
        <f t="shared" si="739"/>
        <v>-</v>
      </c>
      <c r="DD445" s="3" t="str">
        <f t="shared" si="739"/>
        <v>-</v>
      </c>
      <c r="DE445" s="3" t="str">
        <f t="shared" si="739"/>
        <v>-</v>
      </c>
      <c r="DF445" s="3" t="str">
        <f t="shared" si="739"/>
        <v>-</v>
      </c>
      <c r="DG445" s="3" t="str">
        <f t="shared" si="739"/>
        <v>-</v>
      </c>
      <c r="DH445" s="3" t="str">
        <f t="shared" si="739"/>
        <v>-</v>
      </c>
      <c r="DI445" s="3" t="str">
        <f t="shared" si="739"/>
        <v>-</v>
      </c>
      <c r="DJ445" s="3" t="str">
        <f t="shared" si="739"/>
        <v>-</v>
      </c>
      <c r="DK445" s="3" t="str">
        <f t="shared" si="739"/>
        <v>-</v>
      </c>
      <c r="DL445" s="3" t="str">
        <f t="shared" si="739"/>
        <v>-</v>
      </c>
      <c r="DM445" s="3"/>
      <c r="DN445" s="3"/>
      <c r="DO445" s="3"/>
      <c r="DP445" s="3"/>
      <c r="DQ445" s="171"/>
      <c r="DU445" s="224" t="str">
        <f t="shared" si="728"/>
        <v>-</v>
      </c>
      <c r="DV445" s="225" t="str">
        <f t="shared" si="729"/>
        <v>-</v>
      </c>
      <c r="DW445" s="225">
        <f t="shared" si="730"/>
        <v>0</v>
      </c>
      <c r="DX445" s="150">
        <f t="shared" si="736"/>
        <v>0</v>
      </c>
      <c r="DY445" s="165">
        <f t="shared" si="737"/>
        <v>0</v>
      </c>
      <c r="DZ445" s="165">
        <f t="shared" si="731"/>
        <v>0</v>
      </c>
      <c r="EA445" s="165">
        <f t="shared" si="732"/>
        <v>0</v>
      </c>
      <c r="EB445" s="226">
        <f t="shared" si="733"/>
        <v>0</v>
      </c>
      <c r="EC445" s="165">
        <f t="shared" si="734"/>
        <v>0</v>
      </c>
      <c r="ED445" s="195">
        <f t="shared" si="735"/>
        <v>0</v>
      </c>
      <c r="EJ445" s="147"/>
    </row>
    <row r="446" spans="88:140" ht="13.5" customHeight="1">
      <c r="CJ446" s="139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212" t="s">
        <v>90</v>
      </c>
      <c r="DA446" s="3" t="str">
        <f>IF(DA439=1,VLOOKUP(1,DA418:DP436,DA442,FALSE),"-")</f>
        <v>-</v>
      </c>
      <c r="DB446" s="3" t="str">
        <f t="shared" ref="DB446:DL446" si="740">IF(DB439=1,VLOOKUP(1,DB418:DQ436,DB442,FALSE),"-")</f>
        <v>-</v>
      </c>
      <c r="DC446" s="3" t="str">
        <f t="shared" si="740"/>
        <v>-</v>
      </c>
      <c r="DD446" s="3" t="str">
        <f t="shared" si="740"/>
        <v>-</v>
      </c>
      <c r="DE446" s="3" t="str">
        <f t="shared" si="740"/>
        <v>-</v>
      </c>
      <c r="DF446" s="3" t="str">
        <f t="shared" si="740"/>
        <v>-</v>
      </c>
      <c r="DG446" s="3" t="str">
        <f t="shared" si="740"/>
        <v>-</v>
      </c>
      <c r="DH446" s="3" t="str">
        <f t="shared" si="740"/>
        <v>-</v>
      </c>
      <c r="DI446" s="3" t="str">
        <f t="shared" si="740"/>
        <v>-</v>
      </c>
      <c r="DJ446" s="3" t="str">
        <f t="shared" si="740"/>
        <v>-</v>
      </c>
      <c r="DK446" s="3" t="str">
        <f t="shared" si="740"/>
        <v>-</v>
      </c>
      <c r="DL446" s="3" t="str">
        <f t="shared" si="740"/>
        <v>-</v>
      </c>
      <c r="DM446" s="3"/>
      <c r="DN446" s="3"/>
      <c r="DO446" s="3"/>
      <c r="DP446" s="3"/>
      <c r="DQ446" s="171"/>
      <c r="DU446" s="224" t="str">
        <f t="shared" si="728"/>
        <v>-</v>
      </c>
      <c r="DV446" s="225" t="str">
        <f t="shared" si="729"/>
        <v>-</v>
      </c>
      <c r="DW446" s="225">
        <f t="shared" si="730"/>
        <v>0</v>
      </c>
      <c r="DX446" s="150">
        <f t="shared" si="736"/>
        <v>0</v>
      </c>
      <c r="DY446" s="165">
        <f t="shared" si="737"/>
        <v>0</v>
      </c>
      <c r="DZ446" s="165">
        <f t="shared" si="731"/>
        <v>0</v>
      </c>
      <c r="EA446" s="165">
        <f t="shared" si="732"/>
        <v>0</v>
      </c>
      <c r="EB446" s="226">
        <f t="shared" si="733"/>
        <v>0</v>
      </c>
      <c r="EC446" s="165">
        <f t="shared" si="734"/>
        <v>0</v>
      </c>
      <c r="ED446" s="195">
        <f t="shared" si="735"/>
        <v>0</v>
      </c>
      <c r="EJ446" s="147"/>
    </row>
    <row r="447" spans="88:140" ht="13.5" customHeight="1">
      <c r="CJ447" s="139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212" t="s">
        <v>60</v>
      </c>
      <c r="DA447" s="3" t="str">
        <f>IF(DA439=1,VLOOKUP(1,DA418:DP436,DA443,FALSE),"-")</f>
        <v>-</v>
      </c>
      <c r="DB447" s="3" t="str">
        <f t="shared" ref="DB447:DL447" si="741">IF(DB439=1,VLOOKUP(1,DB418:DQ436,DB443,FALSE),"-")</f>
        <v>-</v>
      </c>
      <c r="DC447" s="3" t="str">
        <f t="shared" si="741"/>
        <v>-</v>
      </c>
      <c r="DD447" s="3" t="str">
        <f t="shared" si="741"/>
        <v>-</v>
      </c>
      <c r="DE447" s="3" t="str">
        <f t="shared" si="741"/>
        <v>-</v>
      </c>
      <c r="DF447" s="3" t="str">
        <f t="shared" si="741"/>
        <v>-</v>
      </c>
      <c r="DG447" s="3" t="str">
        <f t="shared" si="741"/>
        <v>-</v>
      </c>
      <c r="DH447" s="3" t="str">
        <f t="shared" si="741"/>
        <v>-</v>
      </c>
      <c r="DI447" s="3" t="str">
        <f t="shared" si="741"/>
        <v>-</v>
      </c>
      <c r="DJ447" s="3" t="str">
        <f t="shared" si="741"/>
        <v>-</v>
      </c>
      <c r="DK447" s="3" t="str">
        <f t="shared" si="741"/>
        <v>-</v>
      </c>
      <c r="DL447" s="3" t="str">
        <f t="shared" si="741"/>
        <v>-</v>
      </c>
      <c r="DM447" s="3"/>
      <c r="DN447" s="3"/>
      <c r="DO447" s="3"/>
      <c r="DP447" s="3"/>
      <c r="DQ447" s="171"/>
      <c r="DU447" s="224" t="str">
        <f t="shared" si="728"/>
        <v>-</v>
      </c>
      <c r="DV447" s="225" t="str">
        <f t="shared" si="729"/>
        <v>-</v>
      </c>
      <c r="DW447" s="225">
        <f t="shared" si="730"/>
        <v>0</v>
      </c>
      <c r="DX447" s="150">
        <f t="shared" si="736"/>
        <v>0</v>
      </c>
      <c r="DY447" s="165">
        <f t="shared" si="737"/>
        <v>0</v>
      </c>
      <c r="DZ447" s="165">
        <f t="shared" si="731"/>
        <v>0</v>
      </c>
      <c r="EA447" s="165">
        <f t="shared" si="732"/>
        <v>0</v>
      </c>
      <c r="EB447" s="226">
        <f t="shared" si="733"/>
        <v>0</v>
      </c>
      <c r="EC447" s="165">
        <f t="shared" si="734"/>
        <v>0</v>
      </c>
      <c r="ED447" s="195">
        <f t="shared" si="735"/>
        <v>0</v>
      </c>
      <c r="EJ447" s="147"/>
    </row>
    <row r="448" spans="88:140" ht="13.5" customHeight="1">
      <c r="CJ448" s="139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212" t="s">
        <v>61</v>
      </c>
      <c r="DA448" s="3" t="str">
        <f>IF(DA439=1,VLOOKUP(1,DA418:DP436,DA444,FALSE),"-")</f>
        <v>-</v>
      </c>
      <c r="DB448" s="3" t="str">
        <f t="shared" ref="DB448:DL448" si="742">IF(DB439=1,VLOOKUP(1,DB418:DQ436,DB444,FALSE),"-")</f>
        <v>-</v>
      </c>
      <c r="DC448" s="3" t="str">
        <f t="shared" si="742"/>
        <v>-</v>
      </c>
      <c r="DD448" s="3" t="str">
        <f t="shared" si="742"/>
        <v>-</v>
      </c>
      <c r="DE448" s="3" t="str">
        <f t="shared" si="742"/>
        <v>-</v>
      </c>
      <c r="DF448" s="3" t="str">
        <f t="shared" si="742"/>
        <v>-</v>
      </c>
      <c r="DG448" s="3" t="str">
        <f t="shared" si="742"/>
        <v>-</v>
      </c>
      <c r="DH448" s="3" t="str">
        <f t="shared" si="742"/>
        <v>-</v>
      </c>
      <c r="DI448" s="3" t="str">
        <f t="shared" si="742"/>
        <v>-</v>
      </c>
      <c r="DJ448" s="3" t="str">
        <f t="shared" si="742"/>
        <v>-</v>
      </c>
      <c r="DK448" s="3" t="str">
        <f t="shared" si="742"/>
        <v>-</v>
      </c>
      <c r="DL448" s="3" t="str">
        <f t="shared" si="742"/>
        <v>-</v>
      </c>
      <c r="DM448" s="3"/>
      <c r="DN448" s="3"/>
      <c r="DO448" s="3"/>
      <c r="DP448" s="3"/>
      <c r="DQ448" s="171"/>
      <c r="DU448" s="224" t="str">
        <f t="shared" si="728"/>
        <v>-</v>
      </c>
      <c r="DV448" s="225" t="str">
        <f t="shared" si="729"/>
        <v>-</v>
      </c>
      <c r="DW448" s="225">
        <f t="shared" si="730"/>
        <v>0</v>
      </c>
      <c r="DX448" s="150">
        <f t="shared" si="736"/>
        <v>0</v>
      </c>
      <c r="DY448" s="165">
        <f t="shared" si="737"/>
        <v>0</v>
      </c>
      <c r="DZ448" s="165">
        <f t="shared" si="731"/>
        <v>0</v>
      </c>
      <c r="EA448" s="165">
        <f t="shared" si="732"/>
        <v>0</v>
      </c>
      <c r="EB448" s="226">
        <f t="shared" si="733"/>
        <v>0</v>
      </c>
      <c r="EC448" s="165">
        <f t="shared" si="734"/>
        <v>0</v>
      </c>
      <c r="ED448" s="195">
        <f t="shared" si="735"/>
        <v>0</v>
      </c>
      <c r="EJ448" s="147"/>
    </row>
    <row r="449" spans="88:140" ht="13.5" customHeight="1">
      <c r="CJ449" s="139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>
        <v>1</v>
      </c>
      <c r="CZ449" s="245" t="s">
        <v>93</v>
      </c>
      <c r="DA449" s="3" t="str">
        <f>IF(DA445="-","-",$E$38/(($E$18*$E$30/(2*PI()*$E$33)*1000/60)^2))</f>
        <v>-</v>
      </c>
      <c r="DB449" s="3" t="str">
        <f t="shared" ref="DB449:DL449" si="743">IF(DB445="-","-",$E$38/(($E$18*$E$30/(2*PI()*$E$33)*1000/60)^2))</f>
        <v>-</v>
      </c>
      <c r="DC449" s="3" t="str">
        <f t="shared" si="743"/>
        <v>-</v>
      </c>
      <c r="DD449" s="3" t="str">
        <f t="shared" si="743"/>
        <v>-</v>
      </c>
      <c r="DE449" s="3" t="str">
        <f t="shared" si="743"/>
        <v>-</v>
      </c>
      <c r="DF449" s="3" t="str">
        <f t="shared" si="743"/>
        <v>-</v>
      </c>
      <c r="DG449" s="3" t="str">
        <f t="shared" si="743"/>
        <v>-</v>
      </c>
      <c r="DH449" s="3" t="str">
        <f t="shared" si="743"/>
        <v>-</v>
      </c>
      <c r="DI449" s="3" t="str">
        <f t="shared" si="743"/>
        <v>-</v>
      </c>
      <c r="DJ449" s="3" t="str">
        <f t="shared" si="743"/>
        <v>-</v>
      </c>
      <c r="DK449" s="3" t="str">
        <f t="shared" si="743"/>
        <v>-</v>
      </c>
      <c r="DL449" s="3" t="str">
        <f t="shared" si="743"/>
        <v>-</v>
      </c>
      <c r="DM449" s="3"/>
      <c r="DN449" s="3"/>
      <c r="DO449" s="3"/>
      <c r="DP449" s="3"/>
      <c r="DQ449" s="171"/>
      <c r="DU449" s="224" t="str">
        <f t="shared" si="728"/>
        <v>-</v>
      </c>
      <c r="DV449" s="225" t="str">
        <f t="shared" si="729"/>
        <v>-</v>
      </c>
      <c r="DW449" s="225">
        <f t="shared" si="730"/>
        <v>0</v>
      </c>
      <c r="DX449" s="150">
        <f t="shared" si="736"/>
        <v>0</v>
      </c>
      <c r="DY449" s="165">
        <f t="shared" si="737"/>
        <v>0</v>
      </c>
      <c r="DZ449" s="165">
        <f t="shared" si="731"/>
        <v>0</v>
      </c>
      <c r="EA449" s="165">
        <f t="shared" si="732"/>
        <v>0</v>
      </c>
      <c r="EB449" s="226">
        <f t="shared" si="733"/>
        <v>0</v>
      </c>
      <c r="EC449" s="165">
        <f t="shared" si="734"/>
        <v>0</v>
      </c>
      <c r="ED449" s="195">
        <f t="shared" si="735"/>
        <v>0</v>
      </c>
      <c r="EJ449" s="147"/>
    </row>
    <row r="450" spans="88:140" ht="13.5" customHeight="1">
      <c r="CJ450" s="139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>
        <v>1</v>
      </c>
      <c r="CZ450" s="245" t="s">
        <v>96</v>
      </c>
      <c r="DA450" s="3" t="str">
        <f>IF(DA445="-","-",-($E$18*$E$30*$F$18*$E$31/($E$33)*DA447)+$E$37/($E$18*$E$30/(2*PI()*$E$33)*1000/60))</f>
        <v>-</v>
      </c>
      <c r="DB450" s="3" t="str">
        <f t="shared" ref="DB450:DL450" si="744">IF(DB445="-","-",-($E$18*$E$30*$F$18*$E$31/($E$33)*DB447)+$E$37/($E$18*$E$30/(2*PI()*$E$33)*1000/60))</f>
        <v>-</v>
      </c>
      <c r="DC450" s="3" t="str">
        <f t="shared" si="744"/>
        <v>-</v>
      </c>
      <c r="DD450" s="3" t="str">
        <f t="shared" si="744"/>
        <v>-</v>
      </c>
      <c r="DE450" s="3" t="str">
        <f t="shared" si="744"/>
        <v>-</v>
      </c>
      <c r="DF450" s="3" t="str">
        <f t="shared" si="744"/>
        <v>-</v>
      </c>
      <c r="DG450" s="3" t="str">
        <f t="shared" si="744"/>
        <v>-</v>
      </c>
      <c r="DH450" s="3" t="str">
        <f t="shared" si="744"/>
        <v>-</v>
      </c>
      <c r="DI450" s="3" t="str">
        <f t="shared" si="744"/>
        <v>-</v>
      </c>
      <c r="DJ450" s="3" t="str">
        <f t="shared" si="744"/>
        <v>-</v>
      </c>
      <c r="DK450" s="3" t="str">
        <f t="shared" si="744"/>
        <v>-</v>
      </c>
      <c r="DL450" s="3" t="str">
        <f t="shared" si="744"/>
        <v>-</v>
      </c>
      <c r="DM450" s="3"/>
      <c r="DN450" s="3"/>
      <c r="DO450" s="3"/>
      <c r="DP450" s="3"/>
      <c r="DQ450" s="172"/>
      <c r="DU450" s="224" t="str">
        <f t="shared" si="728"/>
        <v>-</v>
      </c>
      <c r="DV450" s="225" t="str">
        <f t="shared" si="729"/>
        <v>-</v>
      </c>
      <c r="DW450" s="225">
        <f t="shared" si="730"/>
        <v>0</v>
      </c>
      <c r="DX450" s="150">
        <f t="shared" si="736"/>
        <v>0</v>
      </c>
      <c r="DY450" s="165">
        <f t="shared" si="737"/>
        <v>0</v>
      </c>
      <c r="DZ450" s="165">
        <f t="shared" si="731"/>
        <v>0</v>
      </c>
      <c r="EA450" s="165">
        <f t="shared" si="732"/>
        <v>0</v>
      </c>
      <c r="EB450" s="226">
        <f t="shared" si="733"/>
        <v>0</v>
      </c>
      <c r="EC450" s="165">
        <f t="shared" si="734"/>
        <v>0</v>
      </c>
      <c r="ED450" s="195">
        <f t="shared" si="735"/>
        <v>0</v>
      </c>
      <c r="EJ450" s="147"/>
    </row>
    <row r="451" spans="88:140" ht="13.5" customHeight="1">
      <c r="CJ451" s="139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>
        <v>1</v>
      </c>
      <c r="CZ451" s="245" t="s">
        <v>99</v>
      </c>
      <c r="DA451" s="3" t="str">
        <f>IF(DA445="-","-",-$E$18*$E$30*$F$18*$E$31/($E$33) * DA448 + $E$36*$E$6*9.80665+DA413)</f>
        <v>-</v>
      </c>
      <c r="DB451" s="3" t="str">
        <f t="shared" ref="DB451:DL451" si="745">IF(DB445="-","-",-$E$18*$E$30*$F$18*$E$31/($E$33) * DB448 + $E$36*$E$6*9.80665+DB413)</f>
        <v>-</v>
      </c>
      <c r="DC451" s="3" t="str">
        <f t="shared" si="745"/>
        <v>-</v>
      </c>
      <c r="DD451" s="3" t="str">
        <f t="shared" si="745"/>
        <v>-</v>
      </c>
      <c r="DE451" s="3" t="str">
        <f t="shared" si="745"/>
        <v>-</v>
      </c>
      <c r="DF451" s="3" t="str">
        <f t="shared" si="745"/>
        <v>-</v>
      </c>
      <c r="DG451" s="3" t="str">
        <f t="shared" si="745"/>
        <v>-</v>
      </c>
      <c r="DH451" s="3" t="str">
        <f t="shared" si="745"/>
        <v>-</v>
      </c>
      <c r="DI451" s="3" t="str">
        <f t="shared" si="745"/>
        <v>-</v>
      </c>
      <c r="DJ451" s="3" t="str">
        <f t="shared" si="745"/>
        <v>-</v>
      </c>
      <c r="DK451" s="3" t="str">
        <f t="shared" si="745"/>
        <v>-</v>
      </c>
      <c r="DL451" s="3" t="str">
        <f t="shared" si="745"/>
        <v>-</v>
      </c>
      <c r="DM451" s="3"/>
      <c r="DN451" s="3"/>
      <c r="DO451" s="3"/>
      <c r="DP451" s="3"/>
      <c r="DU451" s="224" t="str">
        <f t="shared" si="728"/>
        <v>-</v>
      </c>
      <c r="DV451" s="225" t="str">
        <f t="shared" si="729"/>
        <v>-</v>
      </c>
      <c r="DW451" s="225">
        <f t="shared" si="730"/>
        <v>0</v>
      </c>
      <c r="DX451" s="150">
        <f t="shared" si="736"/>
        <v>0</v>
      </c>
      <c r="DY451" s="165">
        <f t="shared" si="737"/>
        <v>0</v>
      </c>
      <c r="DZ451" s="165">
        <f t="shared" si="731"/>
        <v>0</v>
      </c>
      <c r="EA451" s="165">
        <f t="shared" si="732"/>
        <v>0</v>
      </c>
      <c r="EB451" s="226">
        <f t="shared" si="733"/>
        <v>0</v>
      </c>
      <c r="EC451" s="165">
        <f t="shared" si="734"/>
        <v>0</v>
      </c>
      <c r="ED451" s="195">
        <f t="shared" si="735"/>
        <v>0</v>
      </c>
      <c r="EJ451" s="147"/>
    </row>
    <row r="452" spans="88:140" ht="13.5" customHeight="1">
      <c r="CJ452" s="139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212" t="s">
        <v>102</v>
      </c>
      <c r="DA452" s="3" t="str">
        <f>IF(DA445="-","-",(-DA450+SQRT(DA450^2-4*DA449*(DA451+DA413)))/2/DA449)</f>
        <v>-</v>
      </c>
      <c r="DB452" s="3" t="str">
        <f t="shared" ref="DB452:DL452" si="746">IF(DB445="-","-",(-DB450+SQRT(DB450^2-4*DB449*(DB451+DB413)))/2/DB449)</f>
        <v>-</v>
      </c>
      <c r="DC452" s="3" t="str">
        <f t="shared" si="746"/>
        <v>-</v>
      </c>
      <c r="DD452" s="3" t="str">
        <f t="shared" si="746"/>
        <v>-</v>
      </c>
      <c r="DE452" s="3" t="str">
        <f t="shared" si="746"/>
        <v>-</v>
      </c>
      <c r="DF452" s="3" t="str">
        <f t="shared" si="746"/>
        <v>-</v>
      </c>
      <c r="DG452" s="3" t="str">
        <f t="shared" si="746"/>
        <v>-</v>
      </c>
      <c r="DH452" s="3" t="str">
        <f t="shared" si="746"/>
        <v>-</v>
      </c>
      <c r="DI452" s="3" t="str">
        <f t="shared" si="746"/>
        <v>-</v>
      </c>
      <c r="DJ452" s="3" t="str">
        <f t="shared" si="746"/>
        <v>-</v>
      </c>
      <c r="DK452" s="3" t="str">
        <f t="shared" si="746"/>
        <v>-</v>
      </c>
      <c r="DL452" s="3" t="str">
        <f t="shared" si="746"/>
        <v>-</v>
      </c>
      <c r="DM452" s="3"/>
      <c r="DN452" s="3"/>
      <c r="DO452" s="3"/>
      <c r="DP452" s="3"/>
      <c r="DU452" s="227" t="str">
        <f>IF($E$23="","-",BL25)</f>
        <v>-</v>
      </c>
      <c r="DV452" s="228" t="str">
        <f>CA25</f>
        <v>-</v>
      </c>
      <c r="DW452" s="228">
        <f>IF(DU452="-",0,$E$6)</f>
        <v>0</v>
      </c>
      <c r="DX452" s="229">
        <f>IF(DU452="-",0,$DU452/$E$23/$E$30*(2*PI()*$E$33)/1000*60)</f>
        <v>0</v>
      </c>
      <c r="DY452" s="214">
        <f t="shared" si="737"/>
        <v>0</v>
      </c>
      <c r="DZ452" s="214">
        <f t="shared" si="731"/>
        <v>0</v>
      </c>
      <c r="EA452" s="214">
        <f t="shared" si="732"/>
        <v>0</v>
      </c>
      <c r="EB452" s="230">
        <f t="shared" si="733"/>
        <v>0</v>
      </c>
      <c r="EC452" s="214">
        <f t="shared" si="734"/>
        <v>0</v>
      </c>
      <c r="ED452" s="197">
        <f t="shared" si="735"/>
        <v>0</v>
      </c>
      <c r="EJ452" s="147"/>
    </row>
    <row r="453" spans="88:140" ht="13.5" customHeight="1">
      <c r="CJ453" s="139"/>
      <c r="CZ453" s="246" t="s">
        <v>106</v>
      </c>
      <c r="DA453" s="196" t="str">
        <f>IF(MAX(DA418:DA436)&lt;1,"-",IF(DA445="-","-",DA452/$E$18/$E$30*(2*PI()*$E$33)/1000*60))</f>
        <v>-</v>
      </c>
      <c r="DB453" s="196" t="str">
        <f t="shared" ref="DB453:DL453" si="747">IF(MAX(DB418:DB436)&lt;1,"-",IF(DB445="-","-",DB452/$E$18/$E$30*(2*PI()*$E$33)/1000*60))</f>
        <v>-</v>
      </c>
      <c r="DC453" s="196" t="str">
        <f t="shared" si="747"/>
        <v>-</v>
      </c>
      <c r="DD453" s="196" t="str">
        <f t="shared" si="747"/>
        <v>-</v>
      </c>
      <c r="DE453" s="196" t="str">
        <f t="shared" si="747"/>
        <v>-</v>
      </c>
      <c r="DF453" s="196" t="str">
        <f t="shared" si="747"/>
        <v>-</v>
      </c>
      <c r="DG453" s="196" t="str">
        <f t="shared" si="747"/>
        <v>-</v>
      </c>
      <c r="DH453" s="196" t="str">
        <f t="shared" si="747"/>
        <v>-</v>
      </c>
      <c r="DI453" s="196" t="str">
        <f t="shared" si="747"/>
        <v>-</v>
      </c>
      <c r="DJ453" s="196" t="str">
        <f t="shared" si="747"/>
        <v>-</v>
      </c>
      <c r="DK453" s="196" t="str">
        <f t="shared" si="747"/>
        <v>-</v>
      </c>
      <c r="DL453" s="196" t="str">
        <f t="shared" si="747"/>
        <v>-</v>
      </c>
      <c r="DV453" s="131"/>
      <c r="EJ453" s="147"/>
    </row>
    <row r="454" spans="88:140" ht="13.5" customHeight="1">
      <c r="CJ454" s="139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EJ454" s="147"/>
    </row>
    <row r="455" spans="88:140" ht="13.5" customHeight="1">
      <c r="CJ455" s="139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142"/>
      <c r="DU455" s="1" t="s">
        <v>145</v>
      </c>
      <c r="EJ455" s="147"/>
    </row>
    <row r="456" spans="88:140" ht="13.5" customHeight="1">
      <c r="CJ456" s="157"/>
      <c r="CK456" s="3"/>
      <c r="CL456" s="3"/>
      <c r="CM456" s="3"/>
      <c r="CN456" s="3"/>
      <c r="CO456" s="3" t="s">
        <v>32</v>
      </c>
      <c r="CP456" s="164" t="s">
        <v>33</v>
      </c>
      <c r="CQ456" s="3" t="s">
        <v>34</v>
      </c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142"/>
      <c r="DU456" s="192" t="s">
        <v>25</v>
      </c>
      <c r="DV456" s="193" t="s">
        <v>53</v>
      </c>
      <c r="DW456" s="193" t="s">
        <v>131</v>
      </c>
      <c r="DX456" s="223" t="s">
        <v>132</v>
      </c>
      <c r="DY456" s="193" t="s">
        <v>114</v>
      </c>
      <c r="DZ456" s="193" t="s">
        <v>50</v>
      </c>
      <c r="EA456" s="193" t="s">
        <v>133</v>
      </c>
      <c r="EB456" s="211" t="s">
        <v>134</v>
      </c>
      <c r="EC456" s="211"/>
      <c r="ED456" s="194" t="str">
        <f>DX456</f>
        <v>vehicle speed</v>
      </c>
      <c r="EJ456" s="147"/>
    </row>
    <row r="457" spans="88:140" ht="13.5" customHeight="1">
      <c r="CJ457" s="139"/>
      <c r="CK457" s="3"/>
      <c r="CL457" s="3"/>
      <c r="CM457" s="165"/>
      <c r="CN457" s="165"/>
      <c r="CO457" s="215">
        <v>0</v>
      </c>
      <c r="CP457" s="242">
        <f>$AL$70</f>
        <v>0</v>
      </c>
      <c r="CQ457" s="242">
        <f>$AM$70</f>
        <v>0.01</v>
      </c>
      <c r="CR457" s="242">
        <f>$AN$70</f>
        <v>0.02</v>
      </c>
      <c r="CS457" s="242">
        <f>$AO$70</f>
        <v>0.03</v>
      </c>
      <c r="CT457" s="242">
        <f>$AP$70</f>
        <v>0.04</v>
      </c>
      <c r="CU457" s="242">
        <f>$AQ$70</f>
        <v>0.05</v>
      </c>
      <c r="CV457" s="242">
        <f>$AR$70</f>
        <v>0.06</v>
      </c>
      <c r="CW457" s="242">
        <f>$AS$70</f>
        <v>7.0000000000000007E-2</v>
      </c>
      <c r="CX457" s="242">
        <f>$AT$70</f>
        <v>0.08</v>
      </c>
      <c r="CY457" s="242">
        <f>$AU$70</f>
        <v>0.09</v>
      </c>
      <c r="CZ457" s="242">
        <f>$AV$70</f>
        <v>0.1</v>
      </c>
      <c r="DA457" s="193">
        <f>CO457</f>
        <v>0</v>
      </c>
      <c r="DB457" s="193">
        <f t="shared" ref="DB457:DL458" si="748">CP457</f>
        <v>0</v>
      </c>
      <c r="DC457" s="193">
        <f t="shared" si="748"/>
        <v>0.01</v>
      </c>
      <c r="DD457" s="193">
        <f t="shared" si="748"/>
        <v>0.02</v>
      </c>
      <c r="DE457" s="193">
        <f t="shared" si="748"/>
        <v>0.03</v>
      </c>
      <c r="DF457" s="193">
        <f t="shared" si="748"/>
        <v>0.04</v>
      </c>
      <c r="DG457" s="193">
        <f t="shared" si="748"/>
        <v>0.05</v>
      </c>
      <c r="DH457" s="193">
        <f t="shared" si="748"/>
        <v>0.06</v>
      </c>
      <c r="DI457" s="193">
        <f t="shared" si="748"/>
        <v>7.0000000000000007E-2</v>
      </c>
      <c r="DJ457" s="193">
        <f t="shared" si="748"/>
        <v>0.08</v>
      </c>
      <c r="DK457" s="193">
        <f t="shared" si="748"/>
        <v>0.09</v>
      </c>
      <c r="DL457" s="194">
        <f t="shared" si="748"/>
        <v>0.1</v>
      </c>
      <c r="DM457" s="3"/>
      <c r="DN457" s="3"/>
      <c r="DO457" s="3"/>
      <c r="DP457" s="3"/>
      <c r="DQ457" s="173"/>
      <c r="DU457" s="213" t="s">
        <v>35</v>
      </c>
      <c r="DV457" s="196" t="s">
        <v>135</v>
      </c>
      <c r="DW457" s="196" t="s">
        <v>136</v>
      </c>
      <c r="DX457" s="229" t="s">
        <v>36</v>
      </c>
      <c r="DY457" s="196" t="s">
        <v>58</v>
      </c>
      <c r="DZ457" s="196" t="s">
        <v>58</v>
      </c>
      <c r="EA457" s="196" t="s">
        <v>58</v>
      </c>
      <c r="EB457" s="214" t="s">
        <v>137</v>
      </c>
      <c r="EC457" s="214" t="s">
        <v>138</v>
      </c>
      <c r="ED457" s="197" t="str">
        <f>DX457</f>
        <v>km/h</v>
      </c>
      <c r="EJ457" s="147"/>
    </row>
    <row r="458" spans="88:140" ht="13.5" customHeight="1">
      <c r="CJ458" s="139"/>
      <c r="CK458" s="3"/>
      <c r="CL458" s="3"/>
      <c r="CM458" s="3"/>
      <c r="CN458" s="3"/>
      <c r="CO458" s="213">
        <f t="shared" ref="CO458:CZ458" si="749">$E$6*9.80665*SIN(ATAN(CO$6))</f>
        <v>0</v>
      </c>
      <c r="CP458" s="196">
        <f>$E$6*9.80665*SIN(ATAN(CP457))</f>
        <v>0</v>
      </c>
      <c r="CQ458" s="243">
        <f t="shared" si="749"/>
        <v>0</v>
      </c>
      <c r="CR458" s="196">
        <f t="shared" si="749"/>
        <v>0</v>
      </c>
      <c r="CS458" s="196">
        <f t="shared" si="749"/>
        <v>0</v>
      </c>
      <c r="CT458" s="196">
        <f t="shared" si="749"/>
        <v>0</v>
      </c>
      <c r="CU458" s="196">
        <f t="shared" si="749"/>
        <v>0</v>
      </c>
      <c r="CV458" s="196">
        <f t="shared" si="749"/>
        <v>0</v>
      </c>
      <c r="CW458" s="196">
        <f t="shared" si="749"/>
        <v>0</v>
      </c>
      <c r="CX458" s="196">
        <f t="shared" si="749"/>
        <v>0</v>
      </c>
      <c r="CY458" s="196">
        <f t="shared" si="749"/>
        <v>0</v>
      </c>
      <c r="CZ458" s="196">
        <f t="shared" si="749"/>
        <v>0</v>
      </c>
      <c r="DA458" s="196">
        <f>CO458</f>
        <v>0</v>
      </c>
      <c r="DB458" s="196">
        <f t="shared" si="748"/>
        <v>0</v>
      </c>
      <c r="DC458" s="196">
        <f t="shared" si="748"/>
        <v>0</v>
      </c>
      <c r="DD458" s="196">
        <f t="shared" si="748"/>
        <v>0</v>
      </c>
      <c r="DE458" s="196">
        <f t="shared" si="748"/>
        <v>0</v>
      </c>
      <c r="DF458" s="196">
        <f t="shared" si="748"/>
        <v>0</v>
      </c>
      <c r="DG458" s="196">
        <f t="shared" si="748"/>
        <v>0</v>
      </c>
      <c r="DH458" s="196">
        <f t="shared" si="748"/>
        <v>0</v>
      </c>
      <c r="DI458" s="196">
        <f t="shared" si="748"/>
        <v>0</v>
      </c>
      <c r="DJ458" s="196">
        <f t="shared" si="748"/>
        <v>0</v>
      </c>
      <c r="DK458" s="196">
        <f t="shared" si="748"/>
        <v>0</v>
      </c>
      <c r="DL458" s="197">
        <f t="shared" si="748"/>
        <v>0</v>
      </c>
      <c r="DM458" s="3"/>
      <c r="DN458" s="3"/>
      <c r="DO458" s="3"/>
      <c r="DP458" s="3"/>
      <c r="DQ458" s="171"/>
      <c r="DU458" s="224" t="str">
        <f t="shared" ref="DU458:DU476" si="750">IF($E$24="","-",BL6)</f>
        <v>-</v>
      </c>
      <c r="DV458" s="225" t="str">
        <f t="shared" ref="DV458:DV476" si="751">CB6</f>
        <v>-</v>
      </c>
      <c r="DW458" s="225">
        <f t="shared" ref="DW458:DW476" si="752">IF(DU458="-",0,$E$6)</f>
        <v>0</v>
      </c>
      <c r="DX458" s="150">
        <f t="shared" ref="DX458:DX476" si="753">IF(DU458="-",0,$DU458/$E$24/$E$30*(2*PI()*$E$33)/1000*60)</f>
        <v>0</v>
      </c>
      <c r="DY458" s="165">
        <f>IF(DU458="-",0,$E$36*$E$6*9.80665+$E$37*DX458+$E$38*DX458^2)</f>
        <v>0</v>
      </c>
      <c r="DZ458" s="165">
        <f t="shared" ref="DZ458:DZ477" si="754">IF(DU458="-",0,$DV458*$E$24*$E$30*$F$24*$E$31/($E$33))</f>
        <v>0</v>
      </c>
      <c r="EA458" s="165">
        <f t="shared" ref="EA458:EA477" si="755">IF(DU458="-",0,DZ458-DY458)</f>
        <v>0</v>
      </c>
      <c r="EB458" s="226">
        <f t="shared" ref="EB458:EB477" si="756">IF(DU458="-",0,EA458/(SQRT(($DW458*9.80665)^2-EA458^2)))</f>
        <v>0</v>
      </c>
      <c r="EC458" s="165">
        <f t="shared" ref="EC458:EC477" si="757">IF(DU458="-",0,ATAN(EB458)/PI()*180)</f>
        <v>0</v>
      </c>
      <c r="ED458" s="195">
        <f t="shared" ref="ED458:ED477" si="758">IF(DU458="-",0,DX458)</f>
        <v>0</v>
      </c>
      <c r="EJ458" s="147"/>
    </row>
    <row r="459" spans="88:140" ht="13.5" customHeight="1">
      <c r="CJ459" s="139"/>
      <c r="CK459" s="3"/>
      <c r="CL459" s="3"/>
      <c r="CM459" s="3"/>
      <c r="CN459" s="3"/>
      <c r="CO459" s="3"/>
      <c r="CP459" s="3"/>
      <c r="CQ459" s="166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171"/>
      <c r="DU459" s="224" t="str">
        <f t="shared" si="750"/>
        <v>-</v>
      </c>
      <c r="DV459" s="225" t="str">
        <f t="shared" si="751"/>
        <v>-</v>
      </c>
      <c r="DW459" s="225">
        <f t="shared" si="752"/>
        <v>0</v>
      </c>
      <c r="DX459" s="150">
        <f t="shared" si="753"/>
        <v>0</v>
      </c>
      <c r="DY459" s="165">
        <f t="shared" ref="DY459:DY477" si="759">IF(DU459="-",0,$E$36*$E$6*9.80665+$E$37*DX459+$E$38*DX459^2)</f>
        <v>0</v>
      </c>
      <c r="DZ459" s="165">
        <f t="shared" si="754"/>
        <v>0</v>
      </c>
      <c r="EA459" s="165">
        <f t="shared" si="755"/>
        <v>0</v>
      </c>
      <c r="EB459" s="226">
        <f t="shared" si="756"/>
        <v>0</v>
      </c>
      <c r="EC459" s="165">
        <f t="shared" si="757"/>
        <v>0</v>
      </c>
      <c r="ED459" s="195">
        <f t="shared" si="758"/>
        <v>0</v>
      </c>
      <c r="EJ459" s="147"/>
    </row>
    <row r="460" spans="88:140" ht="13.5" customHeight="1">
      <c r="CJ460" s="139"/>
      <c r="CK460" s="3"/>
      <c r="CL460" s="1" t="s">
        <v>26</v>
      </c>
      <c r="CM460" s="3" t="s">
        <v>50</v>
      </c>
      <c r="CN460" s="3" t="s">
        <v>51</v>
      </c>
      <c r="CO460" s="3" t="s">
        <v>52</v>
      </c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 t="s">
        <v>25</v>
      </c>
      <c r="DN460" s="3" t="s">
        <v>53</v>
      </c>
      <c r="DO460" s="151" t="s">
        <v>54</v>
      </c>
      <c r="DP460" s="3"/>
      <c r="DQ460" s="171"/>
      <c r="DU460" s="224" t="str">
        <f t="shared" si="750"/>
        <v>-</v>
      </c>
      <c r="DV460" s="225" t="str">
        <f t="shared" si="751"/>
        <v>-</v>
      </c>
      <c r="DW460" s="225">
        <f t="shared" si="752"/>
        <v>0</v>
      </c>
      <c r="DX460" s="150">
        <f t="shared" si="753"/>
        <v>0</v>
      </c>
      <c r="DY460" s="165">
        <f t="shared" si="759"/>
        <v>0</v>
      </c>
      <c r="DZ460" s="165">
        <f t="shared" si="754"/>
        <v>0</v>
      </c>
      <c r="EA460" s="165">
        <f t="shared" si="755"/>
        <v>0</v>
      </c>
      <c r="EB460" s="226">
        <f t="shared" si="756"/>
        <v>0</v>
      </c>
      <c r="EC460" s="165">
        <f t="shared" si="757"/>
        <v>0</v>
      </c>
      <c r="ED460" s="195">
        <f t="shared" si="758"/>
        <v>0</v>
      </c>
      <c r="EJ460" s="147"/>
    </row>
    <row r="461" spans="88:140" ht="13.5" customHeight="1">
      <c r="CJ461" s="231"/>
      <c r="CK461" s="249" t="str">
        <f>BW4</f>
        <v>11th</v>
      </c>
      <c r="CL461" s="232"/>
      <c r="CM461" s="223"/>
      <c r="CN461" s="223"/>
      <c r="CO461" s="193">
        <f>CO$6</f>
        <v>0</v>
      </c>
      <c r="CP461" s="193">
        <f t="shared" ref="CP461:CZ461" si="760">CP$6</f>
        <v>0</v>
      </c>
      <c r="CQ461" s="193">
        <f t="shared" si="760"/>
        <v>0.01</v>
      </c>
      <c r="CR461" s="193">
        <f t="shared" si="760"/>
        <v>0.02</v>
      </c>
      <c r="CS461" s="193">
        <f t="shared" si="760"/>
        <v>0.03</v>
      </c>
      <c r="CT461" s="193">
        <f t="shared" si="760"/>
        <v>0.04</v>
      </c>
      <c r="CU461" s="193">
        <f t="shared" si="760"/>
        <v>0.05</v>
      </c>
      <c r="CV461" s="193">
        <f t="shared" si="760"/>
        <v>0.06</v>
      </c>
      <c r="CW461" s="193">
        <f t="shared" si="760"/>
        <v>7.0000000000000007E-2</v>
      </c>
      <c r="CX461" s="193">
        <f t="shared" si="760"/>
        <v>0.08</v>
      </c>
      <c r="CY461" s="193">
        <f t="shared" si="760"/>
        <v>0.09</v>
      </c>
      <c r="CZ461" s="193">
        <f t="shared" si="760"/>
        <v>0.1</v>
      </c>
      <c r="DA461" s="193">
        <f>CO$6</f>
        <v>0</v>
      </c>
      <c r="DB461" s="193">
        <f>CP$6</f>
        <v>0</v>
      </c>
      <c r="DC461" s="193">
        <f t="shared" ref="DC461:DJ461" si="761">CQ$6</f>
        <v>0.01</v>
      </c>
      <c r="DD461" s="193">
        <f t="shared" si="761"/>
        <v>0.02</v>
      </c>
      <c r="DE461" s="193">
        <f t="shared" si="761"/>
        <v>0.03</v>
      </c>
      <c r="DF461" s="193">
        <f t="shared" si="761"/>
        <v>0.04</v>
      </c>
      <c r="DG461" s="193">
        <f t="shared" si="761"/>
        <v>0.05</v>
      </c>
      <c r="DH461" s="193">
        <f t="shared" si="761"/>
        <v>0.06</v>
      </c>
      <c r="DI461" s="193">
        <f t="shared" si="761"/>
        <v>7.0000000000000007E-2</v>
      </c>
      <c r="DJ461" s="193">
        <f t="shared" si="761"/>
        <v>0.08</v>
      </c>
      <c r="DK461" s="193">
        <f>CY$6</f>
        <v>0.09</v>
      </c>
      <c r="DL461" s="193">
        <f>CZ$6</f>
        <v>0.1</v>
      </c>
      <c r="DM461" s="193"/>
      <c r="DN461" s="193"/>
      <c r="DO461" s="193" t="s">
        <v>56</v>
      </c>
      <c r="DP461" s="194"/>
      <c r="DQ461" s="171"/>
      <c r="DU461" s="224" t="str">
        <f t="shared" si="750"/>
        <v>-</v>
      </c>
      <c r="DV461" s="225" t="str">
        <f t="shared" si="751"/>
        <v>-</v>
      </c>
      <c r="DW461" s="225">
        <f t="shared" si="752"/>
        <v>0</v>
      </c>
      <c r="DX461" s="150">
        <f t="shared" si="753"/>
        <v>0</v>
      </c>
      <c r="DY461" s="165">
        <f t="shared" si="759"/>
        <v>0</v>
      </c>
      <c r="DZ461" s="165">
        <f t="shared" si="754"/>
        <v>0</v>
      </c>
      <c r="EA461" s="165">
        <f t="shared" si="755"/>
        <v>0</v>
      </c>
      <c r="EB461" s="226">
        <f t="shared" si="756"/>
        <v>0</v>
      </c>
      <c r="EC461" s="165">
        <f t="shared" si="757"/>
        <v>0</v>
      </c>
      <c r="ED461" s="195">
        <f t="shared" si="758"/>
        <v>0</v>
      </c>
      <c r="EJ461" s="147"/>
    </row>
    <row r="462" spans="88:140" ht="13.5" customHeight="1">
      <c r="CJ462" s="236" t="str">
        <f>BL5</f>
        <v>rpm</v>
      </c>
      <c r="CK462" s="142" t="str">
        <f>BW5</f>
        <v>Nm</v>
      </c>
      <c r="CL462" s="139" t="s">
        <v>36</v>
      </c>
      <c r="CM462" s="3" t="s">
        <v>58</v>
      </c>
      <c r="CN462" s="3" t="s">
        <v>59</v>
      </c>
      <c r="CO462" s="3" t="s">
        <v>59</v>
      </c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 t="s">
        <v>35</v>
      </c>
      <c r="DN462" s="3" t="s">
        <v>58</v>
      </c>
      <c r="DO462" s="139" t="s">
        <v>60</v>
      </c>
      <c r="DP462" s="235" t="s">
        <v>61</v>
      </c>
      <c r="DQ462" s="171"/>
      <c r="DU462" s="224" t="str">
        <f t="shared" si="750"/>
        <v>-</v>
      </c>
      <c r="DV462" s="225" t="str">
        <f t="shared" si="751"/>
        <v>-</v>
      </c>
      <c r="DW462" s="225">
        <f t="shared" si="752"/>
        <v>0</v>
      </c>
      <c r="DX462" s="150">
        <f t="shared" si="753"/>
        <v>0</v>
      </c>
      <c r="DY462" s="165">
        <f t="shared" si="759"/>
        <v>0</v>
      </c>
      <c r="DZ462" s="165">
        <f t="shared" si="754"/>
        <v>0</v>
      </c>
      <c r="EA462" s="165">
        <f t="shared" si="755"/>
        <v>0</v>
      </c>
      <c r="EB462" s="226">
        <f t="shared" si="756"/>
        <v>0</v>
      </c>
      <c r="EC462" s="165">
        <f t="shared" si="757"/>
        <v>0</v>
      </c>
      <c r="ED462" s="195">
        <f t="shared" si="758"/>
        <v>0</v>
      </c>
      <c r="EJ462" s="147"/>
    </row>
    <row r="463" spans="88:140" ht="13.5" customHeight="1">
      <c r="CJ463" s="236" t="str">
        <f>IF($E$19="","-",BL6)</f>
        <v>-</v>
      </c>
      <c r="CK463" s="142" t="str">
        <f t="shared" ref="CK463:CK481" si="762">BW6</f>
        <v>-</v>
      </c>
      <c r="CL463" s="260" t="str">
        <f>IF(CJ463="-","-",CJ463/$E$19/$E$30*(2*PI()*$E$33)/1000*60)</f>
        <v>-</v>
      </c>
      <c r="CM463" s="3">
        <f t="shared" ref="CM463:CM481" si="763">IF(CJ463="-",0,$CK463*$E$19*$E$30*$F$19*$E$31/($E$33))</f>
        <v>0</v>
      </c>
      <c r="CN463" s="3">
        <f>IF(CJ463="-",0,$E$36*$E$6*9.80665+$E$37*($CJ463/$E$19/$E$30*(2*PI()*$E$33)/1000*60)+$E$38*($CJ463/$E$19/$E$30*(2*PI()*$E$33)/1000*60)^2)</f>
        <v>0</v>
      </c>
      <c r="CO463" s="3">
        <f t="shared" ref="CO463:CO481" si="764">IF(CJ463="-",0,$CM463-$CN463-CO$53)</f>
        <v>0</v>
      </c>
      <c r="CP463" s="3">
        <f t="shared" ref="CP463:CP481" si="765">IF(CJ463="-",0,$CM463-$CN463-CP$53)</f>
        <v>0</v>
      </c>
      <c r="CQ463" s="3">
        <f t="shared" ref="CQ463:CQ481" si="766">IF(CJ463="-",0,$CM463-$CN463-CQ$53)</f>
        <v>0</v>
      </c>
      <c r="CR463" s="3">
        <f t="shared" ref="CR463:CR481" si="767">IF(CJ463="-",0,$CM463-$CN463-CR$53)</f>
        <v>0</v>
      </c>
      <c r="CS463" s="3">
        <f t="shared" ref="CS463:CS481" si="768">IF(CJ463="-",0,$CM463-$CN463-CS$53)</f>
        <v>0</v>
      </c>
      <c r="CT463" s="3">
        <f t="shared" ref="CT463:CT481" si="769">IF(CJ463="-",0,$CM463-$CN463-CT$53)</f>
        <v>0</v>
      </c>
      <c r="CU463" s="3">
        <f t="shared" ref="CU463:CU481" si="770">IF(CJ463="-",0,$CM463-$CN463-CU$53)</f>
        <v>0</v>
      </c>
      <c r="CV463" s="3">
        <f t="shared" ref="CV463:CV481" si="771">IF(CJ463="-",0,$CM463-$CN463-CV$53)</f>
        <v>0</v>
      </c>
      <c r="CW463" s="3">
        <f t="shared" ref="CW463:CW481" si="772">IF(CJ463="-",0,$CM463-$CN463-CW$53)</f>
        <v>0</v>
      </c>
      <c r="CX463" s="3">
        <f t="shared" ref="CX463:CX481" si="773">IF(CJ463="-",0,$CM463-$CN463-CX$53)</f>
        <v>0</v>
      </c>
      <c r="CY463" s="3">
        <f t="shared" ref="CY463:CY481" si="774">IF(CJ463="-",0,$CM463-$CN463-CY$53)</f>
        <v>0</v>
      </c>
      <c r="CZ463" s="3">
        <f t="shared" ref="CZ463:CZ481" si="775">IF(CJ463="-",0,$CM463-$CN463-CZ$53)</f>
        <v>0</v>
      </c>
      <c r="DA463" s="3">
        <f>IF(AND(CO463&gt;0,CO464&lt;0),1,-1)</f>
        <v>-1</v>
      </c>
      <c r="DB463" s="3">
        <f t="shared" ref="DB463:DJ481" si="776">IF(AND(CP463&gt;0,CP464&lt;0),1,-1)</f>
        <v>-1</v>
      </c>
      <c r="DC463" s="3">
        <f t="shared" si="776"/>
        <v>-1</v>
      </c>
      <c r="DD463" s="3">
        <f t="shared" si="776"/>
        <v>-1</v>
      </c>
      <c r="DE463" s="3">
        <f t="shared" si="776"/>
        <v>-1</v>
      </c>
      <c r="DF463" s="3">
        <f t="shared" si="776"/>
        <v>-1</v>
      </c>
      <c r="DG463" s="3">
        <f t="shared" si="776"/>
        <v>-1</v>
      </c>
      <c r="DH463" s="3">
        <f t="shared" si="776"/>
        <v>-1</v>
      </c>
      <c r="DI463" s="3">
        <f t="shared" si="776"/>
        <v>-1</v>
      </c>
      <c r="DJ463" s="3">
        <f>IF(AND(CX463&gt;0,CX464&lt;0),1,-1)</f>
        <v>-1</v>
      </c>
      <c r="DK463" s="3">
        <f t="shared" ref="DK463:DL480" si="777">IF(AND(CY463&gt;0,CY464&lt;0),1,-1)</f>
        <v>-1</v>
      </c>
      <c r="DL463" s="3">
        <f t="shared" si="777"/>
        <v>-1</v>
      </c>
      <c r="DM463" s="161" t="str">
        <f t="shared" ref="DM463:DM482" si="778">CJ463</f>
        <v>-</v>
      </c>
      <c r="DN463" s="161" t="str">
        <f t="shared" ref="DN463:DN482" si="779">CK463</f>
        <v>-</v>
      </c>
      <c r="DO463" s="139" t="str">
        <f>IF(OR(DM463="-",DM464="-"),"-",(DN463-DN464)/(DM463-DM464))</f>
        <v>-</v>
      </c>
      <c r="DP463" s="235" t="str">
        <f>IF(OR(DM463="-",DM464="-"),"-",(DM463*DN464-DN463*DM464)/(DM463-DM464))</f>
        <v>-</v>
      </c>
      <c r="DQ463" s="171"/>
      <c r="DU463" s="224" t="str">
        <f t="shared" si="750"/>
        <v>-</v>
      </c>
      <c r="DV463" s="225" t="str">
        <f t="shared" si="751"/>
        <v>-</v>
      </c>
      <c r="DW463" s="225">
        <f t="shared" si="752"/>
        <v>0</v>
      </c>
      <c r="DX463" s="150">
        <f t="shared" si="753"/>
        <v>0</v>
      </c>
      <c r="DY463" s="165">
        <f t="shared" si="759"/>
        <v>0</v>
      </c>
      <c r="DZ463" s="165">
        <f t="shared" si="754"/>
        <v>0</v>
      </c>
      <c r="EA463" s="165">
        <f t="shared" si="755"/>
        <v>0</v>
      </c>
      <c r="EB463" s="226">
        <f t="shared" si="756"/>
        <v>0</v>
      </c>
      <c r="EC463" s="165">
        <f t="shared" si="757"/>
        <v>0</v>
      </c>
      <c r="ED463" s="195">
        <f t="shared" si="758"/>
        <v>0</v>
      </c>
      <c r="EJ463" s="147"/>
    </row>
    <row r="464" spans="88:140" ht="13.5" customHeight="1">
      <c r="CJ464" s="236" t="str">
        <f t="shared" ref="CJ464:CJ482" si="780">IF($E$19="","-",BL7)</f>
        <v>-</v>
      </c>
      <c r="CK464" s="142" t="str">
        <f t="shared" si="762"/>
        <v>-</v>
      </c>
      <c r="CL464" s="260" t="str">
        <f t="shared" ref="CL464:CL482" si="781">IF(CJ464="-","-",CJ464/$E$19/$E$30*(2*PI()*$E$33)/1000*60)</f>
        <v>-</v>
      </c>
      <c r="CM464" s="3">
        <f t="shared" si="763"/>
        <v>0</v>
      </c>
      <c r="CN464" s="3">
        <f t="shared" ref="CN464:CN482" si="782">IF(CJ464="-",0,$E$36*$E$6*9.80665+$E$37*($CJ464/$E$19/$E$30*(2*PI()*$E$33)/1000*60)+$E$38*($CJ464/$E$19/$E$30*(2*PI()*$E$33)/1000*60)^2)</f>
        <v>0</v>
      </c>
      <c r="CO464" s="3">
        <f t="shared" si="764"/>
        <v>0</v>
      </c>
      <c r="CP464" s="3">
        <f t="shared" si="765"/>
        <v>0</v>
      </c>
      <c r="CQ464" s="3">
        <f t="shared" si="766"/>
        <v>0</v>
      </c>
      <c r="CR464" s="3">
        <f t="shared" si="767"/>
        <v>0</v>
      </c>
      <c r="CS464" s="3">
        <f t="shared" si="768"/>
        <v>0</v>
      </c>
      <c r="CT464" s="3">
        <f t="shared" si="769"/>
        <v>0</v>
      </c>
      <c r="CU464" s="3">
        <f t="shared" si="770"/>
        <v>0</v>
      </c>
      <c r="CV464" s="3">
        <f t="shared" si="771"/>
        <v>0</v>
      </c>
      <c r="CW464" s="3">
        <f t="shared" si="772"/>
        <v>0</v>
      </c>
      <c r="CX464" s="3">
        <f t="shared" si="773"/>
        <v>0</v>
      </c>
      <c r="CY464" s="3">
        <f t="shared" si="774"/>
        <v>0</v>
      </c>
      <c r="CZ464" s="3">
        <f t="shared" si="775"/>
        <v>0</v>
      </c>
      <c r="DA464" s="3">
        <f t="shared" ref="DA464:DA476" si="783">IF(AND(CO464&gt;0,CO465&lt;0),1,-1)</f>
        <v>-1</v>
      </c>
      <c r="DB464" s="3">
        <f t="shared" si="776"/>
        <v>-1</v>
      </c>
      <c r="DC464" s="3">
        <f t="shared" si="776"/>
        <v>-1</v>
      </c>
      <c r="DD464" s="3">
        <f t="shared" si="776"/>
        <v>-1</v>
      </c>
      <c r="DE464" s="3">
        <f t="shared" si="776"/>
        <v>-1</v>
      </c>
      <c r="DF464" s="3">
        <f t="shared" si="776"/>
        <v>-1</v>
      </c>
      <c r="DG464" s="3">
        <f t="shared" si="776"/>
        <v>-1</v>
      </c>
      <c r="DH464" s="3">
        <f t="shared" si="776"/>
        <v>-1</v>
      </c>
      <c r="DI464" s="3">
        <f t="shared" si="776"/>
        <v>-1</v>
      </c>
      <c r="DJ464" s="3">
        <f t="shared" si="776"/>
        <v>-1</v>
      </c>
      <c r="DK464" s="3">
        <f t="shared" si="777"/>
        <v>-1</v>
      </c>
      <c r="DL464" s="3">
        <f t="shared" si="777"/>
        <v>-1</v>
      </c>
      <c r="DM464" s="161" t="str">
        <f t="shared" si="778"/>
        <v>-</v>
      </c>
      <c r="DN464" s="161" t="str">
        <f t="shared" si="779"/>
        <v>-</v>
      </c>
      <c r="DO464" s="139" t="str">
        <f>IF(OR(DM464="-",DM465="-"),"-",(DN464-DN465)/(DM464-DM465))</f>
        <v>-</v>
      </c>
      <c r="DP464" s="235" t="str">
        <f t="shared" ref="DP464:DP481" si="784">IF(OR(DM464="-",DM465="-"),"-",(DM464*DN465-DN464*DM465)/(DM464-DM465))</f>
        <v>-</v>
      </c>
      <c r="DQ464" s="171"/>
      <c r="DU464" s="224" t="str">
        <f t="shared" si="750"/>
        <v>-</v>
      </c>
      <c r="DV464" s="225" t="str">
        <f t="shared" si="751"/>
        <v>-</v>
      </c>
      <c r="DW464" s="225">
        <f t="shared" si="752"/>
        <v>0</v>
      </c>
      <c r="DX464" s="150">
        <f t="shared" si="753"/>
        <v>0</v>
      </c>
      <c r="DY464" s="165">
        <f t="shared" si="759"/>
        <v>0</v>
      </c>
      <c r="DZ464" s="165">
        <f t="shared" si="754"/>
        <v>0</v>
      </c>
      <c r="EA464" s="165">
        <f t="shared" si="755"/>
        <v>0</v>
      </c>
      <c r="EB464" s="226">
        <f t="shared" si="756"/>
        <v>0</v>
      </c>
      <c r="EC464" s="165">
        <f t="shared" si="757"/>
        <v>0</v>
      </c>
      <c r="ED464" s="195">
        <f t="shared" si="758"/>
        <v>0</v>
      </c>
      <c r="EJ464" s="147"/>
    </row>
    <row r="465" spans="88:140" ht="13.5" customHeight="1">
      <c r="CJ465" s="236" t="str">
        <f t="shared" si="780"/>
        <v>-</v>
      </c>
      <c r="CK465" s="142" t="str">
        <f t="shared" si="762"/>
        <v>-</v>
      </c>
      <c r="CL465" s="260" t="str">
        <f t="shared" si="781"/>
        <v>-</v>
      </c>
      <c r="CM465" s="3">
        <f t="shared" si="763"/>
        <v>0</v>
      </c>
      <c r="CN465" s="3">
        <f t="shared" si="782"/>
        <v>0</v>
      </c>
      <c r="CO465" s="3">
        <f t="shared" si="764"/>
        <v>0</v>
      </c>
      <c r="CP465" s="3">
        <f t="shared" si="765"/>
        <v>0</v>
      </c>
      <c r="CQ465" s="3">
        <f t="shared" si="766"/>
        <v>0</v>
      </c>
      <c r="CR465" s="3">
        <f t="shared" si="767"/>
        <v>0</v>
      </c>
      <c r="CS465" s="3">
        <f t="shared" si="768"/>
        <v>0</v>
      </c>
      <c r="CT465" s="3">
        <f t="shared" si="769"/>
        <v>0</v>
      </c>
      <c r="CU465" s="3">
        <f t="shared" si="770"/>
        <v>0</v>
      </c>
      <c r="CV465" s="3">
        <f t="shared" si="771"/>
        <v>0</v>
      </c>
      <c r="CW465" s="3">
        <f t="shared" si="772"/>
        <v>0</v>
      </c>
      <c r="CX465" s="3">
        <f t="shared" si="773"/>
        <v>0</v>
      </c>
      <c r="CY465" s="3">
        <f t="shared" si="774"/>
        <v>0</v>
      </c>
      <c r="CZ465" s="3">
        <f t="shared" si="775"/>
        <v>0</v>
      </c>
      <c r="DA465" s="3">
        <f t="shared" si="783"/>
        <v>-1</v>
      </c>
      <c r="DB465" s="3">
        <f t="shared" si="776"/>
        <v>-1</v>
      </c>
      <c r="DC465" s="3">
        <f t="shared" si="776"/>
        <v>-1</v>
      </c>
      <c r="DD465" s="3">
        <f t="shared" si="776"/>
        <v>-1</v>
      </c>
      <c r="DE465" s="3">
        <f t="shared" si="776"/>
        <v>-1</v>
      </c>
      <c r="DF465" s="3">
        <f t="shared" si="776"/>
        <v>-1</v>
      </c>
      <c r="DG465" s="3">
        <f t="shared" si="776"/>
        <v>-1</v>
      </c>
      <c r="DH465" s="3">
        <f t="shared" si="776"/>
        <v>-1</v>
      </c>
      <c r="DI465" s="3">
        <f t="shared" si="776"/>
        <v>-1</v>
      </c>
      <c r="DJ465" s="3">
        <f t="shared" si="776"/>
        <v>-1</v>
      </c>
      <c r="DK465" s="3">
        <f t="shared" si="777"/>
        <v>-1</v>
      </c>
      <c r="DL465" s="3">
        <f t="shared" si="777"/>
        <v>-1</v>
      </c>
      <c r="DM465" s="161" t="str">
        <f t="shared" si="778"/>
        <v>-</v>
      </c>
      <c r="DN465" s="161" t="str">
        <f t="shared" si="779"/>
        <v>-</v>
      </c>
      <c r="DO465" s="139" t="str">
        <f t="shared" ref="DO465:DO480" si="785">IF(OR(DM465="-",DM466="-"),"-",(DN465-DN466)/(DM465-DM466))</f>
        <v>-</v>
      </c>
      <c r="DP465" s="235" t="str">
        <f t="shared" si="784"/>
        <v>-</v>
      </c>
      <c r="DQ465" s="171"/>
      <c r="DU465" s="224" t="str">
        <f t="shared" si="750"/>
        <v>-</v>
      </c>
      <c r="DV465" s="225" t="str">
        <f t="shared" si="751"/>
        <v>-</v>
      </c>
      <c r="DW465" s="225">
        <f t="shared" si="752"/>
        <v>0</v>
      </c>
      <c r="DX465" s="150">
        <f t="shared" si="753"/>
        <v>0</v>
      </c>
      <c r="DY465" s="165">
        <f t="shared" si="759"/>
        <v>0</v>
      </c>
      <c r="DZ465" s="165">
        <f t="shared" si="754"/>
        <v>0</v>
      </c>
      <c r="EA465" s="165">
        <f t="shared" si="755"/>
        <v>0</v>
      </c>
      <c r="EB465" s="226">
        <f t="shared" si="756"/>
        <v>0</v>
      </c>
      <c r="EC465" s="165">
        <f t="shared" si="757"/>
        <v>0</v>
      </c>
      <c r="ED465" s="195">
        <f t="shared" si="758"/>
        <v>0</v>
      </c>
      <c r="EJ465" s="147"/>
    </row>
    <row r="466" spans="88:140" ht="13.5" customHeight="1">
      <c r="CJ466" s="236" t="str">
        <f t="shared" si="780"/>
        <v>-</v>
      </c>
      <c r="CK466" s="142" t="str">
        <f t="shared" si="762"/>
        <v>-</v>
      </c>
      <c r="CL466" s="260" t="str">
        <f t="shared" si="781"/>
        <v>-</v>
      </c>
      <c r="CM466" s="3">
        <f t="shared" si="763"/>
        <v>0</v>
      </c>
      <c r="CN466" s="3">
        <f t="shared" si="782"/>
        <v>0</v>
      </c>
      <c r="CO466" s="3">
        <f t="shared" si="764"/>
        <v>0</v>
      </c>
      <c r="CP466" s="3">
        <f t="shared" si="765"/>
        <v>0</v>
      </c>
      <c r="CQ466" s="3">
        <f t="shared" si="766"/>
        <v>0</v>
      </c>
      <c r="CR466" s="3">
        <f t="shared" si="767"/>
        <v>0</v>
      </c>
      <c r="CS466" s="3">
        <f t="shared" si="768"/>
        <v>0</v>
      </c>
      <c r="CT466" s="3">
        <f t="shared" si="769"/>
        <v>0</v>
      </c>
      <c r="CU466" s="3">
        <f t="shared" si="770"/>
        <v>0</v>
      </c>
      <c r="CV466" s="3">
        <f t="shared" si="771"/>
        <v>0</v>
      </c>
      <c r="CW466" s="3">
        <f t="shared" si="772"/>
        <v>0</v>
      </c>
      <c r="CX466" s="3">
        <f t="shared" si="773"/>
        <v>0</v>
      </c>
      <c r="CY466" s="3">
        <f t="shared" si="774"/>
        <v>0</v>
      </c>
      <c r="CZ466" s="3">
        <f t="shared" si="775"/>
        <v>0</v>
      </c>
      <c r="DA466" s="3">
        <f t="shared" si="783"/>
        <v>-1</v>
      </c>
      <c r="DB466" s="3">
        <f t="shared" si="776"/>
        <v>-1</v>
      </c>
      <c r="DC466" s="3">
        <f t="shared" si="776"/>
        <v>-1</v>
      </c>
      <c r="DD466" s="3">
        <f t="shared" si="776"/>
        <v>-1</v>
      </c>
      <c r="DE466" s="3">
        <f t="shared" si="776"/>
        <v>-1</v>
      </c>
      <c r="DF466" s="3">
        <f t="shared" si="776"/>
        <v>-1</v>
      </c>
      <c r="DG466" s="3">
        <f t="shared" si="776"/>
        <v>-1</v>
      </c>
      <c r="DH466" s="3">
        <f t="shared" si="776"/>
        <v>-1</v>
      </c>
      <c r="DI466" s="3">
        <f t="shared" si="776"/>
        <v>-1</v>
      </c>
      <c r="DJ466" s="3">
        <f t="shared" si="776"/>
        <v>-1</v>
      </c>
      <c r="DK466" s="3">
        <f t="shared" si="777"/>
        <v>-1</v>
      </c>
      <c r="DL466" s="3">
        <f t="shared" si="777"/>
        <v>-1</v>
      </c>
      <c r="DM466" s="161" t="str">
        <f t="shared" si="778"/>
        <v>-</v>
      </c>
      <c r="DN466" s="161" t="str">
        <f t="shared" si="779"/>
        <v>-</v>
      </c>
      <c r="DO466" s="139" t="str">
        <f t="shared" si="785"/>
        <v>-</v>
      </c>
      <c r="DP466" s="235" t="str">
        <f t="shared" si="784"/>
        <v>-</v>
      </c>
      <c r="DQ466" s="171"/>
      <c r="DU466" s="224" t="str">
        <f t="shared" si="750"/>
        <v>-</v>
      </c>
      <c r="DV466" s="225" t="str">
        <f t="shared" si="751"/>
        <v>-</v>
      </c>
      <c r="DW466" s="225">
        <f t="shared" si="752"/>
        <v>0</v>
      </c>
      <c r="DX466" s="150">
        <f t="shared" si="753"/>
        <v>0</v>
      </c>
      <c r="DY466" s="165">
        <f t="shared" si="759"/>
        <v>0</v>
      </c>
      <c r="DZ466" s="165">
        <f t="shared" si="754"/>
        <v>0</v>
      </c>
      <c r="EA466" s="165">
        <f t="shared" si="755"/>
        <v>0</v>
      </c>
      <c r="EB466" s="226">
        <f t="shared" si="756"/>
        <v>0</v>
      </c>
      <c r="EC466" s="165">
        <f t="shared" si="757"/>
        <v>0</v>
      </c>
      <c r="ED466" s="195">
        <f t="shared" si="758"/>
        <v>0</v>
      </c>
      <c r="EJ466" s="147"/>
    </row>
    <row r="467" spans="88:140" ht="13.5" customHeight="1">
      <c r="CJ467" s="236" t="str">
        <f t="shared" si="780"/>
        <v>-</v>
      </c>
      <c r="CK467" s="142" t="str">
        <f t="shared" si="762"/>
        <v>-</v>
      </c>
      <c r="CL467" s="260" t="str">
        <f t="shared" si="781"/>
        <v>-</v>
      </c>
      <c r="CM467" s="3">
        <f t="shared" si="763"/>
        <v>0</v>
      </c>
      <c r="CN467" s="3">
        <f t="shared" si="782"/>
        <v>0</v>
      </c>
      <c r="CO467" s="3">
        <f t="shared" si="764"/>
        <v>0</v>
      </c>
      <c r="CP467" s="3">
        <f t="shared" si="765"/>
        <v>0</v>
      </c>
      <c r="CQ467" s="3">
        <f t="shared" si="766"/>
        <v>0</v>
      </c>
      <c r="CR467" s="3">
        <f t="shared" si="767"/>
        <v>0</v>
      </c>
      <c r="CS467" s="3">
        <f t="shared" si="768"/>
        <v>0</v>
      </c>
      <c r="CT467" s="3">
        <f t="shared" si="769"/>
        <v>0</v>
      </c>
      <c r="CU467" s="3">
        <f t="shared" si="770"/>
        <v>0</v>
      </c>
      <c r="CV467" s="3">
        <f t="shared" si="771"/>
        <v>0</v>
      </c>
      <c r="CW467" s="3">
        <f t="shared" si="772"/>
        <v>0</v>
      </c>
      <c r="CX467" s="3">
        <f t="shared" si="773"/>
        <v>0</v>
      </c>
      <c r="CY467" s="3">
        <f t="shared" si="774"/>
        <v>0</v>
      </c>
      <c r="CZ467" s="3">
        <f t="shared" si="775"/>
        <v>0</v>
      </c>
      <c r="DA467" s="3">
        <f t="shared" si="783"/>
        <v>-1</v>
      </c>
      <c r="DB467" s="3">
        <f t="shared" si="776"/>
        <v>-1</v>
      </c>
      <c r="DC467" s="3">
        <f t="shared" si="776"/>
        <v>-1</v>
      </c>
      <c r="DD467" s="3">
        <f t="shared" si="776"/>
        <v>-1</v>
      </c>
      <c r="DE467" s="3">
        <f t="shared" si="776"/>
        <v>-1</v>
      </c>
      <c r="DF467" s="3">
        <f t="shared" si="776"/>
        <v>-1</v>
      </c>
      <c r="DG467" s="3">
        <f t="shared" si="776"/>
        <v>-1</v>
      </c>
      <c r="DH467" s="3">
        <f t="shared" si="776"/>
        <v>-1</v>
      </c>
      <c r="DI467" s="3">
        <f t="shared" si="776"/>
        <v>-1</v>
      </c>
      <c r="DJ467" s="3">
        <f t="shared" si="776"/>
        <v>-1</v>
      </c>
      <c r="DK467" s="3">
        <f t="shared" si="777"/>
        <v>-1</v>
      </c>
      <c r="DL467" s="3">
        <f t="shared" si="777"/>
        <v>-1</v>
      </c>
      <c r="DM467" s="161" t="str">
        <f t="shared" si="778"/>
        <v>-</v>
      </c>
      <c r="DN467" s="161" t="str">
        <f t="shared" si="779"/>
        <v>-</v>
      </c>
      <c r="DO467" s="139" t="str">
        <f t="shared" si="785"/>
        <v>-</v>
      </c>
      <c r="DP467" s="235" t="str">
        <f t="shared" si="784"/>
        <v>-</v>
      </c>
      <c r="DQ467" s="171"/>
      <c r="DU467" s="224" t="str">
        <f t="shared" si="750"/>
        <v>-</v>
      </c>
      <c r="DV467" s="225" t="str">
        <f t="shared" si="751"/>
        <v>-</v>
      </c>
      <c r="DW467" s="225">
        <f t="shared" si="752"/>
        <v>0</v>
      </c>
      <c r="DX467" s="150">
        <f t="shared" si="753"/>
        <v>0</v>
      </c>
      <c r="DY467" s="165">
        <f t="shared" si="759"/>
        <v>0</v>
      </c>
      <c r="DZ467" s="165">
        <f t="shared" si="754"/>
        <v>0</v>
      </c>
      <c r="EA467" s="165">
        <f t="shared" si="755"/>
        <v>0</v>
      </c>
      <c r="EB467" s="226">
        <f t="shared" si="756"/>
        <v>0</v>
      </c>
      <c r="EC467" s="165">
        <f t="shared" si="757"/>
        <v>0</v>
      </c>
      <c r="ED467" s="195">
        <f t="shared" si="758"/>
        <v>0</v>
      </c>
      <c r="EJ467" s="147"/>
    </row>
    <row r="468" spans="88:140" ht="13.5" customHeight="1">
      <c r="CJ468" s="236" t="str">
        <f t="shared" si="780"/>
        <v>-</v>
      </c>
      <c r="CK468" s="142" t="str">
        <f t="shared" si="762"/>
        <v>-</v>
      </c>
      <c r="CL468" s="260" t="str">
        <f t="shared" si="781"/>
        <v>-</v>
      </c>
      <c r="CM468" s="3">
        <f t="shared" si="763"/>
        <v>0</v>
      </c>
      <c r="CN468" s="3">
        <f t="shared" si="782"/>
        <v>0</v>
      </c>
      <c r="CO468" s="3">
        <f t="shared" si="764"/>
        <v>0</v>
      </c>
      <c r="CP468" s="3">
        <f t="shared" si="765"/>
        <v>0</v>
      </c>
      <c r="CQ468" s="3">
        <f t="shared" si="766"/>
        <v>0</v>
      </c>
      <c r="CR468" s="3">
        <f t="shared" si="767"/>
        <v>0</v>
      </c>
      <c r="CS468" s="3">
        <f t="shared" si="768"/>
        <v>0</v>
      </c>
      <c r="CT468" s="3">
        <f t="shared" si="769"/>
        <v>0</v>
      </c>
      <c r="CU468" s="3">
        <f t="shared" si="770"/>
        <v>0</v>
      </c>
      <c r="CV468" s="3">
        <f t="shared" si="771"/>
        <v>0</v>
      </c>
      <c r="CW468" s="3">
        <f t="shared" si="772"/>
        <v>0</v>
      </c>
      <c r="CX468" s="3">
        <f t="shared" si="773"/>
        <v>0</v>
      </c>
      <c r="CY468" s="3">
        <f t="shared" si="774"/>
        <v>0</v>
      </c>
      <c r="CZ468" s="3">
        <f t="shared" si="775"/>
        <v>0</v>
      </c>
      <c r="DA468" s="3">
        <f t="shared" si="783"/>
        <v>-1</v>
      </c>
      <c r="DB468" s="3">
        <f t="shared" si="776"/>
        <v>-1</v>
      </c>
      <c r="DC468" s="3">
        <f t="shared" si="776"/>
        <v>-1</v>
      </c>
      <c r="DD468" s="3">
        <f t="shared" si="776"/>
        <v>-1</v>
      </c>
      <c r="DE468" s="3">
        <f t="shared" si="776"/>
        <v>-1</v>
      </c>
      <c r="DF468" s="3">
        <f t="shared" si="776"/>
        <v>-1</v>
      </c>
      <c r="DG468" s="3">
        <f t="shared" si="776"/>
        <v>-1</v>
      </c>
      <c r="DH468" s="3">
        <f t="shared" si="776"/>
        <v>-1</v>
      </c>
      <c r="DI468" s="3">
        <f t="shared" si="776"/>
        <v>-1</v>
      </c>
      <c r="DJ468" s="3">
        <f t="shared" si="776"/>
        <v>-1</v>
      </c>
      <c r="DK468" s="3">
        <f t="shared" si="777"/>
        <v>-1</v>
      </c>
      <c r="DL468" s="3">
        <f t="shared" si="777"/>
        <v>-1</v>
      </c>
      <c r="DM468" s="161" t="str">
        <f t="shared" si="778"/>
        <v>-</v>
      </c>
      <c r="DN468" s="161" t="str">
        <f t="shared" si="779"/>
        <v>-</v>
      </c>
      <c r="DO468" s="139" t="str">
        <f t="shared" si="785"/>
        <v>-</v>
      </c>
      <c r="DP468" s="235" t="str">
        <f t="shared" si="784"/>
        <v>-</v>
      </c>
      <c r="DQ468" s="171"/>
      <c r="DU468" s="224" t="str">
        <f t="shared" si="750"/>
        <v>-</v>
      </c>
      <c r="DV468" s="225" t="str">
        <f t="shared" si="751"/>
        <v>-</v>
      </c>
      <c r="DW468" s="225">
        <f t="shared" si="752"/>
        <v>0</v>
      </c>
      <c r="DX468" s="150">
        <f t="shared" si="753"/>
        <v>0</v>
      </c>
      <c r="DY468" s="165">
        <f t="shared" si="759"/>
        <v>0</v>
      </c>
      <c r="DZ468" s="165">
        <f t="shared" si="754"/>
        <v>0</v>
      </c>
      <c r="EA468" s="165">
        <f t="shared" si="755"/>
        <v>0</v>
      </c>
      <c r="EB468" s="226">
        <f t="shared" si="756"/>
        <v>0</v>
      </c>
      <c r="EC468" s="165">
        <f t="shared" si="757"/>
        <v>0</v>
      </c>
      <c r="ED468" s="195">
        <f t="shared" si="758"/>
        <v>0</v>
      </c>
      <c r="EJ468" s="147"/>
    </row>
    <row r="469" spans="88:140" ht="13.5" customHeight="1">
      <c r="CJ469" s="236" t="str">
        <f t="shared" si="780"/>
        <v>-</v>
      </c>
      <c r="CK469" s="142" t="str">
        <f t="shared" si="762"/>
        <v>-</v>
      </c>
      <c r="CL469" s="260" t="str">
        <f t="shared" si="781"/>
        <v>-</v>
      </c>
      <c r="CM469" s="3">
        <f t="shared" si="763"/>
        <v>0</v>
      </c>
      <c r="CN469" s="3">
        <f t="shared" si="782"/>
        <v>0</v>
      </c>
      <c r="CO469" s="3">
        <f t="shared" si="764"/>
        <v>0</v>
      </c>
      <c r="CP469" s="3">
        <f t="shared" si="765"/>
        <v>0</v>
      </c>
      <c r="CQ469" s="3">
        <f t="shared" si="766"/>
        <v>0</v>
      </c>
      <c r="CR469" s="3">
        <f t="shared" si="767"/>
        <v>0</v>
      </c>
      <c r="CS469" s="3">
        <f t="shared" si="768"/>
        <v>0</v>
      </c>
      <c r="CT469" s="3">
        <f t="shared" si="769"/>
        <v>0</v>
      </c>
      <c r="CU469" s="3">
        <f t="shared" si="770"/>
        <v>0</v>
      </c>
      <c r="CV469" s="3">
        <f t="shared" si="771"/>
        <v>0</v>
      </c>
      <c r="CW469" s="3">
        <f t="shared" si="772"/>
        <v>0</v>
      </c>
      <c r="CX469" s="3">
        <f t="shared" si="773"/>
        <v>0</v>
      </c>
      <c r="CY469" s="3">
        <f t="shared" si="774"/>
        <v>0</v>
      </c>
      <c r="CZ469" s="3">
        <f t="shared" si="775"/>
        <v>0</v>
      </c>
      <c r="DA469" s="3">
        <f t="shared" si="783"/>
        <v>-1</v>
      </c>
      <c r="DB469" s="3">
        <f t="shared" si="776"/>
        <v>-1</v>
      </c>
      <c r="DC469" s="3">
        <f t="shared" si="776"/>
        <v>-1</v>
      </c>
      <c r="DD469" s="3">
        <f t="shared" si="776"/>
        <v>-1</v>
      </c>
      <c r="DE469" s="3">
        <f t="shared" si="776"/>
        <v>-1</v>
      </c>
      <c r="DF469" s="3">
        <f t="shared" si="776"/>
        <v>-1</v>
      </c>
      <c r="DG469" s="3">
        <f t="shared" si="776"/>
        <v>-1</v>
      </c>
      <c r="DH469" s="3">
        <f t="shared" si="776"/>
        <v>-1</v>
      </c>
      <c r="DI469" s="3">
        <f t="shared" si="776"/>
        <v>-1</v>
      </c>
      <c r="DJ469" s="3">
        <f t="shared" si="776"/>
        <v>-1</v>
      </c>
      <c r="DK469" s="3">
        <f t="shared" si="777"/>
        <v>-1</v>
      </c>
      <c r="DL469" s="3">
        <f t="shared" si="777"/>
        <v>-1</v>
      </c>
      <c r="DM469" s="161" t="str">
        <f t="shared" si="778"/>
        <v>-</v>
      </c>
      <c r="DN469" s="161" t="str">
        <f t="shared" si="779"/>
        <v>-</v>
      </c>
      <c r="DO469" s="139" t="str">
        <f t="shared" si="785"/>
        <v>-</v>
      </c>
      <c r="DP469" s="235" t="str">
        <f t="shared" si="784"/>
        <v>-</v>
      </c>
      <c r="DQ469" s="171"/>
      <c r="DU469" s="224" t="str">
        <f t="shared" si="750"/>
        <v>-</v>
      </c>
      <c r="DV469" s="225" t="str">
        <f t="shared" si="751"/>
        <v>-</v>
      </c>
      <c r="DW469" s="225">
        <f t="shared" si="752"/>
        <v>0</v>
      </c>
      <c r="DX469" s="150">
        <f t="shared" si="753"/>
        <v>0</v>
      </c>
      <c r="DY469" s="165">
        <f t="shared" si="759"/>
        <v>0</v>
      </c>
      <c r="DZ469" s="165">
        <f t="shared" si="754"/>
        <v>0</v>
      </c>
      <c r="EA469" s="165">
        <f t="shared" si="755"/>
        <v>0</v>
      </c>
      <c r="EB469" s="226">
        <f t="shared" si="756"/>
        <v>0</v>
      </c>
      <c r="EC469" s="165">
        <f t="shared" si="757"/>
        <v>0</v>
      </c>
      <c r="ED469" s="195">
        <f t="shared" si="758"/>
        <v>0</v>
      </c>
      <c r="EJ469" s="147"/>
    </row>
    <row r="470" spans="88:140" ht="13.5" customHeight="1">
      <c r="CJ470" s="236" t="str">
        <f t="shared" si="780"/>
        <v>-</v>
      </c>
      <c r="CK470" s="142" t="str">
        <f t="shared" si="762"/>
        <v>-</v>
      </c>
      <c r="CL470" s="260" t="str">
        <f t="shared" si="781"/>
        <v>-</v>
      </c>
      <c r="CM470" s="3">
        <f t="shared" si="763"/>
        <v>0</v>
      </c>
      <c r="CN470" s="3">
        <f t="shared" si="782"/>
        <v>0</v>
      </c>
      <c r="CO470" s="3">
        <f t="shared" si="764"/>
        <v>0</v>
      </c>
      <c r="CP470" s="3">
        <f t="shared" si="765"/>
        <v>0</v>
      </c>
      <c r="CQ470" s="3">
        <f t="shared" si="766"/>
        <v>0</v>
      </c>
      <c r="CR470" s="3">
        <f t="shared" si="767"/>
        <v>0</v>
      </c>
      <c r="CS470" s="3">
        <f t="shared" si="768"/>
        <v>0</v>
      </c>
      <c r="CT470" s="3">
        <f t="shared" si="769"/>
        <v>0</v>
      </c>
      <c r="CU470" s="3">
        <f t="shared" si="770"/>
        <v>0</v>
      </c>
      <c r="CV470" s="3">
        <f t="shared" si="771"/>
        <v>0</v>
      </c>
      <c r="CW470" s="3">
        <f t="shared" si="772"/>
        <v>0</v>
      </c>
      <c r="CX470" s="3">
        <f t="shared" si="773"/>
        <v>0</v>
      </c>
      <c r="CY470" s="3">
        <f t="shared" si="774"/>
        <v>0</v>
      </c>
      <c r="CZ470" s="3">
        <f t="shared" si="775"/>
        <v>0</v>
      </c>
      <c r="DA470" s="3">
        <f t="shared" si="783"/>
        <v>-1</v>
      </c>
      <c r="DB470" s="3">
        <f t="shared" si="776"/>
        <v>-1</v>
      </c>
      <c r="DC470" s="3">
        <f t="shared" si="776"/>
        <v>-1</v>
      </c>
      <c r="DD470" s="3">
        <f t="shared" si="776"/>
        <v>-1</v>
      </c>
      <c r="DE470" s="3">
        <f t="shared" si="776"/>
        <v>-1</v>
      </c>
      <c r="DF470" s="3">
        <f t="shared" si="776"/>
        <v>-1</v>
      </c>
      <c r="DG470" s="3">
        <f t="shared" si="776"/>
        <v>-1</v>
      </c>
      <c r="DH470" s="3">
        <f t="shared" si="776"/>
        <v>-1</v>
      </c>
      <c r="DI470" s="3">
        <f t="shared" si="776"/>
        <v>-1</v>
      </c>
      <c r="DJ470" s="3">
        <f t="shared" si="776"/>
        <v>-1</v>
      </c>
      <c r="DK470" s="3">
        <f t="shared" si="777"/>
        <v>-1</v>
      </c>
      <c r="DL470" s="3">
        <f t="shared" si="777"/>
        <v>-1</v>
      </c>
      <c r="DM470" s="161" t="str">
        <f t="shared" si="778"/>
        <v>-</v>
      </c>
      <c r="DN470" s="161" t="str">
        <f t="shared" si="779"/>
        <v>-</v>
      </c>
      <c r="DO470" s="139" t="str">
        <f t="shared" si="785"/>
        <v>-</v>
      </c>
      <c r="DP470" s="235" t="str">
        <f t="shared" si="784"/>
        <v>-</v>
      </c>
      <c r="DQ470" s="171"/>
      <c r="DU470" s="224" t="str">
        <f t="shared" si="750"/>
        <v>-</v>
      </c>
      <c r="DV470" s="225" t="str">
        <f t="shared" si="751"/>
        <v>-</v>
      </c>
      <c r="DW470" s="225">
        <f t="shared" si="752"/>
        <v>0</v>
      </c>
      <c r="DX470" s="150">
        <f t="shared" si="753"/>
        <v>0</v>
      </c>
      <c r="DY470" s="165">
        <f t="shared" si="759"/>
        <v>0</v>
      </c>
      <c r="DZ470" s="165">
        <f t="shared" si="754"/>
        <v>0</v>
      </c>
      <c r="EA470" s="165">
        <f t="shared" si="755"/>
        <v>0</v>
      </c>
      <c r="EB470" s="226">
        <f t="shared" si="756"/>
        <v>0</v>
      </c>
      <c r="EC470" s="165">
        <f t="shared" si="757"/>
        <v>0</v>
      </c>
      <c r="ED470" s="195">
        <f t="shared" si="758"/>
        <v>0</v>
      </c>
      <c r="EJ470" s="147"/>
    </row>
    <row r="471" spans="88:140" ht="13.5" customHeight="1">
      <c r="CJ471" s="236" t="str">
        <f t="shared" si="780"/>
        <v>-</v>
      </c>
      <c r="CK471" s="142" t="str">
        <f t="shared" si="762"/>
        <v>-</v>
      </c>
      <c r="CL471" s="260" t="str">
        <f t="shared" si="781"/>
        <v>-</v>
      </c>
      <c r="CM471" s="3">
        <f t="shared" si="763"/>
        <v>0</v>
      </c>
      <c r="CN471" s="3">
        <f t="shared" si="782"/>
        <v>0</v>
      </c>
      <c r="CO471" s="3">
        <f t="shared" si="764"/>
        <v>0</v>
      </c>
      <c r="CP471" s="3">
        <f t="shared" si="765"/>
        <v>0</v>
      </c>
      <c r="CQ471" s="3">
        <f t="shared" si="766"/>
        <v>0</v>
      </c>
      <c r="CR471" s="3">
        <f t="shared" si="767"/>
        <v>0</v>
      </c>
      <c r="CS471" s="3">
        <f t="shared" si="768"/>
        <v>0</v>
      </c>
      <c r="CT471" s="3">
        <f t="shared" si="769"/>
        <v>0</v>
      </c>
      <c r="CU471" s="3">
        <f t="shared" si="770"/>
        <v>0</v>
      </c>
      <c r="CV471" s="3">
        <f t="shared" si="771"/>
        <v>0</v>
      </c>
      <c r="CW471" s="3">
        <f t="shared" si="772"/>
        <v>0</v>
      </c>
      <c r="CX471" s="3">
        <f t="shared" si="773"/>
        <v>0</v>
      </c>
      <c r="CY471" s="3">
        <f t="shared" si="774"/>
        <v>0</v>
      </c>
      <c r="CZ471" s="3">
        <f t="shared" si="775"/>
        <v>0</v>
      </c>
      <c r="DA471" s="3">
        <f t="shared" si="783"/>
        <v>-1</v>
      </c>
      <c r="DB471" s="3">
        <f t="shared" si="776"/>
        <v>-1</v>
      </c>
      <c r="DC471" s="3">
        <f t="shared" si="776"/>
        <v>-1</v>
      </c>
      <c r="DD471" s="3">
        <f t="shared" si="776"/>
        <v>-1</v>
      </c>
      <c r="DE471" s="3">
        <f t="shared" si="776"/>
        <v>-1</v>
      </c>
      <c r="DF471" s="3">
        <f t="shared" si="776"/>
        <v>-1</v>
      </c>
      <c r="DG471" s="3">
        <f t="shared" si="776"/>
        <v>-1</v>
      </c>
      <c r="DH471" s="3">
        <f t="shared" si="776"/>
        <v>-1</v>
      </c>
      <c r="DI471" s="3">
        <f t="shared" si="776"/>
        <v>-1</v>
      </c>
      <c r="DJ471" s="3">
        <f t="shared" si="776"/>
        <v>-1</v>
      </c>
      <c r="DK471" s="3">
        <f t="shared" si="777"/>
        <v>-1</v>
      </c>
      <c r="DL471" s="3">
        <f t="shared" si="777"/>
        <v>-1</v>
      </c>
      <c r="DM471" s="161" t="str">
        <f t="shared" si="778"/>
        <v>-</v>
      </c>
      <c r="DN471" s="161" t="str">
        <f t="shared" si="779"/>
        <v>-</v>
      </c>
      <c r="DO471" s="139" t="str">
        <f t="shared" si="785"/>
        <v>-</v>
      </c>
      <c r="DP471" s="235" t="str">
        <f t="shared" si="784"/>
        <v>-</v>
      </c>
      <c r="DQ471" s="171"/>
      <c r="DU471" s="224" t="str">
        <f t="shared" si="750"/>
        <v>-</v>
      </c>
      <c r="DV471" s="225" t="str">
        <f t="shared" si="751"/>
        <v>-</v>
      </c>
      <c r="DW471" s="225">
        <f t="shared" si="752"/>
        <v>0</v>
      </c>
      <c r="DX471" s="150">
        <f t="shared" si="753"/>
        <v>0</v>
      </c>
      <c r="DY471" s="165">
        <f t="shared" si="759"/>
        <v>0</v>
      </c>
      <c r="DZ471" s="165">
        <f t="shared" si="754"/>
        <v>0</v>
      </c>
      <c r="EA471" s="165">
        <f t="shared" si="755"/>
        <v>0</v>
      </c>
      <c r="EB471" s="226">
        <f t="shared" si="756"/>
        <v>0</v>
      </c>
      <c r="EC471" s="165">
        <f t="shared" si="757"/>
        <v>0</v>
      </c>
      <c r="ED471" s="195">
        <f t="shared" si="758"/>
        <v>0</v>
      </c>
      <c r="EJ471" s="147"/>
    </row>
    <row r="472" spans="88:140" ht="13.5" customHeight="1">
      <c r="CJ472" s="236" t="str">
        <f t="shared" si="780"/>
        <v>-</v>
      </c>
      <c r="CK472" s="142" t="str">
        <f t="shared" si="762"/>
        <v>-</v>
      </c>
      <c r="CL472" s="260" t="str">
        <f t="shared" si="781"/>
        <v>-</v>
      </c>
      <c r="CM472" s="3">
        <f t="shared" si="763"/>
        <v>0</v>
      </c>
      <c r="CN472" s="3">
        <f t="shared" si="782"/>
        <v>0</v>
      </c>
      <c r="CO472" s="3">
        <f t="shared" si="764"/>
        <v>0</v>
      </c>
      <c r="CP472" s="3">
        <f t="shared" si="765"/>
        <v>0</v>
      </c>
      <c r="CQ472" s="3">
        <f t="shared" si="766"/>
        <v>0</v>
      </c>
      <c r="CR472" s="3">
        <f t="shared" si="767"/>
        <v>0</v>
      </c>
      <c r="CS472" s="3">
        <f t="shared" si="768"/>
        <v>0</v>
      </c>
      <c r="CT472" s="3">
        <f t="shared" si="769"/>
        <v>0</v>
      </c>
      <c r="CU472" s="3">
        <f t="shared" si="770"/>
        <v>0</v>
      </c>
      <c r="CV472" s="3">
        <f t="shared" si="771"/>
        <v>0</v>
      </c>
      <c r="CW472" s="3">
        <f t="shared" si="772"/>
        <v>0</v>
      </c>
      <c r="CX472" s="3">
        <f t="shared" si="773"/>
        <v>0</v>
      </c>
      <c r="CY472" s="3">
        <f t="shared" si="774"/>
        <v>0</v>
      </c>
      <c r="CZ472" s="3">
        <f t="shared" si="775"/>
        <v>0</v>
      </c>
      <c r="DA472" s="3">
        <f t="shared" si="783"/>
        <v>-1</v>
      </c>
      <c r="DB472" s="3">
        <f t="shared" si="776"/>
        <v>-1</v>
      </c>
      <c r="DC472" s="3">
        <f t="shared" si="776"/>
        <v>-1</v>
      </c>
      <c r="DD472" s="3">
        <f t="shared" si="776"/>
        <v>-1</v>
      </c>
      <c r="DE472" s="3">
        <f t="shared" si="776"/>
        <v>-1</v>
      </c>
      <c r="DF472" s="3">
        <f t="shared" si="776"/>
        <v>-1</v>
      </c>
      <c r="DG472" s="3">
        <f t="shared" si="776"/>
        <v>-1</v>
      </c>
      <c r="DH472" s="3">
        <f t="shared" si="776"/>
        <v>-1</v>
      </c>
      <c r="DI472" s="3">
        <f t="shared" si="776"/>
        <v>-1</v>
      </c>
      <c r="DJ472" s="3">
        <f t="shared" si="776"/>
        <v>-1</v>
      </c>
      <c r="DK472" s="3">
        <f t="shared" si="777"/>
        <v>-1</v>
      </c>
      <c r="DL472" s="3">
        <f t="shared" si="777"/>
        <v>-1</v>
      </c>
      <c r="DM472" s="161" t="str">
        <f t="shared" si="778"/>
        <v>-</v>
      </c>
      <c r="DN472" s="161" t="str">
        <f t="shared" si="779"/>
        <v>-</v>
      </c>
      <c r="DO472" s="139" t="str">
        <f t="shared" si="785"/>
        <v>-</v>
      </c>
      <c r="DP472" s="235" t="str">
        <f t="shared" si="784"/>
        <v>-</v>
      </c>
      <c r="DQ472" s="171"/>
      <c r="DU472" s="224" t="str">
        <f t="shared" si="750"/>
        <v>-</v>
      </c>
      <c r="DV472" s="225" t="str">
        <f t="shared" si="751"/>
        <v>-</v>
      </c>
      <c r="DW472" s="225">
        <f t="shared" si="752"/>
        <v>0</v>
      </c>
      <c r="DX472" s="150">
        <f t="shared" si="753"/>
        <v>0</v>
      </c>
      <c r="DY472" s="165">
        <f t="shared" si="759"/>
        <v>0</v>
      </c>
      <c r="DZ472" s="165">
        <f t="shared" si="754"/>
        <v>0</v>
      </c>
      <c r="EA472" s="165">
        <f t="shared" si="755"/>
        <v>0</v>
      </c>
      <c r="EB472" s="226">
        <f t="shared" si="756"/>
        <v>0</v>
      </c>
      <c r="EC472" s="165">
        <f t="shared" si="757"/>
        <v>0</v>
      </c>
      <c r="ED472" s="195">
        <f t="shared" si="758"/>
        <v>0</v>
      </c>
      <c r="EJ472" s="147"/>
    </row>
    <row r="473" spans="88:140" ht="13.5" customHeight="1">
      <c r="CJ473" s="236" t="str">
        <f t="shared" si="780"/>
        <v>-</v>
      </c>
      <c r="CK473" s="142" t="str">
        <f t="shared" si="762"/>
        <v>-</v>
      </c>
      <c r="CL473" s="260" t="str">
        <f t="shared" si="781"/>
        <v>-</v>
      </c>
      <c r="CM473" s="3">
        <f t="shared" si="763"/>
        <v>0</v>
      </c>
      <c r="CN473" s="3">
        <f t="shared" si="782"/>
        <v>0</v>
      </c>
      <c r="CO473" s="3">
        <f t="shared" si="764"/>
        <v>0</v>
      </c>
      <c r="CP473" s="3">
        <f t="shared" si="765"/>
        <v>0</v>
      </c>
      <c r="CQ473" s="3">
        <f t="shared" si="766"/>
        <v>0</v>
      </c>
      <c r="CR473" s="3">
        <f t="shared" si="767"/>
        <v>0</v>
      </c>
      <c r="CS473" s="3">
        <f t="shared" si="768"/>
        <v>0</v>
      </c>
      <c r="CT473" s="3">
        <f t="shared" si="769"/>
        <v>0</v>
      </c>
      <c r="CU473" s="3">
        <f t="shared" si="770"/>
        <v>0</v>
      </c>
      <c r="CV473" s="3">
        <f t="shared" si="771"/>
        <v>0</v>
      </c>
      <c r="CW473" s="3">
        <f t="shared" si="772"/>
        <v>0</v>
      </c>
      <c r="CX473" s="3">
        <f t="shared" si="773"/>
        <v>0</v>
      </c>
      <c r="CY473" s="3">
        <f t="shared" si="774"/>
        <v>0</v>
      </c>
      <c r="CZ473" s="3">
        <f t="shared" si="775"/>
        <v>0</v>
      </c>
      <c r="DA473" s="3">
        <f t="shared" si="783"/>
        <v>-1</v>
      </c>
      <c r="DB473" s="3">
        <f t="shared" si="776"/>
        <v>-1</v>
      </c>
      <c r="DC473" s="3">
        <f t="shared" si="776"/>
        <v>-1</v>
      </c>
      <c r="DD473" s="3">
        <f t="shared" si="776"/>
        <v>-1</v>
      </c>
      <c r="DE473" s="3">
        <f t="shared" si="776"/>
        <v>-1</v>
      </c>
      <c r="DF473" s="3">
        <f t="shared" si="776"/>
        <v>-1</v>
      </c>
      <c r="DG473" s="3">
        <f t="shared" si="776"/>
        <v>-1</v>
      </c>
      <c r="DH473" s="3">
        <f t="shared" si="776"/>
        <v>-1</v>
      </c>
      <c r="DI473" s="3">
        <f t="shared" si="776"/>
        <v>-1</v>
      </c>
      <c r="DJ473" s="3">
        <f t="shared" si="776"/>
        <v>-1</v>
      </c>
      <c r="DK473" s="3">
        <f t="shared" si="777"/>
        <v>-1</v>
      </c>
      <c r="DL473" s="3">
        <f t="shared" si="777"/>
        <v>-1</v>
      </c>
      <c r="DM473" s="161" t="str">
        <f t="shared" si="778"/>
        <v>-</v>
      </c>
      <c r="DN473" s="161" t="str">
        <f t="shared" si="779"/>
        <v>-</v>
      </c>
      <c r="DO473" s="139" t="str">
        <f t="shared" si="785"/>
        <v>-</v>
      </c>
      <c r="DP473" s="235" t="str">
        <f t="shared" si="784"/>
        <v>-</v>
      </c>
      <c r="DQ473" s="171"/>
      <c r="DU473" s="224" t="str">
        <f t="shared" si="750"/>
        <v>-</v>
      </c>
      <c r="DV473" s="225" t="str">
        <f t="shared" si="751"/>
        <v>-</v>
      </c>
      <c r="DW473" s="225">
        <f t="shared" si="752"/>
        <v>0</v>
      </c>
      <c r="DX473" s="150">
        <f t="shared" si="753"/>
        <v>0</v>
      </c>
      <c r="DY473" s="165">
        <f t="shared" si="759"/>
        <v>0</v>
      </c>
      <c r="DZ473" s="165">
        <f t="shared" si="754"/>
        <v>0</v>
      </c>
      <c r="EA473" s="165">
        <f t="shared" si="755"/>
        <v>0</v>
      </c>
      <c r="EB473" s="226">
        <f t="shared" si="756"/>
        <v>0</v>
      </c>
      <c r="EC473" s="165">
        <f t="shared" si="757"/>
        <v>0</v>
      </c>
      <c r="ED473" s="195">
        <f t="shared" si="758"/>
        <v>0</v>
      </c>
      <c r="EJ473" s="147"/>
    </row>
    <row r="474" spans="88:140" ht="13.5" customHeight="1">
      <c r="CJ474" s="236" t="str">
        <f t="shared" si="780"/>
        <v>-</v>
      </c>
      <c r="CK474" s="142" t="str">
        <f t="shared" si="762"/>
        <v>-</v>
      </c>
      <c r="CL474" s="260" t="str">
        <f t="shared" si="781"/>
        <v>-</v>
      </c>
      <c r="CM474" s="3">
        <f t="shared" si="763"/>
        <v>0</v>
      </c>
      <c r="CN474" s="3">
        <f t="shared" si="782"/>
        <v>0</v>
      </c>
      <c r="CO474" s="3">
        <f t="shared" si="764"/>
        <v>0</v>
      </c>
      <c r="CP474" s="3">
        <f t="shared" si="765"/>
        <v>0</v>
      </c>
      <c r="CQ474" s="3">
        <f t="shared" si="766"/>
        <v>0</v>
      </c>
      <c r="CR474" s="3">
        <f t="shared" si="767"/>
        <v>0</v>
      </c>
      <c r="CS474" s="3">
        <f t="shared" si="768"/>
        <v>0</v>
      </c>
      <c r="CT474" s="3">
        <f t="shared" si="769"/>
        <v>0</v>
      </c>
      <c r="CU474" s="3">
        <f t="shared" si="770"/>
        <v>0</v>
      </c>
      <c r="CV474" s="3">
        <f t="shared" si="771"/>
        <v>0</v>
      </c>
      <c r="CW474" s="3">
        <f t="shared" si="772"/>
        <v>0</v>
      </c>
      <c r="CX474" s="3">
        <f t="shared" si="773"/>
        <v>0</v>
      </c>
      <c r="CY474" s="3">
        <f t="shared" si="774"/>
        <v>0</v>
      </c>
      <c r="CZ474" s="3">
        <f t="shared" si="775"/>
        <v>0</v>
      </c>
      <c r="DA474" s="3">
        <f t="shared" si="783"/>
        <v>-1</v>
      </c>
      <c r="DB474" s="3">
        <f t="shared" si="776"/>
        <v>-1</v>
      </c>
      <c r="DC474" s="3">
        <f t="shared" si="776"/>
        <v>-1</v>
      </c>
      <c r="DD474" s="3">
        <f t="shared" si="776"/>
        <v>-1</v>
      </c>
      <c r="DE474" s="3">
        <f t="shared" si="776"/>
        <v>-1</v>
      </c>
      <c r="DF474" s="3">
        <f t="shared" si="776"/>
        <v>-1</v>
      </c>
      <c r="DG474" s="3">
        <f t="shared" si="776"/>
        <v>-1</v>
      </c>
      <c r="DH474" s="3">
        <f t="shared" si="776"/>
        <v>-1</v>
      </c>
      <c r="DI474" s="3">
        <f t="shared" si="776"/>
        <v>-1</v>
      </c>
      <c r="DJ474" s="3">
        <f t="shared" si="776"/>
        <v>-1</v>
      </c>
      <c r="DK474" s="3">
        <f t="shared" si="777"/>
        <v>-1</v>
      </c>
      <c r="DL474" s="3">
        <f t="shared" si="777"/>
        <v>-1</v>
      </c>
      <c r="DM474" s="161" t="str">
        <f t="shared" si="778"/>
        <v>-</v>
      </c>
      <c r="DN474" s="161" t="str">
        <f t="shared" si="779"/>
        <v>-</v>
      </c>
      <c r="DO474" s="139" t="str">
        <f t="shared" si="785"/>
        <v>-</v>
      </c>
      <c r="DP474" s="235" t="str">
        <f t="shared" si="784"/>
        <v>-</v>
      </c>
      <c r="DQ474" s="171"/>
      <c r="DU474" s="224" t="str">
        <f t="shared" si="750"/>
        <v>-</v>
      </c>
      <c r="DV474" s="225" t="str">
        <f t="shared" si="751"/>
        <v>-</v>
      </c>
      <c r="DW474" s="225">
        <f t="shared" si="752"/>
        <v>0</v>
      </c>
      <c r="DX474" s="150">
        <f t="shared" si="753"/>
        <v>0</v>
      </c>
      <c r="DY474" s="165">
        <f t="shared" si="759"/>
        <v>0</v>
      </c>
      <c r="DZ474" s="165">
        <f t="shared" si="754"/>
        <v>0</v>
      </c>
      <c r="EA474" s="165">
        <f t="shared" si="755"/>
        <v>0</v>
      </c>
      <c r="EB474" s="226">
        <f t="shared" si="756"/>
        <v>0</v>
      </c>
      <c r="EC474" s="165">
        <f t="shared" si="757"/>
        <v>0</v>
      </c>
      <c r="ED474" s="195">
        <f t="shared" si="758"/>
        <v>0</v>
      </c>
      <c r="EJ474" s="147"/>
    </row>
    <row r="475" spans="88:140" ht="13.5" customHeight="1">
      <c r="CJ475" s="236" t="str">
        <f t="shared" si="780"/>
        <v>-</v>
      </c>
      <c r="CK475" s="142" t="str">
        <f t="shared" si="762"/>
        <v>-</v>
      </c>
      <c r="CL475" s="260" t="str">
        <f t="shared" si="781"/>
        <v>-</v>
      </c>
      <c r="CM475" s="3">
        <f t="shared" si="763"/>
        <v>0</v>
      </c>
      <c r="CN475" s="3">
        <f t="shared" si="782"/>
        <v>0</v>
      </c>
      <c r="CO475" s="3">
        <f t="shared" si="764"/>
        <v>0</v>
      </c>
      <c r="CP475" s="3">
        <f t="shared" si="765"/>
        <v>0</v>
      </c>
      <c r="CQ475" s="3">
        <f t="shared" si="766"/>
        <v>0</v>
      </c>
      <c r="CR475" s="3">
        <f t="shared" si="767"/>
        <v>0</v>
      </c>
      <c r="CS475" s="3">
        <f t="shared" si="768"/>
        <v>0</v>
      </c>
      <c r="CT475" s="3">
        <f t="shared" si="769"/>
        <v>0</v>
      </c>
      <c r="CU475" s="3">
        <f t="shared" si="770"/>
        <v>0</v>
      </c>
      <c r="CV475" s="3">
        <f t="shared" si="771"/>
        <v>0</v>
      </c>
      <c r="CW475" s="3">
        <f t="shared" si="772"/>
        <v>0</v>
      </c>
      <c r="CX475" s="3">
        <f t="shared" si="773"/>
        <v>0</v>
      </c>
      <c r="CY475" s="3">
        <f t="shared" si="774"/>
        <v>0</v>
      </c>
      <c r="CZ475" s="3">
        <f t="shared" si="775"/>
        <v>0</v>
      </c>
      <c r="DA475" s="3">
        <f t="shared" si="783"/>
        <v>-1</v>
      </c>
      <c r="DB475" s="3">
        <f t="shared" si="776"/>
        <v>-1</v>
      </c>
      <c r="DC475" s="3">
        <f t="shared" si="776"/>
        <v>-1</v>
      </c>
      <c r="DD475" s="3">
        <f t="shared" si="776"/>
        <v>-1</v>
      </c>
      <c r="DE475" s="3">
        <f t="shared" si="776"/>
        <v>-1</v>
      </c>
      <c r="DF475" s="3">
        <f t="shared" si="776"/>
        <v>-1</v>
      </c>
      <c r="DG475" s="3">
        <f t="shared" si="776"/>
        <v>-1</v>
      </c>
      <c r="DH475" s="3">
        <f t="shared" si="776"/>
        <v>-1</v>
      </c>
      <c r="DI475" s="3">
        <f t="shared" si="776"/>
        <v>-1</v>
      </c>
      <c r="DJ475" s="3">
        <f t="shared" si="776"/>
        <v>-1</v>
      </c>
      <c r="DK475" s="3">
        <f t="shared" si="777"/>
        <v>-1</v>
      </c>
      <c r="DL475" s="3">
        <f t="shared" si="777"/>
        <v>-1</v>
      </c>
      <c r="DM475" s="161" t="str">
        <f t="shared" si="778"/>
        <v>-</v>
      </c>
      <c r="DN475" s="161" t="str">
        <f t="shared" si="779"/>
        <v>-</v>
      </c>
      <c r="DO475" s="139" t="str">
        <f t="shared" si="785"/>
        <v>-</v>
      </c>
      <c r="DP475" s="235" t="str">
        <f t="shared" si="784"/>
        <v>-</v>
      </c>
      <c r="DQ475" s="171"/>
      <c r="DU475" s="224" t="str">
        <f t="shared" si="750"/>
        <v>-</v>
      </c>
      <c r="DV475" s="225" t="str">
        <f t="shared" si="751"/>
        <v>-</v>
      </c>
      <c r="DW475" s="225">
        <f t="shared" si="752"/>
        <v>0</v>
      </c>
      <c r="DX475" s="150">
        <f t="shared" si="753"/>
        <v>0</v>
      </c>
      <c r="DY475" s="165">
        <f t="shared" si="759"/>
        <v>0</v>
      </c>
      <c r="DZ475" s="165">
        <f t="shared" si="754"/>
        <v>0</v>
      </c>
      <c r="EA475" s="165">
        <f t="shared" si="755"/>
        <v>0</v>
      </c>
      <c r="EB475" s="226">
        <f t="shared" si="756"/>
        <v>0</v>
      </c>
      <c r="EC475" s="165">
        <f t="shared" si="757"/>
        <v>0</v>
      </c>
      <c r="ED475" s="195">
        <f t="shared" si="758"/>
        <v>0</v>
      </c>
      <c r="EJ475" s="147"/>
    </row>
    <row r="476" spans="88:140" ht="13.5" customHeight="1">
      <c r="CJ476" s="236" t="str">
        <f t="shared" si="780"/>
        <v>-</v>
      </c>
      <c r="CK476" s="142" t="str">
        <f t="shared" si="762"/>
        <v>-</v>
      </c>
      <c r="CL476" s="260" t="str">
        <f t="shared" si="781"/>
        <v>-</v>
      </c>
      <c r="CM476" s="3">
        <f t="shared" si="763"/>
        <v>0</v>
      </c>
      <c r="CN476" s="3">
        <f t="shared" si="782"/>
        <v>0</v>
      </c>
      <c r="CO476" s="3">
        <f t="shared" si="764"/>
        <v>0</v>
      </c>
      <c r="CP476" s="3">
        <f t="shared" si="765"/>
        <v>0</v>
      </c>
      <c r="CQ476" s="3">
        <f t="shared" si="766"/>
        <v>0</v>
      </c>
      <c r="CR476" s="3">
        <f t="shared" si="767"/>
        <v>0</v>
      </c>
      <c r="CS476" s="3">
        <f t="shared" si="768"/>
        <v>0</v>
      </c>
      <c r="CT476" s="3">
        <f t="shared" si="769"/>
        <v>0</v>
      </c>
      <c r="CU476" s="3">
        <f t="shared" si="770"/>
        <v>0</v>
      </c>
      <c r="CV476" s="3">
        <f t="shared" si="771"/>
        <v>0</v>
      </c>
      <c r="CW476" s="3">
        <f t="shared" si="772"/>
        <v>0</v>
      </c>
      <c r="CX476" s="3">
        <f t="shared" si="773"/>
        <v>0</v>
      </c>
      <c r="CY476" s="3">
        <f t="shared" si="774"/>
        <v>0</v>
      </c>
      <c r="CZ476" s="3">
        <f t="shared" si="775"/>
        <v>0</v>
      </c>
      <c r="DA476" s="3">
        <f t="shared" si="783"/>
        <v>-1</v>
      </c>
      <c r="DB476" s="3">
        <f t="shared" si="776"/>
        <v>-1</v>
      </c>
      <c r="DC476" s="3">
        <f t="shared" si="776"/>
        <v>-1</v>
      </c>
      <c r="DD476" s="3">
        <f t="shared" si="776"/>
        <v>-1</v>
      </c>
      <c r="DE476" s="3">
        <f t="shared" si="776"/>
        <v>-1</v>
      </c>
      <c r="DF476" s="3">
        <f t="shared" si="776"/>
        <v>-1</v>
      </c>
      <c r="DG476" s="3">
        <f t="shared" si="776"/>
        <v>-1</v>
      </c>
      <c r="DH476" s="3">
        <f t="shared" si="776"/>
        <v>-1</v>
      </c>
      <c r="DI476" s="3">
        <f t="shared" si="776"/>
        <v>-1</v>
      </c>
      <c r="DJ476" s="3">
        <f t="shared" si="776"/>
        <v>-1</v>
      </c>
      <c r="DK476" s="3">
        <f t="shared" si="777"/>
        <v>-1</v>
      </c>
      <c r="DL476" s="3">
        <f t="shared" si="777"/>
        <v>-1</v>
      </c>
      <c r="DM476" s="161" t="str">
        <f t="shared" si="778"/>
        <v>-</v>
      </c>
      <c r="DN476" s="161" t="str">
        <f t="shared" si="779"/>
        <v>-</v>
      </c>
      <c r="DO476" s="139" t="str">
        <f t="shared" si="785"/>
        <v>-</v>
      </c>
      <c r="DP476" s="235" t="str">
        <f t="shared" si="784"/>
        <v>-</v>
      </c>
      <c r="DQ476" s="171"/>
      <c r="DU476" s="224" t="str">
        <f t="shared" si="750"/>
        <v>-</v>
      </c>
      <c r="DV476" s="225" t="str">
        <f t="shared" si="751"/>
        <v>-</v>
      </c>
      <c r="DW476" s="225">
        <f t="shared" si="752"/>
        <v>0</v>
      </c>
      <c r="DX476" s="150">
        <f t="shared" si="753"/>
        <v>0</v>
      </c>
      <c r="DY476" s="165">
        <f t="shared" si="759"/>
        <v>0</v>
      </c>
      <c r="DZ476" s="165">
        <f t="shared" si="754"/>
        <v>0</v>
      </c>
      <c r="EA476" s="165">
        <f t="shared" si="755"/>
        <v>0</v>
      </c>
      <c r="EB476" s="226">
        <f t="shared" si="756"/>
        <v>0</v>
      </c>
      <c r="EC476" s="165">
        <f t="shared" si="757"/>
        <v>0</v>
      </c>
      <c r="ED476" s="195">
        <f t="shared" si="758"/>
        <v>0</v>
      </c>
      <c r="EJ476" s="147"/>
    </row>
    <row r="477" spans="88:140" ht="13.5" customHeight="1">
      <c r="CJ477" s="236" t="str">
        <f t="shared" si="780"/>
        <v>-</v>
      </c>
      <c r="CK477" s="142" t="str">
        <f t="shared" si="762"/>
        <v>-</v>
      </c>
      <c r="CL477" s="260" t="str">
        <f t="shared" si="781"/>
        <v>-</v>
      </c>
      <c r="CM477" s="3">
        <f t="shared" si="763"/>
        <v>0</v>
      </c>
      <c r="CN477" s="3">
        <f t="shared" si="782"/>
        <v>0</v>
      </c>
      <c r="CO477" s="3">
        <f t="shared" si="764"/>
        <v>0</v>
      </c>
      <c r="CP477" s="3">
        <f t="shared" si="765"/>
        <v>0</v>
      </c>
      <c r="CQ477" s="3">
        <f t="shared" si="766"/>
        <v>0</v>
      </c>
      <c r="CR477" s="3">
        <f t="shared" si="767"/>
        <v>0</v>
      </c>
      <c r="CS477" s="3">
        <f t="shared" si="768"/>
        <v>0</v>
      </c>
      <c r="CT477" s="3">
        <f t="shared" si="769"/>
        <v>0</v>
      </c>
      <c r="CU477" s="3">
        <f t="shared" si="770"/>
        <v>0</v>
      </c>
      <c r="CV477" s="3">
        <f t="shared" si="771"/>
        <v>0</v>
      </c>
      <c r="CW477" s="3">
        <f t="shared" si="772"/>
        <v>0</v>
      </c>
      <c r="CX477" s="3">
        <f t="shared" si="773"/>
        <v>0</v>
      </c>
      <c r="CY477" s="3">
        <f t="shared" si="774"/>
        <v>0</v>
      </c>
      <c r="CZ477" s="3">
        <f t="shared" si="775"/>
        <v>0</v>
      </c>
      <c r="DA477" s="3">
        <f>IF(AND(CO477&gt;0,CO478&lt;0),1,-1)</f>
        <v>-1</v>
      </c>
      <c r="DB477" s="3">
        <f t="shared" si="776"/>
        <v>-1</v>
      </c>
      <c r="DC477" s="3">
        <f t="shared" si="776"/>
        <v>-1</v>
      </c>
      <c r="DD477" s="3">
        <f t="shared" si="776"/>
        <v>-1</v>
      </c>
      <c r="DE477" s="3">
        <f t="shared" si="776"/>
        <v>-1</v>
      </c>
      <c r="DF477" s="3">
        <f t="shared" si="776"/>
        <v>-1</v>
      </c>
      <c r="DG477" s="3">
        <f t="shared" si="776"/>
        <v>-1</v>
      </c>
      <c r="DH477" s="3">
        <f t="shared" si="776"/>
        <v>-1</v>
      </c>
      <c r="DI477" s="3">
        <f t="shared" si="776"/>
        <v>-1</v>
      </c>
      <c r="DJ477" s="3">
        <f t="shared" si="776"/>
        <v>-1</v>
      </c>
      <c r="DK477" s="3">
        <f t="shared" si="777"/>
        <v>-1</v>
      </c>
      <c r="DL477" s="3">
        <f t="shared" si="777"/>
        <v>-1</v>
      </c>
      <c r="DM477" s="161" t="str">
        <f t="shared" si="778"/>
        <v>-</v>
      </c>
      <c r="DN477" s="161" t="str">
        <f t="shared" si="779"/>
        <v>-</v>
      </c>
      <c r="DO477" s="139" t="str">
        <f t="shared" si="785"/>
        <v>-</v>
      </c>
      <c r="DP477" s="235" t="str">
        <f t="shared" si="784"/>
        <v>-</v>
      </c>
      <c r="DQ477" s="171"/>
      <c r="DU477" s="227" t="str">
        <f>IF($E$24="","-",BL25)</f>
        <v>-</v>
      </c>
      <c r="DV477" s="228" t="str">
        <f>CB25</f>
        <v>-</v>
      </c>
      <c r="DW477" s="228">
        <f>IF(DU477="-",0,$E$6)</f>
        <v>0</v>
      </c>
      <c r="DX477" s="229">
        <f>IF(DU477="-",0,$DU477/$E$24/$E$30*(2*PI()*$E$33)/1000*60)</f>
        <v>0</v>
      </c>
      <c r="DY477" s="214">
        <f t="shared" si="759"/>
        <v>0</v>
      </c>
      <c r="DZ477" s="214">
        <f t="shared" si="754"/>
        <v>0</v>
      </c>
      <c r="EA477" s="214">
        <f t="shared" si="755"/>
        <v>0</v>
      </c>
      <c r="EB477" s="230">
        <f t="shared" si="756"/>
        <v>0</v>
      </c>
      <c r="EC477" s="214">
        <f t="shared" si="757"/>
        <v>0</v>
      </c>
      <c r="ED477" s="197">
        <f t="shared" si="758"/>
        <v>0</v>
      </c>
      <c r="EJ477" s="147"/>
    </row>
    <row r="478" spans="88:140" ht="13.5" customHeight="1">
      <c r="CJ478" s="236" t="str">
        <f t="shared" si="780"/>
        <v>-</v>
      </c>
      <c r="CK478" s="142" t="str">
        <f t="shared" si="762"/>
        <v>-</v>
      </c>
      <c r="CL478" s="260" t="str">
        <f t="shared" si="781"/>
        <v>-</v>
      </c>
      <c r="CM478" s="3">
        <f t="shared" si="763"/>
        <v>0</v>
      </c>
      <c r="CN478" s="3">
        <f t="shared" si="782"/>
        <v>0</v>
      </c>
      <c r="CO478" s="3">
        <f t="shared" si="764"/>
        <v>0</v>
      </c>
      <c r="CP478" s="3">
        <f t="shared" si="765"/>
        <v>0</v>
      </c>
      <c r="CQ478" s="3">
        <f t="shared" si="766"/>
        <v>0</v>
      </c>
      <c r="CR478" s="3">
        <f t="shared" si="767"/>
        <v>0</v>
      </c>
      <c r="CS478" s="3">
        <f t="shared" si="768"/>
        <v>0</v>
      </c>
      <c r="CT478" s="3">
        <f t="shared" si="769"/>
        <v>0</v>
      </c>
      <c r="CU478" s="3">
        <f t="shared" si="770"/>
        <v>0</v>
      </c>
      <c r="CV478" s="3">
        <f t="shared" si="771"/>
        <v>0</v>
      </c>
      <c r="CW478" s="3">
        <f t="shared" si="772"/>
        <v>0</v>
      </c>
      <c r="CX478" s="3">
        <f t="shared" si="773"/>
        <v>0</v>
      </c>
      <c r="CY478" s="3">
        <f t="shared" si="774"/>
        <v>0</v>
      </c>
      <c r="CZ478" s="3">
        <f t="shared" si="775"/>
        <v>0</v>
      </c>
      <c r="DA478" s="3">
        <f>IF(AND(CO478&gt;0,CO479&lt;0),1,-1)</f>
        <v>-1</v>
      </c>
      <c r="DB478" s="3">
        <f t="shared" si="776"/>
        <v>-1</v>
      </c>
      <c r="DC478" s="3">
        <f t="shared" si="776"/>
        <v>-1</v>
      </c>
      <c r="DD478" s="3">
        <f t="shared" si="776"/>
        <v>-1</v>
      </c>
      <c r="DE478" s="3">
        <f t="shared" si="776"/>
        <v>-1</v>
      </c>
      <c r="DF478" s="3">
        <f t="shared" si="776"/>
        <v>-1</v>
      </c>
      <c r="DG478" s="3">
        <f t="shared" si="776"/>
        <v>-1</v>
      </c>
      <c r="DH478" s="3">
        <f t="shared" si="776"/>
        <v>-1</v>
      </c>
      <c r="DI478" s="3">
        <f t="shared" si="776"/>
        <v>-1</v>
      </c>
      <c r="DJ478" s="3">
        <f t="shared" si="776"/>
        <v>-1</v>
      </c>
      <c r="DK478" s="3">
        <f t="shared" si="777"/>
        <v>-1</v>
      </c>
      <c r="DL478" s="3">
        <f t="shared" si="777"/>
        <v>-1</v>
      </c>
      <c r="DM478" s="161" t="str">
        <f t="shared" si="778"/>
        <v>-</v>
      </c>
      <c r="DN478" s="161" t="str">
        <f t="shared" si="779"/>
        <v>-</v>
      </c>
      <c r="DO478" s="139" t="str">
        <f t="shared" si="785"/>
        <v>-</v>
      </c>
      <c r="DP478" s="235" t="str">
        <f t="shared" si="784"/>
        <v>-</v>
      </c>
      <c r="DQ478" s="171"/>
      <c r="DV478" s="131"/>
      <c r="EJ478" s="147"/>
    </row>
    <row r="479" spans="88:140" ht="13.5" customHeight="1">
      <c r="CJ479" s="236" t="str">
        <f t="shared" si="780"/>
        <v>-</v>
      </c>
      <c r="CK479" s="142" t="str">
        <f t="shared" si="762"/>
        <v>-</v>
      </c>
      <c r="CL479" s="260" t="str">
        <f t="shared" si="781"/>
        <v>-</v>
      </c>
      <c r="CM479" s="3">
        <f t="shared" si="763"/>
        <v>0</v>
      </c>
      <c r="CN479" s="3">
        <f t="shared" si="782"/>
        <v>0</v>
      </c>
      <c r="CO479" s="3">
        <f t="shared" si="764"/>
        <v>0</v>
      </c>
      <c r="CP479" s="3">
        <f t="shared" si="765"/>
        <v>0</v>
      </c>
      <c r="CQ479" s="3">
        <f t="shared" si="766"/>
        <v>0</v>
      </c>
      <c r="CR479" s="3">
        <f t="shared" si="767"/>
        <v>0</v>
      </c>
      <c r="CS479" s="3">
        <f t="shared" si="768"/>
        <v>0</v>
      </c>
      <c r="CT479" s="3">
        <f t="shared" si="769"/>
        <v>0</v>
      </c>
      <c r="CU479" s="3">
        <f t="shared" si="770"/>
        <v>0</v>
      </c>
      <c r="CV479" s="3">
        <f t="shared" si="771"/>
        <v>0</v>
      </c>
      <c r="CW479" s="3">
        <f t="shared" si="772"/>
        <v>0</v>
      </c>
      <c r="CX479" s="3">
        <f t="shared" si="773"/>
        <v>0</v>
      </c>
      <c r="CY479" s="3">
        <f t="shared" si="774"/>
        <v>0</v>
      </c>
      <c r="CZ479" s="3">
        <f t="shared" si="775"/>
        <v>0</v>
      </c>
      <c r="DA479" s="3">
        <f>IF(AND(CO479&gt;0,CO480&lt;0),1,-1)</f>
        <v>-1</v>
      </c>
      <c r="DB479" s="3">
        <f t="shared" si="776"/>
        <v>-1</v>
      </c>
      <c r="DC479" s="3">
        <f t="shared" si="776"/>
        <v>-1</v>
      </c>
      <c r="DD479" s="3">
        <f t="shared" si="776"/>
        <v>-1</v>
      </c>
      <c r="DE479" s="3">
        <f t="shared" si="776"/>
        <v>-1</v>
      </c>
      <c r="DF479" s="3">
        <f t="shared" si="776"/>
        <v>-1</v>
      </c>
      <c r="DG479" s="3">
        <f t="shared" si="776"/>
        <v>-1</v>
      </c>
      <c r="DH479" s="3">
        <f t="shared" si="776"/>
        <v>-1</v>
      </c>
      <c r="DI479" s="3">
        <f t="shared" si="776"/>
        <v>-1</v>
      </c>
      <c r="DJ479" s="3">
        <f t="shared" si="776"/>
        <v>-1</v>
      </c>
      <c r="DK479" s="3">
        <f t="shared" si="777"/>
        <v>-1</v>
      </c>
      <c r="DL479" s="3">
        <f t="shared" si="777"/>
        <v>-1</v>
      </c>
      <c r="DM479" s="161" t="str">
        <f t="shared" si="778"/>
        <v>-</v>
      </c>
      <c r="DN479" s="161" t="str">
        <f t="shared" si="779"/>
        <v>-</v>
      </c>
      <c r="DO479" s="139" t="str">
        <f t="shared" si="785"/>
        <v>-</v>
      </c>
      <c r="DP479" s="235" t="str">
        <f t="shared" si="784"/>
        <v>-</v>
      </c>
      <c r="DQ479" s="171"/>
      <c r="EJ479" s="147"/>
    </row>
    <row r="480" spans="88:140" ht="13.5" customHeight="1">
      <c r="CJ480" s="236" t="str">
        <f t="shared" si="780"/>
        <v>-</v>
      </c>
      <c r="CK480" s="142" t="str">
        <f t="shared" si="762"/>
        <v>-</v>
      </c>
      <c r="CL480" s="260" t="str">
        <f t="shared" si="781"/>
        <v>-</v>
      </c>
      <c r="CM480" s="3">
        <f t="shared" si="763"/>
        <v>0</v>
      </c>
      <c r="CN480" s="3">
        <f t="shared" si="782"/>
        <v>0</v>
      </c>
      <c r="CO480" s="3">
        <f t="shared" si="764"/>
        <v>0</v>
      </c>
      <c r="CP480" s="3">
        <f t="shared" si="765"/>
        <v>0</v>
      </c>
      <c r="CQ480" s="3">
        <f t="shared" si="766"/>
        <v>0</v>
      </c>
      <c r="CR480" s="3">
        <f t="shared" si="767"/>
        <v>0</v>
      </c>
      <c r="CS480" s="3">
        <f t="shared" si="768"/>
        <v>0</v>
      </c>
      <c r="CT480" s="3">
        <f t="shared" si="769"/>
        <v>0</v>
      </c>
      <c r="CU480" s="3">
        <f t="shared" si="770"/>
        <v>0</v>
      </c>
      <c r="CV480" s="3">
        <f t="shared" si="771"/>
        <v>0</v>
      </c>
      <c r="CW480" s="3">
        <f t="shared" si="772"/>
        <v>0</v>
      </c>
      <c r="CX480" s="3">
        <f t="shared" si="773"/>
        <v>0</v>
      </c>
      <c r="CY480" s="3">
        <f t="shared" si="774"/>
        <v>0</v>
      </c>
      <c r="CZ480" s="3">
        <f t="shared" si="775"/>
        <v>0</v>
      </c>
      <c r="DA480" s="3">
        <f>IF(AND(CO480&gt;0,CO481&lt;0),1,-1)</f>
        <v>-1</v>
      </c>
      <c r="DB480" s="3">
        <f t="shared" si="776"/>
        <v>-1</v>
      </c>
      <c r="DC480" s="3">
        <f>IF(AND(CQ480&gt;0,CQ481&lt;0),1,-1)</f>
        <v>-1</v>
      </c>
      <c r="DD480" s="3">
        <f t="shared" si="776"/>
        <v>-1</v>
      </c>
      <c r="DE480" s="3">
        <f t="shared" si="776"/>
        <v>-1</v>
      </c>
      <c r="DF480" s="3">
        <f t="shared" si="776"/>
        <v>-1</v>
      </c>
      <c r="DG480" s="3">
        <f t="shared" si="776"/>
        <v>-1</v>
      </c>
      <c r="DH480" s="3">
        <f t="shared" si="776"/>
        <v>-1</v>
      </c>
      <c r="DI480" s="3">
        <f t="shared" si="776"/>
        <v>-1</v>
      </c>
      <c r="DJ480" s="3">
        <f t="shared" si="776"/>
        <v>-1</v>
      </c>
      <c r="DK480" s="3">
        <f t="shared" si="777"/>
        <v>-1</v>
      </c>
      <c r="DL480" s="3">
        <f t="shared" si="777"/>
        <v>-1</v>
      </c>
      <c r="DM480" s="161" t="str">
        <f t="shared" si="778"/>
        <v>-</v>
      </c>
      <c r="DN480" s="161" t="str">
        <f t="shared" si="779"/>
        <v>-</v>
      </c>
      <c r="DO480" s="139" t="str">
        <f t="shared" si="785"/>
        <v>-</v>
      </c>
      <c r="DP480" s="235" t="str">
        <f t="shared" si="784"/>
        <v>-</v>
      </c>
      <c r="DQ480" s="171"/>
      <c r="DU480" s="1" t="s">
        <v>146</v>
      </c>
      <c r="EJ480" s="147"/>
    </row>
    <row r="481" spans="88:140" ht="13.5" customHeight="1">
      <c r="CJ481" s="236" t="str">
        <f t="shared" si="780"/>
        <v>-</v>
      </c>
      <c r="CK481" s="142" t="str">
        <f t="shared" si="762"/>
        <v>-</v>
      </c>
      <c r="CL481" s="260" t="str">
        <f t="shared" si="781"/>
        <v>-</v>
      </c>
      <c r="CM481" s="3">
        <f t="shared" si="763"/>
        <v>0</v>
      </c>
      <c r="CN481" s="3">
        <f t="shared" si="782"/>
        <v>0</v>
      </c>
      <c r="CO481" s="3">
        <f t="shared" si="764"/>
        <v>0</v>
      </c>
      <c r="CP481" s="3">
        <f t="shared" si="765"/>
        <v>0</v>
      </c>
      <c r="CQ481" s="3">
        <f t="shared" si="766"/>
        <v>0</v>
      </c>
      <c r="CR481" s="3">
        <f t="shared" si="767"/>
        <v>0</v>
      </c>
      <c r="CS481" s="3">
        <f t="shared" si="768"/>
        <v>0</v>
      </c>
      <c r="CT481" s="3">
        <f t="shared" si="769"/>
        <v>0</v>
      </c>
      <c r="CU481" s="3">
        <f t="shared" si="770"/>
        <v>0</v>
      </c>
      <c r="CV481" s="3">
        <f t="shared" si="771"/>
        <v>0</v>
      </c>
      <c r="CW481" s="3">
        <f t="shared" si="772"/>
        <v>0</v>
      </c>
      <c r="CX481" s="3">
        <f t="shared" si="773"/>
        <v>0</v>
      </c>
      <c r="CY481" s="3">
        <f t="shared" si="774"/>
        <v>0</v>
      </c>
      <c r="CZ481" s="3">
        <f t="shared" si="775"/>
        <v>0</v>
      </c>
      <c r="DA481" s="3">
        <f>IF(AND(CO481&gt;0,CO482&lt;0),1,-1)</f>
        <v>-1</v>
      </c>
      <c r="DB481" s="3">
        <f t="shared" si="776"/>
        <v>-1</v>
      </c>
      <c r="DC481" s="3">
        <f t="shared" si="776"/>
        <v>-1</v>
      </c>
      <c r="DD481" s="3">
        <f t="shared" si="776"/>
        <v>-1</v>
      </c>
      <c r="DE481" s="3">
        <f t="shared" si="776"/>
        <v>-1</v>
      </c>
      <c r="DF481" s="3">
        <f t="shared" si="776"/>
        <v>-1</v>
      </c>
      <c r="DG481" s="3">
        <f t="shared" si="776"/>
        <v>-1</v>
      </c>
      <c r="DH481" s="3">
        <f t="shared" si="776"/>
        <v>-1</v>
      </c>
      <c r="DI481" s="3">
        <f t="shared" si="776"/>
        <v>-1</v>
      </c>
      <c r="DJ481" s="3">
        <f>IF(AND(CX481&gt;0,CX482&lt;0),1,-1)</f>
        <v>-1</v>
      </c>
      <c r="DK481" s="3">
        <f>IF(AND(CY481&gt;0,CY482&lt;0),1,-1)</f>
        <v>-1</v>
      </c>
      <c r="DL481" s="3">
        <f>IF(AND(CZ481&gt;0,CZ482&lt;0),1,-1)</f>
        <v>-1</v>
      </c>
      <c r="DM481" s="161" t="str">
        <f t="shared" si="778"/>
        <v>-</v>
      </c>
      <c r="DN481" s="161" t="str">
        <f t="shared" si="779"/>
        <v>-</v>
      </c>
      <c r="DO481" s="139" t="str">
        <f>IF(OR(DM481="-",DM482="-"),"-",(DN481-DN482)/(DM481-DM482))</f>
        <v>-</v>
      </c>
      <c r="DP481" s="235" t="str">
        <f t="shared" si="784"/>
        <v>-</v>
      </c>
      <c r="DQ481" s="171"/>
      <c r="DU481" s="192" t="s">
        <v>25</v>
      </c>
      <c r="DV481" s="193" t="s">
        <v>53</v>
      </c>
      <c r="DW481" s="193" t="s">
        <v>131</v>
      </c>
      <c r="DX481" s="223" t="s">
        <v>132</v>
      </c>
      <c r="DY481" s="193" t="s">
        <v>114</v>
      </c>
      <c r="DZ481" s="193" t="s">
        <v>50</v>
      </c>
      <c r="EA481" s="193" t="s">
        <v>133</v>
      </c>
      <c r="EB481" s="211" t="s">
        <v>134</v>
      </c>
      <c r="EC481" s="211"/>
      <c r="ED481" s="194" t="str">
        <f>DX481</f>
        <v>vehicle speed</v>
      </c>
      <c r="EJ481" s="147"/>
    </row>
    <row r="482" spans="88:140" ht="13.5" customHeight="1">
      <c r="CJ482" s="237" t="str">
        <f t="shared" si="780"/>
        <v>-</v>
      </c>
      <c r="CK482" s="238" t="str">
        <f>BW25</f>
        <v>-</v>
      </c>
      <c r="CL482" s="260" t="str">
        <f t="shared" si="781"/>
        <v>-</v>
      </c>
      <c r="CM482" s="196">
        <f>IF(CJ482="-",0,$CK482*$E$19*$E$30*$F$19*$E$31/($E$33))</f>
        <v>0</v>
      </c>
      <c r="CN482" s="3">
        <f t="shared" si="782"/>
        <v>0</v>
      </c>
      <c r="CO482" s="196">
        <f>IF(CJ482="-",0,$CM482-$CN482-CO$53)</f>
        <v>0</v>
      </c>
      <c r="CP482" s="196">
        <f>IF(CJ482="-",0,$CM482-$CN482-CP$53)</f>
        <v>0</v>
      </c>
      <c r="CQ482" s="196">
        <f>IF(CJ482="-",0,$CM482-$CN482-CQ$53)</f>
        <v>0</v>
      </c>
      <c r="CR482" s="196">
        <f>IF(CJ482="-",0,$CM482-$CN482-CR$53)</f>
        <v>0</v>
      </c>
      <c r="CS482" s="196">
        <f>IF(CJ482="-",0,$CM482-$CN482-CS$53)</f>
        <v>0</v>
      </c>
      <c r="CT482" s="196">
        <f>IF(CJ482="-",0,$CM482-$CN482-CT$53)</f>
        <v>0</v>
      </c>
      <c r="CU482" s="196">
        <f>IF(CJ482="-",0,$CM482-$CN482-CU$53)</f>
        <v>0</v>
      </c>
      <c r="CV482" s="196">
        <f>IF(CJ482="-",0,$CM482-$CN482-CV$53)</f>
        <v>0</v>
      </c>
      <c r="CW482" s="196">
        <f>IF(CJ482="-",0,$CM482-$CN482-CW$53)</f>
        <v>0</v>
      </c>
      <c r="CX482" s="196">
        <f>IF(CJ482="-",0,$CM482-$CN482-CX$53)</f>
        <v>0</v>
      </c>
      <c r="CY482" s="196">
        <f>IF(CJ482="-",0,$CM482-$CN482-CY$53)</f>
        <v>0</v>
      </c>
      <c r="CZ482" s="196">
        <f>IF(CJ482="-",0,$CM482-$CN482-CZ$53)</f>
        <v>0</v>
      </c>
      <c r="DA482" s="196"/>
      <c r="DB482" s="196"/>
      <c r="DC482" s="196"/>
      <c r="DD482" s="196"/>
      <c r="DE482" s="196"/>
      <c r="DF482" s="196"/>
      <c r="DG482" s="196"/>
      <c r="DH482" s="196"/>
      <c r="DI482" s="196"/>
      <c r="DJ482" s="196"/>
      <c r="DK482" s="196"/>
      <c r="DL482" s="196"/>
      <c r="DM482" s="239" t="str">
        <f t="shared" si="778"/>
        <v>-</v>
      </c>
      <c r="DN482" s="239" t="str">
        <f t="shared" si="779"/>
        <v>-</v>
      </c>
      <c r="DO482" s="240"/>
      <c r="DP482" s="241"/>
      <c r="DQ482" s="174"/>
      <c r="DU482" s="213" t="s">
        <v>35</v>
      </c>
      <c r="DV482" s="196" t="s">
        <v>135</v>
      </c>
      <c r="DW482" s="196" t="s">
        <v>136</v>
      </c>
      <c r="DX482" s="229" t="s">
        <v>36</v>
      </c>
      <c r="DY482" s="196" t="s">
        <v>58</v>
      </c>
      <c r="DZ482" s="196" t="s">
        <v>58</v>
      </c>
      <c r="EA482" s="196" t="s">
        <v>58</v>
      </c>
      <c r="EB482" s="214" t="s">
        <v>137</v>
      </c>
      <c r="EC482" s="214" t="s">
        <v>138</v>
      </c>
      <c r="ED482" s="197" t="str">
        <f>DX482</f>
        <v>km/h</v>
      </c>
      <c r="EJ482" s="147"/>
    </row>
    <row r="483" spans="88:140" ht="13.5" customHeight="1">
      <c r="CJ483" s="139"/>
      <c r="CK483" s="139"/>
      <c r="CL483" s="139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171"/>
      <c r="DU483" s="224" t="str">
        <f t="shared" ref="DU483:DU501" si="786">IF($E$25="","-",BL6)</f>
        <v>-</v>
      </c>
      <c r="DV483" s="225" t="str">
        <f t="shared" ref="DV483:DV501" si="787">CC6</f>
        <v>-</v>
      </c>
      <c r="DW483" s="225">
        <f t="shared" ref="DW483:DW501" si="788">IF(DU483="-",0,$E$6)</f>
        <v>0</v>
      </c>
      <c r="DX483" s="150">
        <f t="shared" ref="DX483:DX501" si="789">IF(DU483="-",0,$DU483/$E$25/$E$30*(2*PI()*$E$33)/1000*60)</f>
        <v>0</v>
      </c>
      <c r="DY483" s="165">
        <f>IF(DU483="-",0,$E$36*$E$6*9.80665+$E$37*DX483+$E$38*DX483^2)</f>
        <v>0</v>
      </c>
      <c r="DZ483" s="165">
        <f t="shared" ref="DZ483:DZ502" si="790">IF(DU483="-",0,$DV483*$E$25*$E$30*$F$25*$E$31/($E$33))</f>
        <v>0</v>
      </c>
      <c r="EA483" s="165">
        <f t="shared" ref="EA483:EA502" si="791">IF(DU483="-",0,DZ483-DY483)</f>
        <v>0</v>
      </c>
      <c r="EB483" s="226">
        <f t="shared" ref="EB483:EB502" si="792">IF(DU483="-",0,EA483/(SQRT(($DW483*9.80665)^2-EA483^2)))</f>
        <v>0</v>
      </c>
      <c r="EC483" s="165">
        <f t="shared" ref="EC483:EC502" si="793">IF(DU483="-",0,ATAN(EB483)/PI()*180)</f>
        <v>0</v>
      </c>
      <c r="ED483" s="195">
        <f t="shared" ref="ED483:ED502" si="794">IF(DU483="-",0,DX483)</f>
        <v>0</v>
      </c>
      <c r="EJ483" s="147"/>
    </row>
    <row r="484" spans="88:140" ht="13.5" customHeight="1">
      <c r="CJ484" s="139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244" t="s">
        <v>77</v>
      </c>
      <c r="DA484" s="198">
        <f t="shared" ref="DA484:DI484" si="795">IF(MAX(DA463:DA481)=1,1,0)</f>
        <v>0</v>
      </c>
      <c r="DB484" s="198">
        <f t="shared" si="795"/>
        <v>0</v>
      </c>
      <c r="DC484" s="198">
        <f t="shared" si="795"/>
        <v>0</v>
      </c>
      <c r="DD484" s="198">
        <f t="shared" si="795"/>
        <v>0</v>
      </c>
      <c r="DE484" s="198">
        <f t="shared" si="795"/>
        <v>0</v>
      </c>
      <c r="DF484" s="198">
        <f t="shared" si="795"/>
        <v>0</v>
      </c>
      <c r="DG484" s="198">
        <f t="shared" si="795"/>
        <v>0</v>
      </c>
      <c r="DH484" s="198">
        <f t="shared" si="795"/>
        <v>0</v>
      </c>
      <c r="DI484" s="198">
        <f t="shared" si="795"/>
        <v>0</v>
      </c>
      <c r="DJ484" s="198">
        <f>IF(MAX(DJ463:DJ481)=1,1,0)</f>
        <v>0</v>
      </c>
      <c r="DK484" s="198">
        <f>IF(MAX(DK463:DK481)=1,1,0)</f>
        <v>0</v>
      </c>
      <c r="DL484" s="199">
        <f>IF(MAX(DL463:DL481)=1,1,0)</f>
        <v>0</v>
      </c>
      <c r="DM484" s="3"/>
      <c r="DN484" s="3"/>
      <c r="DO484" s="3"/>
      <c r="DP484" s="3"/>
      <c r="DU484" s="224" t="str">
        <f t="shared" si="786"/>
        <v>-</v>
      </c>
      <c r="DV484" s="225" t="str">
        <f t="shared" si="787"/>
        <v>-</v>
      </c>
      <c r="DW484" s="225">
        <f t="shared" si="788"/>
        <v>0</v>
      </c>
      <c r="DX484" s="150">
        <f t="shared" si="789"/>
        <v>0</v>
      </c>
      <c r="DY484" s="165">
        <f t="shared" ref="DY484:DY502" si="796">IF(DU484="-",0,$E$36*$E$6*9.80665+$E$37*DX484+$E$38*DX484^2)</f>
        <v>0</v>
      </c>
      <c r="DZ484" s="165">
        <f t="shared" si="790"/>
        <v>0</v>
      </c>
      <c r="EA484" s="165">
        <f t="shared" si="791"/>
        <v>0</v>
      </c>
      <c r="EB484" s="226">
        <f t="shared" si="792"/>
        <v>0</v>
      </c>
      <c r="EC484" s="165">
        <f t="shared" si="793"/>
        <v>0</v>
      </c>
      <c r="ED484" s="195">
        <f t="shared" si="794"/>
        <v>0</v>
      </c>
      <c r="EJ484" s="147"/>
    </row>
    <row r="485" spans="88:140" ht="13.5" customHeight="1">
      <c r="CJ485" s="139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U485" s="224" t="str">
        <f t="shared" si="786"/>
        <v>-</v>
      </c>
      <c r="DV485" s="225" t="str">
        <f t="shared" si="787"/>
        <v>-</v>
      </c>
      <c r="DW485" s="225">
        <f t="shared" si="788"/>
        <v>0</v>
      </c>
      <c r="DX485" s="150">
        <f t="shared" si="789"/>
        <v>0</v>
      </c>
      <c r="DY485" s="165">
        <f t="shared" si="796"/>
        <v>0</v>
      </c>
      <c r="DZ485" s="165">
        <f t="shared" si="790"/>
        <v>0</v>
      </c>
      <c r="EA485" s="165">
        <f t="shared" si="791"/>
        <v>0</v>
      </c>
      <c r="EB485" s="226">
        <f t="shared" si="792"/>
        <v>0</v>
      </c>
      <c r="EC485" s="165">
        <f t="shared" si="793"/>
        <v>0</v>
      </c>
      <c r="ED485" s="195">
        <f t="shared" si="794"/>
        <v>0</v>
      </c>
      <c r="EJ485" s="147"/>
    </row>
    <row r="486" spans="88:140" ht="13.5" customHeight="1">
      <c r="CJ486" s="139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192" t="s">
        <v>81</v>
      </c>
      <c r="DA486" s="193">
        <v>13</v>
      </c>
      <c r="DB486" s="193">
        <v>12</v>
      </c>
      <c r="DC486" s="193">
        <v>11</v>
      </c>
      <c r="DD486" s="193">
        <v>10</v>
      </c>
      <c r="DE486" s="193">
        <v>9</v>
      </c>
      <c r="DF486" s="193">
        <v>8</v>
      </c>
      <c r="DG486" s="193">
        <v>7</v>
      </c>
      <c r="DH486" s="193">
        <v>6</v>
      </c>
      <c r="DI486" s="193">
        <v>5</v>
      </c>
      <c r="DJ486" s="193">
        <v>4</v>
      </c>
      <c r="DK486" s="193">
        <v>3</v>
      </c>
      <c r="DL486" s="194">
        <v>2</v>
      </c>
      <c r="DM486" s="3"/>
      <c r="DN486" s="3"/>
      <c r="DO486" s="3"/>
      <c r="DP486" s="3"/>
      <c r="DU486" s="224" t="str">
        <f t="shared" si="786"/>
        <v>-</v>
      </c>
      <c r="DV486" s="225" t="str">
        <f t="shared" si="787"/>
        <v>-</v>
      </c>
      <c r="DW486" s="225">
        <f t="shared" si="788"/>
        <v>0</v>
      </c>
      <c r="DX486" s="150">
        <f t="shared" si="789"/>
        <v>0</v>
      </c>
      <c r="DY486" s="165">
        <f t="shared" si="796"/>
        <v>0</v>
      </c>
      <c r="DZ486" s="165">
        <f t="shared" si="790"/>
        <v>0</v>
      </c>
      <c r="EA486" s="165">
        <f t="shared" si="791"/>
        <v>0</v>
      </c>
      <c r="EB486" s="226">
        <f t="shared" si="792"/>
        <v>0</v>
      </c>
      <c r="EC486" s="165">
        <f t="shared" si="793"/>
        <v>0</v>
      </c>
      <c r="ED486" s="195">
        <f t="shared" si="794"/>
        <v>0</v>
      </c>
      <c r="EJ486" s="147"/>
    </row>
    <row r="487" spans="88:140" ht="13.5" customHeight="1">
      <c r="CJ487" s="139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212"/>
      <c r="DA487" s="3">
        <v>14</v>
      </c>
      <c r="DB487" s="3">
        <v>13</v>
      </c>
      <c r="DC487" s="3">
        <v>12</v>
      </c>
      <c r="DD487" s="3">
        <v>11</v>
      </c>
      <c r="DE487" s="3">
        <v>10</v>
      </c>
      <c r="DF487" s="3">
        <v>9</v>
      </c>
      <c r="DG487" s="3">
        <v>8</v>
      </c>
      <c r="DH487" s="3">
        <v>7</v>
      </c>
      <c r="DI487" s="3">
        <v>6</v>
      </c>
      <c r="DJ487" s="3">
        <v>5</v>
      </c>
      <c r="DK487" s="3">
        <v>4</v>
      </c>
      <c r="DL487" s="195">
        <v>3</v>
      </c>
      <c r="DM487" s="3"/>
      <c r="DN487" s="3"/>
      <c r="DO487" s="3"/>
      <c r="DP487" s="3"/>
      <c r="DU487" s="224" t="str">
        <f t="shared" si="786"/>
        <v>-</v>
      </c>
      <c r="DV487" s="225" t="str">
        <f t="shared" si="787"/>
        <v>-</v>
      </c>
      <c r="DW487" s="225">
        <f t="shared" si="788"/>
        <v>0</v>
      </c>
      <c r="DX487" s="150">
        <f t="shared" si="789"/>
        <v>0</v>
      </c>
      <c r="DY487" s="165">
        <f t="shared" si="796"/>
        <v>0</v>
      </c>
      <c r="DZ487" s="165">
        <f t="shared" si="790"/>
        <v>0</v>
      </c>
      <c r="EA487" s="165">
        <f t="shared" si="791"/>
        <v>0</v>
      </c>
      <c r="EB487" s="226">
        <f t="shared" si="792"/>
        <v>0</v>
      </c>
      <c r="EC487" s="165">
        <f t="shared" si="793"/>
        <v>0</v>
      </c>
      <c r="ED487" s="195">
        <f t="shared" si="794"/>
        <v>0</v>
      </c>
      <c r="EJ487" s="147"/>
    </row>
    <row r="488" spans="88:140" ht="13.5" customHeight="1">
      <c r="CJ488" s="139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212"/>
      <c r="DA488" s="3">
        <v>15</v>
      </c>
      <c r="DB488" s="3">
        <v>14</v>
      </c>
      <c r="DC488" s="3">
        <v>13</v>
      </c>
      <c r="DD488" s="3">
        <v>12</v>
      </c>
      <c r="DE488" s="3">
        <v>11</v>
      </c>
      <c r="DF488" s="3">
        <v>10</v>
      </c>
      <c r="DG488" s="3">
        <v>9</v>
      </c>
      <c r="DH488" s="3">
        <v>8</v>
      </c>
      <c r="DI488" s="3">
        <v>7</v>
      </c>
      <c r="DJ488" s="3">
        <v>6</v>
      </c>
      <c r="DK488" s="3">
        <v>5</v>
      </c>
      <c r="DL488" s="195">
        <v>4</v>
      </c>
      <c r="DM488" s="3"/>
      <c r="DN488" s="3"/>
      <c r="DO488" s="3"/>
      <c r="DP488" s="3"/>
      <c r="DU488" s="224" t="str">
        <f t="shared" si="786"/>
        <v>-</v>
      </c>
      <c r="DV488" s="225" t="str">
        <f t="shared" si="787"/>
        <v>-</v>
      </c>
      <c r="DW488" s="225">
        <f t="shared" si="788"/>
        <v>0</v>
      </c>
      <c r="DX488" s="150">
        <f t="shared" si="789"/>
        <v>0</v>
      </c>
      <c r="DY488" s="165">
        <f t="shared" si="796"/>
        <v>0</v>
      </c>
      <c r="DZ488" s="165">
        <f t="shared" si="790"/>
        <v>0</v>
      </c>
      <c r="EA488" s="165">
        <f t="shared" si="791"/>
        <v>0</v>
      </c>
      <c r="EB488" s="226">
        <f t="shared" si="792"/>
        <v>0</v>
      </c>
      <c r="EC488" s="165">
        <f t="shared" si="793"/>
        <v>0</v>
      </c>
      <c r="ED488" s="195">
        <f t="shared" si="794"/>
        <v>0</v>
      </c>
      <c r="EJ488" s="147"/>
    </row>
    <row r="489" spans="88:140" ht="13.5" customHeight="1">
      <c r="CJ489" s="139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212"/>
      <c r="DA489" s="3">
        <v>16</v>
      </c>
      <c r="DB489" s="3">
        <v>15</v>
      </c>
      <c r="DC489" s="3">
        <v>14</v>
      </c>
      <c r="DD489" s="3">
        <v>13</v>
      </c>
      <c r="DE489" s="3">
        <v>12</v>
      </c>
      <c r="DF489" s="3">
        <v>11</v>
      </c>
      <c r="DG489" s="3">
        <v>10</v>
      </c>
      <c r="DH489" s="3">
        <v>9</v>
      </c>
      <c r="DI489" s="3">
        <v>8</v>
      </c>
      <c r="DJ489" s="3">
        <v>7</v>
      </c>
      <c r="DK489" s="3">
        <v>6</v>
      </c>
      <c r="DL489" s="195">
        <v>5</v>
      </c>
      <c r="DM489" s="3"/>
      <c r="DN489" s="3"/>
      <c r="DO489" s="3"/>
      <c r="DP489" s="3"/>
      <c r="DU489" s="224" t="str">
        <f t="shared" si="786"/>
        <v>-</v>
      </c>
      <c r="DV489" s="225" t="str">
        <f t="shared" si="787"/>
        <v>-</v>
      </c>
      <c r="DW489" s="225">
        <f t="shared" si="788"/>
        <v>0</v>
      </c>
      <c r="DX489" s="150">
        <f t="shared" si="789"/>
        <v>0</v>
      </c>
      <c r="DY489" s="165">
        <f t="shared" si="796"/>
        <v>0</v>
      </c>
      <c r="DZ489" s="165">
        <f t="shared" si="790"/>
        <v>0</v>
      </c>
      <c r="EA489" s="165">
        <f t="shared" si="791"/>
        <v>0</v>
      </c>
      <c r="EB489" s="226">
        <f t="shared" si="792"/>
        <v>0</v>
      </c>
      <c r="EC489" s="165">
        <f t="shared" si="793"/>
        <v>0</v>
      </c>
      <c r="ED489" s="195">
        <f t="shared" si="794"/>
        <v>0</v>
      </c>
      <c r="EJ489" s="147"/>
    </row>
    <row r="490" spans="88:140" ht="13.5" customHeight="1">
      <c r="CJ490" s="139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212" t="s">
        <v>35</v>
      </c>
      <c r="DA490" s="3" t="str">
        <f>IF(DA484=1,VLOOKUP(1,DA463:DP481,DA486,FALSE),"-")</f>
        <v>-</v>
      </c>
      <c r="DB490" s="3" t="str">
        <f t="shared" ref="DB490:DL490" si="797">IF(DB484=1,VLOOKUP(1,DB463:DQ481,DB486,FALSE),"-")</f>
        <v>-</v>
      </c>
      <c r="DC490" s="3" t="str">
        <f t="shared" si="797"/>
        <v>-</v>
      </c>
      <c r="DD490" s="3" t="str">
        <f t="shared" si="797"/>
        <v>-</v>
      </c>
      <c r="DE490" s="3" t="str">
        <f t="shared" si="797"/>
        <v>-</v>
      </c>
      <c r="DF490" s="3" t="str">
        <f t="shared" si="797"/>
        <v>-</v>
      </c>
      <c r="DG490" s="3" t="str">
        <f t="shared" si="797"/>
        <v>-</v>
      </c>
      <c r="DH490" s="3" t="str">
        <f t="shared" si="797"/>
        <v>-</v>
      </c>
      <c r="DI490" s="3" t="str">
        <f t="shared" si="797"/>
        <v>-</v>
      </c>
      <c r="DJ490" s="3" t="str">
        <f t="shared" si="797"/>
        <v>-</v>
      </c>
      <c r="DK490" s="3" t="str">
        <f t="shared" si="797"/>
        <v>-</v>
      </c>
      <c r="DL490" s="3" t="str">
        <f t="shared" si="797"/>
        <v>-</v>
      </c>
      <c r="DM490" s="3"/>
      <c r="DN490" s="3"/>
      <c r="DO490" s="3"/>
      <c r="DP490" s="3"/>
      <c r="DU490" s="224" t="str">
        <f t="shared" si="786"/>
        <v>-</v>
      </c>
      <c r="DV490" s="225" t="str">
        <f t="shared" si="787"/>
        <v>-</v>
      </c>
      <c r="DW490" s="225">
        <f t="shared" si="788"/>
        <v>0</v>
      </c>
      <c r="DX490" s="150">
        <f t="shared" si="789"/>
        <v>0</v>
      </c>
      <c r="DY490" s="165">
        <f t="shared" si="796"/>
        <v>0</v>
      </c>
      <c r="DZ490" s="165">
        <f t="shared" si="790"/>
        <v>0</v>
      </c>
      <c r="EA490" s="165">
        <f t="shared" si="791"/>
        <v>0</v>
      </c>
      <c r="EB490" s="226">
        <f t="shared" si="792"/>
        <v>0</v>
      </c>
      <c r="EC490" s="165">
        <f t="shared" si="793"/>
        <v>0</v>
      </c>
      <c r="ED490" s="195">
        <f t="shared" si="794"/>
        <v>0</v>
      </c>
      <c r="EJ490" s="147"/>
    </row>
    <row r="491" spans="88:140" ht="13.5" customHeight="1">
      <c r="CJ491" s="139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212" t="s">
        <v>90</v>
      </c>
      <c r="DA491" s="3" t="str">
        <f>IF(DA484=1,VLOOKUP(1,DA463:DP481,DA487,FALSE),"-")</f>
        <v>-</v>
      </c>
      <c r="DB491" s="3" t="str">
        <f t="shared" ref="DB491:DL491" si="798">IF(DB484=1,VLOOKUP(1,DB463:DQ481,DB487,FALSE),"-")</f>
        <v>-</v>
      </c>
      <c r="DC491" s="3" t="str">
        <f t="shared" si="798"/>
        <v>-</v>
      </c>
      <c r="DD491" s="3" t="str">
        <f t="shared" si="798"/>
        <v>-</v>
      </c>
      <c r="DE491" s="3" t="str">
        <f t="shared" si="798"/>
        <v>-</v>
      </c>
      <c r="DF491" s="3" t="str">
        <f t="shared" si="798"/>
        <v>-</v>
      </c>
      <c r="DG491" s="3" t="str">
        <f t="shared" si="798"/>
        <v>-</v>
      </c>
      <c r="DH491" s="3" t="str">
        <f t="shared" si="798"/>
        <v>-</v>
      </c>
      <c r="DI491" s="3" t="str">
        <f t="shared" si="798"/>
        <v>-</v>
      </c>
      <c r="DJ491" s="3" t="str">
        <f t="shared" si="798"/>
        <v>-</v>
      </c>
      <c r="DK491" s="3" t="str">
        <f t="shared" si="798"/>
        <v>-</v>
      </c>
      <c r="DL491" s="3" t="str">
        <f t="shared" si="798"/>
        <v>-</v>
      </c>
      <c r="DM491" s="3"/>
      <c r="DN491" s="3"/>
      <c r="DO491" s="3"/>
      <c r="DP491" s="3"/>
      <c r="DQ491" s="142"/>
      <c r="DU491" s="224" t="str">
        <f t="shared" si="786"/>
        <v>-</v>
      </c>
      <c r="DV491" s="225" t="str">
        <f t="shared" si="787"/>
        <v>-</v>
      </c>
      <c r="DW491" s="225">
        <f t="shared" si="788"/>
        <v>0</v>
      </c>
      <c r="DX491" s="150">
        <f t="shared" si="789"/>
        <v>0</v>
      </c>
      <c r="DY491" s="165">
        <f t="shared" si="796"/>
        <v>0</v>
      </c>
      <c r="DZ491" s="165">
        <f t="shared" si="790"/>
        <v>0</v>
      </c>
      <c r="EA491" s="165">
        <f t="shared" si="791"/>
        <v>0</v>
      </c>
      <c r="EB491" s="226">
        <f t="shared" si="792"/>
        <v>0</v>
      </c>
      <c r="EC491" s="165">
        <f t="shared" si="793"/>
        <v>0</v>
      </c>
      <c r="ED491" s="195">
        <f t="shared" si="794"/>
        <v>0</v>
      </c>
      <c r="EJ491" s="147"/>
    </row>
    <row r="492" spans="88:140" ht="13.5" customHeight="1">
      <c r="CJ492" s="139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212" t="s">
        <v>60</v>
      </c>
      <c r="DA492" s="3" t="str">
        <f>IF(DA484=1,VLOOKUP(1,DA463:DP481,DA488,FALSE),"-")</f>
        <v>-</v>
      </c>
      <c r="DB492" s="3" t="str">
        <f t="shared" ref="DB492:DL492" si="799">IF(DB484=1,VLOOKUP(1,DB463:DQ481,DB488,FALSE),"-")</f>
        <v>-</v>
      </c>
      <c r="DC492" s="3" t="str">
        <f t="shared" si="799"/>
        <v>-</v>
      </c>
      <c r="DD492" s="3" t="str">
        <f t="shared" si="799"/>
        <v>-</v>
      </c>
      <c r="DE492" s="3" t="str">
        <f t="shared" si="799"/>
        <v>-</v>
      </c>
      <c r="DF492" s="3" t="str">
        <f t="shared" si="799"/>
        <v>-</v>
      </c>
      <c r="DG492" s="3" t="str">
        <f t="shared" si="799"/>
        <v>-</v>
      </c>
      <c r="DH492" s="3" t="str">
        <f t="shared" si="799"/>
        <v>-</v>
      </c>
      <c r="DI492" s="3" t="str">
        <f t="shared" si="799"/>
        <v>-</v>
      </c>
      <c r="DJ492" s="3" t="str">
        <f t="shared" si="799"/>
        <v>-</v>
      </c>
      <c r="DK492" s="3" t="str">
        <f t="shared" si="799"/>
        <v>-</v>
      </c>
      <c r="DL492" s="3" t="str">
        <f t="shared" si="799"/>
        <v>-</v>
      </c>
      <c r="DM492" s="3"/>
      <c r="DN492" s="3"/>
      <c r="DO492" s="3"/>
      <c r="DP492" s="3"/>
      <c r="DQ492" s="142"/>
      <c r="DU492" s="224" t="str">
        <f t="shared" si="786"/>
        <v>-</v>
      </c>
      <c r="DV492" s="225" t="str">
        <f t="shared" si="787"/>
        <v>-</v>
      </c>
      <c r="DW492" s="225">
        <f t="shared" si="788"/>
        <v>0</v>
      </c>
      <c r="DX492" s="150">
        <f t="shared" si="789"/>
        <v>0</v>
      </c>
      <c r="DY492" s="165">
        <f t="shared" si="796"/>
        <v>0</v>
      </c>
      <c r="DZ492" s="165">
        <f t="shared" si="790"/>
        <v>0</v>
      </c>
      <c r="EA492" s="165">
        <f t="shared" si="791"/>
        <v>0</v>
      </c>
      <c r="EB492" s="226">
        <f t="shared" si="792"/>
        <v>0</v>
      </c>
      <c r="EC492" s="165">
        <f t="shared" si="793"/>
        <v>0</v>
      </c>
      <c r="ED492" s="195">
        <f t="shared" si="794"/>
        <v>0</v>
      </c>
      <c r="EJ492" s="147"/>
    </row>
    <row r="493" spans="88:140" ht="13.5" customHeight="1">
      <c r="CJ493" s="139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212" t="s">
        <v>61</v>
      </c>
      <c r="DA493" s="3" t="str">
        <f>IF(DA484=1,VLOOKUP(1,DA463:DP481,DA489,FALSE),"-")</f>
        <v>-</v>
      </c>
      <c r="DB493" s="3" t="str">
        <f t="shared" ref="DB493:DL493" si="800">IF(DB484=1,VLOOKUP(1,DB463:DQ481,DB489,FALSE),"-")</f>
        <v>-</v>
      </c>
      <c r="DC493" s="3" t="str">
        <f t="shared" si="800"/>
        <v>-</v>
      </c>
      <c r="DD493" s="3" t="str">
        <f t="shared" si="800"/>
        <v>-</v>
      </c>
      <c r="DE493" s="3" t="str">
        <f t="shared" si="800"/>
        <v>-</v>
      </c>
      <c r="DF493" s="3" t="str">
        <f t="shared" si="800"/>
        <v>-</v>
      </c>
      <c r="DG493" s="3" t="str">
        <f t="shared" si="800"/>
        <v>-</v>
      </c>
      <c r="DH493" s="3" t="str">
        <f t="shared" si="800"/>
        <v>-</v>
      </c>
      <c r="DI493" s="3" t="str">
        <f t="shared" si="800"/>
        <v>-</v>
      </c>
      <c r="DJ493" s="3" t="str">
        <f t="shared" si="800"/>
        <v>-</v>
      </c>
      <c r="DK493" s="3" t="str">
        <f t="shared" si="800"/>
        <v>-</v>
      </c>
      <c r="DL493" s="3" t="str">
        <f t="shared" si="800"/>
        <v>-</v>
      </c>
      <c r="DM493" s="3"/>
      <c r="DN493" s="3"/>
      <c r="DO493" s="3"/>
      <c r="DP493" s="3"/>
      <c r="DQ493" s="171"/>
      <c r="DU493" s="224" t="str">
        <f t="shared" si="786"/>
        <v>-</v>
      </c>
      <c r="DV493" s="225" t="str">
        <f t="shared" si="787"/>
        <v>-</v>
      </c>
      <c r="DW493" s="225">
        <f t="shared" si="788"/>
        <v>0</v>
      </c>
      <c r="DX493" s="150">
        <f t="shared" si="789"/>
        <v>0</v>
      </c>
      <c r="DY493" s="165">
        <f t="shared" si="796"/>
        <v>0</v>
      </c>
      <c r="DZ493" s="165">
        <f t="shared" si="790"/>
        <v>0</v>
      </c>
      <c r="EA493" s="165">
        <f t="shared" si="791"/>
        <v>0</v>
      </c>
      <c r="EB493" s="226">
        <f t="shared" si="792"/>
        <v>0</v>
      </c>
      <c r="EC493" s="165">
        <f t="shared" si="793"/>
        <v>0</v>
      </c>
      <c r="ED493" s="195">
        <f t="shared" si="794"/>
        <v>0</v>
      </c>
      <c r="EJ493" s="147"/>
    </row>
    <row r="494" spans="88:140" ht="13.5" customHeight="1">
      <c r="CJ494" s="139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>
        <v>1</v>
      </c>
      <c r="CZ494" s="245" t="s">
        <v>93</v>
      </c>
      <c r="DA494" s="3" t="str">
        <f>IF(DA490="-","-",$E$38/(($E$19*$E$30/(2*PI()*$E$33)*1000/60)^2))</f>
        <v>-</v>
      </c>
      <c r="DB494" s="3" t="str">
        <f t="shared" ref="DB494:DL494" si="801">IF(DB490="-","-",$E$38/(($E$19*$E$30/(2*PI()*$E$33)*1000/60)^2))</f>
        <v>-</v>
      </c>
      <c r="DC494" s="3" t="str">
        <f t="shared" si="801"/>
        <v>-</v>
      </c>
      <c r="DD494" s="3" t="str">
        <f t="shared" si="801"/>
        <v>-</v>
      </c>
      <c r="DE494" s="3" t="str">
        <f t="shared" si="801"/>
        <v>-</v>
      </c>
      <c r="DF494" s="3" t="str">
        <f t="shared" si="801"/>
        <v>-</v>
      </c>
      <c r="DG494" s="3" t="str">
        <f t="shared" si="801"/>
        <v>-</v>
      </c>
      <c r="DH494" s="3" t="str">
        <f t="shared" si="801"/>
        <v>-</v>
      </c>
      <c r="DI494" s="3" t="str">
        <f t="shared" si="801"/>
        <v>-</v>
      </c>
      <c r="DJ494" s="3" t="str">
        <f t="shared" si="801"/>
        <v>-</v>
      </c>
      <c r="DK494" s="3" t="str">
        <f t="shared" si="801"/>
        <v>-</v>
      </c>
      <c r="DL494" s="3" t="str">
        <f t="shared" si="801"/>
        <v>-</v>
      </c>
      <c r="DM494" s="3"/>
      <c r="DN494" s="3"/>
      <c r="DO494" s="3"/>
      <c r="DP494" s="3"/>
      <c r="DQ494" s="171"/>
      <c r="DU494" s="224" t="str">
        <f t="shared" si="786"/>
        <v>-</v>
      </c>
      <c r="DV494" s="225" t="str">
        <f t="shared" si="787"/>
        <v>-</v>
      </c>
      <c r="DW494" s="225">
        <f t="shared" si="788"/>
        <v>0</v>
      </c>
      <c r="DX494" s="150">
        <f t="shared" si="789"/>
        <v>0</v>
      </c>
      <c r="DY494" s="165">
        <f t="shared" si="796"/>
        <v>0</v>
      </c>
      <c r="DZ494" s="165">
        <f t="shared" si="790"/>
        <v>0</v>
      </c>
      <c r="EA494" s="165">
        <f t="shared" si="791"/>
        <v>0</v>
      </c>
      <c r="EB494" s="226">
        <f t="shared" si="792"/>
        <v>0</v>
      </c>
      <c r="EC494" s="165">
        <f t="shared" si="793"/>
        <v>0</v>
      </c>
      <c r="ED494" s="195">
        <f t="shared" si="794"/>
        <v>0</v>
      </c>
      <c r="EJ494" s="147"/>
    </row>
    <row r="495" spans="88:140" ht="13.5" customHeight="1">
      <c r="CJ495" s="139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>
        <v>1</v>
      </c>
      <c r="CZ495" s="245" t="s">
        <v>96</v>
      </c>
      <c r="DA495" s="3" t="str">
        <f>IF(DA490="-","-",-($E$19*$E$30*$F$19*$E$31/($E$33)*DA492)+$E$37/($E$19*$E$30/(2*PI()*$E$33)*1000/60))</f>
        <v>-</v>
      </c>
      <c r="DB495" s="3" t="str">
        <f t="shared" ref="DB495:DL495" si="802">IF(DB490="-","-",-($E$19*$E$30*$F$19*$E$31/($E$33)*DB492)+$E$37/($E$19*$E$30/(2*PI()*$E$33)*1000/60))</f>
        <v>-</v>
      </c>
      <c r="DC495" s="3" t="str">
        <f t="shared" si="802"/>
        <v>-</v>
      </c>
      <c r="DD495" s="3" t="str">
        <f t="shared" si="802"/>
        <v>-</v>
      </c>
      <c r="DE495" s="3" t="str">
        <f t="shared" si="802"/>
        <v>-</v>
      </c>
      <c r="DF495" s="3" t="str">
        <f t="shared" si="802"/>
        <v>-</v>
      </c>
      <c r="DG495" s="3" t="str">
        <f t="shared" si="802"/>
        <v>-</v>
      </c>
      <c r="DH495" s="3" t="str">
        <f t="shared" si="802"/>
        <v>-</v>
      </c>
      <c r="DI495" s="3" t="str">
        <f t="shared" si="802"/>
        <v>-</v>
      </c>
      <c r="DJ495" s="3" t="str">
        <f t="shared" si="802"/>
        <v>-</v>
      </c>
      <c r="DK495" s="3" t="str">
        <f t="shared" si="802"/>
        <v>-</v>
      </c>
      <c r="DL495" s="3" t="str">
        <f t="shared" si="802"/>
        <v>-</v>
      </c>
      <c r="DM495" s="3"/>
      <c r="DN495" s="3"/>
      <c r="DO495" s="3"/>
      <c r="DP495" s="3"/>
      <c r="DQ495" s="171"/>
      <c r="DU495" s="224" t="str">
        <f t="shared" si="786"/>
        <v>-</v>
      </c>
      <c r="DV495" s="225" t="str">
        <f t="shared" si="787"/>
        <v>-</v>
      </c>
      <c r="DW495" s="225">
        <f t="shared" si="788"/>
        <v>0</v>
      </c>
      <c r="DX495" s="150">
        <f t="shared" si="789"/>
        <v>0</v>
      </c>
      <c r="DY495" s="165">
        <f t="shared" si="796"/>
        <v>0</v>
      </c>
      <c r="DZ495" s="165">
        <f t="shared" si="790"/>
        <v>0</v>
      </c>
      <c r="EA495" s="165">
        <f t="shared" si="791"/>
        <v>0</v>
      </c>
      <c r="EB495" s="226">
        <f t="shared" si="792"/>
        <v>0</v>
      </c>
      <c r="EC495" s="165">
        <f t="shared" si="793"/>
        <v>0</v>
      </c>
      <c r="ED495" s="195">
        <f t="shared" si="794"/>
        <v>0</v>
      </c>
      <c r="EJ495" s="147"/>
    </row>
    <row r="496" spans="88:140" ht="13.5" customHeight="1">
      <c r="CJ496" s="139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>
        <v>1</v>
      </c>
      <c r="CZ496" s="245" t="s">
        <v>99</v>
      </c>
      <c r="DA496" s="3" t="str">
        <f>IF(DA490="-","-",-$E$19*$E$30*$F$19*$E$31/($E$33) * DA493 + $E$36*$E$6*9.80665+DA458)</f>
        <v>-</v>
      </c>
      <c r="DB496" s="3" t="str">
        <f t="shared" ref="DB496:DL496" si="803">IF(DB490="-","-",-$E$19*$E$30*$F$19*$E$31/($E$33) * DB493 + $E$36*$E$6*9.80665+DB458)</f>
        <v>-</v>
      </c>
      <c r="DC496" s="3" t="str">
        <f t="shared" si="803"/>
        <v>-</v>
      </c>
      <c r="DD496" s="3" t="str">
        <f t="shared" si="803"/>
        <v>-</v>
      </c>
      <c r="DE496" s="3" t="str">
        <f t="shared" si="803"/>
        <v>-</v>
      </c>
      <c r="DF496" s="3" t="str">
        <f t="shared" si="803"/>
        <v>-</v>
      </c>
      <c r="DG496" s="3" t="str">
        <f t="shared" si="803"/>
        <v>-</v>
      </c>
      <c r="DH496" s="3" t="str">
        <f t="shared" si="803"/>
        <v>-</v>
      </c>
      <c r="DI496" s="3" t="str">
        <f t="shared" si="803"/>
        <v>-</v>
      </c>
      <c r="DJ496" s="3" t="str">
        <f t="shared" si="803"/>
        <v>-</v>
      </c>
      <c r="DK496" s="3" t="str">
        <f t="shared" si="803"/>
        <v>-</v>
      </c>
      <c r="DL496" s="3" t="str">
        <f t="shared" si="803"/>
        <v>-</v>
      </c>
      <c r="DM496" s="3"/>
      <c r="DN496" s="3"/>
      <c r="DO496" s="3"/>
      <c r="DP496" s="3"/>
      <c r="DQ496" s="171"/>
      <c r="DU496" s="224" t="str">
        <f t="shared" si="786"/>
        <v>-</v>
      </c>
      <c r="DV496" s="225" t="str">
        <f t="shared" si="787"/>
        <v>-</v>
      </c>
      <c r="DW496" s="225">
        <f t="shared" si="788"/>
        <v>0</v>
      </c>
      <c r="DX496" s="150">
        <f t="shared" si="789"/>
        <v>0</v>
      </c>
      <c r="DY496" s="165">
        <f t="shared" si="796"/>
        <v>0</v>
      </c>
      <c r="DZ496" s="165">
        <f t="shared" si="790"/>
        <v>0</v>
      </c>
      <c r="EA496" s="165">
        <f t="shared" si="791"/>
        <v>0</v>
      </c>
      <c r="EB496" s="226">
        <f t="shared" si="792"/>
        <v>0</v>
      </c>
      <c r="EC496" s="165">
        <f t="shared" si="793"/>
        <v>0</v>
      </c>
      <c r="ED496" s="195">
        <f t="shared" si="794"/>
        <v>0</v>
      </c>
      <c r="EJ496" s="147"/>
    </row>
    <row r="497" spans="88:140" ht="13.5" customHeight="1">
      <c r="CJ497" s="139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212" t="s">
        <v>102</v>
      </c>
      <c r="DA497" s="3" t="str">
        <f>IF(DA490="-","-",(-DA495+SQRT(DA495^2-4*DA494*(DA496+DA458)))/2/DA494)</f>
        <v>-</v>
      </c>
      <c r="DB497" s="3" t="str">
        <f t="shared" ref="DB497:DL497" si="804">IF(DB490="-","-",(-DB495+SQRT(DB495^2-4*DB494*(DB496+DB458)))/2/DB494)</f>
        <v>-</v>
      </c>
      <c r="DC497" s="3" t="str">
        <f t="shared" si="804"/>
        <v>-</v>
      </c>
      <c r="DD497" s="3" t="str">
        <f t="shared" si="804"/>
        <v>-</v>
      </c>
      <c r="DE497" s="3" t="str">
        <f t="shared" si="804"/>
        <v>-</v>
      </c>
      <c r="DF497" s="3" t="str">
        <f t="shared" si="804"/>
        <v>-</v>
      </c>
      <c r="DG497" s="3" t="str">
        <f t="shared" si="804"/>
        <v>-</v>
      </c>
      <c r="DH497" s="3" t="str">
        <f t="shared" si="804"/>
        <v>-</v>
      </c>
      <c r="DI497" s="3" t="str">
        <f t="shared" si="804"/>
        <v>-</v>
      </c>
      <c r="DJ497" s="3" t="str">
        <f t="shared" si="804"/>
        <v>-</v>
      </c>
      <c r="DK497" s="3" t="str">
        <f t="shared" si="804"/>
        <v>-</v>
      </c>
      <c r="DL497" s="3" t="str">
        <f t="shared" si="804"/>
        <v>-</v>
      </c>
      <c r="DM497" s="3"/>
      <c r="DN497" s="3"/>
      <c r="DO497" s="3"/>
      <c r="DP497" s="3"/>
      <c r="DQ497" s="171"/>
      <c r="DU497" s="224" t="str">
        <f t="shared" si="786"/>
        <v>-</v>
      </c>
      <c r="DV497" s="225" t="str">
        <f t="shared" si="787"/>
        <v>-</v>
      </c>
      <c r="DW497" s="225">
        <f t="shared" si="788"/>
        <v>0</v>
      </c>
      <c r="DX497" s="150">
        <f t="shared" si="789"/>
        <v>0</v>
      </c>
      <c r="DY497" s="165">
        <f t="shared" si="796"/>
        <v>0</v>
      </c>
      <c r="DZ497" s="165">
        <f t="shared" si="790"/>
        <v>0</v>
      </c>
      <c r="EA497" s="165">
        <f t="shared" si="791"/>
        <v>0</v>
      </c>
      <c r="EB497" s="226">
        <f t="shared" si="792"/>
        <v>0</v>
      </c>
      <c r="EC497" s="165">
        <f t="shared" si="793"/>
        <v>0</v>
      </c>
      <c r="ED497" s="195">
        <f t="shared" si="794"/>
        <v>0</v>
      </c>
      <c r="EJ497" s="147"/>
    </row>
    <row r="498" spans="88:140" ht="13.5" customHeight="1">
      <c r="CJ498" s="139"/>
      <c r="CZ498" s="246" t="s">
        <v>106</v>
      </c>
      <c r="DA498" s="196" t="str">
        <f>IF(MAX(DA463:DA481)&lt;1,"-",IF(DA490="-","-",DA497/$E$19/$E$30*(2*PI()*$E$33)/1000*60))</f>
        <v>-</v>
      </c>
      <c r="DB498" s="196" t="str">
        <f t="shared" ref="DB498:DL498" si="805">IF(MAX(DB463:DB481)&lt;1,"-",IF(DB490="-","-",DB497/$E$19/$E$30*(2*PI()*$E$33)/1000*60))</f>
        <v>-</v>
      </c>
      <c r="DC498" s="196" t="str">
        <f t="shared" si="805"/>
        <v>-</v>
      </c>
      <c r="DD498" s="196" t="str">
        <f t="shared" si="805"/>
        <v>-</v>
      </c>
      <c r="DE498" s="196" t="str">
        <f t="shared" si="805"/>
        <v>-</v>
      </c>
      <c r="DF498" s="196" t="str">
        <f t="shared" si="805"/>
        <v>-</v>
      </c>
      <c r="DG498" s="196" t="str">
        <f t="shared" si="805"/>
        <v>-</v>
      </c>
      <c r="DH498" s="196" t="str">
        <f t="shared" si="805"/>
        <v>-</v>
      </c>
      <c r="DI498" s="196" t="str">
        <f t="shared" si="805"/>
        <v>-</v>
      </c>
      <c r="DJ498" s="196" t="str">
        <f t="shared" si="805"/>
        <v>-</v>
      </c>
      <c r="DK498" s="196" t="str">
        <f t="shared" si="805"/>
        <v>-</v>
      </c>
      <c r="DL498" s="196" t="str">
        <f t="shared" si="805"/>
        <v>-</v>
      </c>
      <c r="DQ498" s="171"/>
      <c r="DU498" s="224" t="str">
        <f t="shared" si="786"/>
        <v>-</v>
      </c>
      <c r="DV498" s="225" t="str">
        <f t="shared" si="787"/>
        <v>-</v>
      </c>
      <c r="DW498" s="225">
        <f t="shared" si="788"/>
        <v>0</v>
      </c>
      <c r="DX498" s="150">
        <f t="shared" si="789"/>
        <v>0</v>
      </c>
      <c r="DY498" s="165">
        <f t="shared" si="796"/>
        <v>0</v>
      </c>
      <c r="DZ498" s="165">
        <f t="shared" si="790"/>
        <v>0</v>
      </c>
      <c r="EA498" s="165">
        <f t="shared" si="791"/>
        <v>0</v>
      </c>
      <c r="EB498" s="226">
        <f t="shared" si="792"/>
        <v>0</v>
      </c>
      <c r="EC498" s="165">
        <f t="shared" si="793"/>
        <v>0</v>
      </c>
      <c r="ED498" s="195">
        <f t="shared" si="794"/>
        <v>0</v>
      </c>
      <c r="EJ498" s="147"/>
    </row>
    <row r="499" spans="88:140" ht="13.5" customHeight="1">
      <c r="CJ499" s="139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171"/>
      <c r="DU499" s="224" t="str">
        <f t="shared" si="786"/>
        <v>-</v>
      </c>
      <c r="DV499" s="225" t="str">
        <f t="shared" si="787"/>
        <v>-</v>
      </c>
      <c r="DW499" s="225">
        <f t="shared" si="788"/>
        <v>0</v>
      </c>
      <c r="DX499" s="150">
        <f t="shared" si="789"/>
        <v>0</v>
      </c>
      <c r="DY499" s="165">
        <f t="shared" si="796"/>
        <v>0</v>
      </c>
      <c r="DZ499" s="165">
        <f t="shared" si="790"/>
        <v>0</v>
      </c>
      <c r="EA499" s="165">
        <f t="shared" si="791"/>
        <v>0</v>
      </c>
      <c r="EB499" s="226">
        <f t="shared" si="792"/>
        <v>0</v>
      </c>
      <c r="EC499" s="165">
        <f t="shared" si="793"/>
        <v>0</v>
      </c>
      <c r="ED499" s="195">
        <f t="shared" si="794"/>
        <v>0</v>
      </c>
      <c r="EJ499" s="147"/>
    </row>
    <row r="500" spans="88:140" ht="13.5" customHeight="1">
      <c r="CJ500" s="139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171"/>
      <c r="DU500" s="224" t="str">
        <f t="shared" si="786"/>
        <v>-</v>
      </c>
      <c r="DV500" s="225" t="str">
        <f t="shared" si="787"/>
        <v>-</v>
      </c>
      <c r="DW500" s="225">
        <f t="shared" si="788"/>
        <v>0</v>
      </c>
      <c r="DX500" s="150">
        <f t="shared" si="789"/>
        <v>0</v>
      </c>
      <c r="DY500" s="165">
        <f t="shared" si="796"/>
        <v>0</v>
      </c>
      <c r="DZ500" s="165">
        <f t="shared" si="790"/>
        <v>0</v>
      </c>
      <c r="EA500" s="165">
        <f t="shared" si="791"/>
        <v>0</v>
      </c>
      <c r="EB500" s="226">
        <f t="shared" si="792"/>
        <v>0</v>
      </c>
      <c r="EC500" s="165">
        <f t="shared" si="793"/>
        <v>0</v>
      </c>
      <c r="ED500" s="195">
        <f t="shared" si="794"/>
        <v>0</v>
      </c>
      <c r="EJ500" s="147"/>
    </row>
    <row r="501" spans="88:140" ht="13.5" customHeight="1">
      <c r="CJ501" s="157"/>
      <c r="CK501" s="3"/>
      <c r="CL501" s="3"/>
      <c r="CM501" s="3"/>
      <c r="CN501" s="3"/>
      <c r="CO501" s="3" t="s">
        <v>32</v>
      </c>
      <c r="CP501" s="164" t="s">
        <v>33</v>
      </c>
      <c r="CQ501" s="3" t="s">
        <v>34</v>
      </c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171"/>
      <c r="DU501" s="224" t="str">
        <f t="shared" si="786"/>
        <v>-</v>
      </c>
      <c r="DV501" s="225" t="str">
        <f t="shared" si="787"/>
        <v>-</v>
      </c>
      <c r="DW501" s="225">
        <f t="shared" si="788"/>
        <v>0</v>
      </c>
      <c r="DX501" s="150">
        <f t="shared" si="789"/>
        <v>0</v>
      </c>
      <c r="DY501" s="165">
        <f t="shared" si="796"/>
        <v>0</v>
      </c>
      <c r="DZ501" s="165">
        <f t="shared" si="790"/>
        <v>0</v>
      </c>
      <c r="EA501" s="165">
        <f t="shared" si="791"/>
        <v>0</v>
      </c>
      <c r="EB501" s="226">
        <f t="shared" si="792"/>
        <v>0</v>
      </c>
      <c r="EC501" s="165">
        <f t="shared" si="793"/>
        <v>0</v>
      </c>
      <c r="ED501" s="195">
        <f t="shared" si="794"/>
        <v>0</v>
      </c>
      <c r="EJ501" s="147"/>
    </row>
    <row r="502" spans="88:140" ht="13.5" customHeight="1">
      <c r="CJ502" s="139"/>
      <c r="CK502" s="3"/>
      <c r="CL502" s="3"/>
      <c r="CM502" s="165"/>
      <c r="CN502" s="165"/>
      <c r="CO502" s="215">
        <v>0</v>
      </c>
      <c r="CP502" s="242">
        <f>$AL$70</f>
        <v>0</v>
      </c>
      <c r="CQ502" s="242">
        <f>$AM$70</f>
        <v>0.01</v>
      </c>
      <c r="CR502" s="242">
        <f>$AN$70</f>
        <v>0.02</v>
      </c>
      <c r="CS502" s="242">
        <f>$AO$70</f>
        <v>0.03</v>
      </c>
      <c r="CT502" s="242">
        <f>$AP$70</f>
        <v>0.04</v>
      </c>
      <c r="CU502" s="242">
        <f>$AQ$70</f>
        <v>0.05</v>
      </c>
      <c r="CV502" s="242">
        <f>$AR$70</f>
        <v>0.06</v>
      </c>
      <c r="CW502" s="242">
        <f>$AS$70</f>
        <v>7.0000000000000007E-2</v>
      </c>
      <c r="CX502" s="242">
        <f>$AT$70</f>
        <v>0.08</v>
      </c>
      <c r="CY502" s="242">
        <f>$AU$70</f>
        <v>0.09</v>
      </c>
      <c r="CZ502" s="242">
        <f>$AV$70</f>
        <v>0.1</v>
      </c>
      <c r="DA502" s="193">
        <f>CO502</f>
        <v>0</v>
      </c>
      <c r="DB502" s="193">
        <f t="shared" ref="DB502:DL503" si="806">CP502</f>
        <v>0</v>
      </c>
      <c r="DC502" s="193">
        <f t="shared" si="806"/>
        <v>0.01</v>
      </c>
      <c r="DD502" s="193">
        <f t="shared" si="806"/>
        <v>0.02</v>
      </c>
      <c r="DE502" s="193">
        <f t="shared" si="806"/>
        <v>0.03</v>
      </c>
      <c r="DF502" s="193">
        <f t="shared" si="806"/>
        <v>0.04</v>
      </c>
      <c r="DG502" s="193">
        <f t="shared" si="806"/>
        <v>0.05</v>
      </c>
      <c r="DH502" s="193">
        <f t="shared" si="806"/>
        <v>0.06</v>
      </c>
      <c r="DI502" s="193">
        <f t="shared" si="806"/>
        <v>7.0000000000000007E-2</v>
      </c>
      <c r="DJ502" s="193">
        <f t="shared" si="806"/>
        <v>0.08</v>
      </c>
      <c r="DK502" s="193">
        <f t="shared" si="806"/>
        <v>0.09</v>
      </c>
      <c r="DL502" s="194">
        <f t="shared" si="806"/>
        <v>0.1</v>
      </c>
      <c r="DM502" s="3"/>
      <c r="DN502" s="3"/>
      <c r="DO502" s="3"/>
      <c r="DP502" s="3"/>
      <c r="DQ502" s="171"/>
      <c r="DU502" s="227" t="str">
        <f>IF($E$25="","-",BL25)</f>
        <v>-</v>
      </c>
      <c r="DV502" s="228" t="str">
        <f>CC25</f>
        <v>-</v>
      </c>
      <c r="DW502" s="228">
        <f>IF(DU502="-",0,$E$6)</f>
        <v>0</v>
      </c>
      <c r="DX502" s="229">
        <f>IF(DU502="-",0,$DU502/$E$25/$E$30*(2*PI()*$E$33)/1000*60)</f>
        <v>0</v>
      </c>
      <c r="DY502" s="214">
        <f t="shared" si="796"/>
        <v>0</v>
      </c>
      <c r="DZ502" s="214">
        <f t="shared" si="790"/>
        <v>0</v>
      </c>
      <c r="EA502" s="214">
        <f t="shared" si="791"/>
        <v>0</v>
      </c>
      <c r="EB502" s="230">
        <f t="shared" si="792"/>
        <v>0</v>
      </c>
      <c r="EC502" s="214">
        <f t="shared" si="793"/>
        <v>0</v>
      </c>
      <c r="ED502" s="197">
        <f t="shared" si="794"/>
        <v>0</v>
      </c>
      <c r="EJ502" s="147"/>
    </row>
    <row r="503" spans="88:140" ht="13.5" customHeight="1">
      <c r="CJ503" s="139"/>
      <c r="CK503" s="3"/>
      <c r="CL503" s="3"/>
      <c r="CM503" s="3"/>
      <c r="CN503" s="3"/>
      <c r="CO503" s="213">
        <f t="shared" ref="CO503:CZ503" si="807">$E$6*9.80665*SIN(ATAN(CO$6))</f>
        <v>0</v>
      </c>
      <c r="CP503" s="196">
        <f>$E$6*9.80665*SIN(ATAN(CP502))</f>
        <v>0</v>
      </c>
      <c r="CQ503" s="243">
        <f t="shared" si="807"/>
        <v>0</v>
      </c>
      <c r="CR503" s="196">
        <f t="shared" si="807"/>
        <v>0</v>
      </c>
      <c r="CS503" s="196">
        <f t="shared" si="807"/>
        <v>0</v>
      </c>
      <c r="CT503" s="196">
        <f t="shared" si="807"/>
        <v>0</v>
      </c>
      <c r="CU503" s="196">
        <f t="shared" si="807"/>
        <v>0</v>
      </c>
      <c r="CV503" s="196">
        <f t="shared" si="807"/>
        <v>0</v>
      </c>
      <c r="CW503" s="196">
        <f t="shared" si="807"/>
        <v>0</v>
      </c>
      <c r="CX503" s="196">
        <f t="shared" si="807"/>
        <v>0</v>
      </c>
      <c r="CY503" s="196">
        <f t="shared" si="807"/>
        <v>0</v>
      </c>
      <c r="CZ503" s="196">
        <f t="shared" si="807"/>
        <v>0</v>
      </c>
      <c r="DA503" s="196">
        <f>CO503</f>
        <v>0</v>
      </c>
      <c r="DB503" s="196">
        <f t="shared" si="806"/>
        <v>0</v>
      </c>
      <c r="DC503" s="196">
        <f t="shared" si="806"/>
        <v>0</v>
      </c>
      <c r="DD503" s="196">
        <f t="shared" si="806"/>
        <v>0</v>
      </c>
      <c r="DE503" s="196">
        <f t="shared" si="806"/>
        <v>0</v>
      </c>
      <c r="DF503" s="196">
        <f t="shared" si="806"/>
        <v>0</v>
      </c>
      <c r="DG503" s="196">
        <f t="shared" si="806"/>
        <v>0</v>
      </c>
      <c r="DH503" s="196">
        <f t="shared" si="806"/>
        <v>0</v>
      </c>
      <c r="DI503" s="196">
        <f t="shared" si="806"/>
        <v>0</v>
      </c>
      <c r="DJ503" s="196">
        <f t="shared" si="806"/>
        <v>0</v>
      </c>
      <c r="DK503" s="196">
        <f t="shared" si="806"/>
        <v>0</v>
      </c>
      <c r="DL503" s="197">
        <f t="shared" si="806"/>
        <v>0</v>
      </c>
      <c r="DM503" s="3"/>
      <c r="DN503" s="3"/>
      <c r="DO503" s="3"/>
      <c r="DP503" s="3"/>
      <c r="DQ503" s="171"/>
      <c r="DV503" s="131"/>
      <c r="EJ503" s="147"/>
    </row>
    <row r="504" spans="88:140" ht="13.5" customHeight="1">
      <c r="CJ504" s="139"/>
      <c r="CK504" s="3"/>
      <c r="CL504" s="3"/>
      <c r="CM504" s="3"/>
      <c r="CN504" s="3"/>
      <c r="CO504" s="3"/>
      <c r="CP504" s="3"/>
      <c r="CQ504" s="166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171"/>
      <c r="EJ504" s="147"/>
    </row>
    <row r="505" spans="88:140" ht="13.5" customHeight="1">
      <c r="CJ505" s="139"/>
      <c r="CK505" s="3"/>
      <c r="CL505" s="1" t="s">
        <v>26</v>
      </c>
      <c r="CM505" s="3" t="s">
        <v>50</v>
      </c>
      <c r="CN505" s="3" t="s">
        <v>51</v>
      </c>
      <c r="CO505" s="3" t="s">
        <v>52</v>
      </c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 t="s">
        <v>25</v>
      </c>
      <c r="DN505" s="3" t="s">
        <v>53</v>
      </c>
      <c r="DO505" s="151" t="s">
        <v>54</v>
      </c>
      <c r="DP505" s="3"/>
      <c r="DQ505" s="171"/>
      <c r="DU505" s="1" t="s">
        <v>147</v>
      </c>
      <c r="EJ505" s="147"/>
    </row>
    <row r="506" spans="88:140" ht="13.5" customHeight="1">
      <c r="CJ506" s="231"/>
      <c r="CK506" s="249" t="str">
        <f>BX4</f>
        <v>12th</v>
      </c>
      <c r="CL506" s="232"/>
      <c r="CM506" s="223"/>
      <c r="CN506" s="223"/>
      <c r="CO506" s="193">
        <f>CO$6</f>
        <v>0</v>
      </c>
      <c r="CP506" s="193">
        <f t="shared" ref="CP506:CZ506" si="808">CP$6</f>
        <v>0</v>
      </c>
      <c r="CQ506" s="193">
        <f t="shared" si="808"/>
        <v>0.01</v>
      </c>
      <c r="CR506" s="193">
        <f t="shared" si="808"/>
        <v>0.02</v>
      </c>
      <c r="CS506" s="193">
        <f t="shared" si="808"/>
        <v>0.03</v>
      </c>
      <c r="CT506" s="193">
        <f t="shared" si="808"/>
        <v>0.04</v>
      </c>
      <c r="CU506" s="193">
        <f t="shared" si="808"/>
        <v>0.05</v>
      </c>
      <c r="CV506" s="193">
        <f t="shared" si="808"/>
        <v>0.06</v>
      </c>
      <c r="CW506" s="193">
        <f t="shared" si="808"/>
        <v>7.0000000000000007E-2</v>
      </c>
      <c r="CX506" s="193">
        <f t="shared" si="808"/>
        <v>0.08</v>
      </c>
      <c r="CY506" s="193">
        <f t="shared" si="808"/>
        <v>0.09</v>
      </c>
      <c r="CZ506" s="193">
        <f t="shared" si="808"/>
        <v>0.1</v>
      </c>
      <c r="DA506" s="193">
        <f>CO$6</f>
        <v>0</v>
      </c>
      <c r="DB506" s="193">
        <f>CP$6</f>
        <v>0</v>
      </c>
      <c r="DC506" s="193">
        <f t="shared" ref="DC506:DJ506" si="809">CQ$6</f>
        <v>0.01</v>
      </c>
      <c r="DD506" s="193">
        <f t="shared" si="809"/>
        <v>0.02</v>
      </c>
      <c r="DE506" s="193">
        <f t="shared" si="809"/>
        <v>0.03</v>
      </c>
      <c r="DF506" s="193">
        <f t="shared" si="809"/>
        <v>0.04</v>
      </c>
      <c r="DG506" s="193">
        <f t="shared" si="809"/>
        <v>0.05</v>
      </c>
      <c r="DH506" s="193">
        <f t="shared" si="809"/>
        <v>0.06</v>
      </c>
      <c r="DI506" s="193">
        <f t="shared" si="809"/>
        <v>7.0000000000000007E-2</v>
      </c>
      <c r="DJ506" s="193">
        <f t="shared" si="809"/>
        <v>0.08</v>
      </c>
      <c r="DK506" s="193">
        <f>CY$6</f>
        <v>0.09</v>
      </c>
      <c r="DL506" s="193">
        <f>CZ$6</f>
        <v>0.1</v>
      </c>
      <c r="DM506" s="193"/>
      <c r="DN506" s="193"/>
      <c r="DO506" s="193" t="s">
        <v>56</v>
      </c>
      <c r="DP506" s="194"/>
      <c r="DQ506" s="171"/>
      <c r="DU506" s="192" t="s">
        <v>25</v>
      </c>
      <c r="DV506" s="193" t="s">
        <v>53</v>
      </c>
      <c r="DW506" s="193" t="s">
        <v>131</v>
      </c>
      <c r="DX506" s="223" t="s">
        <v>132</v>
      </c>
      <c r="DY506" s="193" t="s">
        <v>114</v>
      </c>
      <c r="DZ506" s="193" t="s">
        <v>50</v>
      </c>
      <c r="EA506" s="193" t="s">
        <v>133</v>
      </c>
      <c r="EB506" s="211" t="s">
        <v>134</v>
      </c>
      <c r="EC506" s="211"/>
      <c r="ED506" s="194" t="str">
        <f>DX506</f>
        <v>vehicle speed</v>
      </c>
      <c r="EJ506" s="147"/>
    </row>
    <row r="507" spans="88:140" ht="13.5" customHeight="1">
      <c r="CJ507" s="236" t="str">
        <f>BL5</f>
        <v>rpm</v>
      </c>
      <c r="CK507" s="142" t="str">
        <f>BX5</f>
        <v>Nm</v>
      </c>
      <c r="CL507" s="139" t="s">
        <v>36</v>
      </c>
      <c r="CM507" s="3" t="s">
        <v>58</v>
      </c>
      <c r="CN507" s="3" t="s">
        <v>59</v>
      </c>
      <c r="CO507" s="3" t="s">
        <v>59</v>
      </c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 t="s">
        <v>35</v>
      </c>
      <c r="DN507" s="3" t="s">
        <v>58</v>
      </c>
      <c r="DO507" s="139" t="s">
        <v>60</v>
      </c>
      <c r="DP507" s="235" t="s">
        <v>61</v>
      </c>
      <c r="DQ507" s="171"/>
      <c r="DU507" s="213" t="s">
        <v>35</v>
      </c>
      <c r="DV507" s="196" t="s">
        <v>135</v>
      </c>
      <c r="DW507" s="196" t="s">
        <v>136</v>
      </c>
      <c r="DX507" s="229" t="s">
        <v>36</v>
      </c>
      <c r="DY507" s="196" t="s">
        <v>58</v>
      </c>
      <c r="DZ507" s="196" t="s">
        <v>58</v>
      </c>
      <c r="EA507" s="196" t="s">
        <v>58</v>
      </c>
      <c r="EB507" s="214" t="s">
        <v>137</v>
      </c>
      <c r="EC507" s="214" t="s">
        <v>138</v>
      </c>
      <c r="ED507" s="197" t="str">
        <f>DX507</f>
        <v>km/h</v>
      </c>
      <c r="EJ507" s="147"/>
    </row>
    <row r="508" spans="88:140" ht="13.5" customHeight="1">
      <c r="CJ508" s="236" t="str">
        <f>IF($E$20="","-",BL6)</f>
        <v>-</v>
      </c>
      <c r="CK508" s="142" t="str">
        <f t="shared" ref="CK508:CK526" si="810">BX6</f>
        <v>-</v>
      </c>
      <c r="CL508" s="260" t="str">
        <f>IF(CJ508="-","-",CJ508/$E$20/$E$30*(2*PI()*$E$33)/1000*60)</f>
        <v>-</v>
      </c>
      <c r="CM508" s="3">
        <f t="shared" ref="CM508:CM526" si="811">IF(CJ508="-",0,$CK508*$E$20*$E$30*$F$20*$E$31/($E$33))</f>
        <v>0</v>
      </c>
      <c r="CN508" s="3">
        <f>IF(CJ508="-",0,$E$36*$E$6*9.80665+$E$37*($CJ508/$E$20/$E$30*(2*PI()*$E$33)/1000*60)+$E$38*($CJ508/$E$20/$E$30*(2*PI()*$E$33)/1000*60)^2)</f>
        <v>0</v>
      </c>
      <c r="CO508" s="3">
        <f t="shared" ref="CO508:CO526" si="812">IF(CJ508="-",0,$CM508-$CN508-CO$53)</f>
        <v>0</v>
      </c>
      <c r="CP508" s="3">
        <f t="shared" ref="CP508:CP526" si="813">IF(CJ508="-",0,$CM508-$CN508-CP$53)</f>
        <v>0</v>
      </c>
      <c r="CQ508" s="3">
        <f t="shared" ref="CQ508:CQ526" si="814">IF(CJ508="-",0,$CM508-$CN508-CQ$53)</f>
        <v>0</v>
      </c>
      <c r="CR508" s="3">
        <f t="shared" ref="CR508:CR526" si="815">IF(CJ508="-",0,$CM508-$CN508-CR$53)</f>
        <v>0</v>
      </c>
      <c r="CS508" s="3">
        <f t="shared" ref="CS508:CS526" si="816">IF(CJ508="-",0,$CM508-$CN508-CS$53)</f>
        <v>0</v>
      </c>
      <c r="CT508" s="3">
        <f t="shared" ref="CT508:CT526" si="817">IF(CJ508="-",0,$CM508-$CN508-CT$53)</f>
        <v>0</v>
      </c>
      <c r="CU508" s="3">
        <f t="shared" ref="CU508:CU526" si="818">IF(CJ508="-",0,$CM508-$CN508-CU$53)</f>
        <v>0</v>
      </c>
      <c r="CV508" s="3">
        <f t="shared" ref="CV508:CV526" si="819">IF(CJ508="-",0,$CM508-$CN508-CV$53)</f>
        <v>0</v>
      </c>
      <c r="CW508" s="3">
        <f t="shared" ref="CW508:CW526" si="820">IF(CJ508="-",0,$CM508-$CN508-CW$53)</f>
        <v>0</v>
      </c>
      <c r="CX508" s="3">
        <f t="shared" ref="CX508:CX526" si="821">IF(CJ508="-",0,$CM508-$CN508-CX$53)</f>
        <v>0</v>
      </c>
      <c r="CY508" s="3">
        <f t="shared" ref="CY508:CY526" si="822">IF(CJ508="-",0,$CM508-$CN508-CY$53)</f>
        <v>0</v>
      </c>
      <c r="CZ508" s="3">
        <f t="shared" ref="CZ508:CZ526" si="823">IF(CJ508="-",0,$CM508-$CN508-CZ$53)</f>
        <v>0</v>
      </c>
      <c r="DA508" s="3">
        <f>IF(AND(CO508&gt;0,CO509&lt;0),1,-1)</f>
        <v>-1</v>
      </c>
      <c r="DB508" s="3">
        <f t="shared" ref="DB508:DJ526" si="824">IF(AND(CP508&gt;0,CP509&lt;0),1,-1)</f>
        <v>-1</v>
      </c>
      <c r="DC508" s="3">
        <f t="shared" si="824"/>
        <v>-1</v>
      </c>
      <c r="DD508" s="3">
        <f t="shared" si="824"/>
        <v>-1</v>
      </c>
      <c r="DE508" s="3">
        <f t="shared" si="824"/>
        <v>-1</v>
      </c>
      <c r="DF508" s="3">
        <f t="shared" si="824"/>
        <v>-1</v>
      </c>
      <c r="DG508" s="3">
        <f t="shared" si="824"/>
        <v>-1</v>
      </c>
      <c r="DH508" s="3">
        <f t="shared" si="824"/>
        <v>-1</v>
      </c>
      <c r="DI508" s="3">
        <f t="shared" si="824"/>
        <v>-1</v>
      </c>
      <c r="DJ508" s="3">
        <f>IF(AND(CX508&gt;0,CX509&lt;0),1,-1)</f>
        <v>-1</v>
      </c>
      <c r="DK508" s="3">
        <f t="shared" ref="DK508:DL525" si="825">IF(AND(CY508&gt;0,CY509&lt;0),1,-1)</f>
        <v>-1</v>
      </c>
      <c r="DL508" s="3">
        <f t="shared" si="825"/>
        <v>-1</v>
      </c>
      <c r="DM508" s="161" t="str">
        <f t="shared" ref="DM508:DM527" si="826">CJ508</f>
        <v>-</v>
      </c>
      <c r="DN508" s="161" t="str">
        <f t="shared" ref="DN508:DN527" si="827">CK508</f>
        <v>-</v>
      </c>
      <c r="DO508" s="139" t="str">
        <f>IF(OR(DM508="-",DM509="-"),"-",(DN508-DN509)/(DM508-DM509))</f>
        <v>-</v>
      </c>
      <c r="DP508" s="235" t="str">
        <f>IF(OR(DM508="-",DM509="-"),"-",(DM508*DN509-DN508*DM509)/(DM508-DM509))</f>
        <v>-</v>
      </c>
      <c r="DQ508" s="171"/>
      <c r="DU508" s="224" t="str">
        <f t="shared" ref="DU508:DU526" si="828">IF($E$26="","-",BL6)</f>
        <v>-</v>
      </c>
      <c r="DV508" s="225" t="str">
        <f t="shared" ref="DV508:DV526" si="829">CD6</f>
        <v>-</v>
      </c>
      <c r="DW508" s="225">
        <f t="shared" ref="DW508:DW526" si="830">IF(DU508="-",0,$E$6)</f>
        <v>0</v>
      </c>
      <c r="DX508" s="150">
        <f t="shared" ref="DX508:DX526" si="831">IF(DU508="-",0,$DU508/$E$26/$E$30*(2*PI()*$E$33)/1000*60)</f>
        <v>0</v>
      </c>
      <c r="DY508" s="165">
        <f>IF(DU508="-",0,$E$36*$E$6*9.80665+$E$37*DX508+$E$38*DX508^2)</f>
        <v>0</v>
      </c>
      <c r="DZ508" s="165">
        <f t="shared" ref="DZ508:DZ527" si="832">IF(DU508="-",0,$DV508*$E$26*$E$30*$F$26*$E$31/($E$33))</f>
        <v>0</v>
      </c>
      <c r="EA508" s="165">
        <f t="shared" ref="EA508:EA527" si="833">IF(DU508="-",0,DZ508-DY508)</f>
        <v>0</v>
      </c>
      <c r="EB508" s="226">
        <f t="shared" ref="EB508:EB527" si="834">IF(DU508="-",0,EA508/(SQRT(($DW508*9.80665)^2-EA508^2)))</f>
        <v>0</v>
      </c>
      <c r="EC508" s="165">
        <f t="shared" ref="EC508:EC527" si="835">IF(DU508="-",0,ATAN(EB508)/PI()*180)</f>
        <v>0</v>
      </c>
      <c r="ED508" s="195">
        <f t="shared" ref="ED508:ED527" si="836">IF(DU508="-",0,DX508)</f>
        <v>0</v>
      </c>
      <c r="EJ508" s="147"/>
    </row>
    <row r="509" spans="88:140" ht="13.5" customHeight="1">
      <c r="CJ509" s="236" t="str">
        <f t="shared" ref="CJ509:CJ527" si="837">IF($E$20="","-",BL7)</f>
        <v>-</v>
      </c>
      <c r="CK509" s="142" t="str">
        <f t="shared" si="810"/>
        <v>-</v>
      </c>
      <c r="CL509" s="260" t="str">
        <f t="shared" ref="CL509:CL527" si="838">IF(CJ509="-","-",CJ509/$E$20/$E$30*(2*PI()*$E$33)/1000*60)</f>
        <v>-</v>
      </c>
      <c r="CM509" s="3">
        <f t="shared" si="811"/>
        <v>0</v>
      </c>
      <c r="CN509" s="3">
        <f t="shared" ref="CN509:CN527" si="839">IF(CJ509="-",0,$E$36*$E$6*9.80665+$E$37*($CJ509/$E$20/$E$30*(2*PI()*$E$33)/1000*60)+$E$38*($CJ509/$E$20/$E$30*(2*PI()*$E$33)/1000*60)^2)</f>
        <v>0</v>
      </c>
      <c r="CO509" s="3">
        <f t="shared" si="812"/>
        <v>0</v>
      </c>
      <c r="CP509" s="3">
        <f t="shared" si="813"/>
        <v>0</v>
      </c>
      <c r="CQ509" s="3">
        <f t="shared" si="814"/>
        <v>0</v>
      </c>
      <c r="CR509" s="3">
        <f t="shared" si="815"/>
        <v>0</v>
      </c>
      <c r="CS509" s="3">
        <f t="shared" si="816"/>
        <v>0</v>
      </c>
      <c r="CT509" s="3">
        <f t="shared" si="817"/>
        <v>0</v>
      </c>
      <c r="CU509" s="3">
        <f t="shared" si="818"/>
        <v>0</v>
      </c>
      <c r="CV509" s="3">
        <f t="shared" si="819"/>
        <v>0</v>
      </c>
      <c r="CW509" s="3">
        <f t="shared" si="820"/>
        <v>0</v>
      </c>
      <c r="CX509" s="3">
        <f t="shared" si="821"/>
        <v>0</v>
      </c>
      <c r="CY509" s="3">
        <f t="shared" si="822"/>
        <v>0</v>
      </c>
      <c r="CZ509" s="3">
        <f t="shared" si="823"/>
        <v>0</v>
      </c>
      <c r="DA509" s="3">
        <f t="shared" ref="DA509:DA521" si="840">IF(AND(CO509&gt;0,CO510&lt;0),1,-1)</f>
        <v>-1</v>
      </c>
      <c r="DB509" s="3">
        <f t="shared" si="824"/>
        <v>-1</v>
      </c>
      <c r="DC509" s="3">
        <f t="shared" si="824"/>
        <v>-1</v>
      </c>
      <c r="DD509" s="3">
        <f t="shared" si="824"/>
        <v>-1</v>
      </c>
      <c r="DE509" s="3">
        <f t="shared" si="824"/>
        <v>-1</v>
      </c>
      <c r="DF509" s="3">
        <f t="shared" si="824"/>
        <v>-1</v>
      </c>
      <c r="DG509" s="3">
        <f t="shared" si="824"/>
        <v>-1</v>
      </c>
      <c r="DH509" s="3">
        <f t="shared" si="824"/>
        <v>-1</v>
      </c>
      <c r="DI509" s="3">
        <f t="shared" si="824"/>
        <v>-1</v>
      </c>
      <c r="DJ509" s="3">
        <f t="shared" si="824"/>
        <v>-1</v>
      </c>
      <c r="DK509" s="3">
        <f t="shared" si="825"/>
        <v>-1</v>
      </c>
      <c r="DL509" s="3">
        <f t="shared" si="825"/>
        <v>-1</v>
      </c>
      <c r="DM509" s="161" t="str">
        <f t="shared" si="826"/>
        <v>-</v>
      </c>
      <c r="DN509" s="161" t="str">
        <f t="shared" si="827"/>
        <v>-</v>
      </c>
      <c r="DO509" s="139" t="str">
        <f>IF(OR(DM509="-",DM510="-"),"-",(DN509-DN510)/(DM509-DM510))</f>
        <v>-</v>
      </c>
      <c r="DP509" s="235" t="str">
        <f t="shared" ref="DP509:DP526" si="841">IF(OR(DM509="-",DM510="-"),"-",(DM509*DN510-DN509*DM510)/(DM509-DM510))</f>
        <v>-</v>
      </c>
      <c r="DQ509" s="171"/>
      <c r="DU509" s="224" t="str">
        <f t="shared" si="828"/>
        <v>-</v>
      </c>
      <c r="DV509" s="225" t="str">
        <f t="shared" si="829"/>
        <v>-</v>
      </c>
      <c r="DW509" s="225">
        <f t="shared" si="830"/>
        <v>0</v>
      </c>
      <c r="DX509" s="150">
        <f t="shared" si="831"/>
        <v>0</v>
      </c>
      <c r="DY509" s="165">
        <f t="shared" ref="DY509:DY527" si="842">IF(DU509="-",0,$E$36*$E$6*9.80665+$E$37*DX509+$E$38*DX509^2)</f>
        <v>0</v>
      </c>
      <c r="DZ509" s="165">
        <f t="shared" si="832"/>
        <v>0</v>
      </c>
      <c r="EA509" s="165">
        <f t="shared" si="833"/>
        <v>0</v>
      </c>
      <c r="EB509" s="226">
        <f t="shared" si="834"/>
        <v>0</v>
      </c>
      <c r="EC509" s="165">
        <f t="shared" si="835"/>
        <v>0</v>
      </c>
      <c r="ED509" s="195">
        <f t="shared" si="836"/>
        <v>0</v>
      </c>
      <c r="EJ509" s="147"/>
    </row>
    <row r="510" spans="88:140" ht="13.5" customHeight="1">
      <c r="CJ510" s="236" t="str">
        <f t="shared" si="837"/>
        <v>-</v>
      </c>
      <c r="CK510" s="142" t="str">
        <f t="shared" si="810"/>
        <v>-</v>
      </c>
      <c r="CL510" s="260" t="str">
        <f t="shared" si="838"/>
        <v>-</v>
      </c>
      <c r="CM510" s="3">
        <f t="shared" si="811"/>
        <v>0</v>
      </c>
      <c r="CN510" s="3">
        <f t="shared" si="839"/>
        <v>0</v>
      </c>
      <c r="CO510" s="3">
        <f t="shared" si="812"/>
        <v>0</v>
      </c>
      <c r="CP510" s="3">
        <f t="shared" si="813"/>
        <v>0</v>
      </c>
      <c r="CQ510" s="3">
        <f t="shared" si="814"/>
        <v>0</v>
      </c>
      <c r="CR510" s="3">
        <f t="shared" si="815"/>
        <v>0</v>
      </c>
      <c r="CS510" s="3">
        <f t="shared" si="816"/>
        <v>0</v>
      </c>
      <c r="CT510" s="3">
        <f t="shared" si="817"/>
        <v>0</v>
      </c>
      <c r="CU510" s="3">
        <f t="shared" si="818"/>
        <v>0</v>
      </c>
      <c r="CV510" s="3">
        <f t="shared" si="819"/>
        <v>0</v>
      </c>
      <c r="CW510" s="3">
        <f t="shared" si="820"/>
        <v>0</v>
      </c>
      <c r="CX510" s="3">
        <f t="shared" si="821"/>
        <v>0</v>
      </c>
      <c r="CY510" s="3">
        <f t="shared" si="822"/>
        <v>0</v>
      </c>
      <c r="CZ510" s="3">
        <f t="shared" si="823"/>
        <v>0</v>
      </c>
      <c r="DA510" s="3">
        <f t="shared" si="840"/>
        <v>-1</v>
      </c>
      <c r="DB510" s="3">
        <f t="shared" si="824"/>
        <v>-1</v>
      </c>
      <c r="DC510" s="3">
        <f t="shared" si="824"/>
        <v>-1</v>
      </c>
      <c r="DD510" s="3">
        <f t="shared" si="824"/>
        <v>-1</v>
      </c>
      <c r="DE510" s="3">
        <f t="shared" si="824"/>
        <v>-1</v>
      </c>
      <c r="DF510" s="3">
        <f t="shared" si="824"/>
        <v>-1</v>
      </c>
      <c r="DG510" s="3">
        <f t="shared" si="824"/>
        <v>-1</v>
      </c>
      <c r="DH510" s="3">
        <f t="shared" si="824"/>
        <v>-1</v>
      </c>
      <c r="DI510" s="3">
        <f t="shared" si="824"/>
        <v>-1</v>
      </c>
      <c r="DJ510" s="3">
        <f t="shared" si="824"/>
        <v>-1</v>
      </c>
      <c r="DK510" s="3">
        <f t="shared" si="825"/>
        <v>-1</v>
      </c>
      <c r="DL510" s="3">
        <f t="shared" si="825"/>
        <v>-1</v>
      </c>
      <c r="DM510" s="161" t="str">
        <f t="shared" si="826"/>
        <v>-</v>
      </c>
      <c r="DN510" s="161" t="str">
        <f t="shared" si="827"/>
        <v>-</v>
      </c>
      <c r="DO510" s="139" t="str">
        <f t="shared" ref="DO510:DO525" si="843">IF(OR(DM510="-",DM511="-"),"-",(DN510-DN511)/(DM510-DM511))</f>
        <v>-</v>
      </c>
      <c r="DP510" s="235" t="str">
        <f t="shared" si="841"/>
        <v>-</v>
      </c>
      <c r="DQ510" s="171"/>
      <c r="DU510" s="224" t="str">
        <f t="shared" si="828"/>
        <v>-</v>
      </c>
      <c r="DV510" s="225" t="str">
        <f t="shared" si="829"/>
        <v>-</v>
      </c>
      <c r="DW510" s="225">
        <f t="shared" si="830"/>
        <v>0</v>
      </c>
      <c r="DX510" s="150">
        <f t="shared" si="831"/>
        <v>0</v>
      </c>
      <c r="DY510" s="165">
        <f t="shared" si="842"/>
        <v>0</v>
      </c>
      <c r="DZ510" s="165">
        <f t="shared" si="832"/>
        <v>0</v>
      </c>
      <c r="EA510" s="165">
        <f t="shared" si="833"/>
        <v>0</v>
      </c>
      <c r="EB510" s="226">
        <f t="shared" si="834"/>
        <v>0</v>
      </c>
      <c r="EC510" s="165">
        <f t="shared" si="835"/>
        <v>0</v>
      </c>
      <c r="ED510" s="195">
        <f t="shared" si="836"/>
        <v>0</v>
      </c>
      <c r="EJ510" s="147"/>
    </row>
    <row r="511" spans="88:140" ht="13.5" customHeight="1">
      <c r="CJ511" s="236" t="str">
        <f t="shared" si="837"/>
        <v>-</v>
      </c>
      <c r="CK511" s="142" t="str">
        <f t="shared" si="810"/>
        <v>-</v>
      </c>
      <c r="CL511" s="260" t="str">
        <f t="shared" si="838"/>
        <v>-</v>
      </c>
      <c r="CM511" s="3">
        <f t="shared" si="811"/>
        <v>0</v>
      </c>
      <c r="CN511" s="3">
        <f t="shared" si="839"/>
        <v>0</v>
      </c>
      <c r="CO511" s="3">
        <f t="shared" si="812"/>
        <v>0</v>
      </c>
      <c r="CP511" s="3">
        <f t="shared" si="813"/>
        <v>0</v>
      </c>
      <c r="CQ511" s="3">
        <f t="shared" si="814"/>
        <v>0</v>
      </c>
      <c r="CR511" s="3">
        <f t="shared" si="815"/>
        <v>0</v>
      </c>
      <c r="CS511" s="3">
        <f t="shared" si="816"/>
        <v>0</v>
      </c>
      <c r="CT511" s="3">
        <f t="shared" si="817"/>
        <v>0</v>
      </c>
      <c r="CU511" s="3">
        <f t="shared" si="818"/>
        <v>0</v>
      </c>
      <c r="CV511" s="3">
        <f t="shared" si="819"/>
        <v>0</v>
      </c>
      <c r="CW511" s="3">
        <f t="shared" si="820"/>
        <v>0</v>
      </c>
      <c r="CX511" s="3">
        <f t="shared" si="821"/>
        <v>0</v>
      </c>
      <c r="CY511" s="3">
        <f t="shared" si="822"/>
        <v>0</v>
      </c>
      <c r="CZ511" s="3">
        <f t="shared" si="823"/>
        <v>0</v>
      </c>
      <c r="DA511" s="3">
        <f t="shared" si="840"/>
        <v>-1</v>
      </c>
      <c r="DB511" s="3">
        <f t="shared" si="824"/>
        <v>-1</v>
      </c>
      <c r="DC511" s="3">
        <f t="shared" si="824"/>
        <v>-1</v>
      </c>
      <c r="DD511" s="3">
        <f t="shared" si="824"/>
        <v>-1</v>
      </c>
      <c r="DE511" s="3">
        <f t="shared" si="824"/>
        <v>-1</v>
      </c>
      <c r="DF511" s="3">
        <f t="shared" si="824"/>
        <v>-1</v>
      </c>
      <c r="DG511" s="3">
        <f t="shared" si="824"/>
        <v>-1</v>
      </c>
      <c r="DH511" s="3">
        <f t="shared" si="824"/>
        <v>-1</v>
      </c>
      <c r="DI511" s="3">
        <f t="shared" si="824"/>
        <v>-1</v>
      </c>
      <c r="DJ511" s="3">
        <f t="shared" si="824"/>
        <v>-1</v>
      </c>
      <c r="DK511" s="3">
        <f t="shared" si="825"/>
        <v>-1</v>
      </c>
      <c r="DL511" s="3">
        <f t="shared" si="825"/>
        <v>-1</v>
      </c>
      <c r="DM511" s="161" t="str">
        <f t="shared" si="826"/>
        <v>-</v>
      </c>
      <c r="DN511" s="161" t="str">
        <f t="shared" si="827"/>
        <v>-</v>
      </c>
      <c r="DO511" s="139" t="str">
        <f t="shared" si="843"/>
        <v>-</v>
      </c>
      <c r="DP511" s="235" t="str">
        <f t="shared" si="841"/>
        <v>-</v>
      </c>
      <c r="DQ511" s="171"/>
      <c r="DU511" s="224" t="str">
        <f t="shared" si="828"/>
        <v>-</v>
      </c>
      <c r="DV511" s="225" t="str">
        <f t="shared" si="829"/>
        <v>-</v>
      </c>
      <c r="DW511" s="225">
        <f t="shared" si="830"/>
        <v>0</v>
      </c>
      <c r="DX511" s="150">
        <f t="shared" si="831"/>
        <v>0</v>
      </c>
      <c r="DY511" s="165">
        <f t="shared" si="842"/>
        <v>0</v>
      </c>
      <c r="DZ511" s="165">
        <f t="shared" si="832"/>
        <v>0</v>
      </c>
      <c r="EA511" s="165">
        <f t="shared" si="833"/>
        <v>0</v>
      </c>
      <c r="EB511" s="226">
        <f t="shared" si="834"/>
        <v>0</v>
      </c>
      <c r="EC511" s="165">
        <f t="shared" si="835"/>
        <v>0</v>
      </c>
      <c r="ED511" s="195">
        <f t="shared" si="836"/>
        <v>0</v>
      </c>
      <c r="EJ511" s="147"/>
    </row>
    <row r="512" spans="88:140" ht="13.5" customHeight="1">
      <c r="CJ512" s="236" t="str">
        <f t="shared" si="837"/>
        <v>-</v>
      </c>
      <c r="CK512" s="142" t="str">
        <f t="shared" si="810"/>
        <v>-</v>
      </c>
      <c r="CL512" s="260" t="str">
        <f t="shared" si="838"/>
        <v>-</v>
      </c>
      <c r="CM512" s="3">
        <f t="shared" si="811"/>
        <v>0</v>
      </c>
      <c r="CN512" s="3">
        <f t="shared" si="839"/>
        <v>0</v>
      </c>
      <c r="CO512" s="3">
        <f t="shared" si="812"/>
        <v>0</v>
      </c>
      <c r="CP512" s="3">
        <f t="shared" si="813"/>
        <v>0</v>
      </c>
      <c r="CQ512" s="3">
        <f t="shared" si="814"/>
        <v>0</v>
      </c>
      <c r="CR512" s="3">
        <f t="shared" si="815"/>
        <v>0</v>
      </c>
      <c r="CS512" s="3">
        <f t="shared" si="816"/>
        <v>0</v>
      </c>
      <c r="CT512" s="3">
        <f t="shared" si="817"/>
        <v>0</v>
      </c>
      <c r="CU512" s="3">
        <f t="shared" si="818"/>
        <v>0</v>
      </c>
      <c r="CV512" s="3">
        <f t="shared" si="819"/>
        <v>0</v>
      </c>
      <c r="CW512" s="3">
        <f t="shared" si="820"/>
        <v>0</v>
      </c>
      <c r="CX512" s="3">
        <f t="shared" si="821"/>
        <v>0</v>
      </c>
      <c r="CY512" s="3">
        <f t="shared" si="822"/>
        <v>0</v>
      </c>
      <c r="CZ512" s="3">
        <f t="shared" si="823"/>
        <v>0</v>
      </c>
      <c r="DA512" s="3">
        <f t="shared" si="840"/>
        <v>-1</v>
      </c>
      <c r="DB512" s="3">
        <f t="shared" si="824"/>
        <v>-1</v>
      </c>
      <c r="DC512" s="3">
        <f t="shared" si="824"/>
        <v>-1</v>
      </c>
      <c r="DD512" s="3">
        <f t="shared" si="824"/>
        <v>-1</v>
      </c>
      <c r="DE512" s="3">
        <f t="shared" si="824"/>
        <v>-1</v>
      </c>
      <c r="DF512" s="3">
        <f t="shared" si="824"/>
        <v>-1</v>
      </c>
      <c r="DG512" s="3">
        <f t="shared" si="824"/>
        <v>-1</v>
      </c>
      <c r="DH512" s="3">
        <f t="shared" si="824"/>
        <v>-1</v>
      </c>
      <c r="DI512" s="3">
        <f t="shared" si="824"/>
        <v>-1</v>
      </c>
      <c r="DJ512" s="3">
        <f t="shared" si="824"/>
        <v>-1</v>
      </c>
      <c r="DK512" s="3">
        <f t="shared" si="825"/>
        <v>-1</v>
      </c>
      <c r="DL512" s="3">
        <f t="shared" si="825"/>
        <v>-1</v>
      </c>
      <c r="DM512" s="161" t="str">
        <f t="shared" si="826"/>
        <v>-</v>
      </c>
      <c r="DN512" s="161" t="str">
        <f t="shared" si="827"/>
        <v>-</v>
      </c>
      <c r="DO512" s="139" t="str">
        <f t="shared" si="843"/>
        <v>-</v>
      </c>
      <c r="DP512" s="235" t="str">
        <f t="shared" si="841"/>
        <v>-</v>
      </c>
      <c r="DQ512" s="171"/>
      <c r="DU512" s="224" t="str">
        <f t="shared" si="828"/>
        <v>-</v>
      </c>
      <c r="DV512" s="225" t="str">
        <f t="shared" si="829"/>
        <v>-</v>
      </c>
      <c r="DW512" s="225">
        <f t="shared" si="830"/>
        <v>0</v>
      </c>
      <c r="DX512" s="150">
        <f t="shared" si="831"/>
        <v>0</v>
      </c>
      <c r="DY512" s="165">
        <f t="shared" si="842"/>
        <v>0</v>
      </c>
      <c r="DZ512" s="165">
        <f t="shared" si="832"/>
        <v>0</v>
      </c>
      <c r="EA512" s="165">
        <f t="shared" si="833"/>
        <v>0</v>
      </c>
      <c r="EB512" s="226">
        <f t="shared" si="834"/>
        <v>0</v>
      </c>
      <c r="EC512" s="165">
        <f t="shared" si="835"/>
        <v>0</v>
      </c>
      <c r="ED512" s="195">
        <f t="shared" si="836"/>
        <v>0</v>
      </c>
      <c r="EJ512" s="147"/>
    </row>
    <row r="513" spans="88:140" ht="13.5" customHeight="1">
      <c r="CJ513" s="236" t="str">
        <f t="shared" si="837"/>
        <v>-</v>
      </c>
      <c r="CK513" s="142" t="str">
        <f t="shared" si="810"/>
        <v>-</v>
      </c>
      <c r="CL513" s="260" t="str">
        <f t="shared" si="838"/>
        <v>-</v>
      </c>
      <c r="CM513" s="3">
        <f t="shared" si="811"/>
        <v>0</v>
      </c>
      <c r="CN513" s="3">
        <f t="shared" si="839"/>
        <v>0</v>
      </c>
      <c r="CO513" s="3">
        <f t="shared" si="812"/>
        <v>0</v>
      </c>
      <c r="CP513" s="3">
        <f t="shared" si="813"/>
        <v>0</v>
      </c>
      <c r="CQ513" s="3">
        <f t="shared" si="814"/>
        <v>0</v>
      </c>
      <c r="CR513" s="3">
        <f t="shared" si="815"/>
        <v>0</v>
      </c>
      <c r="CS513" s="3">
        <f t="shared" si="816"/>
        <v>0</v>
      </c>
      <c r="CT513" s="3">
        <f t="shared" si="817"/>
        <v>0</v>
      </c>
      <c r="CU513" s="3">
        <f t="shared" si="818"/>
        <v>0</v>
      </c>
      <c r="CV513" s="3">
        <f t="shared" si="819"/>
        <v>0</v>
      </c>
      <c r="CW513" s="3">
        <f t="shared" si="820"/>
        <v>0</v>
      </c>
      <c r="CX513" s="3">
        <f t="shared" si="821"/>
        <v>0</v>
      </c>
      <c r="CY513" s="3">
        <f t="shared" si="822"/>
        <v>0</v>
      </c>
      <c r="CZ513" s="3">
        <f t="shared" si="823"/>
        <v>0</v>
      </c>
      <c r="DA513" s="3">
        <f t="shared" si="840"/>
        <v>-1</v>
      </c>
      <c r="DB513" s="3">
        <f t="shared" si="824"/>
        <v>-1</v>
      </c>
      <c r="DC513" s="3">
        <f t="shared" si="824"/>
        <v>-1</v>
      </c>
      <c r="DD513" s="3">
        <f t="shared" si="824"/>
        <v>-1</v>
      </c>
      <c r="DE513" s="3">
        <f t="shared" si="824"/>
        <v>-1</v>
      </c>
      <c r="DF513" s="3">
        <f t="shared" si="824"/>
        <v>-1</v>
      </c>
      <c r="DG513" s="3">
        <f t="shared" si="824"/>
        <v>-1</v>
      </c>
      <c r="DH513" s="3">
        <f t="shared" si="824"/>
        <v>-1</v>
      </c>
      <c r="DI513" s="3">
        <f t="shared" si="824"/>
        <v>-1</v>
      </c>
      <c r="DJ513" s="3">
        <f t="shared" si="824"/>
        <v>-1</v>
      </c>
      <c r="DK513" s="3">
        <f t="shared" si="825"/>
        <v>-1</v>
      </c>
      <c r="DL513" s="3">
        <f t="shared" si="825"/>
        <v>-1</v>
      </c>
      <c r="DM513" s="161" t="str">
        <f t="shared" si="826"/>
        <v>-</v>
      </c>
      <c r="DN513" s="161" t="str">
        <f t="shared" si="827"/>
        <v>-</v>
      </c>
      <c r="DO513" s="139" t="str">
        <f t="shared" si="843"/>
        <v>-</v>
      </c>
      <c r="DP513" s="235" t="str">
        <f t="shared" si="841"/>
        <v>-</v>
      </c>
      <c r="DQ513" s="171"/>
      <c r="DU513" s="224" t="str">
        <f t="shared" si="828"/>
        <v>-</v>
      </c>
      <c r="DV513" s="225" t="str">
        <f t="shared" si="829"/>
        <v>-</v>
      </c>
      <c r="DW513" s="225">
        <f t="shared" si="830"/>
        <v>0</v>
      </c>
      <c r="DX513" s="150">
        <f t="shared" si="831"/>
        <v>0</v>
      </c>
      <c r="DY513" s="165">
        <f t="shared" si="842"/>
        <v>0</v>
      </c>
      <c r="DZ513" s="165">
        <f t="shared" si="832"/>
        <v>0</v>
      </c>
      <c r="EA513" s="165">
        <f t="shared" si="833"/>
        <v>0</v>
      </c>
      <c r="EB513" s="226">
        <f t="shared" si="834"/>
        <v>0</v>
      </c>
      <c r="EC513" s="165">
        <f t="shared" si="835"/>
        <v>0</v>
      </c>
      <c r="ED513" s="195">
        <f t="shared" si="836"/>
        <v>0</v>
      </c>
      <c r="EJ513" s="147"/>
    </row>
    <row r="514" spans="88:140" ht="13.5" customHeight="1">
      <c r="CJ514" s="236" t="str">
        <f t="shared" si="837"/>
        <v>-</v>
      </c>
      <c r="CK514" s="142" t="str">
        <f t="shared" si="810"/>
        <v>-</v>
      </c>
      <c r="CL514" s="260" t="str">
        <f t="shared" si="838"/>
        <v>-</v>
      </c>
      <c r="CM514" s="3">
        <f t="shared" si="811"/>
        <v>0</v>
      </c>
      <c r="CN514" s="3">
        <f t="shared" si="839"/>
        <v>0</v>
      </c>
      <c r="CO514" s="3">
        <f t="shared" si="812"/>
        <v>0</v>
      </c>
      <c r="CP514" s="3">
        <f t="shared" si="813"/>
        <v>0</v>
      </c>
      <c r="CQ514" s="3">
        <f t="shared" si="814"/>
        <v>0</v>
      </c>
      <c r="CR514" s="3">
        <f t="shared" si="815"/>
        <v>0</v>
      </c>
      <c r="CS514" s="3">
        <f t="shared" si="816"/>
        <v>0</v>
      </c>
      <c r="CT514" s="3">
        <f t="shared" si="817"/>
        <v>0</v>
      </c>
      <c r="CU514" s="3">
        <f t="shared" si="818"/>
        <v>0</v>
      </c>
      <c r="CV514" s="3">
        <f t="shared" si="819"/>
        <v>0</v>
      </c>
      <c r="CW514" s="3">
        <f t="shared" si="820"/>
        <v>0</v>
      </c>
      <c r="CX514" s="3">
        <f t="shared" si="821"/>
        <v>0</v>
      </c>
      <c r="CY514" s="3">
        <f t="shared" si="822"/>
        <v>0</v>
      </c>
      <c r="CZ514" s="3">
        <f t="shared" si="823"/>
        <v>0</v>
      </c>
      <c r="DA514" s="3">
        <f t="shared" si="840"/>
        <v>-1</v>
      </c>
      <c r="DB514" s="3">
        <f t="shared" si="824"/>
        <v>-1</v>
      </c>
      <c r="DC514" s="3">
        <f t="shared" si="824"/>
        <v>-1</v>
      </c>
      <c r="DD514" s="3">
        <f t="shared" si="824"/>
        <v>-1</v>
      </c>
      <c r="DE514" s="3">
        <f t="shared" si="824"/>
        <v>-1</v>
      </c>
      <c r="DF514" s="3">
        <f t="shared" si="824"/>
        <v>-1</v>
      </c>
      <c r="DG514" s="3">
        <f t="shared" si="824"/>
        <v>-1</v>
      </c>
      <c r="DH514" s="3">
        <f t="shared" si="824"/>
        <v>-1</v>
      </c>
      <c r="DI514" s="3">
        <f t="shared" si="824"/>
        <v>-1</v>
      </c>
      <c r="DJ514" s="3">
        <f t="shared" si="824"/>
        <v>-1</v>
      </c>
      <c r="DK514" s="3">
        <f t="shared" si="825"/>
        <v>-1</v>
      </c>
      <c r="DL514" s="3">
        <f t="shared" si="825"/>
        <v>-1</v>
      </c>
      <c r="DM514" s="161" t="str">
        <f t="shared" si="826"/>
        <v>-</v>
      </c>
      <c r="DN514" s="161" t="str">
        <f t="shared" si="827"/>
        <v>-</v>
      </c>
      <c r="DO514" s="139" t="str">
        <f t="shared" si="843"/>
        <v>-</v>
      </c>
      <c r="DP514" s="235" t="str">
        <f t="shared" si="841"/>
        <v>-</v>
      </c>
      <c r="DQ514" s="172"/>
      <c r="DU514" s="224" t="str">
        <f t="shared" si="828"/>
        <v>-</v>
      </c>
      <c r="DV514" s="225" t="str">
        <f t="shared" si="829"/>
        <v>-</v>
      </c>
      <c r="DW514" s="225">
        <f t="shared" si="830"/>
        <v>0</v>
      </c>
      <c r="DX514" s="150">
        <f t="shared" si="831"/>
        <v>0</v>
      </c>
      <c r="DY514" s="165">
        <f t="shared" si="842"/>
        <v>0</v>
      </c>
      <c r="DZ514" s="165">
        <f t="shared" si="832"/>
        <v>0</v>
      </c>
      <c r="EA514" s="165">
        <f t="shared" si="833"/>
        <v>0</v>
      </c>
      <c r="EB514" s="226">
        <f t="shared" si="834"/>
        <v>0</v>
      </c>
      <c r="EC514" s="165">
        <f t="shared" si="835"/>
        <v>0</v>
      </c>
      <c r="ED514" s="195">
        <f t="shared" si="836"/>
        <v>0</v>
      </c>
      <c r="EJ514" s="147"/>
    </row>
    <row r="515" spans="88:140" ht="13.5" customHeight="1">
      <c r="CJ515" s="236" t="str">
        <f t="shared" si="837"/>
        <v>-</v>
      </c>
      <c r="CK515" s="142" t="str">
        <f t="shared" si="810"/>
        <v>-</v>
      </c>
      <c r="CL515" s="260" t="str">
        <f t="shared" si="838"/>
        <v>-</v>
      </c>
      <c r="CM515" s="3">
        <f t="shared" si="811"/>
        <v>0</v>
      </c>
      <c r="CN515" s="3">
        <f t="shared" si="839"/>
        <v>0</v>
      </c>
      <c r="CO515" s="3">
        <f t="shared" si="812"/>
        <v>0</v>
      </c>
      <c r="CP515" s="3">
        <f t="shared" si="813"/>
        <v>0</v>
      </c>
      <c r="CQ515" s="3">
        <f t="shared" si="814"/>
        <v>0</v>
      </c>
      <c r="CR515" s="3">
        <f t="shared" si="815"/>
        <v>0</v>
      </c>
      <c r="CS515" s="3">
        <f t="shared" si="816"/>
        <v>0</v>
      </c>
      <c r="CT515" s="3">
        <f t="shared" si="817"/>
        <v>0</v>
      </c>
      <c r="CU515" s="3">
        <f t="shared" si="818"/>
        <v>0</v>
      </c>
      <c r="CV515" s="3">
        <f t="shared" si="819"/>
        <v>0</v>
      </c>
      <c r="CW515" s="3">
        <f t="shared" si="820"/>
        <v>0</v>
      </c>
      <c r="CX515" s="3">
        <f t="shared" si="821"/>
        <v>0</v>
      </c>
      <c r="CY515" s="3">
        <f t="shared" si="822"/>
        <v>0</v>
      </c>
      <c r="CZ515" s="3">
        <f t="shared" si="823"/>
        <v>0</v>
      </c>
      <c r="DA515" s="3">
        <f t="shared" si="840"/>
        <v>-1</v>
      </c>
      <c r="DB515" s="3">
        <f t="shared" si="824"/>
        <v>-1</v>
      </c>
      <c r="DC515" s="3">
        <f t="shared" si="824"/>
        <v>-1</v>
      </c>
      <c r="DD515" s="3">
        <f t="shared" si="824"/>
        <v>-1</v>
      </c>
      <c r="DE515" s="3">
        <f t="shared" si="824"/>
        <v>-1</v>
      </c>
      <c r="DF515" s="3">
        <f t="shared" si="824"/>
        <v>-1</v>
      </c>
      <c r="DG515" s="3">
        <f t="shared" si="824"/>
        <v>-1</v>
      </c>
      <c r="DH515" s="3">
        <f t="shared" si="824"/>
        <v>-1</v>
      </c>
      <c r="DI515" s="3">
        <f t="shared" si="824"/>
        <v>-1</v>
      </c>
      <c r="DJ515" s="3">
        <f t="shared" si="824"/>
        <v>-1</v>
      </c>
      <c r="DK515" s="3">
        <f t="shared" si="825"/>
        <v>-1</v>
      </c>
      <c r="DL515" s="3">
        <f t="shared" si="825"/>
        <v>-1</v>
      </c>
      <c r="DM515" s="161" t="str">
        <f t="shared" si="826"/>
        <v>-</v>
      </c>
      <c r="DN515" s="161" t="str">
        <f t="shared" si="827"/>
        <v>-</v>
      </c>
      <c r="DO515" s="139" t="str">
        <f t="shared" si="843"/>
        <v>-</v>
      </c>
      <c r="DP515" s="235" t="str">
        <f t="shared" si="841"/>
        <v>-</v>
      </c>
      <c r="DU515" s="224" t="str">
        <f t="shared" si="828"/>
        <v>-</v>
      </c>
      <c r="DV515" s="225" t="str">
        <f t="shared" si="829"/>
        <v>-</v>
      </c>
      <c r="DW515" s="225">
        <f t="shared" si="830"/>
        <v>0</v>
      </c>
      <c r="DX515" s="150">
        <f t="shared" si="831"/>
        <v>0</v>
      </c>
      <c r="DY515" s="165">
        <f t="shared" si="842"/>
        <v>0</v>
      </c>
      <c r="DZ515" s="165">
        <f t="shared" si="832"/>
        <v>0</v>
      </c>
      <c r="EA515" s="165">
        <f t="shared" si="833"/>
        <v>0</v>
      </c>
      <c r="EB515" s="226">
        <f t="shared" si="834"/>
        <v>0</v>
      </c>
      <c r="EC515" s="165">
        <f t="shared" si="835"/>
        <v>0</v>
      </c>
      <c r="ED515" s="195">
        <f t="shared" si="836"/>
        <v>0</v>
      </c>
      <c r="EJ515" s="147"/>
    </row>
    <row r="516" spans="88:140" ht="13.5" customHeight="1">
      <c r="CJ516" s="236" t="str">
        <f t="shared" si="837"/>
        <v>-</v>
      </c>
      <c r="CK516" s="142" t="str">
        <f t="shared" si="810"/>
        <v>-</v>
      </c>
      <c r="CL516" s="260" t="str">
        <f t="shared" si="838"/>
        <v>-</v>
      </c>
      <c r="CM516" s="3">
        <f t="shared" si="811"/>
        <v>0</v>
      </c>
      <c r="CN516" s="3">
        <f t="shared" si="839"/>
        <v>0</v>
      </c>
      <c r="CO516" s="3">
        <f t="shared" si="812"/>
        <v>0</v>
      </c>
      <c r="CP516" s="3">
        <f t="shared" si="813"/>
        <v>0</v>
      </c>
      <c r="CQ516" s="3">
        <f t="shared" si="814"/>
        <v>0</v>
      </c>
      <c r="CR516" s="3">
        <f t="shared" si="815"/>
        <v>0</v>
      </c>
      <c r="CS516" s="3">
        <f t="shared" si="816"/>
        <v>0</v>
      </c>
      <c r="CT516" s="3">
        <f t="shared" si="817"/>
        <v>0</v>
      </c>
      <c r="CU516" s="3">
        <f t="shared" si="818"/>
        <v>0</v>
      </c>
      <c r="CV516" s="3">
        <f t="shared" si="819"/>
        <v>0</v>
      </c>
      <c r="CW516" s="3">
        <f t="shared" si="820"/>
        <v>0</v>
      </c>
      <c r="CX516" s="3">
        <f t="shared" si="821"/>
        <v>0</v>
      </c>
      <c r="CY516" s="3">
        <f t="shared" si="822"/>
        <v>0</v>
      </c>
      <c r="CZ516" s="3">
        <f t="shared" si="823"/>
        <v>0</v>
      </c>
      <c r="DA516" s="3">
        <f t="shared" si="840"/>
        <v>-1</v>
      </c>
      <c r="DB516" s="3">
        <f t="shared" si="824"/>
        <v>-1</v>
      </c>
      <c r="DC516" s="3">
        <f t="shared" si="824"/>
        <v>-1</v>
      </c>
      <c r="DD516" s="3">
        <f t="shared" si="824"/>
        <v>-1</v>
      </c>
      <c r="DE516" s="3">
        <f t="shared" si="824"/>
        <v>-1</v>
      </c>
      <c r="DF516" s="3">
        <f t="shared" si="824"/>
        <v>-1</v>
      </c>
      <c r="DG516" s="3">
        <f t="shared" si="824"/>
        <v>-1</v>
      </c>
      <c r="DH516" s="3">
        <f t="shared" si="824"/>
        <v>-1</v>
      </c>
      <c r="DI516" s="3">
        <f t="shared" si="824"/>
        <v>-1</v>
      </c>
      <c r="DJ516" s="3">
        <f t="shared" si="824"/>
        <v>-1</v>
      </c>
      <c r="DK516" s="3">
        <f t="shared" si="825"/>
        <v>-1</v>
      </c>
      <c r="DL516" s="3">
        <f t="shared" si="825"/>
        <v>-1</v>
      </c>
      <c r="DM516" s="161" t="str">
        <f t="shared" si="826"/>
        <v>-</v>
      </c>
      <c r="DN516" s="161" t="str">
        <f t="shared" si="827"/>
        <v>-</v>
      </c>
      <c r="DO516" s="139" t="str">
        <f t="shared" si="843"/>
        <v>-</v>
      </c>
      <c r="DP516" s="235" t="str">
        <f t="shared" si="841"/>
        <v>-</v>
      </c>
      <c r="DU516" s="224" t="str">
        <f t="shared" si="828"/>
        <v>-</v>
      </c>
      <c r="DV516" s="225" t="str">
        <f t="shared" si="829"/>
        <v>-</v>
      </c>
      <c r="DW516" s="225">
        <f t="shared" si="830"/>
        <v>0</v>
      </c>
      <c r="DX516" s="150">
        <f t="shared" si="831"/>
        <v>0</v>
      </c>
      <c r="DY516" s="165">
        <f t="shared" si="842"/>
        <v>0</v>
      </c>
      <c r="DZ516" s="165">
        <f t="shared" si="832"/>
        <v>0</v>
      </c>
      <c r="EA516" s="165">
        <f t="shared" si="833"/>
        <v>0</v>
      </c>
      <c r="EB516" s="226">
        <f t="shared" si="834"/>
        <v>0</v>
      </c>
      <c r="EC516" s="165">
        <f t="shared" si="835"/>
        <v>0</v>
      </c>
      <c r="ED516" s="195">
        <f t="shared" si="836"/>
        <v>0</v>
      </c>
      <c r="EJ516" s="147"/>
    </row>
    <row r="517" spans="88:140" ht="13.5" customHeight="1">
      <c r="CJ517" s="236" t="str">
        <f t="shared" si="837"/>
        <v>-</v>
      </c>
      <c r="CK517" s="142" t="str">
        <f t="shared" si="810"/>
        <v>-</v>
      </c>
      <c r="CL517" s="260" t="str">
        <f t="shared" si="838"/>
        <v>-</v>
      </c>
      <c r="CM517" s="3">
        <f t="shared" si="811"/>
        <v>0</v>
      </c>
      <c r="CN517" s="3">
        <f t="shared" si="839"/>
        <v>0</v>
      </c>
      <c r="CO517" s="3">
        <f t="shared" si="812"/>
        <v>0</v>
      </c>
      <c r="CP517" s="3">
        <f t="shared" si="813"/>
        <v>0</v>
      </c>
      <c r="CQ517" s="3">
        <f t="shared" si="814"/>
        <v>0</v>
      </c>
      <c r="CR517" s="3">
        <f t="shared" si="815"/>
        <v>0</v>
      </c>
      <c r="CS517" s="3">
        <f t="shared" si="816"/>
        <v>0</v>
      </c>
      <c r="CT517" s="3">
        <f t="shared" si="817"/>
        <v>0</v>
      </c>
      <c r="CU517" s="3">
        <f t="shared" si="818"/>
        <v>0</v>
      </c>
      <c r="CV517" s="3">
        <f t="shared" si="819"/>
        <v>0</v>
      </c>
      <c r="CW517" s="3">
        <f t="shared" si="820"/>
        <v>0</v>
      </c>
      <c r="CX517" s="3">
        <f t="shared" si="821"/>
        <v>0</v>
      </c>
      <c r="CY517" s="3">
        <f t="shared" si="822"/>
        <v>0</v>
      </c>
      <c r="CZ517" s="3">
        <f t="shared" si="823"/>
        <v>0</v>
      </c>
      <c r="DA517" s="3">
        <f t="shared" si="840"/>
        <v>-1</v>
      </c>
      <c r="DB517" s="3">
        <f t="shared" si="824"/>
        <v>-1</v>
      </c>
      <c r="DC517" s="3">
        <f t="shared" si="824"/>
        <v>-1</v>
      </c>
      <c r="DD517" s="3">
        <f t="shared" si="824"/>
        <v>-1</v>
      </c>
      <c r="DE517" s="3">
        <f t="shared" si="824"/>
        <v>-1</v>
      </c>
      <c r="DF517" s="3">
        <f t="shared" si="824"/>
        <v>-1</v>
      </c>
      <c r="DG517" s="3">
        <f t="shared" si="824"/>
        <v>-1</v>
      </c>
      <c r="DH517" s="3">
        <f t="shared" si="824"/>
        <v>-1</v>
      </c>
      <c r="DI517" s="3">
        <f t="shared" si="824"/>
        <v>-1</v>
      </c>
      <c r="DJ517" s="3">
        <f t="shared" si="824"/>
        <v>-1</v>
      </c>
      <c r="DK517" s="3">
        <f t="shared" si="825"/>
        <v>-1</v>
      </c>
      <c r="DL517" s="3">
        <f t="shared" si="825"/>
        <v>-1</v>
      </c>
      <c r="DM517" s="161" t="str">
        <f t="shared" si="826"/>
        <v>-</v>
      </c>
      <c r="DN517" s="161" t="str">
        <f t="shared" si="827"/>
        <v>-</v>
      </c>
      <c r="DO517" s="139" t="str">
        <f t="shared" si="843"/>
        <v>-</v>
      </c>
      <c r="DP517" s="235" t="str">
        <f t="shared" si="841"/>
        <v>-</v>
      </c>
      <c r="DU517" s="224" t="str">
        <f t="shared" si="828"/>
        <v>-</v>
      </c>
      <c r="DV517" s="225" t="str">
        <f t="shared" si="829"/>
        <v>-</v>
      </c>
      <c r="DW517" s="225">
        <f t="shared" si="830"/>
        <v>0</v>
      </c>
      <c r="DX517" s="150">
        <f t="shared" si="831"/>
        <v>0</v>
      </c>
      <c r="DY517" s="165">
        <f t="shared" si="842"/>
        <v>0</v>
      </c>
      <c r="DZ517" s="165">
        <f t="shared" si="832"/>
        <v>0</v>
      </c>
      <c r="EA517" s="165">
        <f t="shared" si="833"/>
        <v>0</v>
      </c>
      <c r="EB517" s="226">
        <f t="shared" si="834"/>
        <v>0</v>
      </c>
      <c r="EC517" s="165">
        <f t="shared" si="835"/>
        <v>0</v>
      </c>
      <c r="ED517" s="195">
        <f t="shared" si="836"/>
        <v>0</v>
      </c>
      <c r="EJ517" s="147"/>
    </row>
    <row r="518" spans="88:140" ht="13.5" customHeight="1">
      <c r="CJ518" s="236" t="str">
        <f t="shared" si="837"/>
        <v>-</v>
      </c>
      <c r="CK518" s="142" t="str">
        <f t="shared" si="810"/>
        <v>-</v>
      </c>
      <c r="CL518" s="260" t="str">
        <f t="shared" si="838"/>
        <v>-</v>
      </c>
      <c r="CM518" s="3">
        <f t="shared" si="811"/>
        <v>0</v>
      </c>
      <c r="CN518" s="3">
        <f t="shared" si="839"/>
        <v>0</v>
      </c>
      <c r="CO518" s="3">
        <f t="shared" si="812"/>
        <v>0</v>
      </c>
      <c r="CP518" s="3">
        <f t="shared" si="813"/>
        <v>0</v>
      </c>
      <c r="CQ518" s="3">
        <f t="shared" si="814"/>
        <v>0</v>
      </c>
      <c r="CR518" s="3">
        <f t="shared" si="815"/>
        <v>0</v>
      </c>
      <c r="CS518" s="3">
        <f t="shared" si="816"/>
        <v>0</v>
      </c>
      <c r="CT518" s="3">
        <f t="shared" si="817"/>
        <v>0</v>
      </c>
      <c r="CU518" s="3">
        <f t="shared" si="818"/>
        <v>0</v>
      </c>
      <c r="CV518" s="3">
        <f t="shared" si="819"/>
        <v>0</v>
      </c>
      <c r="CW518" s="3">
        <f t="shared" si="820"/>
        <v>0</v>
      </c>
      <c r="CX518" s="3">
        <f t="shared" si="821"/>
        <v>0</v>
      </c>
      <c r="CY518" s="3">
        <f t="shared" si="822"/>
        <v>0</v>
      </c>
      <c r="CZ518" s="3">
        <f t="shared" si="823"/>
        <v>0</v>
      </c>
      <c r="DA518" s="3">
        <f t="shared" si="840"/>
        <v>-1</v>
      </c>
      <c r="DB518" s="3">
        <f t="shared" si="824"/>
        <v>-1</v>
      </c>
      <c r="DC518" s="3">
        <f t="shared" si="824"/>
        <v>-1</v>
      </c>
      <c r="DD518" s="3">
        <f t="shared" si="824"/>
        <v>-1</v>
      </c>
      <c r="DE518" s="3">
        <f t="shared" si="824"/>
        <v>-1</v>
      </c>
      <c r="DF518" s="3">
        <f t="shared" si="824"/>
        <v>-1</v>
      </c>
      <c r="DG518" s="3">
        <f t="shared" si="824"/>
        <v>-1</v>
      </c>
      <c r="DH518" s="3">
        <f t="shared" si="824"/>
        <v>-1</v>
      </c>
      <c r="DI518" s="3">
        <f t="shared" si="824"/>
        <v>-1</v>
      </c>
      <c r="DJ518" s="3">
        <f t="shared" si="824"/>
        <v>-1</v>
      </c>
      <c r="DK518" s="3">
        <f t="shared" si="825"/>
        <v>-1</v>
      </c>
      <c r="DL518" s="3">
        <f t="shared" si="825"/>
        <v>-1</v>
      </c>
      <c r="DM518" s="161" t="str">
        <f t="shared" si="826"/>
        <v>-</v>
      </c>
      <c r="DN518" s="161" t="str">
        <f t="shared" si="827"/>
        <v>-</v>
      </c>
      <c r="DO518" s="139" t="str">
        <f t="shared" si="843"/>
        <v>-</v>
      </c>
      <c r="DP518" s="235" t="str">
        <f t="shared" si="841"/>
        <v>-</v>
      </c>
      <c r="DU518" s="224" t="str">
        <f t="shared" si="828"/>
        <v>-</v>
      </c>
      <c r="DV518" s="225" t="str">
        <f t="shared" si="829"/>
        <v>-</v>
      </c>
      <c r="DW518" s="225">
        <f t="shared" si="830"/>
        <v>0</v>
      </c>
      <c r="DX518" s="150">
        <f t="shared" si="831"/>
        <v>0</v>
      </c>
      <c r="DY518" s="165">
        <f t="shared" si="842"/>
        <v>0</v>
      </c>
      <c r="DZ518" s="165">
        <f t="shared" si="832"/>
        <v>0</v>
      </c>
      <c r="EA518" s="165">
        <f t="shared" si="833"/>
        <v>0</v>
      </c>
      <c r="EB518" s="226">
        <f t="shared" si="834"/>
        <v>0</v>
      </c>
      <c r="EC518" s="165">
        <f t="shared" si="835"/>
        <v>0</v>
      </c>
      <c r="ED518" s="195">
        <f t="shared" si="836"/>
        <v>0</v>
      </c>
      <c r="EJ518" s="147"/>
    </row>
    <row r="519" spans="88:140" ht="13.5" customHeight="1">
      <c r="CJ519" s="236" t="str">
        <f t="shared" si="837"/>
        <v>-</v>
      </c>
      <c r="CK519" s="142" t="str">
        <f t="shared" si="810"/>
        <v>-</v>
      </c>
      <c r="CL519" s="260" t="str">
        <f t="shared" si="838"/>
        <v>-</v>
      </c>
      <c r="CM519" s="3">
        <f t="shared" si="811"/>
        <v>0</v>
      </c>
      <c r="CN519" s="3">
        <f t="shared" si="839"/>
        <v>0</v>
      </c>
      <c r="CO519" s="3">
        <f t="shared" si="812"/>
        <v>0</v>
      </c>
      <c r="CP519" s="3">
        <f t="shared" si="813"/>
        <v>0</v>
      </c>
      <c r="CQ519" s="3">
        <f t="shared" si="814"/>
        <v>0</v>
      </c>
      <c r="CR519" s="3">
        <f t="shared" si="815"/>
        <v>0</v>
      </c>
      <c r="CS519" s="3">
        <f t="shared" si="816"/>
        <v>0</v>
      </c>
      <c r="CT519" s="3">
        <f t="shared" si="817"/>
        <v>0</v>
      </c>
      <c r="CU519" s="3">
        <f t="shared" si="818"/>
        <v>0</v>
      </c>
      <c r="CV519" s="3">
        <f t="shared" si="819"/>
        <v>0</v>
      </c>
      <c r="CW519" s="3">
        <f t="shared" si="820"/>
        <v>0</v>
      </c>
      <c r="CX519" s="3">
        <f t="shared" si="821"/>
        <v>0</v>
      </c>
      <c r="CY519" s="3">
        <f t="shared" si="822"/>
        <v>0</v>
      </c>
      <c r="CZ519" s="3">
        <f t="shared" si="823"/>
        <v>0</v>
      </c>
      <c r="DA519" s="3">
        <f t="shared" si="840"/>
        <v>-1</v>
      </c>
      <c r="DB519" s="3">
        <f t="shared" si="824"/>
        <v>-1</v>
      </c>
      <c r="DC519" s="3">
        <f t="shared" si="824"/>
        <v>-1</v>
      </c>
      <c r="DD519" s="3">
        <f t="shared" si="824"/>
        <v>-1</v>
      </c>
      <c r="DE519" s="3">
        <f t="shared" si="824"/>
        <v>-1</v>
      </c>
      <c r="DF519" s="3">
        <f t="shared" si="824"/>
        <v>-1</v>
      </c>
      <c r="DG519" s="3">
        <f t="shared" si="824"/>
        <v>-1</v>
      </c>
      <c r="DH519" s="3">
        <f t="shared" si="824"/>
        <v>-1</v>
      </c>
      <c r="DI519" s="3">
        <f t="shared" si="824"/>
        <v>-1</v>
      </c>
      <c r="DJ519" s="3">
        <f t="shared" si="824"/>
        <v>-1</v>
      </c>
      <c r="DK519" s="3">
        <f t="shared" si="825"/>
        <v>-1</v>
      </c>
      <c r="DL519" s="3">
        <f t="shared" si="825"/>
        <v>-1</v>
      </c>
      <c r="DM519" s="161" t="str">
        <f t="shared" si="826"/>
        <v>-</v>
      </c>
      <c r="DN519" s="161" t="str">
        <f t="shared" si="827"/>
        <v>-</v>
      </c>
      <c r="DO519" s="139" t="str">
        <f t="shared" si="843"/>
        <v>-</v>
      </c>
      <c r="DP519" s="235" t="str">
        <f t="shared" si="841"/>
        <v>-</v>
      </c>
      <c r="DQ519" s="142"/>
      <c r="DU519" s="224" t="str">
        <f t="shared" si="828"/>
        <v>-</v>
      </c>
      <c r="DV519" s="225" t="str">
        <f t="shared" si="829"/>
        <v>-</v>
      </c>
      <c r="DW519" s="225">
        <f t="shared" si="830"/>
        <v>0</v>
      </c>
      <c r="DX519" s="150">
        <f t="shared" si="831"/>
        <v>0</v>
      </c>
      <c r="DY519" s="165">
        <f t="shared" si="842"/>
        <v>0</v>
      </c>
      <c r="DZ519" s="165">
        <f t="shared" si="832"/>
        <v>0</v>
      </c>
      <c r="EA519" s="165">
        <f t="shared" si="833"/>
        <v>0</v>
      </c>
      <c r="EB519" s="226">
        <f t="shared" si="834"/>
        <v>0</v>
      </c>
      <c r="EC519" s="165">
        <f t="shared" si="835"/>
        <v>0</v>
      </c>
      <c r="ED519" s="195">
        <f t="shared" si="836"/>
        <v>0</v>
      </c>
      <c r="EJ519" s="147"/>
    </row>
    <row r="520" spans="88:140" ht="13.5" customHeight="1">
      <c r="CJ520" s="236" t="str">
        <f t="shared" si="837"/>
        <v>-</v>
      </c>
      <c r="CK520" s="142" t="str">
        <f t="shared" si="810"/>
        <v>-</v>
      </c>
      <c r="CL520" s="260" t="str">
        <f t="shared" si="838"/>
        <v>-</v>
      </c>
      <c r="CM520" s="3">
        <f t="shared" si="811"/>
        <v>0</v>
      </c>
      <c r="CN520" s="3">
        <f t="shared" si="839"/>
        <v>0</v>
      </c>
      <c r="CO520" s="3">
        <f t="shared" si="812"/>
        <v>0</v>
      </c>
      <c r="CP520" s="3">
        <f t="shared" si="813"/>
        <v>0</v>
      </c>
      <c r="CQ520" s="3">
        <f t="shared" si="814"/>
        <v>0</v>
      </c>
      <c r="CR520" s="3">
        <f t="shared" si="815"/>
        <v>0</v>
      </c>
      <c r="CS520" s="3">
        <f t="shared" si="816"/>
        <v>0</v>
      </c>
      <c r="CT520" s="3">
        <f t="shared" si="817"/>
        <v>0</v>
      </c>
      <c r="CU520" s="3">
        <f t="shared" si="818"/>
        <v>0</v>
      </c>
      <c r="CV520" s="3">
        <f t="shared" si="819"/>
        <v>0</v>
      </c>
      <c r="CW520" s="3">
        <f t="shared" si="820"/>
        <v>0</v>
      </c>
      <c r="CX520" s="3">
        <f t="shared" si="821"/>
        <v>0</v>
      </c>
      <c r="CY520" s="3">
        <f t="shared" si="822"/>
        <v>0</v>
      </c>
      <c r="CZ520" s="3">
        <f t="shared" si="823"/>
        <v>0</v>
      </c>
      <c r="DA520" s="3">
        <f t="shared" si="840"/>
        <v>-1</v>
      </c>
      <c r="DB520" s="3">
        <f t="shared" si="824"/>
        <v>-1</v>
      </c>
      <c r="DC520" s="3">
        <f t="shared" si="824"/>
        <v>-1</v>
      </c>
      <c r="DD520" s="3">
        <f t="shared" si="824"/>
        <v>-1</v>
      </c>
      <c r="DE520" s="3">
        <f t="shared" si="824"/>
        <v>-1</v>
      </c>
      <c r="DF520" s="3">
        <f t="shared" si="824"/>
        <v>-1</v>
      </c>
      <c r="DG520" s="3">
        <f t="shared" si="824"/>
        <v>-1</v>
      </c>
      <c r="DH520" s="3">
        <f t="shared" si="824"/>
        <v>-1</v>
      </c>
      <c r="DI520" s="3">
        <f t="shared" si="824"/>
        <v>-1</v>
      </c>
      <c r="DJ520" s="3">
        <f t="shared" si="824"/>
        <v>-1</v>
      </c>
      <c r="DK520" s="3">
        <f t="shared" si="825"/>
        <v>-1</v>
      </c>
      <c r="DL520" s="3">
        <f t="shared" si="825"/>
        <v>-1</v>
      </c>
      <c r="DM520" s="161" t="str">
        <f t="shared" si="826"/>
        <v>-</v>
      </c>
      <c r="DN520" s="161" t="str">
        <f t="shared" si="827"/>
        <v>-</v>
      </c>
      <c r="DO520" s="139" t="str">
        <f t="shared" si="843"/>
        <v>-</v>
      </c>
      <c r="DP520" s="235" t="str">
        <f t="shared" si="841"/>
        <v>-</v>
      </c>
      <c r="DQ520" s="142"/>
      <c r="DU520" s="224" t="str">
        <f t="shared" si="828"/>
        <v>-</v>
      </c>
      <c r="DV520" s="225" t="str">
        <f t="shared" si="829"/>
        <v>-</v>
      </c>
      <c r="DW520" s="225">
        <f t="shared" si="830"/>
        <v>0</v>
      </c>
      <c r="DX520" s="150">
        <f t="shared" si="831"/>
        <v>0</v>
      </c>
      <c r="DY520" s="165">
        <f t="shared" si="842"/>
        <v>0</v>
      </c>
      <c r="DZ520" s="165">
        <f t="shared" si="832"/>
        <v>0</v>
      </c>
      <c r="EA520" s="165">
        <f t="shared" si="833"/>
        <v>0</v>
      </c>
      <c r="EB520" s="226">
        <f t="shared" si="834"/>
        <v>0</v>
      </c>
      <c r="EC520" s="165">
        <f t="shared" si="835"/>
        <v>0</v>
      </c>
      <c r="ED520" s="195">
        <f t="shared" si="836"/>
        <v>0</v>
      </c>
      <c r="EJ520" s="147"/>
    </row>
    <row r="521" spans="88:140" ht="13.5" customHeight="1">
      <c r="CJ521" s="236" t="str">
        <f t="shared" si="837"/>
        <v>-</v>
      </c>
      <c r="CK521" s="142" t="str">
        <f t="shared" si="810"/>
        <v>-</v>
      </c>
      <c r="CL521" s="260" t="str">
        <f t="shared" si="838"/>
        <v>-</v>
      </c>
      <c r="CM521" s="3">
        <f t="shared" si="811"/>
        <v>0</v>
      </c>
      <c r="CN521" s="3">
        <f t="shared" si="839"/>
        <v>0</v>
      </c>
      <c r="CO521" s="3">
        <f t="shared" si="812"/>
        <v>0</v>
      </c>
      <c r="CP521" s="3">
        <f t="shared" si="813"/>
        <v>0</v>
      </c>
      <c r="CQ521" s="3">
        <f t="shared" si="814"/>
        <v>0</v>
      </c>
      <c r="CR521" s="3">
        <f t="shared" si="815"/>
        <v>0</v>
      </c>
      <c r="CS521" s="3">
        <f t="shared" si="816"/>
        <v>0</v>
      </c>
      <c r="CT521" s="3">
        <f t="shared" si="817"/>
        <v>0</v>
      </c>
      <c r="CU521" s="3">
        <f t="shared" si="818"/>
        <v>0</v>
      </c>
      <c r="CV521" s="3">
        <f t="shared" si="819"/>
        <v>0</v>
      </c>
      <c r="CW521" s="3">
        <f t="shared" si="820"/>
        <v>0</v>
      </c>
      <c r="CX521" s="3">
        <f t="shared" si="821"/>
        <v>0</v>
      </c>
      <c r="CY521" s="3">
        <f t="shared" si="822"/>
        <v>0</v>
      </c>
      <c r="CZ521" s="3">
        <f t="shared" si="823"/>
        <v>0</v>
      </c>
      <c r="DA521" s="3">
        <f t="shared" si="840"/>
        <v>-1</v>
      </c>
      <c r="DB521" s="3">
        <f t="shared" si="824"/>
        <v>-1</v>
      </c>
      <c r="DC521" s="3">
        <f t="shared" si="824"/>
        <v>-1</v>
      </c>
      <c r="DD521" s="3">
        <f t="shared" si="824"/>
        <v>-1</v>
      </c>
      <c r="DE521" s="3">
        <f t="shared" si="824"/>
        <v>-1</v>
      </c>
      <c r="DF521" s="3">
        <f t="shared" si="824"/>
        <v>-1</v>
      </c>
      <c r="DG521" s="3">
        <f t="shared" si="824"/>
        <v>-1</v>
      </c>
      <c r="DH521" s="3">
        <f t="shared" si="824"/>
        <v>-1</v>
      </c>
      <c r="DI521" s="3">
        <f t="shared" si="824"/>
        <v>-1</v>
      </c>
      <c r="DJ521" s="3">
        <f t="shared" si="824"/>
        <v>-1</v>
      </c>
      <c r="DK521" s="3">
        <f t="shared" si="825"/>
        <v>-1</v>
      </c>
      <c r="DL521" s="3">
        <f t="shared" si="825"/>
        <v>-1</v>
      </c>
      <c r="DM521" s="161" t="str">
        <f t="shared" si="826"/>
        <v>-</v>
      </c>
      <c r="DN521" s="161" t="str">
        <f t="shared" si="827"/>
        <v>-</v>
      </c>
      <c r="DO521" s="139" t="str">
        <f t="shared" si="843"/>
        <v>-</v>
      </c>
      <c r="DP521" s="235" t="str">
        <f t="shared" si="841"/>
        <v>-</v>
      </c>
      <c r="DQ521" s="173"/>
      <c r="DU521" s="224" t="str">
        <f t="shared" si="828"/>
        <v>-</v>
      </c>
      <c r="DV521" s="225" t="str">
        <f t="shared" si="829"/>
        <v>-</v>
      </c>
      <c r="DW521" s="225">
        <f t="shared" si="830"/>
        <v>0</v>
      </c>
      <c r="DX521" s="150">
        <f t="shared" si="831"/>
        <v>0</v>
      </c>
      <c r="DY521" s="165">
        <f t="shared" si="842"/>
        <v>0</v>
      </c>
      <c r="DZ521" s="165">
        <f t="shared" si="832"/>
        <v>0</v>
      </c>
      <c r="EA521" s="165">
        <f t="shared" si="833"/>
        <v>0</v>
      </c>
      <c r="EB521" s="226">
        <f t="shared" si="834"/>
        <v>0</v>
      </c>
      <c r="EC521" s="165">
        <f t="shared" si="835"/>
        <v>0</v>
      </c>
      <c r="ED521" s="195">
        <f t="shared" si="836"/>
        <v>0</v>
      </c>
      <c r="EJ521" s="147"/>
    </row>
    <row r="522" spans="88:140" ht="13.5" customHeight="1">
      <c r="CJ522" s="236" t="str">
        <f t="shared" si="837"/>
        <v>-</v>
      </c>
      <c r="CK522" s="142" t="str">
        <f t="shared" si="810"/>
        <v>-</v>
      </c>
      <c r="CL522" s="260" t="str">
        <f t="shared" si="838"/>
        <v>-</v>
      </c>
      <c r="CM522" s="3">
        <f t="shared" si="811"/>
        <v>0</v>
      </c>
      <c r="CN522" s="3">
        <f t="shared" si="839"/>
        <v>0</v>
      </c>
      <c r="CO522" s="3">
        <f t="shared" si="812"/>
        <v>0</v>
      </c>
      <c r="CP522" s="3">
        <f t="shared" si="813"/>
        <v>0</v>
      </c>
      <c r="CQ522" s="3">
        <f t="shared" si="814"/>
        <v>0</v>
      </c>
      <c r="CR522" s="3">
        <f t="shared" si="815"/>
        <v>0</v>
      </c>
      <c r="CS522" s="3">
        <f t="shared" si="816"/>
        <v>0</v>
      </c>
      <c r="CT522" s="3">
        <f t="shared" si="817"/>
        <v>0</v>
      </c>
      <c r="CU522" s="3">
        <f t="shared" si="818"/>
        <v>0</v>
      </c>
      <c r="CV522" s="3">
        <f t="shared" si="819"/>
        <v>0</v>
      </c>
      <c r="CW522" s="3">
        <f t="shared" si="820"/>
        <v>0</v>
      </c>
      <c r="CX522" s="3">
        <f t="shared" si="821"/>
        <v>0</v>
      </c>
      <c r="CY522" s="3">
        <f t="shared" si="822"/>
        <v>0</v>
      </c>
      <c r="CZ522" s="3">
        <f t="shared" si="823"/>
        <v>0</v>
      </c>
      <c r="DA522" s="3">
        <f>IF(AND(CO522&gt;0,CO523&lt;0),1,-1)</f>
        <v>-1</v>
      </c>
      <c r="DB522" s="3">
        <f t="shared" si="824"/>
        <v>-1</v>
      </c>
      <c r="DC522" s="3">
        <f t="shared" si="824"/>
        <v>-1</v>
      </c>
      <c r="DD522" s="3">
        <f t="shared" si="824"/>
        <v>-1</v>
      </c>
      <c r="DE522" s="3">
        <f t="shared" si="824"/>
        <v>-1</v>
      </c>
      <c r="DF522" s="3">
        <f t="shared" si="824"/>
        <v>-1</v>
      </c>
      <c r="DG522" s="3">
        <f t="shared" si="824"/>
        <v>-1</v>
      </c>
      <c r="DH522" s="3">
        <f t="shared" si="824"/>
        <v>-1</v>
      </c>
      <c r="DI522" s="3">
        <f t="shared" si="824"/>
        <v>-1</v>
      </c>
      <c r="DJ522" s="3">
        <f t="shared" si="824"/>
        <v>-1</v>
      </c>
      <c r="DK522" s="3">
        <f t="shared" si="825"/>
        <v>-1</v>
      </c>
      <c r="DL522" s="3">
        <f t="shared" si="825"/>
        <v>-1</v>
      </c>
      <c r="DM522" s="161" t="str">
        <f t="shared" si="826"/>
        <v>-</v>
      </c>
      <c r="DN522" s="161" t="str">
        <f t="shared" si="827"/>
        <v>-</v>
      </c>
      <c r="DO522" s="139" t="str">
        <f t="shared" si="843"/>
        <v>-</v>
      </c>
      <c r="DP522" s="235" t="str">
        <f t="shared" si="841"/>
        <v>-</v>
      </c>
      <c r="DQ522" s="171"/>
      <c r="DU522" s="224" t="str">
        <f t="shared" si="828"/>
        <v>-</v>
      </c>
      <c r="DV522" s="225" t="str">
        <f t="shared" si="829"/>
        <v>-</v>
      </c>
      <c r="DW522" s="225">
        <f t="shared" si="830"/>
        <v>0</v>
      </c>
      <c r="DX522" s="150">
        <f t="shared" si="831"/>
        <v>0</v>
      </c>
      <c r="DY522" s="165">
        <f t="shared" si="842"/>
        <v>0</v>
      </c>
      <c r="DZ522" s="165">
        <f t="shared" si="832"/>
        <v>0</v>
      </c>
      <c r="EA522" s="165">
        <f t="shared" si="833"/>
        <v>0</v>
      </c>
      <c r="EB522" s="226">
        <f t="shared" si="834"/>
        <v>0</v>
      </c>
      <c r="EC522" s="165">
        <f t="shared" si="835"/>
        <v>0</v>
      </c>
      <c r="ED522" s="195">
        <f t="shared" si="836"/>
        <v>0</v>
      </c>
      <c r="EJ522" s="147"/>
    </row>
    <row r="523" spans="88:140" ht="13.5" customHeight="1">
      <c r="CJ523" s="236" t="str">
        <f t="shared" si="837"/>
        <v>-</v>
      </c>
      <c r="CK523" s="142" t="str">
        <f t="shared" si="810"/>
        <v>-</v>
      </c>
      <c r="CL523" s="260" t="str">
        <f t="shared" si="838"/>
        <v>-</v>
      </c>
      <c r="CM523" s="3">
        <f t="shared" si="811"/>
        <v>0</v>
      </c>
      <c r="CN523" s="3">
        <f t="shared" si="839"/>
        <v>0</v>
      </c>
      <c r="CO523" s="3">
        <f t="shared" si="812"/>
        <v>0</v>
      </c>
      <c r="CP523" s="3">
        <f t="shared" si="813"/>
        <v>0</v>
      </c>
      <c r="CQ523" s="3">
        <f t="shared" si="814"/>
        <v>0</v>
      </c>
      <c r="CR523" s="3">
        <f t="shared" si="815"/>
        <v>0</v>
      </c>
      <c r="CS523" s="3">
        <f t="shared" si="816"/>
        <v>0</v>
      </c>
      <c r="CT523" s="3">
        <f t="shared" si="817"/>
        <v>0</v>
      </c>
      <c r="CU523" s="3">
        <f t="shared" si="818"/>
        <v>0</v>
      </c>
      <c r="CV523" s="3">
        <f t="shared" si="819"/>
        <v>0</v>
      </c>
      <c r="CW523" s="3">
        <f t="shared" si="820"/>
        <v>0</v>
      </c>
      <c r="CX523" s="3">
        <f t="shared" si="821"/>
        <v>0</v>
      </c>
      <c r="CY523" s="3">
        <f t="shared" si="822"/>
        <v>0</v>
      </c>
      <c r="CZ523" s="3">
        <f t="shared" si="823"/>
        <v>0</v>
      </c>
      <c r="DA523" s="3">
        <f>IF(AND(CO523&gt;0,CO524&lt;0),1,-1)</f>
        <v>-1</v>
      </c>
      <c r="DB523" s="3">
        <f t="shared" si="824"/>
        <v>-1</v>
      </c>
      <c r="DC523" s="3">
        <f t="shared" si="824"/>
        <v>-1</v>
      </c>
      <c r="DD523" s="3">
        <f t="shared" si="824"/>
        <v>-1</v>
      </c>
      <c r="DE523" s="3">
        <f t="shared" si="824"/>
        <v>-1</v>
      </c>
      <c r="DF523" s="3">
        <f t="shared" si="824"/>
        <v>-1</v>
      </c>
      <c r="DG523" s="3">
        <f t="shared" si="824"/>
        <v>-1</v>
      </c>
      <c r="DH523" s="3">
        <f t="shared" si="824"/>
        <v>-1</v>
      </c>
      <c r="DI523" s="3">
        <f t="shared" si="824"/>
        <v>-1</v>
      </c>
      <c r="DJ523" s="3">
        <f t="shared" si="824"/>
        <v>-1</v>
      </c>
      <c r="DK523" s="3">
        <f t="shared" si="825"/>
        <v>-1</v>
      </c>
      <c r="DL523" s="3">
        <f t="shared" si="825"/>
        <v>-1</v>
      </c>
      <c r="DM523" s="161" t="str">
        <f t="shared" si="826"/>
        <v>-</v>
      </c>
      <c r="DN523" s="161" t="str">
        <f t="shared" si="827"/>
        <v>-</v>
      </c>
      <c r="DO523" s="139" t="str">
        <f t="shared" si="843"/>
        <v>-</v>
      </c>
      <c r="DP523" s="235" t="str">
        <f t="shared" si="841"/>
        <v>-</v>
      </c>
      <c r="DQ523" s="171"/>
      <c r="DU523" s="224" t="str">
        <f t="shared" si="828"/>
        <v>-</v>
      </c>
      <c r="DV523" s="225" t="str">
        <f t="shared" si="829"/>
        <v>-</v>
      </c>
      <c r="DW523" s="225">
        <f t="shared" si="830"/>
        <v>0</v>
      </c>
      <c r="DX523" s="150">
        <f t="shared" si="831"/>
        <v>0</v>
      </c>
      <c r="DY523" s="165">
        <f t="shared" si="842"/>
        <v>0</v>
      </c>
      <c r="DZ523" s="165">
        <f t="shared" si="832"/>
        <v>0</v>
      </c>
      <c r="EA523" s="165">
        <f t="shared" si="833"/>
        <v>0</v>
      </c>
      <c r="EB523" s="226">
        <f t="shared" si="834"/>
        <v>0</v>
      </c>
      <c r="EC523" s="165">
        <f t="shared" si="835"/>
        <v>0</v>
      </c>
      <c r="ED523" s="195">
        <f t="shared" si="836"/>
        <v>0</v>
      </c>
      <c r="EJ523" s="147"/>
    </row>
    <row r="524" spans="88:140" ht="13.5" customHeight="1">
      <c r="CJ524" s="236" t="str">
        <f t="shared" si="837"/>
        <v>-</v>
      </c>
      <c r="CK524" s="142" t="str">
        <f t="shared" si="810"/>
        <v>-</v>
      </c>
      <c r="CL524" s="260" t="str">
        <f t="shared" si="838"/>
        <v>-</v>
      </c>
      <c r="CM524" s="3">
        <f t="shared" si="811"/>
        <v>0</v>
      </c>
      <c r="CN524" s="3">
        <f t="shared" si="839"/>
        <v>0</v>
      </c>
      <c r="CO524" s="3">
        <f t="shared" si="812"/>
        <v>0</v>
      </c>
      <c r="CP524" s="3">
        <f t="shared" si="813"/>
        <v>0</v>
      </c>
      <c r="CQ524" s="3">
        <f t="shared" si="814"/>
        <v>0</v>
      </c>
      <c r="CR524" s="3">
        <f t="shared" si="815"/>
        <v>0</v>
      </c>
      <c r="CS524" s="3">
        <f t="shared" si="816"/>
        <v>0</v>
      </c>
      <c r="CT524" s="3">
        <f t="shared" si="817"/>
        <v>0</v>
      </c>
      <c r="CU524" s="3">
        <f t="shared" si="818"/>
        <v>0</v>
      </c>
      <c r="CV524" s="3">
        <f t="shared" si="819"/>
        <v>0</v>
      </c>
      <c r="CW524" s="3">
        <f t="shared" si="820"/>
        <v>0</v>
      </c>
      <c r="CX524" s="3">
        <f t="shared" si="821"/>
        <v>0</v>
      </c>
      <c r="CY524" s="3">
        <f t="shared" si="822"/>
        <v>0</v>
      </c>
      <c r="CZ524" s="3">
        <f t="shared" si="823"/>
        <v>0</v>
      </c>
      <c r="DA524" s="3">
        <f>IF(AND(CO524&gt;0,CO525&lt;0),1,-1)</f>
        <v>-1</v>
      </c>
      <c r="DB524" s="3">
        <f t="shared" si="824"/>
        <v>-1</v>
      </c>
      <c r="DC524" s="3">
        <f t="shared" si="824"/>
        <v>-1</v>
      </c>
      <c r="DD524" s="3">
        <f t="shared" si="824"/>
        <v>-1</v>
      </c>
      <c r="DE524" s="3">
        <f t="shared" si="824"/>
        <v>-1</v>
      </c>
      <c r="DF524" s="3">
        <f t="shared" si="824"/>
        <v>-1</v>
      </c>
      <c r="DG524" s="3">
        <f t="shared" si="824"/>
        <v>-1</v>
      </c>
      <c r="DH524" s="3">
        <f t="shared" si="824"/>
        <v>-1</v>
      </c>
      <c r="DI524" s="3">
        <f t="shared" si="824"/>
        <v>-1</v>
      </c>
      <c r="DJ524" s="3">
        <f t="shared" si="824"/>
        <v>-1</v>
      </c>
      <c r="DK524" s="3">
        <f t="shared" si="825"/>
        <v>-1</v>
      </c>
      <c r="DL524" s="3">
        <f t="shared" si="825"/>
        <v>-1</v>
      </c>
      <c r="DM524" s="161" t="str">
        <f t="shared" si="826"/>
        <v>-</v>
      </c>
      <c r="DN524" s="161" t="str">
        <f t="shared" si="827"/>
        <v>-</v>
      </c>
      <c r="DO524" s="139" t="str">
        <f t="shared" si="843"/>
        <v>-</v>
      </c>
      <c r="DP524" s="235" t="str">
        <f t="shared" si="841"/>
        <v>-</v>
      </c>
      <c r="DQ524" s="171"/>
      <c r="DU524" s="224" t="str">
        <f t="shared" si="828"/>
        <v>-</v>
      </c>
      <c r="DV524" s="225" t="str">
        <f t="shared" si="829"/>
        <v>-</v>
      </c>
      <c r="DW524" s="225">
        <f t="shared" si="830"/>
        <v>0</v>
      </c>
      <c r="DX524" s="150">
        <f t="shared" si="831"/>
        <v>0</v>
      </c>
      <c r="DY524" s="165">
        <f t="shared" si="842"/>
        <v>0</v>
      </c>
      <c r="DZ524" s="165">
        <f t="shared" si="832"/>
        <v>0</v>
      </c>
      <c r="EA524" s="165">
        <f t="shared" si="833"/>
        <v>0</v>
      </c>
      <c r="EB524" s="226">
        <f t="shared" si="834"/>
        <v>0</v>
      </c>
      <c r="EC524" s="165">
        <f t="shared" si="835"/>
        <v>0</v>
      </c>
      <c r="ED524" s="195">
        <f t="shared" si="836"/>
        <v>0</v>
      </c>
      <c r="EJ524" s="147"/>
    </row>
    <row r="525" spans="88:140" ht="13.5" customHeight="1">
      <c r="CJ525" s="236" t="str">
        <f t="shared" si="837"/>
        <v>-</v>
      </c>
      <c r="CK525" s="142" t="str">
        <f t="shared" si="810"/>
        <v>-</v>
      </c>
      <c r="CL525" s="260" t="str">
        <f t="shared" si="838"/>
        <v>-</v>
      </c>
      <c r="CM525" s="3">
        <f t="shared" si="811"/>
        <v>0</v>
      </c>
      <c r="CN525" s="3">
        <f t="shared" si="839"/>
        <v>0</v>
      </c>
      <c r="CO525" s="3">
        <f t="shared" si="812"/>
        <v>0</v>
      </c>
      <c r="CP525" s="3">
        <f t="shared" si="813"/>
        <v>0</v>
      </c>
      <c r="CQ525" s="3">
        <f t="shared" si="814"/>
        <v>0</v>
      </c>
      <c r="CR525" s="3">
        <f t="shared" si="815"/>
        <v>0</v>
      </c>
      <c r="CS525" s="3">
        <f t="shared" si="816"/>
        <v>0</v>
      </c>
      <c r="CT525" s="3">
        <f t="shared" si="817"/>
        <v>0</v>
      </c>
      <c r="CU525" s="3">
        <f t="shared" si="818"/>
        <v>0</v>
      </c>
      <c r="CV525" s="3">
        <f t="shared" si="819"/>
        <v>0</v>
      </c>
      <c r="CW525" s="3">
        <f t="shared" si="820"/>
        <v>0</v>
      </c>
      <c r="CX525" s="3">
        <f t="shared" si="821"/>
        <v>0</v>
      </c>
      <c r="CY525" s="3">
        <f t="shared" si="822"/>
        <v>0</v>
      </c>
      <c r="CZ525" s="3">
        <f t="shared" si="823"/>
        <v>0</v>
      </c>
      <c r="DA525" s="3">
        <f>IF(AND(CO525&gt;0,CO526&lt;0),1,-1)</f>
        <v>-1</v>
      </c>
      <c r="DB525" s="3">
        <f t="shared" si="824"/>
        <v>-1</v>
      </c>
      <c r="DC525" s="3">
        <f>IF(AND(CQ525&gt;0,CQ526&lt;0),1,-1)</f>
        <v>-1</v>
      </c>
      <c r="DD525" s="3">
        <f t="shared" si="824"/>
        <v>-1</v>
      </c>
      <c r="DE525" s="3">
        <f t="shared" si="824"/>
        <v>-1</v>
      </c>
      <c r="DF525" s="3">
        <f t="shared" si="824"/>
        <v>-1</v>
      </c>
      <c r="DG525" s="3">
        <f t="shared" si="824"/>
        <v>-1</v>
      </c>
      <c r="DH525" s="3">
        <f t="shared" si="824"/>
        <v>-1</v>
      </c>
      <c r="DI525" s="3">
        <f t="shared" si="824"/>
        <v>-1</v>
      </c>
      <c r="DJ525" s="3">
        <f t="shared" si="824"/>
        <v>-1</v>
      </c>
      <c r="DK525" s="3">
        <f t="shared" si="825"/>
        <v>-1</v>
      </c>
      <c r="DL525" s="3">
        <f t="shared" si="825"/>
        <v>-1</v>
      </c>
      <c r="DM525" s="161" t="str">
        <f t="shared" si="826"/>
        <v>-</v>
      </c>
      <c r="DN525" s="161" t="str">
        <f t="shared" si="827"/>
        <v>-</v>
      </c>
      <c r="DO525" s="139" t="str">
        <f t="shared" si="843"/>
        <v>-</v>
      </c>
      <c r="DP525" s="235" t="str">
        <f t="shared" si="841"/>
        <v>-</v>
      </c>
      <c r="DQ525" s="171"/>
      <c r="DU525" s="224" t="str">
        <f t="shared" si="828"/>
        <v>-</v>
      </c>
      <c r="DV525" s="225" t="str">
        <f t="shared" si="829"/>
        <v>-</v>
      </c>
      <c r="DW525" s="225">
        <f t="shared" si="830"/>
        <v>0</v>
      </c>
      <c r="DX525" s="150">
        <f t="shared" si="831"/>
        <v>0</v>
      </c>
      <c r="DY525" s="165">
        <f t="shared" si="842"/>
        <v>0</v>
      </c>
      <c r="DZ525" s="165">
        <f t="shared" si="832"/>
        <v>0</v>
      </c>
      <c r="EA525" s="165">
        <f t="shared" si="833"/>
        <v>0</v>
      </c>
      <c r="EB525" s="226">
        <f t="shared" si="834"/>
        <v>0</v>
      </c>
      <c r="EC525" s="165">
        <f t="shared" si="835"/>
        <v>0</v>
      </c>
      <c r="ED525" s="195">
        <f t="shared" si="836"/>
        <v>0</v>
      </c>
      <c r="EJ525" s="147"/>
    </row>
    <row r="526" spans="88:140" ht="13.5" customHeight="1">
      <c r="CJ526" s="236" t="str">
        <f t="shared" si="837"/>
        <v>-</v>
      </c>
      <c r="CK526" s="142" t="str">
        <f t="shared" si="810"/>
        <v>-</v>
      </c>
      <c r="CL526" s="260" t="str">
        <f t="shared" si="838"/>
        <v>-</v>
      </c>
      <c r="CM526" s="3">
        <f t="shared" si="811"/>
        <v>0</v>
      </c>
      <c r="CN526" s="3">
        <f t="shared" si="839"/>
        <v>0</v>
      </c>
      <c r="CO526" s="3">
        <f t="shared" si="812"/>
        <v>0</v>
      </c>
      <c r="CP526" s="3">
        <f t="shared" si="813"/>
        <v>0</v>
      </c>
      <c r="CQ526" s="3">
        <f t="shared" si="814"/>
        <v>0</v>
      </c>
      <c r="CR526" s="3">
        <f t="shared" si="815"/>
        <v>0</v>
      </c>
      <c r="CS526" s="3">
        <f t="shared" si="816"/>
        <v>0</v>
      </c>
      <c r="CT526" s="3">
        <f t="shared" si="817"/>
        <v>0</v>
      </c>
      <c r="CU526" s="3">
        <f t="shared" si="818"/>
        <v>0</v>
      </c>
      <c r="CV526" s="3">
        <f t="shared" si="819"/>
        <v>0</v>
      </c>
      <c r="CW526" s="3">
        <f t="shared" si="820"/>
        <v>0</v>
      </c>
      <c r="CX526" s="3">
        <f t="shared" si="821"/>
        <v>0</v>
      </c>
      <c r="CY526" s="3">
        <f t="shared" si="822"/>
        <v>0</v>
      </c>
      <c r="CZ526" s="3">
        <f t="shared" si="823"/>
        <v>0</v>
      </c>
      <c r="DA526" s="3">
        <f>IF(AND(CO526&gt;0,CO527&lt;0),1,-1)</f>
        <v>-1</v>
      </c>
      <c r="DB526" s="3">
        <f t="shared" si="824"/>
        <v>-1</v>
      </c>
      <c r="DC526" s="3">
        <f t="shared" si="824"/>
        <v>-1</v>
      </c>
      <c r="DD526" s="3">
        <f t="shared" si="824"/>
        <v>-1</v>
      </c>
      <c r="DE526" s="3">
        <f t="shared" si="824"/>
        <v>-1</v>
      </c>
      <c r="DF526" s="3">
        <f t="shared" si="824"/>
        <v>-1</v>
      </c>
      <c r="DG526" s="3">
        <f t="shared" si="824"/>
        <v>-1</v>
      </c>
      <c r="DH526" s="3">
        <f t="shared" si="824"/>
        <v>-1</v>
      </c>
      <c r="DI526" s="3">
        <f t="shared" si="824"/>
        <v>-1</v>
      </c>
      <c r="DJ526" s="3">
        <f>IF(AND(CX526&gt;0,CX527&lt;0),1,-1)</f>
        <v>-1</v>
      </c>
      <c r="DK526" s="3">
        <f>IF(AND(CY526&gt;0,CY527&lt;0),1,-1)</f>
        <v>-1</v>
      </c>
      <c r="DL526" s="3">
        <f>IF(AND(CZ526&gt;0,CZ527&lt;0),1,-1)</f>
        <v>-1</v>
      </c>
      <c r="DM526" s="161" t="str">
        <f t="shared" si="826"/>
        <v>-</v>
      </c>
      <c r="DN526" s="161" t="str">
        <f t="shared" si="827"/>
        <v>-</v>
      </c>
      <c r="DO526" s="139" t="str">
        <f>IF(OR(DM526="-",DM527="-"),"-",(DN526-DN527)/(DM526-DM527))</f>
        <v>-</v>
      </c>
      <c r="DP526" s="235" t="str">
        <f t="shared" si="841"/>
        <v>-</v>
      </c>
      <c r="DQ526" s="171"/>
      <c r="DU526" s="224" t="str">
        <f t="shared" si="828"/>
        <v>-</v>
      </c>
      <c r="DV526" s="225" t="str">
        <f t="shared" si="829"/>
        <v>-</v>
      </c>
      <c r="DW526" s="225">
        <f t="shared" si="830"/>
        <v>0</v>
      </c>
      <c r="DX526" s="150">
        <f t="shared" si="831"/>
        <v>0</v>
      </c>
      <c r="DY526" s="165">
        <f t="shared" si="842"/>
        <v>0</v>
      </c>
      <c r="DZ526" s="165">
        <f t="shared" si="832"/>
        <v>0</v>
      </c>
      <c r="EA526" s="165">
        <f t="shared" si="833"/>
        <v>0</v>
      </c>
      <c r="EB526" s="226">
        <f t="shared" si="834"/>
        <v>0</v>
      </c>
      <c r="EC526" s="165">
        <f t="shared" si="835"/>
        <v>0</v>
      </c>
      <c r="ED526" s="195">
        <f t="shared" si="836"/>
        <v>0</v>
      </c>
      <c r="EJ526" s="147"/>
    </row>
    <row r="527" spans="88:140" ht="13.5" customHeight="1">
      <c r="CJ527" s="237" t="str">
        <f t="shared" si="837"/>
        <v>-</v>
      </c>
      <c r="CK527" s="238" t="str">
        <f>BX25</f>
        <v>-</v>
      </c>
      <c r="CL527" s="260" t="str">
        <f t="shared" si="838"/>
        <v>-</v>
      </c>
      <c r="CM527" s="196">
        <f>IF(CJ527="-",0,$CK527*$E$20*$E$30*$F$20*$E$31/($E$33))</f>
        <v>0</v>
      </c>
      <c r="CN527" s="3">
        <f t="shared" si="839"/>
        <v>0</v>
      </c>
      <c r="CO527" s="196">
        <f>IF(CJ527="-",0,$CM527-$CN527-CO$53)</f>
        <v>0</v>
      </c>
      <c r="CP527" s="196">
        <f>IF(CJ527="-",0,$CM527-$CN527-CP$53)</f>
        <v>0</v>
      </c>
      <c r="CQ527" s="196">
        <f>IF(CJ527="-",0,$CM527-$CN527-CQ$53)</f>
        <v>0</v>
      </c>
      <c r="CR527" s="196">
        <f>IF(CJ527="-",0,$CM527-$CN527-CR$53)</f>
        <v>0</v>
      </c>
      <c r="CS527" s="196">
        <f>IF(CJ527="-",0,$CM527-$CN527-CS$53)</f>
        <v>0</v>
      </c>
      <c r="CT527" s="196">
        <f>IF(CJ527="-",0,$CM527-$CN527-CT$53)</f>
        <v>0</v>
      </c>
      <c r="CU527" s="196">
        <f>IF(CJ527="-",0,$CM527-$CN527-CU$53)</f>
        <v>0</v>
      </c>
      <c r="CV527" s="196">
        <f>IF(CJ527="-",0,$CM527-$CN527-CV$53)</f>
        <v>0</v>
      </c>
      <c r="CW527" s="196">
        <f>IF(CJ527="-",0,$CM527-$CN527-CW$53)</f>
        <v>0</v>
      </c>
      <c r="CX527" s="196">
        <f>IF(CJ527="-",0,$CM527-$CN527-CX$53)</f>
        <v>0</v>
      </c>
      <c r="CY527" s="196">
        <f>IF(CJ527="-",0,$CM527-$CN527-CY$53)</f>
        <v>0</v>
      </c>
      <c r="CZ527" s="196">
        <f>IF(CJ527="-",0,$CM527-$CN527-CZ$53)</f>
        <v>0</v>
      </c>
      <c r="DA527" s="196"/>
      <c r="DB527" s="196"/>
      <c r="DC527" s="196"/>
      <c r="DD527" s="196"/>
      <c r="DE527" s="196"/>
      <c r="DF527" s="196"/>
      <c r="DG527" s="196"/>
      <c r="DH527" s="196"/>
      <c r="DI527" s="196"/>
      <c r="DJ527" s="196"/>
      <c r="DK527" s="196"/>
      <c r="DL527" s="196"/>
      <c r="DM527" s="239" t="str">
        <f t="shared" si="826"/>
        <v>-</v>
      </c>
      <c r="DN527" s="239" t="str">
        <f t="shared" si="827"/>
        <v>-</v>
      </c>
      <c r="DO527" s="240"/>
      <c r="DP527" s="241"/>
      <c r="DQ527" s="171"/>
      <c r="DU527" s="227" t="str">
        <f>IF($E$26="","-",BL25)</f>
        <v>-</v>
      </c>
      <c r="DV527" s="228" t="str">
        <f>CD25</f>
        <v>-</v>
      </c>
      <c r="DW527" s="228">
        <f>IF(DU527="-",0,$E$6)</f>
        <v>0</v>
      </c>
      <c r="DX527" s="229">
        <f>IF(DU527="-",0,$DU527/$E$26/$E$30*(2*PI()*$E$33)/1000*60)</f>
        <v>0</v>
      </c>
      <c r="DY527" s="214">
        <f t="shared" si="842"/>
        <v>0</v>
      </c>
      <c r="DZ527" s="214">
        <f t="shared" si="832"/>
        <v>0</v>
      </c>
      <c r="EA527" s="214">
        <f t="shared" si="833"/>
        <v>0</v>
      </c>
      <c r="EB527" s="230">
        <f t="shared" si="834"/>
        <v>0</v>
      </c>
      <c r="EC527" s="214">
        <f t="shared" si="835"/>
        <v>0</v>
      </c>
      <c r="ED527" s="197">
        <f t="shared" si="836"/>
        <v>0</v>
      </c>
      <c r="EJ527" s="147"/>
    </row>
    <row r="528" spans="88:140" ht="13.5" customHeight="1">
      <c r="CJ528" s="139"/>
      <c r="CK528" s="139"/>
      <c r="CL528" s="139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171"/>
      <c r="DV528" s="131"/>
      <c r="EJ528" s="147"/>
    </row>
    <row r="529" spans="88:140" ht="13.5" customHeight="1">
      <c r="CJ529" s="139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244" t="s">
        <v>77</v>
      </c>
      <c r="DA529" s="198">
        <f t="shared" ref="DA529:DI529" si="844">IF(MAX(DA508:DA526)=1,1,0)</f>
        <v>0</v>
      </c>
      <c r="DB529" s="198">
        <f t="shared" si="844"/>
        <v>0</v>
      </c>
      <c r="DC529" s="198">
        <f t="shared" si="844"/>
        <v>0</v>
      </c>
      <c r="DD529" s="198">
        <f t="shared" si="844"/>
        <v>0</v>
      </c>
      <c r="DE529" s="198">
        <f t="shared" si="844"/>
        <v>0</v>
      </c>
      <c r="DF529" s="198">
        <f t="shared" si="844"/>
        <v>0</v>
      </c>
      <c r="DG529" s="198">
        <f t="shared" si="844"/>
        <v>0</v>
      </c>
      <c r="DH529" s="198">
        <f t="shared" si="844"/>
        <v>0</v>
      </c>
      <c r="DI529" s="198">
        <f t="shared" si="844"/>
        <v>0</v>
      </c>
      <c r="DJ529" s="198">
        <f>IF(MAX(DJ508:DJ526)=1,1,0)</f>
        <v>0</v>
      </c>
      <c r="DK529" s="198">
        <f>IF(MAX(DK508:DK526)=1,1,0)</f>
        <v>0</v>
      </c>
      <c r="DL529" s="199">
        <f>IF(MAX(DL508:DL526)=1,1,0)</f>
        <v>0</v>
      </c>
      <c r="DM529" s="3"/>
      <c r="DN529" s="3"/>
      <c r="DO529" s="3"/>
      <c r="DP529" s="3"/>
      <c r="DQ529" s="171"/>
      <c r="EJ529" s="147"/>
    </row>
    <row r="530" spans="88:140" ht="13.5" customHeight="1">
      <c r="CJ530" s="139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171"/>
      <c r="DU530" s="1" t="s">
        <v>148</v>
      </c>
      <c r="EJ530" s="147"/>
    </row>
    <row r="531" spans="88:140" ht="13.5" customHeight="1">
      <c r="CJ531" s="139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192" t="s">
        <v>81</v>
      </c>
      <c r="DA531" s="193">
        <v>13</v>
      </c>
      <c r="DB531" s="193">
        <v>12</v>
      </c>
      <c r="DC531" s="193">
        <v>11</v>
      </c>
      <c r="DD531" s="193">
        <v>10</v>
      </c>
      <c r="DE531" s="193">
        <v>9</v>
      </c>
      <c r="DF531" s="193">
        <v>8</v>
      </c>
      <c r="DG531" s="193">
        <v>7</v>
      </c>
      <c r="DH531" s="193">
        <v>6</v>
      </c>
      <c r="DI531" s="193">
        <v>5</v>
      </c>
      <c r="DJ531" s="193">
        <v>4</v>
      </c>
      <c r="DK531" s="193">
        <v>3</v>
      </c>
      <c r="DL531" s="194">
        <v>2</v>
      </c>
      <c r="DM531" s="3"/>
      <c r="DN531" s="3"/>
      <c r="DO531" s="3"/>
      <c r="DP531" s="3"/>
      <c r="DQ531" s="171"/>
      <c r="DU531" s="192" t="s">
        <v>25</v>
      </c>
      <c r="DV531" s="193" t="s">
        <v>53</v>
      </c>
      <c r="DW531" s="193" t="s">
        <v>131</v>
      </c>
      <c r="DX531" s="223" t="s">
        <v>132</v>
      </c>
      <c r="DY531" s="193" t="s">
        <v>114</v>
      </c>
      <c r="DZ531" s="193" t="s">
        <v>50</v>
      </c>
      <c r="EA531" s="193" t="s">
        <v>133</v>
      </c>
      <c r="EB531" s="211" t="s">
        <v>134</v>
      </c>
      <c r="EC531" s="211"/>
      <c r="ED531" s="194" t="str">
        <f>DX531</f>
        <v>vehicle speed</v>
      </c>
      <c r="EJ531" s="147"/>
    </row>
    <row r="532" spans="88:140" ht="13.5" customHeight="1">
      <c r="CJ532" s="139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212"/>
      <c r="DA532" s="3">
        <v>14</v>
      </c>
      <c r="DB532" s="3">
        <v>13</v>
      </c>
      <c r="DC532" s="3">
        <v>12</v>
      </c>
      <c r="DD532" s="3">
        <v>11</v>
      </c>
      <c r="DE532" s="3">
        <v>10</v>
      </c>
      <c r="DF532" s="3">
        <v>9</v>
      </c>
      <c r="DG532" s="3">
        <v>8</v>
      </c>
      <c r="DH532" s="3">
        <v>7</v>
      </c>
      <c r="DI532" s="3">
        <v>6</v>
      </c>
      <c r="DJ532" s="3">
        <v>5</v>
      </c>
      <c r="DK532" s="3">
        <v>4</v>
      </c>
      <c r="DL532" s="195">
        <v>3</v>
      </c>
      <c r="DM532" s="3"/>
      <c r="DN532" s="3"/>
      <c r="DO532" s="3"/>
      <c r="DP532" s="3"/>
      <c r="DQ532" s="171"/>
      <c r="DU532" s="213" t="s">
        <v>35</v>
      </c>
      <c r="DV532" s="196" t="s">
        <v>135</v>
      </c>
      <c r="DW532" s="196" t="s">
        <v>136</v>
      </c>
      <c r="DX532" s="229" t="s">
        <v>36</v>
      </c>
      <c r="DY532" s="196" t="s">
        <v>58</v>
      </c>
      <c r="DZ532" s="196" t="s">
        <v>58</v>
      </c>
      <c r="EA532" s="196" t="s">
        <v>58</v>
      </c>
      <c r="EB532" s="214" t="s">
        <v>137</v>
      </c>
      <c r="EC532" s="214" t="s">
        <v>138</v>
      </c>
      <c r="ED532" s="197" t="str">
        <f>DX532</f>
        <v>km/h</v>
      </c>
      <c r="EJ532" s="147"/>
    </row>
    <row r="533" spans="88:140" ht="13.5" customHeight="1">
      <c r="CJ533" s="139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212"/>
      <c r="DA533" s="3">
        <v>15</v>
      </c>
      <c r="DB533" s="3">
        <v>14</v>
      </c>
      <c r="DC533" s="3">
        <v>13</v>
      </c>
      <c r="DD533" s="3">
        <v>12</v>
      </c>
      <c r="DE533" s="3">
        <v>11</v>
      </c>
      <c r="DF533" s="3">
        <v>10</v>
      </c>
      <c r="DG533" s="3">
        <v>9</v>
      </c>
      <c r="DH533" s="3">
        <v>8</v>
      </c>
      <c r="DI533" s="3">
        <v>7</v>
      </c>
      <c r="DJ533" s="3">
        <v>6</v>
      </c>
      <c r="DK533" s="3">
        <v>5</v>
      </c>
      <c r="DL533" s="195">
        <v>4</v>
      </c>
      <c r="DM533" s="3"/>
      <c r="DN533" s="3"/>
      <c r="DO533" s="3"/>
      <c r="DP533" s="3"/>
      <c r="DQ533" s="171"/>
      <c r="DU533" s="224" t="str">
        <f t="shared" ref="DU533:DU551" si="845">IF($E$27="","-",BL6)</f>
        <v>-</v>
      </c>
      <c r="DV533" s="225" t="str">
        <f t="shared" ref="DV533:DV551" si="846">CE6</f>
        <v>-</v>
      </c>
      <c r="DW533" s="225">
        <f t="shared" ref="DW533:DW551" si="847">IF(DU533="-",0,$E$6)</f>
        <v>0</v>
      </c>
      <c r="DX533" s="150">
        <f t="shared" ref="DX533:DX551" si="848">IF(DU533="-",0,$DU533/$E$27/$E$30*(2*PI()*$E$33)/1000*60)</f>
        <v>0</v>
      </c>
      <c r="DY533" s="165">
        <f>IF(DU533="-",0,$E$36*$E$6*9.80665+$E$37*DX533+$E$38*DX533^2)</f>
        <v>0</v>
      </c>
      <c r="DZ533" s="165">
        <f t="shared" ref="DZ533:DZ552" si="849">IF(DU533="-",0,$DV533*$E$27*$E$30*$F$27*$E$31/($E$33))</f>
        <v>0</v>
      </c>
      <c r="EA533" s="165">
        <f t="shared" ref="EA533:EA552" si="850">IF(DU533="-",0,DZ533-DY533)</f>
        <v>0</v>
      </c>
      <c r="EB533" s="226">
        <f t="shared" ref="EB533:EB552" si="851">IF(DU533="-",0,EA533/(SQRT(($DW533*9.80665)^2-EA533^2)))</f>
        <v>0</v>
      </c>
      <c r="EC533" s="165">
        <f t="shared" ref="EC533:EC552" si="852">IF(DU533="-",0,ATAN(EB533)/PI()*180)</f>
        <v>0</v>
      </c>
      <c r="ED533" s="195">
        <f t="shared" ref="ED533:ED552" si="853">IF(DU533="-",0,DX533)</f>
        <v>0</v>
      </c>
      <c r="EJ533" s="147"/>
    </row>
    <row r="534" spans="88:140" ht="13.5" customHeight="1">
      <c r="CJ534" s="139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212"/>
      <c r="DA534" s="3">
        <v>16</v>
      </c>
      <c r="DB534" s="3">
        <v>15</v>
      </c>
      <c r="DC534" s="3">
        <v>14</v>
      </c>
      <c r="DD534" s="3">
        <v>13</v>
      </c>
      <c r="DE534" s="3">
        <v>12</v>
      </c>
      <c r="DF534" s="3">
        <v>11</v>
      </c>
      <c r="DG534" s="3">
        <v>10</v>
      </c>
      <c r="DH534" s="3">
        <v>9</v>
      </c>
      <c r="DI534" s="3">
        <v>8</v>
      </c>
      <c r="DJ534" s="3">
        <v>7</v>
      </c>
      <c r="DK534" s="3">
        <v>6</v>
      </c>
      <c r="DL534" s="195">
        <v>5</v>
      </c>
      <c r="DM534" s="3"/>
      <c r="DN534" s="3"/>
      <c r="DO534" s="3"/>
      <c r="DP534" s="3"/>
      <c r="DQ534" s="171"/>
      <c r="DU534" s="224" t="str">
        <f t="shared" si="845"/>
        <v>-</v>
      </c>
      <c r="DV534" s="225" t="str">
        <f t="shared" si="846"/>
        <v>-</v>
      </c>
      <c r="DW534" s="225">
        <f t="shared" si="847"/>
        <v>0</v>
      </c>
      <c r="DX534" s="150">
        <f t="shared" si="848"/>
        <v>0</v>
      </c>
      <c r="DY534" s="165">
        <f t="shared" ref="DY534:DY552" si="854">IF(DU534="-",0,$E$36*$E$6*9.80665+$E$37*DX534+$E$38*DX534^2)</f>
        <v>0</v>
      </c>
      <c r="DZ534" s="165">
        <f t="shared" si="849"/>
        <v>0</v>
      </c>
      <c r="EA534" s="165">
        <f t="shared" si="850"/>
        <v>0</v>
      </c>
      <c r="EB534" s="226">
        <f t="shared" si="851"/>
        <v>0</v>
      </c>
      <c r="EC534" s="165">
        <f t="shared" si="852"/>
        <v>0</v>
      </c>
      <c r="ED534" s="195">
        <f t="shared" si="853"/>
        <v>0</v>
      </c>
      <c r="EJ534" s="147"/>
    </row>
    <row r="535" spans="88:140" ht="13.5" customHeight="1">
      <c r="CJ535" s="139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212" t="s">
        <v>35</v>
      </c>
      <c r="DA535" s="3" t="str">
        <f>IF(DA529=1,VLOOKUP(1,DA508:DP526,DA531,FALSE),"-")</f>
        <v>-</v>
      </c>
      <c r="DB535" s="3" t="str">
        <f t="shared" ref="DB535:DL535" si="855">IF(DB529=1,VLOOKUP(1,DB508:DQ526,DB531,FALSE),"-")</f>
        <v>-</v>
      </c>
      <c r="DC535" s="3" t="str">
        <f t="shared" si="855"/>
        <v>-</v>
      </c>
      <c r="DD535" s="3" t="str">
        <f t="shared" si="855"/>
        <v>-</v>
      </c>
      <c r="DE535" s="3" t="str">
        <f t="shared" si="855"/>
        <v>-</v>
      </c>
      <c r="DF535" s="3" t="str">
        <f t="shared" si="855"/>
        <v>-</v>
      </c>
      <c r="DG535" s="3" t="str">
        <f t="shared" si="855"/>
        <v>-</v>
      </c>
      <c r="DH535" s="3" t="str">
        <f t="shared" si="855"/>
        <v>-</v>
      </c>
      <c r="DI535" s="3" t="str">
        <f t="shared" si="855"/>
        <v>-</v>
      </c>
      <c r="DJ535" s="3" t="str">
        <f t="shared" si="855"/>
        <v>-</v>
      </c>
      <c r="DK535" s="3" t="str">
        <f t="shared" si="855"/>
        <v>-</v>
      </c>
      <c r="DL535" s="3" t="str">
        <f t="shared" si="855"/>
        <v>-</v>
      </c>
      <c r="DM535" s="3"/>
      <c r="DN535" s="3"/>
      <c r="DO535" s="3"/>
      <c r="DP535" s="3"/>
      <c r="DQ535" s="171"/>
      <c r="DU535" s="224" t="str">
        <f t="shared" si="845"/>
        <v>-</v>
      </c>
      <c r="DV535" s="225" t="str">
        <f t="shared" si="846"/>
        <v>-</v>
      </c>
      <c r="DW535" s="225">
        <f t="shared" si="847"/>
        <v>0</v>
      </c>
      <c r="DX535" s="150">
        <f t="shared" si="848"/>
        <v>0</v>
      </c>
      <c r="DY535" s="165">
        <f t="shared" si="854"/>
        <v>0</v>
      </c>
      <c r="DZ535" s="165">
        <f t="shared" si="849"/>
        <v>0</v>
      </c>
      <c r="EA535" s="165">
        <f t="shared" si="850"/>
        <v>0</v>
      </c>
      <c r="EB535" s="226">
        <f t="shared" si="851"/>
        <v>0</v>
      </c>
      <c r="EC535" s="165">
        <f t="shared" si="852"/>
        <v>0</v>
      </c>
      <c r="ED535" s="195">
        <f t="shared" si="853"/>
        <v>0</v>
      </c>
      <c r="EJ535" s="147"/>
    </row>
    <row r="536" spans="88:140" ht="13.5" customHeight="1">
      <c r="CJ536" s="139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212" t="s">
        <v>90</v>
      </c>
      <c r="DA536" s="3" t="str">
        <f>IF(DA529=1,VLOOKUP(1,DA508:DP526,DA532,FALSE),"-")</f>
        <v>-</v>
      </c>
      <c r="DB536" s="3" t="str">
        <f t="shared" ref="DB536:DL536" si="856">IF(DB529=1,VLOOKUP(1,DB508:DQ526,DB532,FALSE),"-")</f>
        <v>-</v>
      </c>
      <c r="DC536" s="3" t="str">
        <f t="shared" si="856"/>
        <v>-</v>
      </c>
      <c r="DD536" s="3" t="str">
        <f t="shared" si="856"/>
        <v>-</v>
      </c>
      <c r="DE536" s="3" t="str">
        <f t="shared" si="856"/>
        <v>-</v>
      </c>
      <c r="DF536" s="3" t="str">
        <f t="shared" si="856"/>
        <v>-</v>
      </c>
      <c r="DG536" s="3" t="str">
        <f t="shared" si="856"/>
        <v>-</v>
      </c>
      <c r="DH536" s="3" t="str">
        <f t="shared" si="856"/>
        <v>-</v>
      </c>
      <c r="DI536" s="3" t="str">
        <f t="shared" si="856"/>
        <v>-</v>
      </c>
      <c r="DJ536" s="3" t="str">
        <f t="shared" si="856"/>
        <v>-</v>
      </c>
      <c r="DK536" s="3" t="str">
        <f t="shared" si="856"/>
        <v>-</v>
      </c>
      <c r="DL536" s="3" t="str">
        <f t="shared" si="856"/>
        <v>-</v>
      </c>
      <c r="DM536" s="3"/>
      <c r="DN536" s="3"/>
      <c r="DO536" s="3"/>
      <c r="DP536" s="3"/>
      <c r="DQ536" s="171"/>
      <c r="DU536" s="224" t="str">
        <f t="shared" si="845"/>
        <v>-</v>
      </c>
      <c r="DV536" s="225" t="str">
        <f t="shared" si="846"/>
        <v>-</v>
      </c>
      <c r="DW536" s="225">
        <f t="shared" si="847"/>
        <v>0</v>
      </c>
      <c r="DX536" s="150">
        <f t="shared" si="848"/>
        <v>0</v>
      </c>
      <c r="DY536" s="165">
        <f t="shared" si="854"/>
        <v>0</v>
      </c>
      <c r="DZ536" s="165">
        <f t="shared" si="849"/>
        <v>0</v>
      </c>
      <c r="EA536" s="165">
        <f t="shared" si="850"/>
        <v>0</v>
      </c>
      <c r="EB536" s="226">
        <f t="shared" si="851"/>
        <v>0</v>
      </c>
      <c r="EC536" s="165">
        <f t="shared" si="852"/>
        <v>0</v>
      </c>
      <c r="ED536" s="195">
        <f t="shared" si="853"/>
        <v>0</v>
      </c>
      <c r="EJ536" s="147"/>
    </row>
    <row r="537" spans="88:140" ht="13.5" customHeight="1">
      <c r="CJ537" s="139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212" t="s">
        <v>60</v>
      </c>
      <c r="DA537" s="3" t="str">
        <f>IF(DA529=1,VLOOKUP(1,DA508:DP526,DA533,FALSE),"-")</f>
        <v>-</v>
      </c>
      <c r="DB537" s="3" t="str">
        <f t="shared" ref="DB537:DL537" si="857">IF(DB529=1,VLOOKUP(1,DB508:DQ526,DB533,FALSE),"-")</f>
        <v>-</v>
      </c>
      <c r="DC537" s="3" t="str">
        <f t="shared" si="857"/>
        <v>-</v>
      </c>
      <c r="DD537" s="3" t="str">
        <f t="shared" si="857"/>
        <v>-</v>
      </c>
      <c r="DE537" s="3" t="str">
        <f t="shared" si="857"/>
        <v>-</v>
      </c>
      <c r="DF537" s="3" t="str">
        <f t="shared" si="857"/>
        <v>-</v>
      </c>
      <c r="DG537" s="3" t="str">
        <f t="shared" si="857"/>
        <v>-</v>
      </c>
      <c r="DH537" s="3" t="str">
        <f t="shared" si="857"/>
        <v>-</v>
      </c>
      <c r="DI537" s="3" t="str">
        <f t="shared" si="857"/>
        <v>-</v>
      </c>
      <c r="DJ537" s="3" t="str">
        <f t="shared" si="857"/>
        <v>-</v>
      </c>
      <c r="DK537" s="3" t="str">
        <f t="shared" si="857"/>
        <v>-</v>
      </c>
      <c r="DL537" s="3" t="str">
        <f t="shared" si="857"/>
        <v>-</v>
      </c>
      <c r="DM537" s="3"/>
      <c r="DN537" s="3"/>
      <c r="DO537" s="3"/>
      <c r="DP537" s="3"/>
      <c r="DQ537" s="171"/>
      <c r="DU537" s="224" t="str">
        <f t="shared" si="845"/>
        <v>-</v>
      </c>
      <c r="DV537" s="225" t="str">
        <f t="shared" si="846"/>
        <v>-</v>
      </c>
      <c r="DW537" s="225">
        <f t="shared" si="847"/>
        <v>0</v>
      </c>
      <c r="DX537" s="150">
        <f t="shared" si="848"/>
        <v>0</v>
      </c>
      <c r="DY537" s="165">
        <f t="shared" si="854"/>
        <v>0</v>
      </c>
      <c r="DZ537" s="165">
        <f t="shared" si="849"/>
        <v>0</v>
      </c>
      <c r="EA537" s="165">
        <f t="shared" si="850"/>
        <v>0</v>
      </c>
      <c r="EB537" s="226">
        <f t="shared" si="851"/>
        <v>0</v>
      </c>
      <c r="EC537" s="165">
        <f t="shared" si="852"/>
        <v>0</v>
      </c>
      <c r="ED537" s="195">
        <f t="shared" si="853"/>
        <v>0</v>
      </c>
      <c r="EJ537" s="147"/>
    </row>
    <row r="538" spans="88:140" ht="13.5" customHeight="1">
      <c r="CJ538" s="139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212" t="s">
        <v>61</v>
      </c>
      <c r="DA538" s="3" t="str">
        <f>IF(DA529=1,VLOOKUP(1,DA508:DP526,DA534,FALSE),"-")</f>
        <v>-</v>
      </c>
      <c r="DB538" s="3" t="str">
        <f t="shared" ref="DB538:DL538" si="858">IF(DB529=1,VLOOKUP(1,DB508:DQ526,DB534,FALSE),"-")</f>
        <v>-</v>
      </c>
      <c r="DC538" s="3" t="str">
        <f t="shared" si="858"/>
        <v>-</v>
      </c>
      <c r="DD538" s="3" t="str">
        <f t="shared" si="858"/>
        <v>-</v>
      </c>
      <c r="DE538" s="3" t="str">
        <f t="shared" si="858"/>
        <v>-</v>
      </c>
      <c r="DF538" s="3" t="str">
        <f t="shared" si="858"/>
        <v>-</v>
      </c>
      <c r="DG538" s="3" t="str">
        <f t="shared" si="858"/>
        <v>-</v>
      </c>
      <c r="DH538" s="3" t="str">
        <f t="shared" si="858"/>
        <v>-</v>
      </c>
      <c r="DI538" s="3" t="str">
        <f t="shared" si="858"/>
        <v>-</v>
      </c>
      <c r="DJ538" s="3" t="str">
        <f t="shared" si="858"/>
        <v>-</v>
      </c>
      <c r="DK538" s="3" t="str">
        <f t="shared" si="858"/>
        <v>-</v>
      </c>
      <c r="DL538" s="3" t="str">
        <f t="shared" si="858"/>
        <v>-</v>
      </c>
      <c r="DM538" s="3"/>
      <c r="DN538" s="3"/>
      <c r="DO538" s="3"/>
      <c r="DP538" s="3"/>
      <c r="DQ538" s="171"/>
      <c r="DU538" s="224" t="str">
        <f t="shared" si="845"/>
        <v>-</v>
      </c>
      <c r="DV538" s="225" t="str">
        <f t="shared" si="846"/>
        <v>-</v>
      </c>
      <c r="DW538" s="225">
        <f t="shared" si="847"/>
        <v>0</v>
      </c>
      <c r="DX538" s="150">
        <f t="shared" si="848"/>
        <v>0</v>
      </c>
      <c r="DY538" s="165">
        <f t="shared" si="854"/>
        <v>0</v>
      </c>
      <c r="DZ538" s="165">
        <f t="shared" si="849"/>
        <v>0</v>
      </c>
      <c r="EA538" s="165">
        <f t="shared" si="850"/>
        <v>0</v>
      </c>
      <c r="EB538" s="226">
        <f t="shared" si="851"/>
        <v>0</v>
      </c>
      <c r="EC538" s="165">
        <f t="shared" si="852"/>
        <v>0</v>
      </c>
      <c r="ED538" s="195">
        <f t="shared" si="853"/>
        <v>0</v>
      </c>
      <c r="EJ538" s="147"/>
    </row>
    <row r="539" spans="88:140" ht="13.5" customHeight="1">
      <c r="CJ539" s="139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>
        <v>1</v>
      </c>
      <c r="CZ539" s="245" t="s">
        <v>93</v>
      </c>
      <c r="DA539" s="3" t="str">
        <f>IF(DA535="-","-",$E$38/(($E$20*$E$30/(2*PI()*$E$33)*1000/60)^2))</f>
        <v>-</v>
      </c>
      <c r="DB539" s="3" t="str">
        <f t="shared" ref="DB539:DL539" si="859">IF(DB535="-","-",$E$38/(($E$20*$E$30/(2*PI()*$E$33)*1000/60)^2))</f>
        <v>-</v>
      </c>
      <c r="DC539" s="3" t="str">
        <f t="shared" si="859"/>
        <v>-</v>
      </c>
      <c r="DD539" s="3" t="str">
        <f t="shared" si="859"/>
        <v>-</v>
      </c>
      <c r="DE539" s="3" t="str">
        <f t="shared" si="859"/>
        <v>-</v>
      </c>
      <c r="DF539" s="3" t="str">
        <f t="shared" si="859"/>
        <v>-</v>
      </c>
      <c r="DG539" s="3" t="str">
        <f t="shared" si="859"/>
        <v>-</v>
      </c>
      <c r="DH539" s="3" t="str">
        <f t="shared" si="859"/>
        <v>-</v>
      </c>
      <c r="DI539" s="3" t="str">
        <f t="shared" si="859"/>
        <v>-</v>
      </c>
      <c r="DJ539" s="3" t="str">
        <f t="shared" si="859"/>
        <v>-</v>
      </c>
      <c r="DK539" s="3" t="str">
        <f t="shared" si="859"/>
        <v>-</v>
      </c>
      <c r="DL539" s="3" t="str">
        <f t="shared" si="859"/>
        <v>-</v>
      </c>
      <c r="DM539" s="3"/>
      <c r="DN539" s="3"/>
      <c r="DO539" s="3"/>
      <c r="DP539" s="3"/>
      <c r="DQ539" s="171"/>
      <c r="DU539" s="224" t="str">
        <f t="shared" si="845"/>
        <v>-</v>
      </c>
      <c r="DV539" s="225" t="str">
        <f t="shared" si="846"/>
        <v>-</v>
      </c>
      <c r="DW539" s="225">
        <f t="shared" si="847"/>
        <v>0</v>
      </c>
      <c r="DX539" s="150">
        <f t="shared" si="848"/>
        <v>0</v>
      </c>
      <c r="DY539" s="165">
        <f t="shared" si="854"/>
        <v>0</v>
      </c>
      <c r="DZ539" s="165">
        <f t="shared" si="849"/>
        <v>0</v>
      </c>
      <c r="EA539" s="165">
        <f t="shared" si="850"/>
        <v>0</v>
      </c>
      <c r="EB539" s="226">
        <f t="shared" si="851"/>
        <v>0</v>
      </c>
      <c r="EC539" s="165">
        <f t="shared" si="852"/>
        <v>0</v>
      </c>
      <c r="ED539" s="195">
        <f t="shared" si="853"/>
        <v>0</v>
      </c>
      <c r="EJ539" s="147"/>
    </row>
    <row r="540" spans="88:140" ht="13.5" customHeight="1">
      <c r="CJ540" s="139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>
        <v>1</v>
      </c>
      <c r="CZ540" s="245" t="s">
        <v>96</v>
      </c>
      <c r="DA540" s="3" t="str">
        <f>IF(DA535="-","-",-($E$20*$E$30*$F$20*$E$31/($E$33)*DA537)+$E$37/($E$20*$E$30/(2*PI()*$E$33)*1000/60))</f>
        <v>-</v>
      </c>
      <c r="DB540" s="3" t="str">
        <f t="shared" ref="DB540:DL540" si="860">IF(DB535="-","-",-($E$20*$E$30*$F$20*$E$31/($E$33)*DB537)+$E$37/($E$20*$E$30/(2*PI()*$E$33)*1000/60))</f>
        <v>-</v>
      </c>
      <c r="DC540" s="3" t="str">
        <f t="shared" si="860"/>
        <v>-</v>
      </c>
      <c r="DD540" s="3" t="str">
        <f t="shared" si="860"/>
        <v>-</v>
      </c>
      <c r="DE540" s="3" t="str">
        <f t="shared" si="860"/>
        <v>-</v>
      </c>
      <c r="DF540" s="3" t="str">
        <f t="shared" si="860"/>
        <v>-</v>
      </c>
      <c r="DG540" s="3" t="str">
        <f t="shared" si="860"/>
        <v>-</v>
      </c>
      <c r="DH540" s="3" t="str">
        <f t="shared" si="860"/>
        <v>-</v>
      </c>
      <c r="DI540" s="3" t="str">
        <f t="shared" si="860"/>
        <v>-</v>
      </c>
      <c r="DJ540" s="3" t="str">
        <f t="shared" si="860"/>
        <v>-</v>
      </c>
      <c r="DK540" s="3" t="str">
        <f t="shared" si="860"/>
        <v>-</v>
      </c>
      <c r="DL540" s="3" t="str">
        <f t="shared" si="860"/>
        <v>-</v>
      </c>
      <c r="DM540" s="3"/>
      <c r="DN540" s="3"/>
      <c r="DO540" s="3"/>
      <c r="DP540" s="3"/>
      <c r="DQ540" s="171"/>
      <c r="DU540" s="224" t="str">
        <f t="shared" si="845"/>
        <v>-</v>
      </c>
      <c r="DV540" s="225" t="str">
        <f t="shared" si="846"/>
        <v>-</v>
      </c>
      <c r="DW540" s="225">
        <f t="shared" si="847"/>
        <v>0</v>
      </c>
      <c r="DX540" s="150">
        <f t="shared" si="848"/>
        <v>0</v>
      </c>
      <c r="DY540" s="165">
        <f t="shared" si="854"/>
        <v>0</v>
      </c>
      <c r="DZ540" s="165">
        <f t="shared" si="849"/>
        <v>0</v>
      </c>
      <c r="EA540" s="165">
        <f t="shared" si="850"/>
        <v>0</v>
      </c>
      <c r="EB540" s="226">
        <f t="shared" si="851"/>
        <v>0</v>
      </c>
      <c r="EC540" s="165">
        <f t="shared" si="852"/>
        <v>0</v>
      </c>
      <c r="ED540" s="195">
        <f t="shared" si="853"/>
        <v>0</v>
      </c>
      <c r="EJ540" s="147"/>
    </row>
    <row r="541" spans="88:140" ht="13.5" customHeight="1">
      <c r="CJ541" s="139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>
        <v>1</v>
      </c>
      <c r="CZ541" s="245" t="s">
        <v>99</v>
      </c>
      <c r="DA541" s="3" t="str">
        <f>IF(DA535="-","-",-$E$20*$E$30*$F$20*$E$31/($E$33) * DA538 + $E$36*$E$6*9.80665+DA503)</f>
        <v>-</v>
      </c>
      <c r="DB541" s="3" t="str">
        <f t="shared" ref="DB541:DL541" si="861">IF(DB535="-","-",-$E$20*$E$30*$F$20*$E$31/($E$33) * DB538 + $E$36*$E$6*9.80665+DB503)</f>
        <v>-</v>
      </c>
      <c r="DC541" s="3" t="str">
        <f t="shared" si="861"/>
        <v>-</v>
      </c>
      <c r="DD541" s="3" t="str">
        <f t="shared" si="861"/>
        <v>-</v>
      </c>
      <c r="DE541" s="3" t="str">
        <f t="shared" si="861"/>
        <v>-</v>
      </c>
      <c r="DF541" s="3" t="str">
        <f t="shared" si="861"/>
        <v>-</v>
      </c>
      <c r="DG541" s="3" t="str">
        <f t="shared" si="861"/>
        <v>-</v>
      </c>
      <c r="DH541" s="3" t="str">
        <f t="shared" si="861"/>
        <v>-</v>
      </c>
      <c r="DI541" s="3" t="str">
        <f t="shared" si="861"/>
        <v>-</v>
      </c>
      <c r="DJ541" s="3" t="str">
        <f t="shared" si="861"/>
        <v>-</v>
      </c>
      <c r="DK541" s="3" t="str">
        <f t="shared" si="861"/>
        <v>-</v>
      </c>
      <c r="DL541" s="3" t="str">
        <f t="shared" si="861"/>
        <v>-</v>
      </c>
      <c r="DM541" s="3"/>
      <c r="DN541" s="3"/>
      <c r="DO541" s="3"/>
      <c r="DP541" s="3"/>
      <c r="DQ541" s="171"/>
      <c r="DU541" s="224" t="str">
        <f t="shared" si="845"/>
        <v>-</v>
      </c>
      <c r="DV541" s="225" t="str">
        <f t="shared" si="846"/>
        <v>-</v>
      </c>
      <c r="DW541" s="225">
        <f t="shared" si="847"/>
        <v>0</v>
      </c>
      <c r="DX541" s="150">
        <f t="shared" si="848"/>
        <v>0</v>
      </c>
      <c r="DY541" s="165">
        <f t="shared" si="854"/>
        <v>0</v>
      </c>
      <c r="DZ541" s="165">
        <f t="shared" si="849"/>
        <v>0</v>
      </c>
      <c r="EA541" s="165">
        <f t="shared" si="850"/>
        <v>0</v>
      </c>
      <c r="EB541" s="226">
        <f t="shared" si="851"/>
        <v>0</v>
      </c>
      <c r="EC541" s="165">
        <f t="shared" si="852"/>
        <v>0</v>
      </c>
      <c r="ED541" s="195">
        <f t="shared" si="853"/>
        <v>0</v>
      </c>
      <c r="EJ541" s="147"/>
    </row>
    <row r="542" spans="88:140" ht="13.5" customHeight="1">
      <c r="CJ542" s="139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212" t="s">
        <v>102</v>
      </c>
      <c r="DA542" s="3" t="str">
        <f>IF(DA535="-","-",(-DA540+SQRT(DA540^2-4*DA539*(DA541+DA503)))/2/DA539)</f>
        <v>-</v>
      </c>
      <c r="DB542" s="3" t="str">
        <f t="shared" ref="DB542:DL542" si="862">IF(DB535="-","-",(-DB540+SQRT(DB540^2-4*DB539*(DB541+DB503)))/2/DB539)</f>
        <v>-</v>
      </c>
      <c r="DC542" s="3" t="str">
        <f t="shared" si="862"/>
        <v>-</v>
      </c>
      <c r="DD542" s="3" t="str">
        <f t="shared" si="862"/>
        <v>-</v>
      </c>
      <c r="DE542" s="3" t="str">
        <f t="shared" si="862"/>
        <v>-</v>
      </c>
      <c r="DF542" s="3" t="str">
        <f t="shared" si="862"/>
        <v>-</v>
      </c>
      <c r="DG542" s="3" t="str">
        <f t="shared" si="862"/>
        <v>-</v>
      </c>
      <c r="DH542" s="3" t="str">
        <f t="shared" si="862"/>
        <v>-</v>
      </c>
      <c r="DI542" s="3" t="str">
        <f t="shared" si="862"/>
        <v>-</v>
      </c>
      <c r="DJ542" s="3" t="str">
        <f t="shared" si="862"/>
        <v>-</v>
      </c>
      <c r="DK542" s="3" t="str">
        <f t="shared" si="862"/>
        <v>-</v>
      </c>
      <c r="DL542" s="3" t="str">
        <f t="shared" si="862"/>
        <v>-</v>
      </c>
      <c r="DM542" s="3"/>
      <c r="DN542" s="3"/>
      <c r="DO542" s="3"/>
      <c r="DP542" s="3"/>
      <c r="DQ542" s="171"/>
      <c r="DU542" s="224" t="str">
        <f t="shared" si="845"/>
        <v>-</v>
      </c>
      <c r="DV542" s="225" t="str">
        <f t="shared" si="846"/>
        <v>-</v>
      </c>
      <c r="DW542" s="225">
        <f t="shared" si="847"/>
        <v>0</v>
      </c>
      <c r="DX542" s="150">
        <f t="shared" si="848"/>
        <v>0</v>
      </c>
      <c r="DY542" s="165">
        <f t="shared" si="854"/>
        <v>0</v>
      </c>
      <c r="DZ542" s="165">
        <f t="shared" si="849"/>
        <v>0</v>
      </c>
      <c r="EA542" s="165">
        <f t="shared" si="850"/>
        <v>0</v>
      </c>
      <c r="EB542" s="226">
        <f t="shared" si="851"/>
        <v>0</v>
      </c>
      <c r="EC542" s="165">
        <f t="shared" si="852"/>
        <v>0</v>
      </c>
      <c r="ED542" s="195">
        <f t="shared" si="853"/>
        <v>0</v>
      </c>
      <c r="EJ542" s="147"/>
    </row>
    <row r="543" spans="88:140" ht="13.5" customHeight="1">
      <c r="CJ543" s="139"/>
      <c r="CZ543" s="246" t="s">
        <v>106</v>
      </c>
      <c r="DA543" s="196" t="str">
        <f>IF(MAX(DA508:DA526)&lt;1,"-",IF(DA535="-","-",DA542/$E$20/$E$30*(2*PI()*$E$33)/1000*60))</f>
        <v>-</v>
      </c>
      <c r="DB543" s="196" t="str">
        <f t="shared" ref="DB543:DL543" si="863">IF(MAX(DB508:DB526)&lt;1,"-",IF(DB535="-","-",DB542/$E$20/$E$30*(2*PI()*$E$33)/1000*60))</f>
        <v>-</v>
      </c>
      <c r="DC543" s="196" t="str">
        <f t="shared" si="863"/>
        <v>-</v>
      </c>
      <c r="DD543" s="196" t="str">
        <f t="shared" si="863"/>
        <v>-</v>
      </c>
      <c r="DE543" s="196" t="str">
        <f t="shared" si="863"/>
        <v>-</v>
      </c>
      <c r="DF543" s="196" t="str">
        <f t="shared" si="863"/>
        <v>-</v>
      </c>
      <c r="DG543" s="196" t="str">
        <f t="shared" si="863"/>
        <v>-</v>
      </c>
      <c r="DH543" s="196" t="str">
        <f t="shared" si="863"/>
        <v>-</v>
      </c>
      <c r="DI543" s="196" t="str">
        <f t="shared" si="863"/>
        <v>-</v>
      </c>
      <c r="DJ543" s="196" t="str">
        <f t="shared" si="863"/>
        <v>-</v>
      </c>
      <c r="DK543" s="196" t="str">
        <f t="shared" si="863"/>
        <v>-</v>
      </c>
      <c r="DL543" s="196" t="str">
        <f t="shared" si="863"/>
        <v>-</v>
      </c>
      <c r="DQ543" s="171"/>
      <c r="DU543" s="224" t="str">
        <f t="shared" si="845"/>
        <v>-</v>
      </c>
      <c r="DV543" s="225" t="str">
        <f t="shared" si="846"/>
        <v>-</v>
      </c>
      <c r="DW543" s="225">
        <f t="shared" si="847"/>
        <v>0</v>
      </c>
      <c r="DX543" s="150">
        <f t="shared" si="848"/>
        <v>0</v>
      </c>
      <c r="DY543" s="165">
        <f t="shared" si="854"/>
        <v>0</v>
      </c>
      <c r="DZ543" s="165">
        <f t="shared" si="849"/>
        <v>0</v>
      </c>
      <c r="EA543" s="165">
        <f t="shared" si="850"/>
        <v>0</v>
      </c>
      <c r="EB543" s="226">
        <f t="shared" si="851"/>
        <v>0</v>
      </c>
      <c r="EC543" s="165">
        <f t="shared" si="852"/>
        <v>0</v>
      </c>
      <c r="ED543" s="195">
        <f t="shared" si="853"/>
        <v>0</v>
      </c>
      <c r="EJ543" s="147"/>
    </row>
    <row r="544" spans="88:140" ht="13.5" customHeight="1">
      <c r="CJ544" s="139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171"/>
      <c r="DU544" s="224" t="str">
        <f t="shared" si="845"/>
        <v>-</v>
      </c>
      <c r="DV544" s="225" t="str">
        <f t="shared" si="846"/>
        <v>-</v>
      </c>
      <c r="DW544" s="225">
        <f t="shared" si="847"/>
        <v>0</v>
      </c>
      <c r="DX544" s="150">
        <f t="shared" si="848"/>
        <v>0</v>
      </c>
      <c r="DY544" s="165">
        <f t="shared" si="854"/>
        <v>0</v>
      </c>
      <c r="DZ544" s="165">
        <f t="shared" si="849"/>
        <v>0</v>
      </c>
      <c r="EA544" s="165">
        <f t="shared" si="850"/>
        <v>0</v>
      </c>
      <c r="EB544" s="226">
        <f t="shared" si="851"/>
        <v>0</v>
      </c>
      <c r="EC544" s="165">
        <f t="shared" si="852"/>
        <v>0</v>
      </c>
      <c r="ED544" s="195">
        <f t="shared" si="853"/>
        <v>0</v>
      </c>
      <c r="EJ544" s="147"/>
    </row>
    <row r="545" spans="88:140" ht="13.5" customHeight="1">
      <c r="CJ545" s="139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171"/>
      <c r="DU545" s="224" t="str">
        <f t="shared" si="845"/>
        <v>-</v>
      </c>
      <c r="DV545" s="225" t="str">
        <f t="shared" si="846"/>
        <v>-</v>
      </c>
      <c r="DW545" s="225">
        <f t="shared" si="847"/>
        <v>0</v>
      </c>
      <c r="DX545" s="150">
        <f t="shared" si="848"/>
        <v>0</v>
      </c>
      <c r="DY545" s="165">
        <f t="shared" si="854"/>
        <v>0</v>
      </c>
      <c r="DZ545" s="165">
        <f t="shared" si="849"/>
        <v>0</v>
      </c>
      <c r="EA545" s="165">
        <f t="shared" si="850"/>
        <v>0</v>
      </c>
      <c r="EB545" s="226">
        <f t="shared" si="851"/>
        <v>0</v>
      </c>
      <c r="EC545" s="165">
        <f t="shared" si="852"/>
        <v>0</v>
      </c>
      <c r="ED545" s="195">
        <f t="shared" si="853"/>
        <v>0</v>
      </c>
      <c r="EJ545" s="147"/>
    </row>
    <row r="546" spans="88:140" ht="13.5" customHeight="1">
      <c r="CJ546" s="157"/>
      <c r="CK546" s="3"/>
      <c r="CL546" s="3"/>
      <c r="CM546" s="3"/>
      <c r="CN546" s="3"/>
      <c r="CO546" s="3" t="s">
        <v>32</v>
      </c>
      <c r="CP546" s="164" t="s">
        <v>33</v>
      </c>
      <c r="CQ546" s="3" t="s">
        <v>34</v>
      </c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174"/>
      <c r="DU546" s="224" t="str">
        <f t="shared" si="845"/>
        <v>-</v>
      </c>
      <c r="DV546" s="225" t="str">
        <f t="shared" si="846"/>
        <v>-</v>
      </c>
      <c r="DW546" s="225">
        <f t="shared" si="847"/>
        <v>0</v>
      </c>
      <c r="DX546" s="150">
        <f t="shared" si="848"/>
        <v>0</v>
      </c>
      <c r="DY546" s="165">
        <f t="shared" si="854"/>
        <v>0</v>
      </c>
      <c r="DZ546" s="165">
        <f t="shared" si="849"/>
        <v>0</v>
      </c>
      <c r="EA546" s="165">
        <f t="shared" si="850"/>
        <v>0</v>
      </c>
      <c r="EB546" s="226">
        <f t="shared" si="851"/>
        <v>0</v>
      </c>
      <c r="EC546" s="165">
        <f t="shared" si="852"/>
        <v>0</v>
      </c>
      <c r="ED546" s="195">
        <f t="shared" si="853"/>
        <v>0</v>
      </c>
      <c r="EJ546" s="147"/>
    </row>
    <row r="547" spans="88:140" ht="13.5" customHeight="1">
      <c r="CJ547" s="139"/>
      <c r="CK547" s="3"/>
      <c r="CL547" s="3"/>
      <c r="CM547" s="165"/>
      <c r="CN547" s="165"/>
      <c r="CO547" s="215">
        <v>0</v>
      </c>
      <c r="CP547" s="242">
        <f>$AL$70</f>
        <v>0</v>
      </c>
      <c r="CQ547" s="242">
        <f>$AM$70</f>
        <v>0.01</v>
      </c>
      <c r="CR547" s="242">
        <f>$AN$70</f>
        <v>0.02</v>
      </c>
      <c r="CS547" s="242">
        <f>$AO$70</f>
        <v>0.03</v>
      </c>
      <c r="CT547" s="242">
        <f>$AP$70</f>
        <v>0.04</v>
      </c>
      <c r="CU547" s="242">
        <f>$AQ$70</f>
        <v>0.05</v>
      </c>
      <c r="CV547" s="242">
        <f>$AR$70</f>
        <v>0.06</v>
      </c>
      <c r="CW547" s="242">
        <f>$AS$70</f>
        <v>7.0000000000000007E-2</v>
      </c>
      <c r="CX547" s="242">
        <f>$AT$70</f>
        <v>0.08</v>
      </c>
      <c r="CY547" s="242">
        <f>$AU$70</f>
        <v>0.09</v>
      </c>
      <c r="CZ547" s="242">
        <f>$AV$70</f>
        <v>0.1</v>
      </c>
      <c r="DA547" s="193">
        <f>CO547</f>
        <v>0</v>
      </c>
      <c r="DB547" s="193">
        <f t="shared" ref="DB547:DL548" si="864">CP547</f>
        <v>0</v>
      </c>
      <c r="DC547" s="193">
        <f t="shared" si="864"/>
        <v>0.01</v>
      </c>
      <c r="DD547" s="193">
        <f t="shared" si="864"/>
        <v>0.02</v>
      </c>
      <c r="DE547" s="193">
        <f t="shared" si="864"/>
        <v>0.03</v>
      </c>
      <c r="DF547" s="193">
        <f t="shared" si="864"/>
        <v>0.04</v>
      </c>
      <c r="DG547" s="193">
        <f t="shared" si="864"/>
        <v>0.05</v>
      </c>
      <c r="DH547" s="193">
        <f t="shared" si="864"/>
        <v>0.06</v>
      </c>
      <c r="DI547" s="193">
        <f t="shared" si="864"/>
        <v>7.0000000000000007E-2</v>
      </c>
      <c r="DJ547" s="193">
        <f t="shared" si="864"/>
        <v>0.08</v>
      </c>
      <c r="DK547" s="193">
        <f t="shared" si="864"/>
        <v>0.09</v>
      </c>
      <c r="DL547" s="194">
        <f t="shared" si="864"/>
        <v>0.1</v>
      </c>
      <c r="DM547" s="3"/>
      <c r="DN547" s="3"/>
      <c r="DO547" s="3"/>
      <c r="DP547" s="3"/>
      <c r="DQ547" s="171"/>
      <c r="DU547" s="224" t="str">
        <f t="shared" si="845"/>
        <v>-</v>
      </c>
      <c r="DV547" s="225" t="str">
        <f t="shared" si="846"/>
        <v>-</v>
      </c>
      <c r="DW547" s="225">
        <f t="shared" si="847"/>
        <v>0</v>
      </c>
      <c r="DX547" s="150">
        <f t="shared" si="848"/>
        <v>0</v>
      </c>
      <c r="DY547" s="165">
        <f t="shared" si="854"/>
        <v>0</v>
      </c>
      <c r="DZ547" s="165">
        <f t="shared" si="849"/>
        <v>0</v>
      </c>
      <c r="EA547" s="165">
        <f t="shared" si="850"/>
        <v>0</v>
      </c>
      <c r="EB547" s="226">
        <f t="shared" si="851"/>
        <v>0</v>
      </c>
      <c r="EC547" s="165">
        <f t="shared" si="852"/>
        <v>0</v>
      </c>
      <c r="ED547" s="195">
        <f t="shared" si="853"/>
        <v>0</v>
      </c>
      <c r="EJ547" s="147"/>
    </row>
    <row r="548" spans="88:140" ht="13.5" customHeight="1">
      <c r="CJ548" s="139"/>
      <c r="CK548" s="3"/>
      <c r="CL548" s="3"/>
      <c r="CM548" s="3"/>
      <c r="CN548" s="3"/>
      <c r="CO548" s="213">
        <f t="shared" ref="CO548:CZ548" si="865">$E$6*9.80665*SIN(ATAN(CO$6))</f>
        <v>0</v>
      </c>
      <c r="CP548" s="196">
        <f>$E$6*9.80665*SIN(ATAN(CP547))</f>
        <v>0</v>
      </c>
      <c r="CQ548" s="243">
        <f t="shared" si="865"/>
        <v>0</v>
      </c>
      <c r="CR548" s="196">
        <f t="shared" si="865"/>
        <v>0</v>
      </c>
      <c r="CS548" s="196">
        <f t="shared" si="865"/>
        <v>0</v>
      </c>
      <c r="CT548" s="196">
        <f t="shared" si="865"/>
        <v>0</v>
      </c>
      <c r="CU548" s="196">
        <f t="shared" si="865"/>
        <v>0</v>
      </c>
      <c r="CV548" s="196">
        <f t="shared" si="865"/>
        <v>0</v>
      </c>
      <c r="CW548" s="196">
        <f t="shared" si="865"/>
        <v>0</v>
      </c>
      <c r="CX548" s="196">
        <f t="shared" si="865"/>
        <v>0</v>
      </c>
      <c r="CY548" s="196">
        <f t="shared" si="865"/>
        <v>0</v>
      </c>
      <c r="CZ548" s="196">
        <f t="shared" si="865"/>
        <v>0</v>
      </c>
      <c r="DA548" s="196">
        <f>CO548</f>
        <v>0</v>
      </c>
      <c r="DB548" s="196">
        <f t="shared" si="864"/>
        <v>0</v>
      </c>
      <c r="DC548" s="196">
        <f t="shared" si="864"/>
        <v>0</v>
      </c>
      <c r="DD548" s="196">
        <f t="shared" si="864"/>
        <v>0</v>
      </c>
      <c r="DE548" s="196">
        <f t="shared" si="864"/>
        <v>0</v>
      </c>
      <c r="DF548" s="196">
        <f t="shared" si="864"/>
        <v>0</v>
      </c>
      <c r="DG548" s="196">
        <f t="shared" si="864"/>
        <v>0</v>
      </c>
      <c r="DH548" s="196">
        <f t="shared" si="864"/>
        <v>0</v>
      </c>
      <c r="DI548" s="196">
        <f t="shared" si="864"/>
        <v>0</v>
      </c>
      <c r="DJ548" s="196">
        <f t="shared" si="864"/>
        <v>0</v>
      </c>
      <c r="DK548" s="196">
        <f t="shared" si="864"/>
        <v>0</v>
      </c>
      <c r="DL548" s="197">
        <f t="shared" si="864"/>
        <v>0</v>
      </c>
      <c r="DM548" s="3"/>
      <c r="DN548" s="3"/>
      <c r="DO548" s="3"/>
      <c r="DP548" s="3"/>
      <c r="DQ548" s="171"/>
      <c r="DU548" s="224" t="str">
        <f t="shared" si="845"/>
        <v>-</v>
      </c>
      <c r="DV548" s="225" t="str">
        <f t="shared" si="846"/>
        <v>-</v>
      </c>
      <c r="DW548" s="225">
        <f t="shared" si="847"/>
        <v>0</v>
      </c>
      <c r="DX548" s="150">
        <f t="shared" si="848"/>
        <v>0</v>
      </c>
      <c r="DY548" s="165">
        <f t="shared" si="854"/>
        <v>0</v>
      </c>
      <c r="DZ548" s="165">
        <f t="shared" si="849"/>
        <v>0</v>
      </c>
      <c r="EA548" s="165">
        <f t="shared" si="850"/>
        <v>0</v>
      </c>
      <c r="EB548" s="226">
        <f t="shared" si="851"/>
        <v>0</v>
      </c>
      <c r="EC548" s="165">
        <f t="shared" si="852"/>
        <v>0</v>
      </c>
      <c r="ED548" s="195">
        <f t="shared" si="853"/>
        <v>0</v>
      </c>
      <c r="EJ548" s="147"/>
    </row>
    <row r="549" spans="88:140" ht="13.5" customHeight="1">
      <c r="CJ549" s="139"/>
      <c r="CK549" s="3"/>
      <c r="CL549" s="3"/>
      <c r="CM549" s="3"/>
      <c r="CN549" s="3"/>
      <c r="CO549" s="3"/>
      <c r="CP549" s="3"/>
      <c r="CQ549" s="166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171"/>
      <c r="DU549" s="224" t="str">
        <f t="shared" si="845"/>
        <v>-</v>
      </c>
      <c r="DV549" s="225" t="str">
        <f t="shared" si="846"/>
        <v>-</v>
      </c>
      <c r="DW549" s="225">
        <f t="shared" si="847"/>
        <v>0</v>
      </c>
      <c r="DX549" s="150">
        <f t="shared" si="848"/>
        <v>0</v>
      </c>
      <c r="DY549" s="165">
        <f t="shared" si="854"/>
        <v>0</v>
      </c>
      <c r="DZ549" s="165">
        <f t="shared" si="849"/>
        <v>0</v>
      </c>
      <c r="EA549" s="165">
        <f t="shared" si="850"/>
        <v>0</v>
      </c>
      <c r="EB549" s="226">
        <f t="shared" si="851"/>
        <v>0</v>
      </c>
      <c r="EC549" s="165">
        <f t="shared" si="852"/>
        <v>0</v>
      </c>
      <c r="ED549" s="195">
        <f t="shared" si="853"/>
        <v>0</v>
      </c>
      <c r="EJ549" s="147"/>
    </row>
    <row r="550" spans="88:140" ht="13.5" customHeight="1">
      <c r="CJ550" s="139"/>
      <c r="CK550" s="3"/>
      <c r="CL550" s="1" t="s">
        <v>26</v>
      </c>
      <c r="CM550" s="3" t="s">
        <v>50</v>
      </c>
      <c r="CN550" s="3" t="s">
        <v>51</v>
      </c>
      <c r="CO550" s="3" t="s">
        <v>52</v>
      </c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 t="s">
        <v>25</v>
      </c>
      <c r="DN550" s="3" t="s">
        <v>53</v>
      </c>
      <c r="DO550" s="151" t="s">
        <v>54</v>
      </c>
      <c r="DP550" s="3"/>
      <c r="DQ550" s="171"/>
      <c r="DU550" s="224" t="str">
        <f t="shared" si="845"/>
        <v>-</v>
      </c>
      <c r="DV550" s="225" t="str">
        <f t="shared" si="846"/>
        <v>-</v>
      </c>
      <c r="DW550" s="225">
        <f t="shared" si="847"/>
        <v>0</v>
      </c>
      <c r="DX550" s="150">
        <f t="shared" si="848"/>
        <v>0</v>
      </c>
      <c r="DY550" s="165">
        <f t="shared" si="854"/>
        <v>0</v>
      </c>
      <c r="DZ550" s="165">
        <f t="shared" si="849"/>
        <v>0</v>
      </c>
      <c r="EA550" s="165">
        <f t="shared" si="850"/>
        <v>0</v>
      </c>
      <c r="EB550" s="226">
        <f t="shared" si="851"/>
        <v>0</v>
      </c>
      <c r="EC550" s="165">
        <f t="shared" si="852"/>
        <v>0</v>
      </c>
      <c r="ED550" s="195">
        <f t="shared" si="853"/>
        <v>0</v>
      </c>
      <c r="EJ550" s="147"/>
    </row>
    <row r="551" spans="88:140" ht="13.5" customHeight="1">
      <c r="CJ551" s="231"/>
      <c r="CK551" s="249" t="str">
        <f>BY4</f>
        <v>13th</v>
      </c>
      <c r="CL551" s="232"/>
      <c r="CM551" s="223"/>
      <c r="CN551" s="223"/>
      <c r="CO551" s="193">
        <f>CO$6</f>
        <v>0</v>
      </c>
      <c r="CP551" s="193">
        <f t="shared" ref="CP551:CZ551" si="866">CP$6</f>
        <v>0</v>
      </c>
      <c r="CQ551" s="193">
        <f t="shared" si="866"/>
        <v>0.01</v>
      </c>
      <c r="CR551" s="193">
        <f t="shared" si="866"/>
        <v>0.02</v>
      </c>
      <c r="CS551" s="193">
        <f t="shared" si="866"/>
        <v>0.03</v>
      </c>
      <c r="CT551" s="193">
        <f t="shared" si="866"/>
        <v>0.04</v>
      </c>
      <c r="CU551" s="193">
        <f t="shared" si="866"/>
        <v>0.05</v>
      </c>
      <c r="CV551" s="193">
        <f t="shared" si="866"/>
        <v>0.06</v>
      </c>
      <c r="CW551" s="193">
        <f t="shared" si="866"/>
        <v>7.0000000000000007E-2</v>
      </c>
      <c r="CX551" s="193">
        <f t="shared" si="866"/>
        <v>0.08</v>
      </c>
      <c r="CY551" s="193">
        <f t="shared" si="866"/>
        <v>0.09</v>
      </c>
      <c r="CZ551" s="193">
        <f t="shared" si="866"/>
        <v>0.1</v>
      </c>
      <c r="DA551" s="193">
        <f>CO$6</f>
        <v>0</v>
      </c>
      <c r="DB551" s="193">
        <f>CP$6</f>
        <v>0</v>
      </c>
      <c r="DC551" s="193">
        <f t="shared" ref="DC551:DJ551" si="867">CQ$6</f>
        <v>0.01</v>
      </c>
      <c r="DD551" s="193">
        <f t="shared" si="867"/>
        <v>0.02</v>
      </c>
      <c r="DE551" s="193">
        <f t="shared" si="867"/>
        <v>0.03</v>
      </c>
      <c r="DF551" s="193">
        <f t="shared" si="867"/>
        <v>0.04</v>
      </c>
      <c r="DG551" s="193">
        <f t="shared" si="867"/>
        <v>0.05</v>
      </c>
      <c r="DH551" s="193">
        <f t="shared" si="867"/>
        <v>0.06</v>
      </c>
      <c r="DI551" s="193">
        <f t="shared" si="867"/>
        <v>7.0000000000000007E-2</v>
      </c>
      <c r="DJ551" s="193">
        <f t="shared" si="867"/>
        <v>0.08</v>
      </c>
      <c r="DK551" s="193">
        <f>CY$6</f>
        <v>0.09</v>
      </c>
      <c r="DL551" s="193">
        <f>CZ$6</f>
        <v>0.1</v>
      </c>
      <c r="DM551" s="193"/>
      <c r="DN551" s="193"/>
      <c r="DO551" s="193" t="s">
        <v>56</v>
      </c>
      <c r="DP551" s="194"/>
      <c r="DU551" s="224" t="str">
        <f t="shared" si="845"/>
        <v>-</v>
      </c>
      <c r="DV551" s="225" t="str">
        <f t="shared" si="846"/>
        <v>-</v>
      </c>
      <c r="DW551" s="225">
        <f t="shared" si="847"/>
        <v>0</v>
      </c>
      <c r="DX551" s="150">
        <f t="shared" si="848"/>
        <v>0</v>
      </c>
      <c r="DY551" s="165">
        <f t="shared" si="854"/>
        <v>0</v>
      </c>
      <c r="DZ551" s="165">
        <f t="shared" si="849"/>
        <v>0</v>
      </c>
      <c r="EA551" s="165">
        <f t="shared" si="850"/>
        <v>0</v>
      </c>
      <c r="EB551" s="226">
        <f t="shared" si="851"/>
        <v>0</v>
      </c>
      <c r="EC551" s="165">
        <f t="shared" si="852"/>
        <v>0</v>
      </c>
      <c r="ED551" s="195">
        <f t="shared" si="853"/>
        <v>0</v>
      </c>
      <c r="EJ551" s="147"/>
    </row>
    <row r="552" spans="88:140" ht="13.5" customHeight="1">
      <c r="CJ552" s="236" t="str">
        <f>BL5</f>
        <v>rpm</v>
      </c>
      <c r="CK552" s="142" t="str">
        <f>BY5</f>
        <v>Nm</v>
      </c>
      <c r="CL552" s="139" t="s">
        <v>36</v>
      </c>
      <c r="CM552" s="3" t="s">
        <v>58</v>
      </c>
      <c r="CN552" s="3" t="s">
        <v>59</v>
      </c>
      <c r="CO552" s="3" t="s">
        <v>59</v>
      </c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 t="s">
        <v>35</v>
      </c>
      <c r="DN552" s="3" t="s">
        <v>58</v>
      </c>
      <c r="DO552" s="139" t="s">
        <v>60</v>
      </c>
      <c r="DP552" s="235" t="s">
        <v>61</v>
      </c>
      <c r="DU552" s="227" t="str">
        <f>IF($E$27="","-",BL25)</f>
        <v>-</v>
      </c>
      <c r="DV552" s="228" t="str">
        <f>CE25</f>
        <v>-</v>
      </c>
      <c r="DW552" s="228">
        <f>IF(DU552="-",0,$E$6)</f>
        <v>0</v>
      </c>
      <c r="DX552" s="229">
        <f>IF(DU552="-",0,$DU552/$E$27/$E$30*(2*PI()*$E$33)/1000*60)</f>
        <v>0</v>
      </c>
      <c r="DY552" s="214">
        <f t="shared" si="854"/>
        <v>0</v>
      </c>
      <c r="DZ552" s="214">
        <f t="shared" si="849"/>
        <v>0</v>
      </c>
      <c r="EA552" s="214">
        <f t="shared" si="850"/>
        <v>0</v>
      </c>
      <c r="EB552" s="230">
        <f t="shared" si="851"/>
        <v>0</v>
      </c>
      <c r="EC552" s="214">
        <f t="shared" si="852"/>
        <v>0</v>
      </c>
      <c r="ED552" s="197">
        <f t="shared" si="853"/>
        <v>0</v>
      </c>
      <c r="EJ552" s="147"/>
    </row>
    <row r="553" spans="88:140" ht="13.5" customHeight="1">
      <c r="CJ553" s="236" t="str">
        <f>IF($E$21="","-",BL6)</f>
        <v>-</v>
      </c>
      <c r="CK553" s="142" t="str">
        <f t="shared" ref="CK553:CK571" si="868">BY6</f>
        <v>-</v>
      </c>
      <c r="CL553" s="260" t="str">
        <f>IF(CJ553="-","-",CJ553/$E$21/$E$30*(2*PI()*$E$33)/1000*60)</f>
        <v>-</v>
      </c>
      <c r="CM553" s="3">
        <f t="shared" ref="CM553:CM571" si="869">IF(CJ553="-",0,$CK553*$E$21*$E$30*$F$21*$E$31/($E$33))</f>
        <v>0</v>
      </c>
      <c r="CN553" s="3">
        <f>IF(CJ553="-",0,$E$36*$E$6*9.80665+$E$37*($CJ553/$E$21/$E$30*(2*PI()*$E$33)/1000*60)+$E$38*($CJ553/$E$21/$E$30*(2*PI()*$E$33)/1000*60)^2)</f>
        <v>0</v>
      </c>
      <c r="CO553" s="3">
        <f t="shared" ref="CO553:CO571" si="870">IF(CJ553="-",0,$CM553-$CN553-CO$53)</f>
        <v>0</v>
      </c>
      <c r="CP553" s="3">
        <f t="shared" ref="CP553:CP571" si="871">IF(CJ553="-",0,$CM553-$CN553-CP$53)</f>
        <v>0</v>
      </c>
      <c r="CQ553" s="3">
        <f t="shared" ref="CQ553:CQ571" si="872">IF(CJ553="-",0,$CM553-$CN553-CQ$53)</f>
        <v>0</v>
      </c>
      <c r="CR553" s="3">
        <f t="shared" ref="CR553:CR571" si="873">IF(CJ553="-",0,$CM553-$CN553-CR$53)</f>
        <v>0</v>
      </c>
      <c r="CS553" s="3">
        <f t="shared" ref="CS553:CS571" si="874">IF(CJ553="-",0,$CM553-$CN553-CS$53)</f>
        <v>0</v>
      </c>
      <c r="CT553" s="3">
        <f t="shared" ref="CT553:CT571" si="875">IF(CJ553="-",0,$CM553-$CN553-CT$53)</f>
        <v>0</v>
      </c>
      <c r="CU553" s="3">
        <f t="shared" ref="CU553:CU571" si="876">IF(CJ553="-",0,$CM553-$CN553-CU$53)</f>
        <v>0</v>
      </c>
      <c r="CV553" s="3">
        <f t="shared" ref="CV553:CV571" si="877">IF(CJ553="-",0,$CM553-$CN553-CV$53)</f>
        <v>0</v>
      </c>
      <c r="CW553" s="3">
        <f t="shared" ref="CW553:CW571" si="878">IF(CJ553="-",0,$CM553-$CN553-CW$53)</f>
        <v>0</v>
      </c>
      <c r="CX553" s="3">
        <f t="shared" ref="CX553:CX571" si="879">IF(CJ553="-",0,$CM553-$CN553-CX$53)</f>
        <v>0</v>
      </c>
      <c r="CY553" s="3">
        <f t="shared" ref="CY553:CY571" si="880">IF(CJ553="-",0,$CM553-$CN553-CY$53)</f>
        <v>0</v>
      </c>
      <c r="CZ553" s="3">
        <f t="shared" ref="CZ553:CZ571" si="881">IF(CJ553="-",0,$CM553-$CN553-CZ$53)</f>
        <v>0</v>
      </c>
      <c r="DA553" s="3">
        <f>IF(AND(CO553&gt;0,CO554&lt;0),1,-1)</f>
        <v>-1</v>
      </c>
      <c r="DB553" s="3">
        <f t="shared" ref="DB553:DJ571" si="882">IF(AND(CP553&gt;0,CP554&lt;0),1,-1)</f>
        <v>-1</v>
      </c>
      <c r="DC553" s="3">
        <f t="shared" si="882"/>
        <v>-1</v>
      </c>
      <c r="DD553" s="3">
        <f t="shared" si="882"/>
        <v>-1</v>
      </c>
      <c r="DE553" s="3">
        <f t="shared" si="882"/>
        <v>-1</v>
      </c>
      <c r="DF553" s="3">
        <f t="shared" si="882"/>
        <v>-1</v>
      </c>
      <c r="DG553" s="3">
        <f t="shared" si="882"/>
        <v>-1</v>
      </c>
      <c r="DH553" s="3">
        <f t="shared" si="882"/>
        <v>-1</v>
      </c>
      <c r="DI553" s="3">
        <f t="shared" si="882"/>
        <v>-1</v>
      </c>
      <c r="DJ553" s="3">
        <f>IF(AND(CX553&gt;0,CX554&lt;0),1,-1)</f>
        <v>-1</v>
      </c>
      <c r="DK553" s="3">
        <f t="shared" ref="DK553:DL570" si="883">IF(AND(CY553&gt;0,CY554&lt;0),1,-1)</f>
        <v>-1</v>
      </c>
      <c r="DL553" s="3">
        <f t="shared" si="883"/>
        <v>-1</v>
      </c>
      <c r="DM553" s="161" t="str">
        <f t="shared" ref="DM553:DM572" si="884">CJ553</f>
        <v>-</v>
      </c>
      <c r="DN553" s="161" t="str">
        <f t="shared" ref="DN553:DN572" si="885">CK553</f>
        <v>-</v>
      </c>
      <c r="DO553" s="139" t="str">
        <f>IF(OR(DM553="-",DM554="-"),"-",(DN553-DN554)/(DM553-DM554))</f>
        <v>-</v>
      </c>
      <c r="DP553" s="235" t="str">
        <f>IF(OR(DM553="-",DM554="-"),"-",(DM553*DN554-DN553*DM554)/(DM553-DM554))</f>
        <v>-</v>
      </c>
      <c r="DV553" s="131"/>
      <c r="EJ553" s="147"/>
    </row>
    <row r="554" spans="88:140" ht="13.5" customHeight="1">
      <c r="CJ554" s="236" t="str">
        <f t="shared" ref="CJ554:CJ572" si="886">IF($E$21="","-",BL7)</f>
        <v>-</v>
      </c>
      <c r="CK554" s="142" t="str">
        <f t="shared" si="868"/>
        <v>-</v>
      </c>
      <c r="CL554" s="260" t="str">
        <f t="shared" ref="CL554:CL572" si="887">IF(CJ554="-","-",CJ554/$E$21/$E$30*(2*PI()*$E$33)/1000*60)</f>
        <v>-</v>
      </c>
      <c r="CM554" s="3">
        <f t="shared" si="869"/>
        <v>0</v>
      </c>
      <c r="CN554" s="3">
        <f t="shared" ref="CN554:CN572" si="888">IF(CJ554="-",0,$E$36*$E$6*9.80665+$E$37*($CJ554/$E$21/$E$30*(2*PI()*$E$33)/1000*60)+$E$38*($CJ554/$E$21/$E$30*(2*PI()*$E$33)/1000*60)^2)</f>
        <v>0</v>
      </c>
      <c r="CO554" s="3">
        <f t="shared" si="870"/>
        <v>0</v>
      </c>
      <c r="CP554" s="3">
        <f t="shared" si="871"/>
        <v>0</v>
      </c>
      <c r="CQ554" s="3">
        <f t="shared" si="872"/>
        <v>0</v>
      </c>
      <c r="CR554" s="3">
        <f t="shared" si="873"/>
        <v>0</v>
      </c>
      <c r="CS554" s="3">
        <f t="shared" si="874"/>
        <v>0</v>
      </c>
      <c r="CT554" s="3">
        <f t="shared" si="875"/>
        <v>0</v>
      </c>
      <c r="CU554" s="3">
        <f t="shared" si="876"/>
        <v>0</v>
      </c>
      <c r="CV554" s="3">
        <f t="shared" si="877"/>
        <v>0</v>
      </c>
      <c r="CW554" s="3">
        <f t="shared" si="878"/>
        <v>0</v>
      </c>
      <c r="CX554" s="3">
        <f t="shared" si="879"/>
        <v>0</v>
      </c>
      <c r="CY554" s="3">
        <f t="shared" si="880"/>
        <v>0</v>
      </c>
      <c r="CZ554" s="3">
        <f t="shared" si="881"/>
        <v>0</v>
      </c>
      <c r="DA554" s="3">
        <f t="shared" ref="DA554:DA566" si="889">IF(AND(CO554&gt;0,CO555&lt;0),1,-1)</f>
        <v>-1</v>
      </c>
      <c r="DB554" s="3">
        <f t="shared" si="882"/>
        <v>-1</v>
      </c>
      <c r="DC554" s="3">
        <f t="shared" si="882"/>
        <v>-1</v>
      </c>
      <c r="DD554" s="3">
        <f t="shared" si="882"/>
        <v>-1</v>
      </c>
      <c r="DE554" s="3">
        <f t="shared" si="882"/>
        <v>-1</v>
      </c>
      <c r="DF554" s="3">
        <f t="shared" si="882"/>
        <v>-1</v>
      </c>
      <c r="DG554" s="3">
        <f t="shared" si="882"/>
        <v>-1</v>
      </c>
      <c r="DH554" s="3">
        <f t="shared" si="882"/>
        <v>-1</v>
      </c>
      <c r="DI554" s="3">
        <f t="shared" si="882"/>
        <v>-1</v>
      </c>
      <c r="DJ554" s="3">
        <f t="shared" si="882"/>
        <v>-1</v>
      </c>
      <c r="DK554" s="3">
        <f t="shared" si="883"/>
        <v>-1</v>
      </c>
      <c r="DL554" s="3">
        <f t="shared" si="883"/>
        <v>-1</v>
      </c>
      <c r="DM554" s="161" t="str">
        <f t="shared" si="884"/>
        <v>-</v>
      </c>
      <c r="DN554" s="161" t="str">
        <f t="shared" si="885"/>
        <v>-</v>
      </c>
      <c r="DO554" s="139" t="str">
        <f>IF(OR(DM554="-",DM555="-"),"-",(DN554-DN555)/(DM554-DM555))</f>
        <v>-</v>
      </c>
      <c r="DP554" s="235" t="str">
        <f t="shared" ref="DP554:DP571" si="890">IF(OR(DM554="-",DM555="-"),"-",(DM554*DN555-DN554*DM555)/(DM554-DM555))</f>
        <v>-</v>
      </c>
      <c r="DQ554" s="142"/>
      <c r="EJ554" s="147"/>
    </row>
    <row r="555" spans="88:140" ht="13.5" customHeight="1">
      <c r="CJ555" s="236" t="str">
        <f t="shared" si="886"/>
        <v>-</v>
      </c>
      <c r="CK555" s="142" t="str">
        <f t="shared" si="868"/>
        <v>-</v>
      </c>
      <c r="CL555" s="260" t="str">
        <f t="shared" si="887"/>
        <v>-</v>
      </c>
      <c r="CM555" s="3">
        <f t="shared" si="869"/>
        <v>0</v>
      </c>
      <c r="CN555" s="3">
        <f t="shared" si="888"/>
        <v>0</v>
      </c>
      <c r="CO555" s="3">
        <f t="shared" si="870"/>
        <v>0</v>
      </c>
      <c r="CP555" s="3">
        <f t="shared" si="871"/>
        <v>0</v>
      </c>
      <c r="CQ555" s="3">
        <f t="shared" si="872"/>
        <v>0</v>
      </c>
      <c r="CR555" s="3">
        <f t="shared" si="873"/>
        <v>0</v>
      </c>
      <c r="CS555" s="3">
        <f t="shared" si="874"/>
        <v>0</v>
      </c>
      <c r="CT555" s="3">
        <f t="shared" si="875"/>
        <v>0</v>
      </c>
      <c r="CU555" s="3">
        <f t="shared" si="876"/>
        <v>0</v>
      </c>
      <c r="CV555" s="3">
        <f t="shared" si="877"/>
        <v>0</v>
      </c>
      <c r="CW555" s="3">
        <f t="shared" si="878"/>
        <v>0</v>
      </c>
      <c r="CX555" s="3">
        <f t="shared" si="879"/>
        <v>0</v>
      </c>
      <c r="CY555" s="3">
        <f t="shared" si="880"/>
        <v>0</v>
      </c>
      <c r="CZ555" s="3">
        <f t="shared" si="881"/>
        <v>0</v>
      </c>
      <c r="DA555" s="3">
        <f t="shared" si="889"/>
        <v>-1</v>
      </c>
      <c r="DB555" s="3">
        <f t="shared" si="882"/>
        <v>-1</v>
      </c>
      <c r="DC555" s="3">
        <f t="shared" si="882"/>
        <v>-1</v>
      </c>
      <c r="DD555" s="3">
        <f t="shared" si="882"/>
        <v>-1</v>
      </c>
      <c r="DE555" s="3">
        <f t="shared" si="882"/>
        <v>-1</v>
      </c>
      <c r="DF555" s="3">
        <f t="shared" si="882"/>
        <v>-1</v>
      </c>
      <c r="DG555" s="3">
        <f t="shared" si="882"/>
        <v>-1</v>
      </c>
      <c r="DH555" s="3">
        <f t="shared" si="882"/>
        <v>-1</v>
      </c>
      <c r="DI555" s="3">
        <f t="shared" si="882"/>
        <v>-1</v>
      </c>
      <c r="DJ555" s="3">
        <f t="shared" si="882"/>
        <v>-1</v>
      </c>
      <c r="DK555" s="3">
        <f t="shared" si="883"/>
        <v>-1</v>
      </c>
      <c r="DL555" s="3">
        <f t="shared" si="883"/>
        <v>-1</v>
      </c>
      <c r="DM555" s="161" t="str">
        <f t="shared" si="884"/>
        <v>-</v>
      </c>
      <c r="DN555" s="161" t="str">
        <f t="shared" si="885"/>
        <v>-</v>
      </c>
      <c r="DO555" s="139" t="str">
        <f t="shared" ref="DO555:DO570" si="891">IF(OR(DM555="-",DM556="-"),"-",(DN555-DN556)/(DM555-DM556))</f>
        <v>-</v>
      </c>
      <c r="DP555" s="235" t="str">
        <f t="shared" si="890"/>
        <v>-</v>
      </c>
      <c r="DQ555" s="142"/>
      <c r="DU555" s="1" t="s">
        <v>149</v>
      </c>
      <c r="EJ555" s="147"/>
    </row>
    <row r="556" spans="88:140" ht="13.5" customHeight="1">
      <c r="CJ556" s="236" t="str">
        <f t="shared" si="886"/>
        <v>-</v>
      </c>
      <c r="CK556" s="142" t="str">
        <f t="shared" si="868"/>
        <v>-</v>
      </c>
      <c r="CL556" s="260" t="str">
        <f t="shared" si="887"/>
        <v>-</v>
      </c>
      <c r="CM556" s="3">
        <f t="shared" si="869"/>
        <v>0</v>
      </c>
      <c r="CN556" s="3">
        <f t="shared" si="888"/>
        <v>0</v>
      </c>
      <c r="CO556" s="3">
        <f t="shared" si="870"/>
        <v>0</v>
      </c>
      <c r="CP556" s="3">
        <f t="shared" si="871"/>
        <v>0</v>
      </c>
      <c r="CQ556" s="3">
        <f t="shared" si="872"/>
        <v>0</v>
      </c>
      <c r="CR556" s="3">
        <f t="shared" si="873"/>
        <v>0</v>
      </c>
      <c r="CS556" s="3">
        <f t="shared" si="874"/>
        <v>0</v>
      </c>
      <c r="CT556" s="3">
        <f t="shared" si="875"/>
        <v>0</v>
      </c>
      <c r="CU556" s="3">
        <f t="shared" si="876"/>
        <v>0</v>
      </c>
      <c r="CV556" s="3">
        <f t="shared" si="877"/>
        <v>0</v>
      </c>
      <c r="CW556" s="3">
        <f t="shared" si="878"/>
        <v>0</v>
      </c>
      <c r="CX556" s="3">
        <f t="shared" si="879"/>
        <v>0</v>
      </c>
      <c r="CY556" s="3">
        <f t="shared" si="880"/>
        <v>0</v>
      </c>
      <c r="CZ556" s="3">
        <f t="shared" si="881"/>
        <v>0</v>
      </c>
      <c r="DA556" s="3">
        <f t="shared" si="889"/>
        <v>-1</v>
      </c>
      <c r="DB556" s="3">
        <f t="shared" si="882"/>
        <v>-1</v>
      </c>
      <c r="DC556" s="3">
        <f t="shared" si="882"/>
        <v>-1</v>
      </c>
      <c r="DD556" s="3">
        <f t="shared" si="882"/>
        <v>-1</v>
      </c>
      <c r="DE556" s="3">
        <f t="shared" si="882"/>
        <v>-1</v>
      </c>
      <c r="DF556" s="3">
        <f t="shared" si="882"/>
        <v>-1</v>
      </c>
      <c r="DG556" s="3">
        <f t="shared" si="882"/>
        <v>-1</v>
      </c>
      <c r="DH556" s="3">
        <f t="shared" si="882"/>
        <v>-1</v>
      </c>
      <c r="DI556" s="3">
        <f t="shared" si="882"/>
        <v>-1</v>
      </c>
      <c r="DJ556" s="3">
        <f t="shared" si="882"/>
        <v>-1</v>
      </c>
      <c r="DK556" s="3">
        <f t="shared" si="883"/>
        <v>-1</v>
      </c>
      <c r="DL556" s="3">
        <f t="shared" si="883"/>
        <v>-1</v>
      </c>
      <c r="DM556" s="161" t="str">
        <f t="shared" si="884"/>
        <v>-</v>
      </c>
      <c r="DN556" s="161" t="str">
        <f t="shared" si="885"/>
        <v>-</v>
      </c>
      <c r="DO556" s="139" t="str">
        <f t="shared" si="891"/>
        <v>-</v>
      </c>
      <c r="DP556" s="235" t="str">
        <f t="shared" si="890"/>
        <v>-</v>
      </c>
      <c r="DQ556" s="171"/>
      <c r="DU556" s="192" t="s">
        <v>25</v>
      </c>
      <c r="DV556" s="193" t="s">
        <v>53</v>
      </c>
      <c r="DW556" s="193" t="s">
        <v>131</v>
      </c>
      <c r="DX556" s="223" t="s">
        <v>132</v>
      </c>
      <c r="DY556" s="193" t="s">
        <v>114</v>
      </c>
      <c r="DZ556" s="193" t="s">
        <v>50</v>
      </c>
      <c r="EA556" s="193" t="s">
        <v>133</v>
      </c>
      <c r="EB556" s="211" t="s">
        <v>134</v>
      </c>
      <c r="EC556" s="211"/>
      <c r="ED556" s="194" t="str">
        <f>DX556</f>
        <v>vehicle speed</v>
      </c>
      <c r="EJ556" s="147"/>
    </row>
    <row r="557" spans="88:140" ht="13.5" customHeight="1">
      <c r="CJ557" s="236" t="str">
        <f t="shared" si="886"/>
        <v>-</v>
      </c>
      <c r="CK557" s="142" t="str">
        <f t="shared" si="868"/>
        <v>-</v>
      </c>
      <c r="CL557" s="260" t="str">
        <f t="shared" si="887"/>
        <v>-</v>
      </c>
      <c r="CM557" s="3">
        <f t="shared" si="869"/>
        <v>0</v>
      </c>
      <c r="CN557" s="3">
        <f t="shared" si="888"/>
        <v>0</v>
      </c>
      <c r="CO557" s="3">
        <f t="shared" si="870"/>
        <v>0</v>
      </c>
      <c r="CP557" s="3">
        <f t="shared" si="871"/>
        <v>0</v>
      </c>
      <c r="CQ557" s="3">
        <f t="shared" si="872"/>
        <v>0</v>
      </c>
      <c r="CR557" s="3">
        <f t="shared" si="873"/>
        <v>0</v>
      </c>
      <c r="CS557" s="3">
        <f t="shared" si="874"/>
        <v>0</v>
      </c>
      <c r="CT557" s="3">
        <f t="shared" si="875"/>
        <v>0</v>
      </c>
      <c r="CU557" s="3">
        <f t="shared" si="876"/>
        <v>0</v>
      </c>
      <c r="CV557" s="3">
        <f t="shared" si="877"/>
        <v>0</v>
      </c>
      <c r="CW557" s="3">
        <f t="shared" si="878"/>
        <v>0</v>
      </c>
      <c r="CX557" s="3">
        <f t="shared" si="879"/>
        <v>0</v>
      </c>
      <c r="CY557" s="3">
        <f t="shared" si="880"/>
        <v>0</v>
      </c>
      <c r="CZ557" s="3">
        <f t="shared" si="881"/>
        <v>0</v>
      </c>
      <c r="DA557" s="3">
        <f t="shared" si="889"/>
        <v>-1</v>
      </c>
      <c r="DB557" s="3">
        <f t="shared" si="882"/>
        <v>-1</v>
      </c>
      <c r="DC557" s="3">
        <f t="shared" si="882"/>
        <v>-1</v>
      </c>
      <c r="DD557" s="3">
        <f t="shared" si="882"/>
        <v>-1</v>
      </c>
      <c r="DE557" s="3">
        <f t="shared" si="882"/>
        <v>-1</v>
      </c>
      <c r="DF557" s="3">
        <f t="shared" si="882"/>
        <v>-1</v>
      </c>
      <c r="DG557" s="3">
        <f t="shared" si="882"/>
        <v>-1</v>
      </c>
      <c r="DH557" s="3">
        <f t="shared" si="882"/>
        <v>-1</v>
      </c>
      <c r="DI557" s="3">
        <f t="shared" si="882"/>
        <v>-1</v>
      </c>
      <c r="DJ557" s="3">
        <f t="shared" si="882"/>
        <v>-1</v>
      </c>
      <c r="DK557" s="3">
        <f t="shared" si="883"/>
        <v>-1</v>
      </c>
      <c r="DL557" s="3">
        <f t="shared" si="883"/>
        <v>-1</v>
      </c>
      <c r="DM557" s="161" t="str">
        <f t="shared" si="884"/>
        <v>-</v>
      </c>
      <c r="DN557" s="161" t="str">
        <f t="shared" si="885"/>
        <v>-</v>
      </c>
      <c r="DO557" s="139" t="str">
        <f t="shared" si="891"/>
        <v>-</v>
      </c>
      <c r="DP557" s="235" t="str">
        <f t="shared" si="890"/>
        <v>-</v>
      </c>
      <c r="DQ557" s="171"/>
      <c r="DU557" s="213" t="s">
        <v>35</v>
      </c>
      <c r="DV557" s="196" t="s">
        <v>135</v>
      </c>
      <c r="DW557" s="196" t="s">
        <v>136</v>
      </c>
      <c r="DX557" s="229" t="s">
        <v>36</v>
      </c>
      <c r="DY557" s="196" t="s">
        <v>58</v>
      </c>
      <c r="DZ557" s="196" t="s">
        <v>58</v>
      </c>
      <c r="EA557" s="196" t="s">
        <v>58</v>
      </c>
      <c r="EB557" s="214" t="s">
        <v>137</v>
      </c>
      <c r="EC557" s="214" t="s">
        <v>138</v>
      </c>
      <c r="ED557" s="197" t="str">
        <f>DX557</f>
        <v>km/h</v>
      </c>
      <c r="EJ557" s="147"/>
    </row>
    <row r="558" spans="88:140" ht="13.5" customHeight="1">
      <c r="CJ558" s="236" t="str">
        <f t="shared" si="886"/>
        <v>-</v>
      </c>
      <c r="CK558" s="142" t="str">
        <f t="shared" si="868"/>
        <v>-</v>
      </c>
      <c r="CL558" s="260" t="str">
        <f t="shared" si="887"/>
        <v>-</v>
      </c>
      <c r="CM558" s="3">
        <f t="shared" si="869"/>
        <v>0</v>
      </c>
      <c r="CN558" s="3">
        <f t="shared" si="888"/>
        <v>0</v>
      </c>
      <c r="CO558" s="3">
        <f t="shared" si="870"/>
        <v>0</v>
      </c>
      <c r="CP558" s="3">
        <f t="shared" si="871"/>
        <v>0</v>
      </c>
      <c r="CQ558" s="3">
        <f t="shared" si="872"/>
        <v>0</v>
      </c>
      <c r="CR558" s="3">
        <f t="shared" si="873"/>
        <v>0</v>
      </c>
      <c r="CS558" s="3">
        <f t="shared" si="874"/>
        <v>0</v>
      </c>
      <c r="CT558" s="3">
        <f t="shared" si="875"/>
        <v>0</v>
      </c>
      <c r="CU558" s="3">
        <f t="shared" si="876"/>
        <v>0</v>
      </c>
      <c r="CV558" s="3">
        <f t="shared" si="877"/>
        <v>0</v>
      </c>
      <c r="CW558" s="3">
        <f t="shared" si="878"/>
        <v>0</v>
      </c>
      <c r="CX558" s="3">
        <f t="shared" si="879"/>
        <v>0</v>
      </c>
      <c r="CY558" s="3">
        <f t="shared" si="880"/>
        <v>0</v>
      </c>
      <c r="CZ558" s="3">
        <f t="shared" si="881"/>
        <v>0</v>
      </c>
      <c r="DA558" s="3">
        <f t="shared" si="889"/>
        <v>-1</v>
      </c>
      <c r="DB558" s="3">
        <f t="shared" si="882"/>
        <v>-1</v>
      </c>
      <c r="DC558" s="3">
        <f t="shared" si="882"/>
        <v>-1</v>
      </c>
      <c r="DD558" s="3">
        <f t="shared" si="882"/>
        <v>-1</v>
      </c>
      <c r="DE558" s="3">
        <f t="shared" si="882"/>
        <v>-1</v>
      </c>
      <c r="DF558" s="3">
        <f t="shared" si="882"/>
        <v>-1</v>
      </c>
      <c r="DG558" s="3">
        <f t="shared" si="882"/>
        <v>-1</v>
      </c>
      <c r="DH558" s="3">
        <f t="shared" si="882"/>
        <v>-1</v>
      </c>
      <c r="DI558" s="3">
        <f t="shared" si="882"/>
        <v>-1</v>
      </c>
      <c r="DJ558" s="3">
        <f t="shared" si="882"/>
        <v>-1</v>
      </c>
      <c r="DK558" s="3">
        <f t="shared" si="883"/>
        <v>-1</v>
      </c>
      <c r="DL558" s="3">
        <f t="shared" si="883"/>
        <v>-1</v>
      </c>
      <c r="DM558" s="161" t="str">
        <f t="shared" si="884"/>
        <v>-</v>
      </c>
      <c r="DN558" s="161" t="str">
        <f t="shared" si="885"/>
        <v>-</v>
      </c>
      <c r="DO558" s="139" t="str">
        <f t="shared" si="891"/>
        <v>-</v>
      </c>
      <c r="DP558" s="235" t="str">
        <f t="shared" si="890"/>
        <v>-</v>
      </c>
      <c r="DQ558" s="171"/>
      <c r="DU558" s="224" t="str">
        <f t="shared" ref="DU558:DU576" si="892">IF($E$28="","-",BL6)</f>
        <v>-</v>
      </c>
      <c r="DV558" s="225" t="str">
        <f t="shared" ref="DV558:DV576" si="893">CF6</f>
        <v>-</v>
      </c>
      <c r="DW558" s="225">
        <f t="shared" ref="DW558:DW576" si="894">IF(DU558="-",0,$E$6)</f>
        <v>0</v>
      </c>
      <c r="DX558" s="150">
        <f t="shared" ref="DX558:DX576" si="895">IF(DU558="-",0,$DU558/$E$28/$E$30*(2*PI()*$E$33)/1000*60)</f>
        <v>0</v>
      </c>
      <c r="DY558" s="165">
        <f>IF(DU558="-",0,$E$36*$E$6*9.80665+$E$37*DX558+$E$38*DX558^2)</f>
        <v>0</v>
      </c>
      <c r="DZ558" s="165">
        <f t="shared" ref="DZ558:DZ577" si="896">IF(DU558="-",0,$DV558*$E$28*$E$30*$F$28*$E$31/($E$33))</f>
        <v>0</v>
      </c>
      <c r="EA558" s="165">
        <f t="shared" ref="EA558:EA577" si="897">IF(DU558="-",0,DZ558-DY558)</f>
        <v>0</v>
      </c>
      <c r="EB558" s="226">
        <f t="shared" ref="EB558:EB577" si="898">IF(DU558="-",0,EA558/(SQRT(($DW558*9.80665)^2-EA558^2)))</f>
        <v>0</v>
      </c>
      <c r="EC558" s="165">
        <f t="shared" ref="EC558:EC577" si="899">IF(DU558="-",0,ATAN(EB558)/PI()*180)</f>
        <v>0</v>
      </c>
      <c r="ED558" s="195">
        <f t="shared" ref="ED558:ED577" si="900">IF(DU558="-",0,DX558)</f>
        <v>0</v>
      </c>
      <c r="EJ558" s="147"/>
    </row>
    <row r="559" spans="88:140" ht="13.5" customHeight="1">
      <c r="CJ559" s="236" t="str">
        <f t="shared" si="886"/>
        <v>-</v>
      </c>
      <c r="CK559" s="142" t="str">
        <f t="shared" si="868"/>
        <v>-</v>
      </c>
      <c r="CL559" s="260" t="str">
        <f t="shared" si="887"/>
        <v>-</v>
      </c>
      <c r="CM559" s="3">
        <f t="shared" si="869"/>
        <v>0</v>
      </c>
      <c r="CN559" s="3">
        <f t="shared" si="888"/>
        <v>0</v>
      </c>
      <c r="CO559" s="3">
        <f t="shared" si="870"/>
        <v>0</v>
      </c>
      <c r="CP559" s="3">
        <f t="shared" si="871"/>
        <v>0</v>
      </c>
      <c r="CQ559" s="3">
        <f t="shared" si="872"/>
        <v>0</v>
      </c>
      <c r="CR559" s="3">
        <f t="shared" si="873"/>
        <v>0</v>
      </c>
      <c r="CS559" s="3">
        <f t="shared" si="874"/>
        <v>0</v>
      </c>
      <c r="CT559" s="3">
        <f t="shared" si="875"/>
        <v>0</v>
      </c>
      <c r="CU559" s="3">
        <f t="shared" si="876"/>
        <v>0</v>
      </c>
      <c r="CV559" s="3">
        <f t="shared" si="877"/>
        <v>0</v>
      </c>
      <c r="CW559" s="3">
        <f t="shared" si="878"/>
        <v>0</v>
      </c>
      <c r="CX559" s="3">
        <f t="shared" si="879"/>
        <v>0</v>
      </c>
      <c r="CY559" s="3">
        <f t="shared" si="880"/>
        <v>0</v>
      </c>
      <c r="CZ559" s="3">
        <f t="shared" si="881"/>
        <v>0</v>
      </c>
      <c r="DA559" s="3">
        <f t="shared" si="889"/>
        <v>-1</v>
      </c>
      <c r="DB559" s="3">
        <f t="shared" si="882"/>
        <v>-1</v>
      </c>
      <c r="DC559" s="3">
        <f t="shared" si="882"/>
        <v>-1</v>
      </c>
      <c r="DD559" s="3">
        <f t="shared" si="882"/>
        <v>-1</v>
      </c>
      <c r="DE559" s="3">
        <f t="shared" si="882"/>
        <v>-1</v>
      </c>
      <c r="DF559" s="3">
        <f t="shared" si="882"/>
        <v>-1</v>
      </c>
      <c r="DG559" s="3">
        <f t="shared" si="882"/>
        <v>-1</v>
      </c>
      <c r="DH559" s="3">
        <f t="shared" si="882"/>
        <v>-1</v>
      </c>
      <c r="DI559" s="3">
        <f t="shared" si="882"/>
        <v>-1</v>
      </c>
      <c r="DJ559" s="3">
        <f t="shared" si="882"/>
        <v>-1</v>
      </c>
      <c r="DK559" s="3">
        <f t="shared" si="883"/>
        <v>-1</v>
      </c>
      <c r="DL559" s="3">
        <f t="shared" si="883"/>
        <v>-1</v>
      </c>
      <c r="DM559" s="161" t="str">
        <f t="shared" si="884"/>
        <v>-</v>
      </c>
      <c r="DN559" s="161" t="str">
        <f t="shared" si="885"/>
        <v>-</v>
      </c>
      <c r="DO559" s="139" t="str">
        <f t="shared" si="891"/>
        <v>-</v>
      </c>
      <c r="DP559" s="235" t="str">
        <f t="shared" si="890"/>
        <v>-</v>
      </c>
      <c r="DQ559" s="171"/>
      <c r="DU559" s="224" t="str">
        <f t="shared" si="892"/>
        <v>-</v>
      </c>
      <c r="DV559" s="225" t="str">
        <f t="shared" si="893"/>
        <v>-</v>
      </c>
      <c r="DW559" s="225">
        <f t="shared" si="894"/>
        <v>0</v>
      </c>
      <c r="DX559" s="150">
        <f t="shared" si="895"/>
        <v>0</v>
      </c>
      <c r="DY559" s="165">
        <f t="shared" ref="DY559:DY577" si="901">IF(DU559="-",0,$E$36*$E$6*9.80665+$E$37*DX559+$E$38*DX559^2)</f>
        <v>0</v>
      </c>
      <c r="DZ559" s="165">
        <f t="shared" si="896"/>
        <v>0</v>
      </c>
      <c r="EA559" s="165">
        <f t="shared" si="897"/>
        <v>0</v>
      </c>
      <c r="EB559" s="226">
        <f t="shared" si="898"/>
        <v>0</v>
      </c>
      <c r="EC559" s="165">
        <f t="shared" si="899"/>
        <v>0</v>
      </c>
      <c r="ED559" s="195">
        <f t="shared" si="900"/>
        <v>0</v>
      </c>
      <c r="EJ559" s="147"/>
    </row>
    <row r="560" spans="88:140" ht="13.5" customHeight="1">
      <c r="CJ560" s="236" t="str">
        <f t="shared" si="886"/>
        <v>-</v>
      </c>
      <c r="CK560" s="142" t="str">
        <f t="shared" si="868"/>
        <v>-</v>
      </c>
      <c r="CL560" s="260" t="str">
        <f t="shared" si="887"/>
        <v>-</v>
      </c>
      <c r="CM560" s="3">
        <f t="shared" si="869"/>
        <v>0</v>
      </c>
      <c r="CN560" s="3">
        <f t="shared" si="888"/>
        <v>0</v>
      </c>
      <c r="CO560" s="3">
        <f t="shared" si="870"/>
        <v>0</v>
      </c>
      <c r="CP560" s="3">
        <f t="shared" si="871"/>
        <v>0</v>
      </c>
      <c r="CQ560" s="3">
        <f t="shared" si="872"/>
        <v>0</v>
      </c>
      <c r="CR560" s="3">
        <f t="shared" si="873"/>
        <v>0</v>
      </c>
      <c r="CS560" s="3">
        <f t="shared" si="874"/>
        <v>0</v>
      </c>
      <c r="CT560" s="3">
        <f t="shared" si="875"/>
        <v>0</v>
      </c>
      <c r="CU560" s="3">
        <f t="shared" si="876"/>
        <v>0</v>
      </c>
      <c r="CV560" s="3">
        <f t="shared" si="877"/>
        <v>0</v>
      </c>
      <c r="CW560" s="3">
        <f t="shared" si="878"/>
        <v>0</v>
      </c>
      <c r="CX560" s="3">
        <f t="shared" si="879"/>
        <v>0</v>
      </c>
      <c r="CY560" s="3">
        <f t="shared" si="880"/>
        <v>0</v>
      </c>
      <c r="CZ560" s="3">
        <f t="shared" si="881"/>
        <v>0</v>
      </c>
      <c r="DA560" s="3">
        <f t="shared" si="889"/>
        <v>-1</v>
      </c>
      <c r="DB560" s="3">
        <f t="shared" si="882"/>
        <v>-1</v>
      </c>
      <c r="DC560" s="3">
        <f t="shared" si="882"/>
        <v>-1</v>
      </c>
      <c r="DD560" s="3">
        <f t="shared" si="882"/>
        <v>-1</v>
      </c>
      <c r="DE560" s="3">
        <f t="shared" si="882"/>
        <v>-1</v>
      </c>
      <c r="DF560" s="3">
        <f t="shared" si="882"/>
        <v>-1</v>
      </c>
      <c r="DG560" s="3">
        <f t="shared" si="882"/>
        <v>-1</v>
      </c>
      <c r="DH560" s="3">
        <f t="shared" si="882"/>
        <v>-1</v>
      </c>
      <c r="DI560" s="3">
        <f t="shared" si="882"/>
        <v>-1</v>
      </c>
      <c r="DJ560" s="3">
        <f t="shared" si="882"/>
        <v>-1</v>
      </c>
      <c r="DK560" s="3">
        <f t="shared" si="883"/>
        <v>-1</v>
      </c>
      <c r="DL560" s="3">
        <f t="shared" si="883"/>
        <v>-1</v>
      </c>
      <c r="DM560" s="161" t="str">
        <f t="shared" si="884"/>
        <v>-</v>
      </c>
      <c r="DN560" s="161" t="str">
        <f t="shared" si="885"/>
        <v>-</v>
      </c>
      <c r="DO560" s="139" t="str">
        <f t="shared" si="891"/>
        <v>-</v>
      </c>
      <c r="DP560" s="235" t="str">
        <f t="shared" si="890"/>
        <v>-</v>
      </c>
      <c r="DQ560" s="171"/>
      <c r="DU560" s="224" t="str">
        <f t="shared" si="892"/>
        <v>-</v>
      </c>
      <c r="DV560" s="225" t="str">
        <f t="shared" si="893"/>
        <v>-</v>
      </c>
      <c r="DW560" s="225">
        <f t="shared" si="894"/>
        <v>0</v>
      </c>
      <c r="DX560" s="150">
        <f t="shared" si="895"/>
        <v>0</v>
      </c>
      <c r="DY560" s="165">
        <f t="shared" si="901"/>
        <v>0</v>
      </c>
      <c r="DZ560" s="165">
        <f t="shared" si="896"/>
        <v>0</v>
      </c>
      <c r="EA560" s="165">
        <f t="shared" si="897"/>
        <v>0</v>
      </c>
      <c r="EB560" s="226">
        <f t="shared" si="898"/>
        <v>0</v>
      </c>
      <c r="EC560" s="165">
        <f t="shared" si="899"/>
        <v>0</v>
      </c>
      <c r="ED560" s="195">
        <f t="shared" si="900"/>
        <v>0</v>
      </c>
      <c r="EJ560" s="147"/>
    </row>
    <row r="561" spans="88:140" ht="13.5" customHeight="1">
      <c r="CJ561" s="236" t="str">
        <f t="shared" si="886"/>
        <v>-</v>
      </c>
      <c r="CK561" s="142" t="str">
        <f t="shared" si="868"/>
        <v>-</v>
      </c>
      <c r="CL561" s="260" t="str">
        <f t="shared" si="887"/>
        <v>-</v>
      </c>
      <c r="CM561" s="3">
        <f t="shared" si="869"/>
        <v>0</v>
      </c>
      <c r="CN561" s="3">
        <f t="shared" si="888"/>
        <v>0</v>
      </c>
      <c r="CO561" s="3">
        <f t="shared" si="870"/>
        <v>0</v>
      </c>
      <c r="CP561" s="3">
        <f t="shared" si="871"/>
        <v>0</v>
      </c>
      <c r="CQ561" s="3">
        <f t="shared" si="872"/>
        <v>0</v>
      </c>
      <c r="CR561" s="3">
        <f t="shared" si="873"/>
        <v>0</v>
      </c>
      <c r="CS561" s="3">
        <f t="shared" si="874"/>
        <v>0</v>
      </c>
      <c r="CT561" s="3">
        <f t="shared" si="875"/>
        <v>0</v>
      </c>
      <c r="CU561" s="3">
        <f t="shared" si="876"/>
        <v>0</v>
      </c>
      <c r="CV561" s="3">
        <f t="shared" si="877"/>
        <v>0</v>
      </c>
      <c r="CW561" s="3">
        <f t="shared" si="878"/>
        <v>0</v>
      </c>
      <c r="CX561" s="3">
        <f t="shared" si="879"/>
        <v>0</v>
      </c>
      <c r="CY561" s="3">
        <f t="shared" si="880"/>
        <v>0</v>
      </c>
      <c r="CZ561" s="3">
        <f t="shared" si="881"/>
        <v>0</v>
      </c>
      <c r="DA561" s="3">
        <f t="shared" si="889"/>
        <v>-1</v>
      </c>
      <c r="DB561" s="3">
        <f t="shared" si="882"/>
        <v>-1</v>
      </c>
      <c r="DC561" s="3">
        <f t="shared" si="882"/>
        <v>-1</v>
      </c>
      <c r="DD561" s="3">
        <f t="shared" si="882"/>
        <v>-1</v>
      </c>
      <c r="DE561" s="3">
        <f t="shared" si="882"/>
        <v>-1</v>
      </c>
      <c r="DF561" s="3">
        <f t="shared" si="882"/>
        <v>-1</v>
      </c>
      <c r="DG561" s="3">
        <f t="shared" si="882"/>
        <v>-1</v>
      </c>
      <c r="DH561" s="3">
        <f t="shared" si="882"/>
        <v>-1</v>
      </c>
      <c r="DI561" s="3">
        <f t="shared" si="882"/>
        <v>-1</v>
      </c>
      <c r="DJ561" s="3">
        <f t="shared" si="882"/>
        <v>-1</v>
      </c>
      <c r="DK561" s="3">
        <f t="shared" si="883"/>
        <v>-1</v>
      </c>
      <c r="DL561" s="3">
        <f t="shared" si="883"/>
        <v>-1</v>
      </c>
      <c r="DM561" s="161" t="str">
        <f t="shared" si="884"/>
        <v>-</v>
      </c>
      <c r="DN561" s="161" t="str">
        <f t="shared" si="885"/>
        <v>-</v>
      </c>
      <c r="DO561" s="139" t="str">
        <f t="shared" si="891"/>
        <v>-</v>
      </c>
      <c r="DP561" s="235" t="str">
        <f t="shared" si="890"/>
        <v>-</v>
      </c>
      <c r="DQ561" s="171"/>
      <c r="DU561" s="224" t="str">
        <f t="shared" si="892"/>
        <v>-</v>
      </c>
      <c r="DV561" s="225" t="str">
        <f t="shared" si="893"/>
        <v>-</v>
      </c>
      <c r="DW561" s="225">
        <f t="shared" si="894"/>
        <v>0</v>
      </c>
      <c r="DX561" s="150">
        <f t="shared" si="895"/>
        <v>0</v>
      </c>
      <c r="DY561" s="165">
        <f t="shared" si="901"/>
        <v>0</v>
      </c>
      <c r="DZ561" s="165">
        <f t="shared" si="896"/>
        <v>0</v>
      </c>
      <c r="EA561" s="165">
        <f t="shared" si="897"/>
        <v>0</v>
      </c>
      <c r="EB561" s="226">
        <f t="shared" si="898"/>
        <v>0</v>
      </c>
      <c r="EC561" s="165">
        <f t="shared" si="899"/>
        <v>0</v>
      </c>
      <c r="ED561" s="195">
        <f t="shared" si="900"/>
        <v>0</v>
      </c>
      <c r="EJ561" s="147"/>
    </row>
    <row r="562" spans="88:140" ht="13.5" customHeight="1">
      <c r="CJ562" s="236" t="str">
        <f t="shared" si="886"/>
        <v>-</v>
      </c>
      <c r="CK562" s="142" t="str">
        <f t="shared" si="868"/>
        <v>-</v>
      </c>
      <c r="CL562" s="260" t="str">
        <f t="shared" si="887"/>
        <v>-</v>
      </c>
      <c r="CM562" s="3">
        <f t="shared" si="869"/>
        <v>0</v>
      </c>
      <c r="CN562" s="3">
        <f t="shared" si="888"/>
        <v>0</v>
      </c>
      <c r="CO562" s="3">
        <f t="shared" si="870"/>
        <v>0</v>
      </c>
      <c r="CP562" s="3">
        <f t="shared" si="871"/>
        <v>0</v>
      </c>
      <c r="CQ562" s="3">
        <f t="shared" si="872"/>
        <v>0</v>
      </c>
      <c r="CR562" s="3">
        <f t="shared" si="873"/>
        <v>0</v>
      </c>
      <c r="CS562" s="3">
        <f t="shared" si="874"/>
        <v>0</v>
      </c>
      <c r="CT562" s="3">
        <f t="shared" si="875"/>
        <v>0</v>
      </c>
      <c r="CU562" s="3">
        <f t="shared" si="876"/>
        <v>0</v>
      </c>
      <c r="CV562" s="3">
        <f t="shared" si="877"/>
        <v>0</v>
      </c>
      <c r="CW562" s="3">
        <f t="shared" si="878"/>
        <v>0</v>
      </c>
      <c r="CX562" s="3">
        <f t="shared" si="879"/>
        <v>0</v>
      </c>
      <c r="CY562" s="3">
        <f t="shared" si="880"/>
        <v>0</v>
      </c>
      <c r="CZ562" s="3">
        <f t="shared" si="881"/>
        <v>0</v>
      </c>
      <c r="DA562" s="3">
        <f t="shared" si="889"/>
        <v>-1</v>
      </c>
      <c r="DB562" s="3">
        <f t="shared" si="882"/>
        <v>-1</v>
      </c>
      <c r="DC562" s="3">
        <f t="shared" si="882"/>
        <v>-1</v>
      </c>
      <c r="DD562" s="3">
        <f t="shared" si="882"/>
        <v>-1</v>
      </c>
      <c r="DE562" s="3">
        <f t="shared" si="882"/>
        <v>-1</v>
      </c>
      <c r="DF562" s="3">
        <f t="shared" si="882"/>
        <v>-1</v>
      </c>
      <c r="DG562" s="3">
        <f t="shared" si="882"/>
        <v>-1</v>
      </c>
      <c r="DH562" s="3">
        <f t="shared" si="882"/>
        <v>-1</v>
      </c>
      <c r="DI562" s="3">
        <f t="shared" si="882"/>
        <v>-1</v>
      </c>
      <c r="DJ562" s="3">
        <f t="shared" si="882"/>
        <v>-1</v>
      </c>
      <c r="DK562" s="3">
        <f t="shared" si="883"/>
        <v>-1</v>
      </c>
      <c r="DL562" s="3">
        <f t="shared" si="883"/>
        <v>-1</v>
      </c>
      <c r="DM562" s="161" t="str">
        <f t="shared" si="884"/>
        <v>-</v>
      </c>
      <c r="DN562" s="161" t="str">
        <f t="shared" si="885"/>
        <v>-</v>
      </c>
      <c r="DO562" s="139" t="str">
        <f t="shared" si="891"/>
        <v>-</v>
      </c>
      <c r="DP562" s="235" t="str">
        <f t="shared" si="890"/>
        <v>-</v>
      </c>
      <c r="DQ562" s="171"/>
      <c r="DU562" s="224" t="str">
        <f t="shared" si="892"/>
        <v>-</v>
      </c>
      <c r="DV562" s="225" t="str">
        <f t="shared" si="893"/>
        <v>-</v>
      </c>
      <c r="DW562" s="225">
        <f t="shared" si="894"/>
        <v>0</v>
      </c>
      <c r="DX562" s="150">
        <f t="shared" si="895"/>
        <v>0</v>
      </c>
      <c r="DY562" s="165">
        <f t="shared" si="901"/>
        <v>0</v>
      </c>
      <c r="DZ562" s="165">
        <f t="shared" si="896"/>
        <v>0</v>
      </c>
      <c r="EA562" s="165">
        <f t="shared" si="897"/>
        <v>0</v>
      </c>
      <c r="EB562" s="226">
        <f t="shared" si="898"/>
        <v>0</v>
      </c>
      <c r="EC562" s="165">
        <f t="shared" si="899"/>
        <v>0</v>
      </c>
      <c r="ED562" s="195">
        <f t="shared" si="900"/>
        <v>0</v>
      </c>
      <c r="EJ562" s="147"/>
    </row>
    <row r="563" spans="88:140" ht="13.5" customHeight="1">
      <c r="CJ563" s="236" t="str">
        <f t="shared" si="886"/>
        <v>-</v>
      </c>
      <c r="CK563" s="142" t="str">
        <f t="shared" si="868"/>
        <v>-</v>
      </c>
      <c r="CL563" s="260" t="str">
        <f t="shared" si="887"/>
        <v>-</v>
      </c>
      <c r="CM563" s="3">
        <f t="shared" si="869"/>
        <v>0</v>
      </c>
      <c r="CN563" s="3">
        <f t="shared" si="888"/>
        <v>0</v>
      </c>
      <c r="CO563" s="3">
        <f t="shared" si="870"/>
        <v>0</v>
      </c>
      <c r="CP563" s="3">
        <f t="shared" si="871"/>
        <v>0</v>
      </c>
      <c r="CQ563" s="3">
        <f t="shared" si="872"/>
        <v>0</v>
      </c>
      <c r="CR563" s="3">
        <f t="shared" si="873"/>
        <v>0</v>
      </c>
      <c r="CS563" s="3">
        <f t="shared" si="874"/>
        <v>0</v>
      </c>
      <c r="CT563" s="3">
        <f t="shared" si="875"/>
        <v>0</v>
      </c>
      <c r="CU563" s="3">
        <f t="shared" si="876"/>
        <v>0</v>
      </c>
      <c r="CV563" s="3">
        <f t="shared" si="877"/>
        <v>0</v>
      </c>
      <c r="CW563" s="3">
        <f t="shared" si="878"/>
        <v>0</v>
      </c>
      <c r="CX563" s="3">
        <f t="shared" si="879"/>
        <v>0</v>
      </c>
      <c r="CY563" s="3">
        <f t="shared" si="880"/>
        <v>0</v>
      </c>
      <c r="CZ563" s="3">
        <f t="shared" si="881"/>
        <v>0</v>
      </c>
      <c r="DA563" s="3">
        <f t="shared" si="889"/>
        <v>-1</v>
      </c>
      <c r="DB563" s="3">
        <f t="shared" si="882"/>
        <v>-1</v>
      </c>
      <c r="DC563" s="3">
        <f t="shared" si="882"/>
        <v>-1</v>
      </c>
      <c r="DD563" s="3">
        <f t="shared" si="882"/>
        <v>-1</v>
      </c>
      <c r="DE563" s="3">
        <f t="shared" si="882"/>
        <v>-1</v>
      </c>
      <c r="DF563" s="3">
        <f t="shared" si="882"/>
        <v>-1</v>
      </c>
      <c r="DG563" s="3">
        <f t="shared" si="882"/>
        <v>-1</v>
      </c>
      <c r="DH563" s="3">
        <f t="shared" si="882"/>
        <v>-1</v>
      </c>
      <c r="DI563" s="3">
        <f t="shared" si="882"/>
        <v>-1</v>
      </c>
      <c r="DJ563" s="3">
        <f t="shared" si="882"/>
        <v>-1</v>
      </c>
      <c r="DK563" s="3">
        <f t="shared" si="883"/>
        <v>-1</v>
      </c>
      <c r="DL563" s="3">
        <f t="shared" si="883"/>
        <v>-1</v>
      </c>
      <c r="DM563" s="161" t="str">
        <f t="shared" si="884"/>
        <v>-</v>
      </c>
      <c r="DN563" s="161" t="str">
        <f t="shared" si="885"/>
        <v>-</v>
      </c>
      <c r="DO563" s="139" t="str">
        <f t="shared" si="891"/>
        <v>-</v>
      </c>
      <c r="DP563" s="235" t="str">
        <f t="shared" si="890"/>
        <v>-</v>
      </c>
      <c r="DQ563" s="171"/>
      <c r="DU563" s="224" t="str">
        <f t="shared" si="892"/>
        <v>-</v>
      </c>
      <c r="DV563" s="225" t="str">
        <f t="shared" si="893"/>
        <v>-</v>
      </c>
      <c r="DW563" s="225">
        <f t="shared" si="894"/>
        <v>0</v>
      </c>
      <c r="DX563" s="150">
        <f t="shared" si="895"/>
        <v>0</v>
      </c>
      <c r="DY563" s="165">
        <f t="shared" si="901"/>
        <v>0</v>
      </c>
      <c r="DZ563" s="165">
        <f t="shared" si="896"/>
        <v>0</v>
      </c>
      <c r="EA563" s="165">
        <f t="shared" si="897"/>
        <v>0</v>
      </c>
      <c r="EB563" s="226">
        <f t="shared" si="898"/>
        <v>0</v>
      </c>
      <c r="EC563" s="165">
        <f t="shared" si="899"/>
        <v>0</v>
      </c>
      <c r="ED563" s="195">
        <f t="shared" si="900"/>
        <v>0</v>
      </c>
      <c r="EJ563" s="147"/>
    </row>
    <row r="564" spans="88:140" ht="13.5" customHeight="1">
      <c r="CJ564" s="236" t="str">
        <f t="shared" si="886"/>
        <v>-</v>
      </c>
      <c r="CK564" s="142" t="str">
        <f t="shared" si="868"/>
        <v>-</v>
      </c>
      <c r="CL564" s="260" t="str">
        <f t="shared" si="887"/>
        <v>-</v>
      </c>
      <c r="CM564" s="3">
        <f t="shared" si="869"/>
        <v>0</v>
      </c>
      <c r="CN564" s="3">
        <f t="shared" si="888"/>
        <v>0</v>
      </c>
      <c r="CO564" s="3">
        <f t="shared" si="870"/>
        <v>0</v>
      </c>
      <c r="CP564" s="3">
        <f t="shared" si="871"/>
        <v>0</v>
      </c>
      <c r="CQ564" s="3">
        <f t="shared" si="872"/>
        <v>0</v>
      </c>
      <c r="CR564" s="3">
        <f t="shared" si="873"/>
        <v>0</v>
      </c>
      <c r="CS564" s="3">
        <f t="shared" si="874"/>
        <v>0</v>
      </c>
      <c r="CT564" s="3">
        <f t="shared" si="875"/>
        <v>0</v>
      </c>
      <c r="CU564" s="3">
        <f t="shared" si="876"/>
        <v>0</v>
      </c>
      <c r="CV564" s="3">
        <f t="shared" si="877"/>
        <v>0</v>
      </c>
      <c r="CW564" s="3">
        <f t="shared" si="878"/>
        <v>0</v>
      </c>
      <c r="CX564" s="3">
        <f t="shared" si="879"/>
        <v>0</v>
      </c>
      <c r="CY564" s="3">
        <f t="shared" si="880"/>
        <v>0</v>
      </c>
      <c r="CZ564" s="3">
        <f t="shared" si="881"/>
        <v>0</v>
      </c>
      <c r="DA564" s="3">
        <f t="shared" si="889"/>
        <v>-1</v>
      </c>
      <c r="DB564" s="3">
        <f t="shared" si="882"/>
        <v>-1</v>
      </c>
      <c r="DC564" s="3">
        <f t="shared" si="882"/>
        <v>-1</v>
      </c>
      <c r="DD564" s="3">
        <f t="shared" si="882"/>
        <v>-1</v>
      </c>
      <c r="DE564" s="3">
        <f t="shared" si="882"/>
        <v>-1</v>
      </c>
      <c r="DF564" s="3">
        <f t="shared" si="882"/>
        <v>-1</v>
      </c>
      <c r="DG564" s="3">
        <f t="shared" si="882"/>
        <v>-1</v>
      </c>
      <c r="DH564" s="3">
        <f t="shared" si="882"/>
        <v>-1</v>
      </c>
      <c r="DI564" s="3">
        <f t="shared" si="882"/>
        <v>-1</v>
      </c>
      <c r="DJ564" s="3">
        <f t="shared" si="882"/>
        <v>-1</v>
      </c>
      <c r="DK564" s="3">
        <f t="shared" si="883"/>
        <v>-1</v>
      </c>
      <c r="DL564" s="3">
        <f t="shared" si="883"/>
        <v>-1</v>
      </c>
      <c r="DM564" s="161" t="str">
        <f t="shared" si="884"/>
        <v>-</v>
      </c>
      <c r="DN564" s="161" t="str">
        <f t="shared" si="885"/>
        <v>-</v>
      </c>
      <c r="DO564" s="139" t="str">
        <f t="shared" si="891"/>
        <v>-</v>
      </c>
      <c r="DP564" s="235" t="str">
        <f t="shared" si="890"/>
        <v>-</v>
      </c>
      <c r="DQ564" s="171"/>
      <c r="DU564" s="224" t="str">
        <f t="shared" si="892"/>
        <v>-</v>
      </c>
      <c r="DV564" s="225" t="str">
        <f t="shared" si="893"/>
        <v>-</v>
      </c>
      <c r="DW564" s="225">
        <f t="shared" si="894"/>
        <v>0</v>
      </c>
      <c r="DX564" s="150">
        <f t="shared" si="895"/>
        <v>0</v>
      </c>
      <c r="DY564" s="165">
        <f t="shared" si="901"/>
        <v>0</v>
      </c>
      <c r="DZ564" s="165">
        <f t="shared" si="896"/>
        <v>0</v>
      </c>
      <c r="EA564" s="165">
        <f t="shared" si="897"/>
        <v>0</v>
      </c>
      <c r="EB564" s="226">
        <f t="shared" si="898"/>
        <v>0</v>
      </c>
      <c r="EC564" s="165">
        <f t="shared" si="899"/>
        <v>0</v>
      </c>
      <c r="ED564" s="195">
        <f t="shared" si="900"/>
        <v>0</v>
      </c>
      <c r="EJ564" s="147"/>
    </row>
    <row r="565" spans="88:140" ht="13.5" customHeight="1">
      <c r="CJ565" s="236" t="str">
        <f t="shared" si="886"/>
        <v>-</v>
      </c>
      <c r="CK565" s="142" t="str">
        <f t="shared" si="868"/>
        <v>-</v>
      </c>
      <c r="CL565" s="260" t="str">
        <f t="shared" si="887"/>
        <v>-</v>
      </c>
      <c r="CM565" s="3">
        <f t="shared" si="869"/>
        <v>0</v>
      </c>
      <c r="CN565" s="3">
        <f t="shared" si="888"/>
        <v>0</v>
      </c>
      <c r="CO565" s="3">
        <f t="shared" si="870"/>
        <v>0</v>
      </c>
      <c r="CP565" s="3">
        <f t="shared" si="871"/>
        <v>0</v>
      </c>
      <c r="CQ565" s="3">
        <f t="shared" si="872"/>
        <v>0</v>
      </c>
      <c r="CR565" s="3">
        <f t="shared" si="873"/>
        <v>0</v>
      </c>
      <c r="CS565" s="3">
        <f t="shared" si="874"/>
        <v>0</v>
      </c>
      <c r="CT565" s="3">
        <f t="shared" si="875"/>
        <v>0</v>
      </c>
      <c r="CU565" s="3">
        <f t="shared" si="876"/>
        <v>0</v>
      </c>
      <c r="CV565" s="3">
        <f t="shared" si="877"/>
        <v>0</v>
      </c>
      <c r="CW565" s="3">
        <f t="shared" si="878"/>
        <v>0</v>
      </c>
      <c r="CX565" s="3">
        <f t="shared" si="879"/>
        <v>0</v>
      </c>
      <c r="CY565" s="3">
        <f t="shared" si="880"/>
        <v>0</v>
      </c>
      <c r="CZ565" s="3">
        <f t="shared" si="881"/>
        <v>0</v>
      </c>
      <c r="DA565" s="3">
        <f t="shared" si="889"/>
        <v>-1</v>
      </c>
      <c r="DB565" s="3">
        <f t="shared" si="882"/>
        <v>-1</v>
      </c>
      <c r="DC565" s="3">
        <f t="shared" si="882"/>
        <v>-1</v>
      </c>
      <c r="DD565" s="3">
        <f t="shared" si="882"/>
        <v>-1</v>
      </c>
      <c r="DE565" s="3">
        <f t="shared" si="882"/>
        <v>-1</v>
      </c>
      <c r="DF565" s="3">
        <f t="shared" si="882"/>
        <v>-1</v>
      </c>
      <c r="DG565" s="3">
        <f t="shared" si="882"/>
        <v>-1</v>
      </c>
      <c r="DH565" s="3">
        <f t="shared" si="882"/>
        <v>-1</v>
      </c>
      <c r="DI565" s="3">
        <f t="shared" si="882"/>
        <v>-1</v>
      </c>
      <c r="DJ565" s="3">
        <f t="shared" si="882"/>
        <v>-1</v>
      </c>
      <c r="DK565" s="3">
        <f t="shared" si="883"/>
        <v>-1</v>
      </c>
      <c r="DL565" s="3">
        <f t="shared" si="883"/>
        <v>-1</v>
      </c>
      <c r="DM565" s="161" t="str">
        <f t="shared" si="884"/>
        <v>-</v>
      </c>
      <c r="DN565" s="161" t="str">
        <f t="shared" si="885"/>
        <v>-</v>
      </c>
      <c r="DO565" s="139" t="str">
        <f t="shared" si="891"/>
        <v>-</v>
      </c>
      <c r="DP565" s="235" t="str">
        <f t="shared" si="890"/>
        <v>-</v>
      </c>
      <c r="DQ565" s="171"/>
      <c r="DU565" s="224" t="str">
        <f t="shared" si="892"/>
        <v>-</v>
      </c>
      <c r="DV565" s="225" t="str">
        <f t="shared" si="893"/>
        <v>-</v>
      </c>
      <c r="DW565" s="225">
        <f t="shared" si="894"/>
        <v>0</v>
      </c>
      <c r="DX565" s="150">
        <f t="shared" si="895"/>
        <v>0</v>
      </c>
      <c r="DY565" s="165">
        <f t="shared" si="901"/>
        <v>0</v>
      </c>
      <c r="DZ565" s="165">
        <f t="shared" si="896"/>
        <v>0</v>
      </c>
      <c r="EA565" s="165">
        <f t="shared" si="897"/>
        <v>0</v>
      </c>
      <c r="EB565" s="226">
        <f t="shared" si="898"/>
        <v>0</v>
      </c>
      <c r="EC565" s="165">
        <f t="shared" si="899"/>
        <v>0</v>
      </c>
      <c r="ED565" s="195">
        <f t="shared" si="900"/>
        <v>0</v>
      </c>
      <c r="EJ565" s="147"/>
    </row>
    <row r="566" spans="88:140" ht="13.5" customHeight="1">
      <c r="CJ566" s="236" t="str">
        <f t="shared" si="886"/>
        <v>-</v>
      </c>
      <c r="CK566" s="142" t="str">
        <f t="shared" si="868"/>
        <v>-</v>
      </c>
      <c r="CL566" s="260" t="str">
        <f t="shared" si="887"/>
        <v>-</v>
      </c>
      <c r="CM566" s="3">
        <f t="shared" si="869"/>
        <v>0</v>
      </c>
      <c r="CN566" s="3">
        <f t="shared" si="888"/>
        <v>0</v>
      </c>
      <c r="CO566" s="3">
        <f t="shared" si="870"/>
        <v>0</v>
      </c>
      <c r="CP566" s="3">
        <f t="shared" si="871"/>
        <v>0</v>
      </c>
      <c r="CQ566" s="3">
        <f t="shared" si="872"/>
        <v>0</v>
      </c>
      <c r="CR566" s="3">
        <f t="shared" si="873"/>
        <v>0</v>
      </c>
      <c r="CS566" s="3">
        <f t="shared" si="874"/>
        <v>0</v>
      </c>
      <c r="CT566" s="3">
        <f t="shared" si="875"/>
        <v>0</v>
      </c>
      <c r="CU566" s="3">
        <f t="shared" si="876"/>
        <v>0</v>
      </c>
      <c r="CV566" s="3">
        <f t="shared" si="877"/>
        <v>0</v>
      </c>
      <c r="CW566" s="3">
        <f t="shared" si="878"/>
        <v>0</v>
      </c>
      <c r="CX566" s="3">
        <f t="shared" si="879"/>
        <v>0</v>
      </c>
      <c r="CY566" s="3">
        <f t="shared" si="880"/>
        <v>0</v>
      </c>
      <c r="CZ566" s="3">
        <f t="shared" si="881"/>
        <v>0</v>
      </c>
      <c r="DA566" s="3">
        <f t="shared" si="889"/>
        <v>-1</v>
      </c>
      <c r="DB566" s="3">
        <f t="shared" si="882"/>
        <v>-1</v>
      </c>
      <c r="DC566" s="3">
        <f t="shared" si="882"/>
        <v>-1</v>
      </c>
      <c r="DD566" s="3">
        <f t="shared" si="882"/>
        <v>-1</v>
      </c>
      <c r="DE566" s="3">
        <f t="shared" si="882"/>
        <v>-1</v>
      </c>
      <c r="DF566" s="3">
        <f t="shared" si="882"/>
        <v>-1</v>
      </c>
      <c r="DG566" s="3">
        <f t="shared" si="882"/>
        <v>-1</v>
      </c>
      <c r="DH566" s="3">
        <f t="shared" si="882"/>
        <v>-1</v>
      </c>
      <c r="DI566" s="3">
        <f t="shared" si="882"/>
        <v>-1</v>
      </c>
      <c r="DJ566" s="3">
        <f t="shared" si="882"/>
        <v>-1</v>
      </c>
      <c r="DK566" s="3">
        <f t="shared" si="883"/>
        <v>-1</v>
      </c>
      <c r="DL566" s="3">
        <f t="shared" si="883"/>
        <v>-1</v>
      </c>
      <c r="DM566" s="161" t="str">
        <f t="shared" si="884"/>
        <v>-</v>
      </c>
      <c r="DN566" s="161" t="str">
        <f t="shared" si="885"/>
        <v>-</v>
      </c>
      <c r="DO566" s="139" t="str">
        <f t="shared" si="891"/>
        <v>-</v>
      </c>
      <c r="DP566" s="235" t="str">
        <f t="shared" si="890"/>
        <v>-</v>
      </c>
      <c r="DQ566" s="171"/>
      <c r="DU566" s="224" t="str">
        <f t="shared" si="892"/>
        <v>-</v>
      </c>
      <c r="DV566" s="225" t="str">
        <f t="shared" si="893"/>
        <v>-</v>
      </c>
      <c r="DW566" s="225">
        <f t="shared" si="894"/>
        <v>0</v>
      </c>
      <c r="DX566" s="150">
        <f t="shared" si="895"/>
        <v>0</v>
      </c>
      <c r="DY566" s="165">
        <f t="shared" si="901"/>
        <v>0</v>
      </c>
      <c r="DZ566" s="165">
        <f t="shared" si="896"/>
        <v>0</v>
      </c>
      <c r="EA566" s="165">
        <f t="shared" si="897"/>
        <v>0</v>
      </c>
      <c r="EB566" s="226">
        <f t="shared" si="898"/>
        <v>0</v>
      </c>
      <c r="EC566" s="165">
        <f t="shared" si="899"/>
        <v>0</v>
      </c>
      <c r="ED566" s="195">
        <f t="shared" si="900"/>
        <v>0</v>
      </c>
      <c r="EJ566" s="147"/>
    </row>
    <row r="567" spans="88:140" ht="13.5" customHeight="1">
      <c r="CJ567" s="236" t="str">
        <f t="shared" si="886"/>
        <v>-</v>
      </c>
      <c r="CK567" s="142" t="str">
        <f t="shared" si="868"/>
        <v>-</v>
      </c>
      <c r="CL567" s="260" t="str">
        <f t="shared" si="887"/>
        <v>-</v>
      </c>
      <c r="CM567" s="3">
        <f t="shared" si="869"/>
        <v>0</v>
      </c>
      <c r="CN567" s="3">
        <f t="shared" si="888"/>
        <v>0</v>
      </c>
      <c r="CO567" s="3">
        <f t="shared" si="870"/>
        <v>0</v>
      </c>
      <c r="CP567" s="3">
        <f t="shared" si="871"/>
        <v>0</v>
      </c>
      <c r="CQ567" s="3">
        <f t="shared" si="872"/>
        <v>0</v>
      </c>
      <c r="CR567" s="3">
        <f t="shared" si="873"/>
        <v>0</v>
      </c>
      <c r="CS567" s="3">
        <f t="shared" si="874"/>
        <v>0</v>
      </c>
      <c r="CT567" s="3">
        <f t="shared" si="875"/>
        <v>0</v>
      </c>
      <c r="CU567" s="3">
        <f t="shared" si="876"/>
        <v>0</v>
      </c>
      <c r="CV567" s="3">
        <f t="shared" si="877"/>
        <v>0</v>
      </c>
      <c r="CW567" s="3">
        <f t="shared" si="878"/>
        <v>0</v>
      </c>
      <c r="CX567" s="3">
        <f t="shared" si="879"/>
        <v>0</v>
      </c>
      <c r="CY567" s="3">
        <f t="shared" si="880"/>
        <v>0</v>
      </c>
      <c r="CZ567" s="3">
        <f t="shared" si="881"/>
        <v>0</v>
      </c>
      <c r="DA567" s="3">
        <f>IF(AND(CO567&gt;0,CO568&lt;0),1,-1)</f>
        <v>-1</v>
      </c>
      <c r="DB567" s="3">
        <f t="shared" si="882"/>
        <v>-1</v>
      </c>
      <c r="DC567" s="3">
        <f t="shared" si="882"/>
        <v>-1</v>
      </c>
      <c r="DD567" s="3">
        <f t="shared" si="882"/>
        <v>-1</v>
      </c>
      <c r="DE567" s="3">
        <f t="shared" si="882"/>
        <v>-1</v>
      </c>
      <c r="DF567" s="3">
        <f t="shared" si="882"/>
        <v>-1</v>
      </c>
      <c r="DG567" s="3">
        <f t="shared" si="882"/>
        <v>-1</v>
      </c>
      <c r="DH567" s="3">
        <f t="shared" si="882"/>
        <v>-1</v>
      </c>
      <c r="DI567" s="3">
        <f t="shared" si="882"/>
        <v>-1</v>
      </c>
      <c r="DJ567" s="3">
        <f t="shared" si="882"/>
        <v>-1</v>
      </c>
      <c r="DK567" s="3">
        <f t="shared" si="883"/>
        <v>-1</v>
      </c>
      <c r="DL567" s="3">
        <f t="shared" si="883"/>
        <v>-1</v>
      </c>
      <c r="DM567" s="161" t="str">
        <f t="shared" si="884"/>
        <v>-</v>
      </c>
      <c r="DN567" s="161" t="str">
        <f t="shared" si="885"/>
        <v>-</v>
      </c>
      <c r="DO567" s="139" t="str">
        <f t="shared" si="891"/>
        <v>-</v>
      </c>
      <c r="DP567" s="235" t="str">
        <f t="shared" si="890"/>
        <v>-</v>
      </c>
      <c r="DQ567" s="171"/>
      <c r="DU567" s="224" t="str">
        <f t="shared" si="892"/>
        <v>-</v>
      </c>
      <c r="DV567" s="225" t="str">
        <f t="shared" si="893"/>
        <v>-</v>
      </c>
      <c r="DW567" s="225">
        <f t="shared" si="894"/>
        <v>0</v>
      </c>
      <c r="DX567" s="150">
        <f t="shared" si="895"/>
        <v>0</v>
      </c>
      <c r="DY567" s="165">
        <f t="shared" si="901"/>
        <v>0</v>
      </c>
      <c r="DZ567" s="165">
        <f t="shared" si="896"/>
        <v>0</v>
      </c>
      <c r="EA567" s="165">
        <f t="shared" si="897"/>
        <v>0</v>
      </c>
      <c r="EB567" s="226">
        <f t="shared" si="898"/>
        <v>0</v>
      </c>
      <c r="EC567" s="165">
        <f t="shared" si="899"/>
        <v>0</v>
      </c>
      <c r="ED567" s="195">
        <f t="shared" si="900"/>
        <v>0</v>
      </c>
      <c r="EJ567" s="147"/>
    </row>
    <row r="568" spans="88:140" ht="13.5" customHeight="1">
      <c r="CJ568" s="236" t="str">
        <f t="shared" si="886"/>
        <v>-</v>
      </c>
      <c r="CK568" s="142" t="str">
        <f t="shared" si="868"/>
        <v>-</v>
      </c>
      <c r="CL568" s="260" t="str">
        <f t="shared" si="887"/>
        <v>-</v>
      </c>
      <c r="CM568" s="3">
        <f t="shared" si="869"/>
        <v>0</v>
      </c>
      <c r="CN568" s="3">
        <f t="shared" si="888"/>
        <v>0</v>
      </c>
      <c r="CO568" s="3">
        <f t="shared" si="870"/>
        <v>0</v>
      </c>
      <c r="CP568" s="3">
        <f t="shared" si="871"/>
        <v>0</v>
      </c>
      <c r="CQ568" s="3">
        <f t="shared" si="872"/>
        <v>0</v>
      </c>
      <c r="CR568" s="3">
        <f t="shared" si="873"/>
        <v>0</v>
      </c>
      <c r="CS568" s="3">
        <f t="shared" si="874"/>
        <v>0</v>
      </c>
      <c r="CT568" s="3">
        <f t="shared" si="875"/>
        <v>0</v>
      </c>
      <c r="CU568" s="3">
        <f t="shared" si="876"/>
        <v>0</v>
      </c>
      <c r="CV568" s="3">
        <f t="shared" si="877"/>
        <v>0</v>
      </c>
      <c r="CW568" s="3">
        <f t="shared" si="878"/>
        <v>0</v>
      </c>
      <c r="CX568" s="3">
        <f t="shared" si="879"/>
        <v>0</v>
      </c>
      <c r="CY568" s="3">
        <f t="shared" si="880"/>
        <v>0</v>
      </c>
      <c r="CZ568" s="3">
        <f t="shared" si="881"/>
        <v>0</v>
      </c>
      <c r="DA568" s="3">
        <f>IF(AND(CO568&gt;0,CO569&lt;0),1,-1)</f>
        <v>-1</v>
      </c>
      <c r="DB568" s="3">
        <f t="shared" si="882"/>
        <v>-1</v>
      </c>
      <c r="DC568" s="3">
        <f t="shared" si="882"/>
        <v>-1</v>
      </c>
      <c r="DD568" s="3">
        <f t="shared" si="882"/>
        <v>-1</v>
      </c>
      <c r="DE568" s="3">
        <f t="shared" si="882"/>
        <v>-1</v>
      </c>
      <c r="DF568" s="3">
        <f t="shared" si="882"/>
        <v>-1</v>
      </c>
      <c r="DG568" s="3">
        <f t="shared" si="882"/>
        <v>-1</v>
      </c>
      <c r="DH568" s="3">
        <f t="shared" si="882"/>
        <v>-1</v>
      </c>
      <c r="DI568" s="3">
        <f t="shared" si="882"/>
        <v>-1</v>
      </c>
      <c r="DJ568" s="3">
        <f t="shared" si="882"/>
        <v>-1</v>
      </c>
      <c r="DK568" s="3">
        <f t="shared" si="883"/>
        <v>-1</v>
      </c>
      <c r="DL568" s="3">
        <f t="shared" si="883"/>
        <v>-1</v>
      </c>
      <c r="DM568" s="161" t="str">
        <f t="shared" si="884"/>
        <v>-</v>
      </c>
      <c r="DN568" s="161" t="str">
        <f t="shared" si="885"/>
        <v>-</v>
      </c>
      <c r="DO568" s="139" t="str">
        <f t="shared" si="891"/>
        <v>-</v>
      </c>
      <c r="DP568" s="235" t="str">
        <f t="shared" si="890"/>
        <v>-</v>
      </c>
      <c r="DQ568" s="171"/>
      <c r="DU568" s="224" t="str">
        <f t="shared" si="892"/>
        <v>-</v>
      </c>
      <c r="DV568" s="225" t="str">
        <f t="shared" si="893"/>
        <v>-</v>
      </c>
      <c r="DW568" s="225">
        <f t="shared" si="894"/>
        <v>0</v>
      </c>
      <c r="DX568" s="150">
        <f t="shared" si="895"/>
        <v>0</v>
      </c>
      <c r="DY568" s="165">
        <f t="shared" si="901"/>
        <v>0</v>
      </c>
      <c r="DZ568" s="165">
        <f t="shared" si="896"/>
        <v>0</v>
      </c>
      <c r="EA568" s="165">
        <f t="shared" si="897"/>
        <v>0</v>
      </c>
      <c r="EB568" s="226">
        <f t="shared" si="898"/>
        <v>0</v>
      </c>
      <c r="EC568" s="165">
        <f t="shared" si="899"/>
        <v>0</v>
      </c>
      <c r="ED568" s="195">
        <f t="shared" si="900"/>
        <v>0</v>
      </c>
      <c r="EJ568" s="147"/>
    </row>
    <row r="569" spans="88:140" ht="13.5" customHeight="1">
      <c r="CJ569" s="236" t="str">
        <f t="shared" si="886"/>
        <v>-</v>
      </c>
      <c r="CK569" s="142" t="str">
        <f t="shared" si="868"/>
        <v>-</v>
      </c>
      <c r="CL569" s="260" t="str">
        <f t="shared" si="887"/>
        <v>-</v>
      </c>
      <c r="CM569" s="3">
        <f t="shared" si="869"/>
        <v>0</v>
      </c>
      <c r="CN569" s="3">
        <f t="shared" si="888"/>
        <v>0</v>
      </c>
      <c r="CO569" s="3">
        <f t="shared" si="870"/>
        <v>0</v>
      </c>
      <c r="CP569" s="3">
        <f t="shared" si="871"/>
        <v>0</v>
      </c>
      <c r="CQ569" s="3">
        <f t="shared" si="872"/>
        <v>0</v>
      </c>
      <c r="CR569" s="3">
        <f t="shared" si="873"/>
        <v>0</v>
      </c>
      <c r="CS569" s="3">
        <f t="shared" si="874"/>
        <v>0</v>
      </c>
      <c r="CT569" s="3">
        <f t="shared" si="875"/>
        <v>0</v>
      </c>
      <c r="CU569" s="3">
        <f t="shared" si="876"/>
        <v>0</v>
      </c>
      <c r="CV569" s="3">
        <f t="shared" si="877"/>
        <v>0</v>
      </c>
      <c r="CW569" s="3">
        <f t="shared" si="878"/>
        <v>0</v>
      </c>
      <c r="CX569" s="3">
        <f t="shared" si="879"/>
        <v>0</v>
      </c>
      <c r="CY569" s="3">
        <f t="shared" si="880"/>
        <v>0</v>
      </c>
      <c r="CZ569" s="3">
        <f t="shared" si="881"/>
        <v>0</v>
      </c>
      <c r="DA569" s="3">
        <f>IF(AND(CO569&gt;0,CO570&lt;0),1,-1)</f>
        <v>-1</v>
      </c>
      <c r="DB569" s="3">
        <f t="shared" si="882"/>
        <v>-1</v>
      </c>
      <c r="DC569" s="3">
        <f t="shared" si="882"/>
        <v>-1</v>
      </c>
      <c r="DD569" s="3">
        <f t="shared" si="882"/>
        <v>-1</v>
      </c>
      <c r="DE569" s="3">
        <f t="shared" si="882"/>
        <v>-1</v>
      </c>
      <c r="DF569" s="3">
        <f t="shared" si="882"/>
        <v>-1</v>
      </c>
      <c r="DG569" s="3">
        <f t="shared" si="882"/>
        <v>-1</v>
      </c>
      <c r="DH569" s="3">
        <f t="shared" si="882"/>
        <v>-1</v>
      </c>
      <c r="DI569" s="3">
        <f t="shared" si="882"/>
        <v>-1</v>
      </c>
      <c r="DJ569" s="3">
        <f t="shared" si="882"/>
        <v>-1</v>
      </c>
      <c r="DK569" s="3">
        <f t="shared" si="883"/>
        <v>-1</v>
      </c>
      <c r="DL569" s="3">
        <f t="shared" si="883"/>
        <v>-1</v>
      </c>
      <c r="DM569" s="161" t="str">
        <f t="shared" si="884"/>
        <v>-</v>
      </c>
      <c r="DN569" s="161" t="str">
        <f t="shared" si="885"/>
        <v>-</v>
      </c>
      <c r="DO569" s="139" t="str">
        <f t="shared" si="891"/>
        <v>-</v>
      </c>
      <c r="DP569" s="235" t="str">
        <f t="shared" si="890"/>
        <v>-</v>
      </c>
      <c r="DQ569" s="171"/>
      <c r="DU569" s="224" t="str">
        <f t="shared" si="892"/>
        <v>-</v>
      </c>
      <c r="DV569" s="225" t="str">
        <f t="shared" si="893"/>
        <v>-</v>
      </c>
      <c r="DW569" s="225">
        <f t="shared" si="894"/>
        <v>0</v>
      </c>
      <c r="DX569" s="150">
        <f t="shared" si="895"/>
        <v>0</v>
      </c>
      <c r="DY569" s="165">
        <f t="shared" si="901"/>
        <v>0</v>
      </c>
      <c r="DZ569" s="165">
        <f t="shared" si="896"/>
        <v>0</v>
      </c>
      <c r="EA569" s="165">
        <f t="shared" si="897"/>
        <v>0</v>
      </c>
      <c r="EB569" s="226">
        <f t="shared" si="898"/>
        <v>0</v>
      </c>
      <c r="EC569" s="165">
        <f t="shared" si="899"/>
        <v>0</v>
      </c>
      <c r="ED569" s="195">
        <f t="shared" si="900"/>
        <v>0</v>
      </c>
      <c r="EJ569" s="147"/>
    </row>
    <row r="570" spans="88:140" ht="13.5" customHeight="1">
      <c r="CJ570" s="236" t="str">
        <f t="shared" si="886"/>
        <v>-</v>
      </c>
      <c r="CK570" s="142" t="str">
        <f t="shared" si="868"/>
        <v>-</v>
      </c>
      <c r="CL570" s="260" t="str">
        <f t="shared" si="887"/>
        <v>-</v>
      </c>
      <c r="CM570" s="3">
        <f t="shared" si="869"/>
        <v>0</v>
      </c>
      <c r="CN570" s="3">
        <f t="shared" si="888"/>
        <v>0</v>
      </c>
      <c r="CO570" s="3">
        <f t="shared" si="870"/>
        <v>0</v>
      </c>
      <c r="CP570" s="3">
        <f t="shared" si="871"/>
        <v>0</v>
      </c>
      <c r="CQ570" s="3">
        <f t="shared" si="872"/>
        <v>0</v>
      </c>
      <c r="CR570" s="3">
        <f t="shared" si="873"/>
        <v>0</v>
      </c>
      <c r="CS570" s="3">
        <f t="shared" si="874"/>
        <v>0</v>
      </c>
      <c r="CT570" s="3">
        <f t="shared" si="875"/>
        <v>0</v>
      </c>
      <c r="CU570" s="3">
        <f t="shared" si="876"/>
        <v>0</v>
      </c>
      <c r="CV570" s="3">
        <f t="shared" si="877"/>
        <v>0</v>
      </c>
      <c r="CW570" s="3">
        <f t="shared" si="878"/>
        <v>0</v>
      </c>
      <c r="CX570" s="3">
        <f t="shared" si="879"/>
        <v>0</v>
      </c>
      <c r="CY570" s="3">
        <f t="shared" si="880"/>
        <v>0</v>
      </c>
      <c r="CZ570" s="3">
        <f t="shared" si="881"/>
        <v>0</v>
      </c>
      <c r="DA570" s="3">
        <f>IF(AND(CO570&gt;0,CO571&lt;0),1,-1)</f>
        <v>-1</v>
      </c>
      <c r="DB570" s="3">
        <f t="shared" si="882"/>
        <v>-1</v>
      </c>
      <c r="DC570" s="3">
        <f>IF(AND(CQ570&gt;0,CQ571&lt;0),1,-1)</f>
        <v>-1</v>
      </c>
      <c r="DD570" s="3">
        <f t="shared" si="882"/>
        <v>-1</v>
      </c>
      <c r="DE570" s="3">
        <f t="shared" si="882"/>
        <v>-1</v>
      </c>
      <c r="DF570" s="3">
        <f t="shared" si="882"/>
        <v>-1</v>
      </c>
      <c r="DG570" s="3">
        <f t="shared" si="882"/>
        <v>-1</v>
      </c>
      <c r="DH570" s="3">
        <f t="shared" si="882"/>
        <v>-1</v>
      </c>
      <c r="DI570" s="3">
        <f t="shared" si="882"/>
        <v>-1</v>
      </c>
      <c r="DJ570" s="3">
        <f t="shared" si="882"/>
        <v>-1</v>
      </c>
      <c r="DK570" s="3">
        <f t="shared" si="883"/>
        <v>-1</v>
      </c>
      <c r="DL570" s="3">
        <f t="shared" si="883"/>
        <v>-1</v>
      </c>
      <c r="DM570" s="161" t="str">
        <f t="shared" si="884"/>
        <v>-</v>
      </c>
      <c r="DN570" s="161" t="str">
        <f t="shared" si="885"/>
        <v>-</v>
      </c>
      <c r="DO570" s="139" t="str">
        <f t="shared" si="891"/>
        <v>-</v>
      </c>
      <c r="DP570" s="235" t="str">
        <f t="shared" si="890"/>
        <v>-</v>
      </c>
      <c r="DQ570" s="171"/>
      <c r="DU570" s="224" t="str">
        <f t="shared" si="892"/>
        <v>-</v>
      </c>
      <c r="DV570" s="225" t="str">
        <f t="shared" si="893"/>
        <v>-</v>
      </c>
      <c r="DW570" s="225">
        <f t="shared" si="894"/>
        <v>0</v>
      </c>
      <c r="DX570" s="150">
        <f t="shared" si="895"/>
        <v>0</v>
      </c>
      <c r="DY570" s="165">
        <f t="shared" si="901"/>
        <v>0</v>
      </c>
      <c r="DZ570" s="165">
        <f t="shared" si="896"/>
        <v>0</v>
      </c>
      <c r="EA570" s="165">
        <f t="shared" si="897"/>
        <v>0</v>
      </c>
      <c r="EB570" s="226">
        <f t="shared" si="898"/>
        <v>0</v>
      </c>
      <c r="EC570" s="165">
        <f t="shared" si="899"/>
        <v>0</v>
      </c>
      <c r="ED570" s="195">
        <f t="shared" si="900"/>
        <v>0</v>
      </c>
      <c r="EJ570" s="147"/>
    </row>
    <row r="571" spans="88:140" ht="13.5" customHeight="1">
      <c r="CJ571" s="236" t="str">
        <f t="shared" si="886"/>
        <v>-</v>
      </c>
      <c r="CK571" s="142" t="str">
        <f t="shared" si="868"/>
        <v>-</v>
      </c>
      <c r="CL571" s="260" t="str">
        <f t="shared" si="887"/>
        <v>-</v>
      </c>
      <c r="CM571" s="3">
        <f t="shared" si="869"/>
        <v>0</v>
      </c>
      <c r="CN571" s="3">
        <f t="shared" si="888"/>
        <v>0</v>
      </c>
      <c r="CO571" s="3">
        <f t="shared" si="870"/>
        <v>0</v>
      </c>
      <c r="CP571" s="3">
        <f t="shared" si="871"/>
        <v>0</v>
      </c>
      <c r="CQ571" s="3">
        <f t="shared" si="872"/>
        <v>0</v>
      </c>
      <c r="CR571" s="3">
        <f t="shared" si="873"/>
        <v>0</v>
      </c>
      <c r="CS571" s="3">
        <f t="shared" si="874"/>
        <v>0</v>
      </c>
      <c r="CT571" s="3">
        <f t="shared" si="875"/>
        <v>0</v>
      </c>
      <c r="CU571" s="3">
        <f t="shared" si="876"/>
        <v>0</v>
      </c>
      <c r="CV571" s="3">
        <f t="shared" si="877"/>
        <v>0</v>
      </c>
      <c r="CW571" s="3">
        <f t="shared" si="878"/>
        <v>0</v>
      </c>
      <c r="CX571" s="3">
        <f t="shared" si="879"/>
        <v>0</v>
      </c>
      <c r="CY571" s="3">
        <f t="shared" si="880"/>
        <v>0</v>
      </c>
      <c r="CZ571" s="3">
        <f t="shared" si="881"/>
        <v>0</v>
      </c>
      <c r="DA571" s="3">
        <f>IF(AND(CO571&gt;0,CO572&lt;0),1,-1)</f>
        <v>-1</v>
      </c>
      <c r="DB571" s="3">
        <f t="shared" si="882"/>
        <v>-1</v>
      </c>
      <c r="DC571" s="3">
        <f t="shared" si="882"/>
        <v>-1</v>
      </c>
      <c r="DD571" s="3">
        <f t="shared" si="882"/>
        <v>-1</v>
      </c>
      <c r="DE571" s="3">
        <f t="shared" si="882"/>
        <v>-1</v>
      </c>
      <c r="DF571" s="3">
        <f t="shared" si="882"/>
        <v>-1</v>
      </c>
      <c r="DG571" s="3">
        <f t="shared" si="882"/>
        <v>-1</v>
      </c>
      <c r="DH571" s="3">
        <f t="shared" si="882"/>
        <v>-1</v>
      </c>
      <c r="DI571" s="3">
        <f t="shared" si="882"/>
        <v>-1</v>
      </c>
      <c r="DJ571" s="3">
        <f>IF(AND(CX571&gt;0,CX572&lt;0),1,-1)</f>
        <v>-1</v>
      </c>
      <c r="DK571" s="3">
        <f>IF(AND(CY571&gt;0,CY572&lt;0),1,-1)</f>
        <v>-1</v>
      </c>
      <c r="DL571" s="3">
        <f>IF(AND(CZ571&gt;0,CZ572&lt;0),1,-1)</f>
        <v>-1</v>
      </c>
      <c r="DM571" s="161" t="str">
        <f t="shared" si="884"/>
        <v>-</v>
      </c>
      <c r="DN571" s="161" t="str">
        <f t="shared" si="885"/>
        <v>-</v>
      </c>
      <c r="DO571" s="139" t="str">
        <f>IF(OR(DM571="-",DM572="-"),"-",(DN571-DN572)/(DM571-DM572))</f>
        <v>-</v>
      </c>
      <c r="DP571" s="235" t="str">
        <f t="shared" si="890"/>
        <v>-</v>
      </c>
      <c r="DQ571" s="171"/>
      <c r="DU571" s="224" t="str">
        <f t="shared" si="892"/>
        <v>-</v>
      </c>
      <c r="DV571" s="225" t="str">
        <f t="shared" si="893"/>
        <v>-</v>
      </c>
      <c r="DW571" s="225">
        <f t="shared" si="894"/>
        <v>0</v>
      </c>
      <c r="DX571" s="150">
        <f t="shared" si="895"/>
        <v>0</v>
      </c>
      <c r="DY571" s="165">
        <f t="shared" si="901"/>
        <v>0</v>
      </c>
      <c r="DZ571" s="165">
        <f t="shared" si="896"/>
        <v>0</v>
      </c>
      <c r="EA571" s="165">
        <f t="shared" si="897"/>
        <v>0</v>
      </c>
      <c r="EB571" s="226">
        <f t="shared" si="898"/>
        <v>0</v>
      </c>
      <c r="EC571" s="165">
        <f t="shared" si="899"/>
        <v>0</v>
      </c>
      <c r="ED571" s="195">
        <f t="shared" si="900"/>
        <v>0</v>
      </c>
      <c r="EJ571" s="147"/>
    </row>
    <row r="572" spans="88:140" ht="13.5" customHeight="1">
      <c r="CJ572" s="237" t="str">
        <f t="shared" si="886"/>
        <v>-</v>
      </c>
      <c r="CK572" s="238" t="str">
        <f>BY25</f>
        <v>-</v>
      </c>
      <c r="CL572" s="260" t="str">
        <f t="shared" si="887"/>
        <v>-</v>
      </c>
      <c r="CM572" s="196">
        <f>IF(CJ572="-",0,$CK572*$E$21*$E$30*$F$21*$E$31/($E$33))</f>
        <v>0</v>
      </c>
      <c r="CN572" s="3">
        <f t="shared" si="888"/>
        <v>0</v>
      </c>
      <c r="CO572" s="196">
        <f>IF(CJ572="-",0,$CM572-$CN572-CO$53)</f>
        <v>0</v>
      </c>
      <c r="CP572" s="196">
        <f>IF(CJ572="-",0,$CM572-$CN572-CP$53)</f>
        <v>0</v>
      </c>
      <c r="CQ572" s="196">
        <f>IF(CJ572="-",0,$CM572-$CN572-CQ$53)</f>
        <v>0</v>
      </c>
      <c r="CR572" s="196">
        <f>IF(CJ572="-",0,$CM572-$CN572-CR$53)</f>
        <v>0</v>
      </c>
      <c r="CS572" s="196">
        <f>IF(CJ572="-",0,$CM572-$CN572-CS$53)</f>
        <v>0</v>
      </c>
      <c r="CT572" s="196">
        <f>IF(CJ572="-",0,$CM572-$CN572-CT$53)</f>
        <v>0</v>
      </c>
      <c r="CU572" s="196">
        <f>IF(CJ572="-",0,$CM572-$CN572-CU$53)</f>
        <v>0</v>
      </c>
      <c r="CV572" s="196">
        <f>IF(CJ572="-",0,$CM572-$CN572-CV$53)</f>
        <v>0</v>
      </c>
      <c r="CW572" s="196">
        <f>IF(CJ572="-",0,$CM572-$CN572-CW$53)</f>
        <v>0</v>
      </c>
      <c r="CX572" s="196">
        <f>IF(CJ572="-",0,$CM572-$CN572-CX$53)</f>
        <v>0</v>
      </c>
      <c r="CY572" s="196">
        <f>IF(CJ572="-",0,$CM572-$CN572-CY$53)</f>
        <v>0</v>
      </c>
      <c r="CZ572" s="196">
        <f>IF(CJ572="-",0,$CM572-$CN572-CZ$53)</f>
        <v>0</v>
      </c>
      <c r="DA572" s="196"/>
      <c r="DB572" s="196"/>
      <c r="DC572" s="196"/>
      <c r="DD572" s="196"/>
      <c r="DE572" s="196"/>
      <c r="DF572" s="196"/>
      <c r="DG572" s="196"/>
      <c r="DH572" s="196"/>
      <c r="DI572" s="196"/>
      <c r="DJ572" s="196"/>
      <c r="DK572" s="196"/>
      <c r="DL572" s="196"/>
      <c r="DM572" s="239" t="str">
        <f t="shared" si="884"/>
        <v>-</v>
      </c>
      <c r="DN572" s="239" t="str">
        <f t="shared" si="885"/>
        <v>-</v>
      </c>
      <c r="DO572" s="240"/>
      <c r="DP572" s="241"/>
      <c r="DQ572" s="171"/>
      <c r="DU572" s="224" t="str">
        <f t="shared" si="892"/>
        <v>-</v>
      </c>
      <c r="DV572" s="225" t="str">
        <f t="shared" si="893"/>
        <v>-</v>
      </c>
      <c r="DW572" s="225">
        <f t="shared" si="894"/>
        <v>0</v>
      </c>
      <c r="DX572" s="150">
        <f t="shared" si="895"/>
        <v>0</v>
      </c>
      <c r="DY572" s="165">
        <f t="shared" si="901"/>
        <v>0</v>
      </c>
      <c r="DZ572" s="165">
        <f t="shared" si="896"/>
        <v>0</v>
      </c>
      <c r="EA572" s="165">
        <f t="shared" si="897"/>
        <v>0</v>
      </c>
      <c r="EB572" s="226">
        <f t="shared" si="898"/>
        <v>0</v>
      </c>
      <c r="EC572" s="165">
        <f t="shared" si="899"/>
        <v>0</v>
      </c>
      <c r="ED572" s="195">
        <f t="shared" si="900"/>
        <v>0</v>
      </c>
      <c r="EJ572" s="147"/>
    </row>
    <row r="573" spans="88:140" ht="13.5" customHeight="1">
      <c r="CJ573" s="139"/>
      <c r="CK573" s="139"/>
      <c r="CL573" s="139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171"/>
      <c r="DU573" s="224" t="str">
        <f t="shared" si="892"/>
        <v>-</v>
      </c>
      <c r="DV573" s="225" t="str">
        <f t="shared" si="893"/>
        <v>-</v>
      </c>
      <c r="DW573" s="225">
        <f t="shared" si="894"/>
        <v>0</v>
      </c>
      <c r="DX573" s="150">
        <f t="shared" si="895"/>
        <v>0</v>
      </c>
      <c r="DY573" s="165">
        <f t="shared" si="901"/>
        <v>0</v>
      </c>
      <c r="DZ573" s="165">
        <f t="shared" si="896"/>
        <v>0</v>
      </c>
      <c r="EA573" s="165">
        <f t="shared" si="897"/>
        <v>0</v>
      </c>
      <c r="EB573" s="226">
        <f t="shared" si="898"/>
        <v>0</v>
      </c>
      <c r="EC573" s="165">
        <f t="shared" si="899"/>
        <v>0</v>
      </c>
      <c r="ED573" s="195">
        <f t="shared" si="900"/>
        <v>0</v>
      </c>
      <c r="EJ573" s="147"/>
    </row>
    <row r="574" spans="88:140" ht="13.5" customHeight="1">
      <c r="CJ574" s="139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244" t="s">
        <v>77</v>
      </c>
      <c r="DA574" s="198">
        <f t="shared" ref="DA574:DI574" si="902">IF(MAX(DA553:DA571)=1,1,0)</f>
        <v>0</v>
      </c>
      <c r="DB574" s="198">
        <f t="shared" si="902"/>
        <v>0</v>
      </c>
      <c r="DC574" s="198">
        <f t="shared" si="902"/>
        <v>0</v>
      </c>
      <c r="DD574" s="198">
        <f t="shared" si="902"/>
        <v>0</v>
      </c>
      <c r="DE574" s="198">
        <f t="shared" si="902"/>
        <v>0</v>
      </c>
      <c r="DF574" s="198">
        <f t="shared" si="902"/>
        <v>0</v>
      </c>
      <c r="DG574" s="198">
        <f t="shared" si="902"/>
        <v>0</v>
      </c>
      <c r="DH574" s="198">
        <f t="shared" si="902"/>
        <v>0</v>
      </c>
      <c r="DI574" s="198">
        <f t="shared" si="902"/>
        <v>0</v>
      </c>
      <c r="DJ574" s="198">
        <f>IF(MAX(DJ553:DJ571)=1,1,0)</f>
        <v>0</v>
      </c>
      <c r="DK574" s="198">
        <f>IF(MAX(DK553:DK571)=1,1,0)</f>
        <v>0</v>
      </c>
      <c r="DL574" s="199">
        <f>IF(MAX(DL553:DL571)=1,1,0)</f>
        <v>0</v>
      </c>
      <c r="DM574" s="3"/>
      <c r="DN574" s="3"/>
      <c r="DO574" s="3"/>
      <c r="DP574" s="3"/>
      <c r="DQ574" s="171"/>
      <c r="DU574" s="224" t="str">
        <f t="shared" si="892"/>
        <v>-</v>
      </c>
      <c r="DV574" s="225" t="str">
        <f t="shared" si="893"/>
        <v>-</v>
      </c>
      <c r="DW574" s="225">
        <f t="shared" si="894"/>
        <v>0</v>
      </c>
      <c r="DX574" s="150">
        <f t="shared" si="895"/>
        <v>0</v>
      </c>
      <c r="DY574" s="165">
        <f t="shared" si="901"/>
        <v>0</v>
      </c>
      <c r="DZ574" s="165">
        <f t="shared" si="896"/>
        <v>0</v>
      </c>
      <c r="EA574" s="165">
        <f t="shared" si="897"/>
        <v>0</v>
      </c>
      <c r="EB574" s="226">
        <f t="shared" si="898"/>
        <v>0</v>
      </c>
      <c r="EC574" s="165">
        <f t="shared" si="899"/>
        <v>0</v>
      </c>
      <c r="ED574" s="195">
        <f t="shared" si="900"/>
        <v>0</v>
      </c>
      <c r="EJ574" s="147"/>
    </row>
    <row r="575" spans="88:140" ht="13.5" customHeight="1">
      <c r="CJ575" s="139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171"/>
      <c r="DU575" s="224" t="str">
        <f t="shared" si="892"/>
        <v>-</v>
      </c>
      <c r="DV575" s="225" t="str">
        <f t="shared" si="893"/>
        <v>-</v>
      </c>
      <c r="DW575" s="225">
        <f t="shared" si="894"/>
        <v>0</v>
      </c>
      <c r="DX575" s="150">
        <f t="shared" si="895"/>
        <v>0</v>
      </c>
      <c r="DY575" s="165">
        <f t="shared" si="901"/>
        <v>0</v>
      </c>
      <c r="DZ575" s="165">
        <f t="shared" si="896"/>
        <v>0</v>
      </c>
      <c r="EA575" s="165">
        <f t="shared" si="897"/>
        <v>0</v>
      </c>
      <c r="EB575" s="226">
        <f t="shared" si="898"/>
        <v>0</v>
      </c>
      <c r="EC575" s="165">
        <f t="shared" si="899"/>
        <v>0</v>
      </c>
      <c r="ED575" s="195">
        <f t="shared" si="900"/>
        <v>0</v>
      </c>
      <c r="EJ575" s="147"/>
    </row>
    <row r="576" spans="88:140" ht="13.5" customHeight="1">
      <c r="CJ576" s="139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192" t="s">
        <v>81</v>
      </c>
      <c r="DA576" s="193">
        <v>13</v>
      </c>
      <c r="DB576" s="193">
        <v>12</v>
      </c>
      <c r="DC576" s="193">
        <v>11</v>
      </c>
      <c r="DD576" s="193">
        <v>10</v>
      </c>
      <c r="DE576" s="193">
        <v>9</v>
      </c>
      <c r="DF576" s="193">
        <v>8</v>
      </c>
      <c r="DG576" s="193">
        <v>7</v>
      </c>
      <c r="DH576" s="193">
        <v>6</v>
      </c>
      <c r="DI576" s="193">
        <v>5</v>
      </c>
      <c r="DJ576" s="193">
        <v>4</v>
      </c>
      <c r="DK576" s="193">
        <v>3</v>
      </c>
      <c r="DL576" s="194">
        <v>2</v>
      </c>
      <c r="DM576" s="3"/>
      <c r="DN576" s="3"/>
      <c r="DO576" s="3"/>
      <c r="DP576" s="3"/>
      <c r="DQ576" s="171"/>
      <c r="DU576" s="224" t="str">
        <f t="shared" si="892"/>
        <v>-</v>
      </c>
      <c r="DV576" s="225" t="str">
        <f t="shared" si="893"/>
        <v>-</v>
      </c>
      <c r="DW576" s="225">
        <f t="shared" si="894"/>
        <v>0</v>
      </c>
      <c r="DX576" s="150">
        <f t="shared" si="895"/>
        <v>0</v>
      </c>
      <c r="DY576" s="165">
        <f t="shared" si="901"/>
        <v>0</v>
      </c>
      <c r="DZ576" s="165">
        <f t="shared" si="896"/>
        <v>0</v>
      </c>
      <c r="EA576" s="165">
        <f t="shared" si="897"/>
        <v>0</v>
      </c>
      <c r="EB576" s="226">
        <f t="shared" si="898"/>
        <v>0</v>
      </c>
      <c r="EC576" s="165">
        <f t="shared" si="899"/>
        <v>0</v>
      </c>
      <c r="ED576" s="195">
        <f t="shared" si="900"/>
        <v>0</v>
      </c>
      <c r="EJ576" s="147"/>
    </row>
    <row r="577" spans="88:140" ht="13.5" customHeight="1">
      <c r="CJ577" s="139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212"/>
      <c r="DA577" s="3">
        <v>14</v>
      </c>
      <c r="DB577" s="3">
        <v>13</v>
      </c>
      <c r="DC577" s="3">
        <v>12</v>
      </c>
      <c r="DD577" s="3">
        <v>11</v>
      </c>
      <c r="DE577" s="3">
        <v>10</v>
      </c>
      <c r="DF577" s="3">
        <v>9</v>
      </c>
      <c r="DG577" s="3">
        <v>8</v>
      </c>
      <c r="DH577" s="3">
        <v>7</v>
      </c>
      <c r="DI577" s="3">
        <v>6</v>
      </c>
      <c r="DJ577" s="3">
        <v>5</v>
      </c>
      <c r="DK577" s="3">
        <v>4</v>
      </c>
      <c r="DL577" s="195">
        <v>3</v>
      </c>
      <c r="DM577" s="3"/>
      <c r="DN577" s="3"/>
      <c r="DO577" s="3"/>
      <c r="DP577" s="3"/>
      <c r="DQ577" s="172"/>
      <c r="DU577" s="227" t="str">
        <f>IF($E$28="","-",BL25)</f>
        <v>-</v>
      </c>
      <c r="DV577" s="228" t="str">
        <f>CF25</f>
        <v>-</v>
      </c>
      <c r="DW577" s="228">
        <f>IF(DU577="-",0,$E$6)</f>
        <v>0</v>
      </c>
      <c r="DX577" s="229">
        <f>IF(DU577="-",0,$DU577/$E$28/$E$30*(2*PI()*$E$33)/1000*60)</f>
        <v>0</v>
      </c>
      <c r="DY577" s="214">
        <f t="shared" si="901"/>
        <v>0</v>
      </c>
      <c r="DZ577" s="214">
        <f t="shared" si="896"/>
        <v>0</v>
      </c>
      <c r="EA577" s="214">
        <f t="shared" si="897"/>
        <v>0</v>
      </c>
      <c r="EB577" s="230">
        <f t="shared" si="898"/>
        <v>0</v>
      </c>
      <c r="EC577" s="214">
        <f t="shared" si="899"/>
        <v>0</v>
      </c>
      <c r="ED577" s="197">
        <f t="shared" si="900"/>
        <v>0</v>
      </c>
      <c r="EJ577" s="147"/>
    </row>
    <row r="578" spans="88:140" ht="13.5" customHeight="1">
      <c r="CJ578" s="139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212"/>
      <c r="DA578" s="3">
        <v>15</v>
      </c>
      <c r="DB578" s="3">
        <v>14</v>
      </c>
      <c r="DC578" s="3">
        <v>13</v>
      </c>
      <c r="DD578" s="3">
        <v>12</v>
      </c>
      <c r="DE578" s="3">
        <v>11</v>
      </c>
      <c r="DF578" s="3">
        <v>10</v>
      </c>
      <c r="DG578" s="3">
        <v>9</v>
      </c>
      <c r="DH578" s="3">
        <v>8</v>
      </c>
      <c r="DI578" s="3">
        <v>7</v>
      </c>
      <c r="DJ578" s="3">
        <v>6</v>
      </c>
      <c r="DK578" s="3">
        <v>5</v>
      </c>
      <c r="DL578" s="195">
        <v>4</v>
      </c>
      <c r="DM578" s="3"/>
      <c r="DN578" s="3"/>
      <c r="DO578" s="3"/>
      <c r="DP578" s="3"/>
      <c r="DV578" s="131"/>
      <c r="EJ578" s="147"/>
    </row>
    <row r="579" spans="88:140" ht="13.5" customHeight="1">
      <c r="CJ579" s="139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212"/>
      <c r="DA579" s="3">
        <v>16</v>
      </c>
      <c r="DB579" s="3">
        <v>15</v>
      </c>
      <c r="DC579" s="3">
        <v>14</v>
      </c>
      <c r="DD579" s="3">
        <v>13</v>
      </c>
      <c r="DE579" s="3">
        <v>12</v>
      </c>
      <c r="DF579" s="3">
        <v>11</v>
      </c>
      <c r="DG579" s="3">
        <v>10</v>
      </c>
      <c r="DH579" s="3">
        <v>9</v>
      </c>
      <c r="DI579" s="3">
        <v>8</v>
      </c>
      <c r="DJ579" s="3">
        <v>7</v>
      </c>
      <c r="DK579" s="3">
        <v>6</v>
      </c>
      <c r="DL579" s="195">
        <v>5</v>
      </c>
      <c r="DM579" s="3"/>
      <c r="DN579" s="3"/>
      <c r="DO579" s="3"/>
      <c r="DP579" s="3"/>
      <c r="EJ579" s="147"/>
    </row>
    <row r="580" spans="88:140" ht="13.5" customHeight="1">
      <c r="CJ580" s="139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212" t="s">
        <v>35</v>
      </c>
      <c r="DA580" s="3" t="str">
        <f>IF(DA574=1,VLOOKUP(1,DA553:DP571,DA576,FALSE),"-")</f>
        <v>-</v>
      </c>
      <c r="DB580" s="3" t="str">
        <f t="shared" ref="DB580:DL580" si="903">IF(DB574=1,VLOOKUP(1,DB553:DQ571,DB576,FALSE),"-")</f>
        <v>-</v>
      </c>
      <c r="DC580" s="3" t="str">
        <f t="shared" si="903"/>
        <v>-</v>
      </c>
      <c r="DD580" s="3" t="str">
        <f t="shared" si="903"/>
        <v>-</v>
      </c>
      <c r="DE580" s="3" t="str">
        <f t="shared" si="903"/>
        <v>-</v>
      </c>
      <c r="DF580" s="3" t="str">
        <f t="shared" si="903"/>
        <v>-</v>
      </c>
      <c r="DG580" s="3" t="str">
        <f t="shared" si="903"/>
        <v>-</v>
      </c>
      <c r="DH580" s="3" t="str">
        <f t="shared" si="903"/>
        <v>-</v>
      </c>
      <c r="DI580" s="3" t="str">
        <f t="shared" si="903"/>
        <v>-</v>
      </c>
      <c r="DJ580" s="3" t="str">
        <f t="shared" si="903"/>
        <v>-</v>
      </c>
      <c r="DK580" s="3" t="str">
        <f t="shared" si="903"/>
        <v>-</v>
      </c>
      <c r="DL580" s="3" t="str">
        <f t="shared" si="903"/>
        <v>-</v>
      </c>
      <c r="DM580" s="3"/>
      <c r="DN580" s="3"/>
      <c r="DO580" s="3"/>
      <c r="DP580" s="3"/>
      <c r="EJ580" s="147"/>
    </row>
    <row r="581" spans="88:140" ht="13.5" customHeight="1">
      <c r="CJ581" s="139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212" t="s">
        <v>90</v>
      </c>
      <c r="DA581" s="3" t="str">
        <f>IF(DA574=1,VLOOKUP(1,DA553:DP571,DA577,FALSE),"-")</f>
        <v>-</v>
      </c>
      <c r="DB581" s="3" t="str">
        <f t="shared" ref="DB581:DL581" si="904">IF(DB574=1,VLOOKUP(1,DB553:DQ571,DB577,FALSE),"-")</f>
        <v>-</v>
      </c>
      <c r="DC581" s="3" t="str">
        <f t="shared" si="904"/>
        <v>-</v>
      </c>
      <c r="DD581" s="3" t="str">
        <f t="shared" si="904"/>
        <v>-</v>
      </c>
      <c r="DE581" s="3" t="str">
        <f t="shared" si="904"/>
        <v>-</v>
      </c>
      <c r="DF581" s="3" t="str">
        <f t="shared" si="904"/>
        <v>-</v>
      </c>
      <c r="DG581" s="3" t="str">
        <f t="shared" si="904"/>
        <v>-</v>
      </c>
      <c r="DH581" s="3" t="str">
        <f t="shared" si="904"/>
        <v>-</v>
      </c>
      <c r="DI581" s="3" t="str">
        <f t="shared" si="904"/>
        <v>-</v>
      </c>
      <c r="DJ581" s="3" t="str">
        <f t="shared" si="904"/>
        <v>-</v>
      </c>
      <c r="DK581" s="3" t="str">
        <f t="shared" si="904"/>
        <v>-</v>
      </c>
      <c r="DL581" s="3" t="str">
        <f t="shared" si="904"/>
        <v>-</v>
      </c>
      <c r="DM581" s="3"/>
      <c r="DN581" s="3"/>
      <c r="DO581" s="3"/>
      <c r="DP581" s="3"/>
      <c r="EJ581" s="147"/>
    </row>
    <row r="582" spans="88:140" ht="13.5" customHeight="1">
      <c r="CJ582" s="139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212" t="s">
        <v>60</v>
      </c>
      <c r="DA582" s="3" t="str">
        <f>IF(DA574=1,VLOOKUP(1,DA553:DP571,DA578,FALSE),"-")</f>
        <v>-</v>
      </c>
      <c r="DB582" s="3" t="str">
        <f t="shared" ref="DB582:DL582" si="905">IF(DB574=1,VLOOKUP(1,DB553:DQ571,DB578,FALSE),"-")</f>
        <v>-</v>
      </c>
      <c r="DC582" s="3" t="str">
        <f t="shared" si="905"/>
        <v>-</v>
      </c>
      <c r="DD582" s="3" t="str">
        <f t="shared" si="905"/>
        <v>-</v>
      </c>
      <c r="DE582" s="3" t="str">
        <f t="shared" si="905"/>
        <v>-</v>
      </c>
      <c r="DF582" s="3" t="str">
        <f t="shared" si="905"/>
        <v>-</v>
      </c>
      <c r="DG582" s="3" t="str">
        <f t="shared" si="905"/>
        <v>-</v>
      </c>
      <c r="DH582" s="3" t="str">
        <f t="shared" si="905"/>
        <v>-</v>
      </c>
      <c r="DI582" s="3" t="str">
        <f t="shared" si="905"/>
        <v>-</v>
      </c>
      <c r="DJ582" s="3" t="str">
        <f t="shared" si="905"/>
        <v>-</v>
      </c>
      <c r="DK582" s="3" t="str">
        <f t="shared" si="905"/>
        <v>-</v>
      </c>
      <c r="DL582" s="3" t="str">
        <f t="shared" si="905"/>
        <v>-</v>
      </c>
      <c r="DM582" s="3"/>
      <c r="DN582" s="3"/>
      <c r="DO582" s="3"/>
      <c r="DP582" s="3"/>
      <c r="DQ582" s="142"/>
      <c r="EJ582" s="147"/>
    </row>
    <row r="583" spans="88:140" ht="13.5" customHeight="1">
      <c r="CJ583" s="139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212" t="s">
        <v>61</v>
      </c>
      <c r="DA583" s="3" t="str">
        <f>IF(DA574=1,VLOOKUP(1,DA553:DP571,DA579,FALSE),"-")</f>
        <v>-</v>
      </c>
      <c r="DB583" s="3" t="str">
        <f t="shared" ref="DB583:DL583" si="906">IF(DB574=1,VLOOKUP(1,DB553:DQ571,DB579,FALSE),"-")</f>
        <v>-</v>
      </c>
      <c r="DC583" s="3" t="str">
        <f t="shared" si="906"/>
        <v>-</v>
      </c>
      <c r="DD583" s="3" t="str">
        <f t="shared" si="906"/>
        <v>-</v>
      </c>
      <c r="DE583" s="3" t="str">
        <f t="shared" si="906"/>
        <v>-</v>
      </c>
      <c r="DF583" s="3" t="str">
        <f t="shared" si="906"/>
        <v>-</v>
      </c>
      <c r="DG583" s="3" t="str">
        <f t="shared" si="906"/>
        <v>-</v>
      </c>
      <c r="DH583" s="3" t="str">
        <f t="shared" si="906"/>
        <v>-</v>
      </c>
      <c r="DI583" s="3" t="str">
        <f t="shared" si="906"/>
        <v>-</v>
      </c>
      <c r="DJ583" s="3" t="str">
        <f t="shared" si="906"/>
        <v>-</v>
      </c>
      <c r="DK583" s="3" t="str">
        <f t="shared" si="906"/>
        <v>-</v>
      </c>
      <c r="DL583" s="3" t="str">
        <f t="shared" si="906"/>
        <v>-</v>
      </c>
      <c r="DM583" s="3"/>
      <c r="DN583" s="3"/>
      <c r="DO583" s="3"/>
      <c r="DP583" s="3"/>
      <c r="DQ583" s="142"/>
      <c r="EJ583" s="147"/>
    </row>
    <row r="584" spans="88:140" ht="13.5" customHeight="1">
      <c r="CJ584" s="139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>
        <v>1</v>
      </c>
      <c r="CZ584" s="245" t="s">
        <v>93</v>
      </c>
      <c r="DA584" s="3" t="str">
        <f>IF(DA580="-","-",$E$38/(($E$21*$E$30/(2*PI()*$E$33)*1000/60)^2))</f>
        <v>-</v>
      </c>
      <c r="DB584" s="3" t="str">
        <f t="shared" ref="DB584:DL584" si="907">IF(DB580="-","-",$E$38/(($E$21*$E$30/(2*PI()*$E$33)*1000/60)^2))</f>
        <v>-</v>
      </c>
      <c r="DC584" s="3" t="str">
        <f t="shared" si="907"/>
        <v>-</v>
      </c>
      <c r="DD584" s="3" t="str">
        <f t="shared" si="907"/>
        <v>-</v>
      </c>
      <c r="DE584" s="3" t="str">
        <f t="shared" si="907"/>
        <v>-</v>
      </c>
      <c r="DF584" s="3" t="str">
        <f t="shared" si="907"/>
        <v>-</v>
      </c>
      <c r="DG584" s="3" t="str">
        <f t="shared" si="907"/>
        <v>-</v>
      </c>
      <c r="DH584" s="3" t="str">
        <f t="shared" si="907"/>
        <v>-</v>
      </c>
      <c r="DI584" s="3" t="str">
        <f t="shared" si="907"/>
        <v>-</v>
      </c>
      <c r="DJ584" s="3" t="str">
        <f t="shared" si="907"/>
        <v>-</v>
      </c>
      <c r="DK584" s="3" t="str">
        <f t="shared" si="907"/>
        <v>-</v>
      </c>
      <c r="DL584" s="3" t="str">
        <f t="shared" si="907"/>
        <v>-</v>
      </c>
      <c r="DM584" s="3"/>
      <c r="DN584" s="3"/>
      <c r="DO584" s="3"/>
      <c r="DP584" s="3"/>
      <c r="DQ584" s="173"/>
      <c r="EJ584" s="147"/>
    </row>
    <row r="585" spans="88:140" ht="13.5" customHeight="1">
      <c r="CJ585" s="139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>
        <v>1</v>
      </c>
      <c r="CZ585" s="245" t="s">
        <v>96</v>
      </c>
      <c r="DA585" s="3" t="str">
        <f>IF(DA580="-","-",-($E$21*$E$30*$F$21*$E$31/($E$33)*DA582)+$E$37/($E$21*$E$30/(2*PI()*$E$33)*1000/60))</f>
        <v>-</v>
      </c>
      <c r="DB585" s="3" t="str">
        <f t="shared" ref="DB585:DL585" si="908">IF(DB580="-","-",-($E$21*$E$30*$F$21*$E$31/($E$33)*DB582)+$E$37/($E$21*$E$30/(2*PI()*$E$33)*1000/60))</f>
        <v>-</v>
      </c>
      <c r="DC585" s="3" t="str">
        <f t="shared" si="908"/>
        <v>-</v>
      </c>
      <c r="DD585" s="3" t="str">
        <f t="shared" si="908"/>
        <v>-</v>
      </c>
      <c r="DE585" s="3" t="str">
        <f t="shared" si="908"/>
        <v>-</v>
      </c>
      <c r="DF585" s="3" t="str">
        <f t="shared" si="908"/>
        <v>-</v>
      </c>
      <c r="DG585" s="3" t="str">
        <f t="shared" si="908"/>
        <v>-</v>
      </c>
      <c r="DH585" s="3" t="str">
        <f t="shared" si="908"/>
        <v>-</v>
      </c>
      <c r="DI585" s="3" t="str">
        <f t="shared" si="908"/>
        <v>-</v>
      </c>
      <c r="DJ585" s="3" t="str">
        <f t="shared" si="908"/>
        <v>-</v>
      </c>
      <c r="DK585" s="3" t="str">
        <f t="shared" si="908"/>
        <v>-</v>
      </c>
      <c r="DL585" s="3" t="str">
        <f t="shared" si="908"/>
        <v>-</v>
      </c>
      <c r="DM585" s="3"/>
      <c r="DN585" s="3"/>
      <c r="DO585" s="3"/>
      <c r="DP585" s="3"/>
      <c r="DQ585" s="171"/>
      <c r="EJ585" s="147"/>
    </row>
    <row r="586" spans="88:140" ht="13.5" customHeight="1">
      <c r="CJ586" s="139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>
        <v>1</v>
      </c>
      <c r="CZ586" s="245" t="s">
        <v>99</v>
      </c>
      <c r="DA586" s="3" t="str">
        <f>IF(DA580="-","-",-$E$21*$E$30*$F$21*$E$31/($E$33) * DA583 + $E$36*$E$6*9.80665+DA548)</f>
        <v>-</v>
      </c>
      <c r="DB586" s="3" t="str">
        <f t="shared" ref="DB586:DL586" si="909">IF(DB580="-","-",-$E$21*$E$30*$F$21*$E$31/($E$33) * DB583 + $E$36*$E$6*9.80665+DB548)</f>
        <v>-</v>
      </c>
      <c r="DC586" s="3" t="str">
        <f t="shared" si="909"/>
        <v>-</v>
      </c>
      <c r="DD586" s="3" t="str">
        <f t="shared" si="909"/>
        <v>-</v>
      </c>
      <c r="DE586" s="3" t="str">
        <f t="shared" si="909"/>
        <v>-</v>
      </c>
      <c r="DF586" s="3" t="str">
        <f t="shared" si="909"/>
        <v>-</v>
      </c>
      <c r="DG586" s="3" t="str">
        <f t="shared" si="909"/>
        <v>-</v>
      </c>
      <c r="DH586" s="3" t="str">
        <f t="shared" si="909"/>
        <v>-</v>
      </c>
      <c r="DI586" s="3" t="str">
        <f t="shared" si="909"/>
        <v>-</v>
      </c>
      <c r="DJ586" s="3" t="str">
        <f t="shared" si="909"/>
        <v>-</v>
      </c>
      <c r="DK586" s="3" t="str">
        <f t="shared" si="909"/>
        <v>-</v>
      </c>
      <c r="DL586" s="3" t="str">
        <f t="shared" si="909"/>
        <v>-</v>
      </c>
      <c r="DM586" s="3"/>
      <c r="DN586" s="3"/>
      <c r="DO586" s="3"/>
      <c r="DP586" s="3"/>
      <c r="DQ586" s="171"/>
      <c r="EJ586" s="147"/>
    </row>
    <row r="587" spans="88:140" ht="13.5" customHeight="1">
      <c r="CJ587" s="139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212" t="s">
        <v>102</v>
      </c>
      <c r="DA587" s="3" t="str">
        <f>IF(DA580="-","-",(-DA585+SQRT(DA585^2-4*DA584*(DA586+DA548)))/2/DA584)</f>
        <v>-</v>
      </c>
      <c r="DB587" s="3" t="str">
        <f t="shared" ref="DB587:DL587" si="910">IF(DB580="-","-",(-DB585+SQRT(DB585^2-4*DB584*(DB586+DB548)))/2/DB584)</f>
        <v>-</v>
      </c>
      <c r="DC587" s="3" t="str">
        <f t="shared" si="910"/>
        <v>-</v>
      </c>
      <c r="DD587" s="3" t="str">
        <f t="shared" si="910"/>
        <v>-</v>
      </c>
      <c r="DE587" s="3" t="str">
        <f t="shared" si="910"/>
        <v>-</v>
      </c>
      <c r="DF587" s="3" t="str">
        <f t="shared" si="910"/>
        <v>-</v>
      </c>
      <c r="DG587" s="3" t="str">
        <f t="shared" si="910"/>
        <v>-</v>
      </c>
      <c r="DH587" s="3" t="str">
        <f t="shared" si="910"/>
        <v>-</v>
      </c>
      <c r="DI587" s="3" t="str">
        <f t="shared" si="910"/>
        <v>-</v>
      </c>
      <c r="DJ587" s="3" t="str">
        <f t="shared" si="910"/>
        <v>-</v>
      </c>
      <c r="DK587" s="3" t="str">
        <f t="shared" si="910"/>
        <v>-</v>
      </c>
      <c r="DL587" s="3" t="str">
        <f t="shared" si="910"/>
        <v>-</v>
      </c>
      <c r="DM587" s="3"/>
      <c r="DN587" s="3"/>
      <c r="DO587" s="3"/>
      <c r="DP587" s="3"/>
      <c r="DQ587" s="171"/>
      <c r="EJ587" s="147"/>
    </row>
    <row r="588" spans="88:140" ht="13.5" customHeight="1">
      <c r="CJ588" s="139"/>
      <c r="CZ588" s="246" t="s">
        <v>106</v>
      </c>
      <c r="DA588" s="196" t="str">
        <f>IF(MAX(DA553:DA571)&lt;1,"-",IF(DA580="-","-",DA587/$E$21/$E$30*(2*PI()*$E$33)/1000*60))</f>
        <v>-</v>
      </c>
      <c r="DB588" s="196" t="str">
        <f t="shared" ref="DB588:DL588" si="911">IF(MAX(DB553:DB571)&lt;1,"-",IF(DB580="-","-",DB587/$E$21/$E$30*(2*PI()*$E$33)/1000*60))</f>
        <v>-</v>
      </c>
      <c r="DC588" s="196" t="str">
        <f t="shared" si="911"/>
        <v>-</v>
      </c>
      <c r="DD588" s="196" t="str">
        <f t="shared" si="911"/>
        <v>-</v>
      </c>
      <c r="DE588" s="196" t="str">
        <f t="shared" si="911"/>
        <v>-</v>
      </c>
      <c r="DF588" s="196" t="str">
        <f t="shared" si="911"/>
        <v>-</v>
      </c>
      <c r="DG588" s="196" t="str">
        <f t="shared" si="911"/>
        <v>-</v>
      </c>
      <c r="DH588" s="196" t="str">
        <f t="shared" si="911"/>
        <v>-</v>
      </c>
      <c r="DI588" s="196" t="str">
        <f t="shared" si="911"/>
        <v>-</v>
      </c>
      <c r="DJ588" s="196" t="str">
        <f t="shared" si="911"/>
        <v>-</v>
      </c>
      <c r="DK588" s="196" t="str">
        <f t="shared" si="911"/>
        <v>-</v>
      </c>
      <c r="DL588" s="196" t="str">
        <f t="shared" si="911"/>
        <v>-</v>
      </c>
      <c r="DQ588" s="171"/>
      <c r="EJ588" s="147"/>
    </row>
    <row r="589" spans="88:140" ht="13.5" customHeight="1">
      <c r="CJ589" s="139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171"/>
      <c r="EJ589" s="147"/>
    </row>
    <row r="590" spans="88:140" ht="13.5" customHeight="1">
      <c r="CJ590" s="139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171"/>
      <c r="EJ590" s="147"/>
    </row>
    <row r="591" spans="88:140" ht="13.5" customHeight="1">
      <c r="CJ591" s="157"/>
      <c r="CK591" s="3"/>
      <c r="CL591" s="3"/>
      <c r="CM591" s="3"/>
      <c r="CN591" s="3"/>
      <c r="CO591" s="3" t="s">
        <v>32</v>
      </c>
      <c r="CP591" s="164" t="s">
        <v>33</v>
      </c>
      <c r="CQ591" s="3" t="s">
        <v>34</v>
      </c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171"/>
      <c r="EJ591" s="147"/>
    </row>
    <row r="592" spans="88:140" ht="13.5" customHeight="1">
      <c r="CJ592" s="139"/>
      <c r="CK592" s="3"/>
      <c r="CL592" s="3"/>
      <c r="CM592" s="165"/>
      <c r="CN592" s="165"/>
      <c r="CO592" s="215">
        <v>0</v>
      </c>
      <c r="CP592" s="242">
        <f>$AL$70</f>
        <v>0</v>
      </c>
      <c r="CQ592" s="242">
        <f>$AM$70</f>
        <v>0.01</v>
      </c>
      <c r="CR592" s="242">
        <f>$AN$70</f>
        <v>0.02</v>
      </c>
      <c r="CS592" s="242">
        <f>$AO$70</f>
        <v>0.03</v>
      </c>
      <c r="CT592" s="242">
        <f>$AP$70</f>
        <v>0.04</v>
      </c>
      <c r="CU592" s="242">
        <f>$AQ$70</f>
        <v>0.05</v>
      </c>
      <c r="CV592" s="242">
        <f>$AR$70</f>
        <v>0.06</v>
      </c>
      <c r="CW592" s="242">
        <f>$AS$70</f>
        <v>7.0000000000000007E-2</v>
      </c>
      <c r="CX592" s="242">
        <f>$AT$70</f>
        <v>0.08</v>
      </c>
      <c r="CY592" s="242">
        <f>$AU$70</f>
        <v>0.09</v>
      </c>
      <c r="CZ592" s="242">
        <f>$AV$70</f>
        <v>0.1</v>
      </c>
      <c r="DA592" s="193">
        <f>CO592</f>
        <v>0</v>
      </c>
      <c r="DB592" s="193">
        <f t="shared" ref="DB592:DL593" si="912">CP592</f>
        <v>0</v>
      </c>
      <c r="DC592" s="193">
        <f t="shared" si="912"/>
        <v>0.01</v>
      </c>
      <c r="DD592" s="193">
        <f t="shared" si="912"/>
        <v>0.02</v>
      </c>
      <c r="DE592" s="193">
        <f t="shared" si="912"/>
        <v>0.03</v>
      </c>
      <c r="DF592" s="193">
        <f t="shared" si="912"/>
        <v>0.04</v>
      </c>
      <c r="DG592" s="193">
        <f t="shared" si="912"/>
        <v>0.05</v>
      </c>
      <c r="DH592" s="193">
        <f t="shared" si="912"/>
        <v>0.06</v>
      </c>
      <c r="DI592" s="193">
        <f t="shared" si="912"/>
        <v>7.0000000000000007E-2</v>
      </c>
      <c r="DJ592" s="193">
        <f t="shared" si="912"/>
        <v>0.08</v>
      </c>
      <c r="DK592" s="193">
        <f t="shared" si="912"/>
        <v>0.09</v>
      </c>
      <c r="DL592" s="194">
        <f t="shared" si="912"/>
        <v>0.1</v>
      </c>
      <c r="DM592" s="3"/>
      <c r="DN592" s="3"/>
      <c r="DO592" s="3"/>
      <c r="DP592" s="3"/>
      <c r="DQ592" s="171"/>
      <c r="EJ592" s="147"/>
    </row>
    <row r="593" spans="88:140" ht="13.5" customHeight="1">
      <c r="CJ593" s="139"/>
      <c r="CK593" s="3"/>
      <c r="CL593" s="3"/>
      <c r="CM593" s="3"/>
      <c r="CN593" s="3"/>
      <c r="CO593" s="213">
        <f t="shared" ref="CO593:CZ593" si="913">$E$6*9.80665*SIN(ATAN(CO$6))</f>
        <v>0</v>
      </c>
      <c r="CP593" s="196">
        <f>$E$6*9.80665*SIN(ATAN(CP592))</f>
        <v>0</v>
      </c>
      <c r="CQ593" s="243">
        <f t="shared" si="913"/>
        <v>0</v>
      </c>
      <c r="CR593" s="196">
        <f t="shared" si="913"/>
        <v>0</v>
      </c>
      <c r="CS593" s="196">
        <f t="shared" si="913"/>
        <v>0</v>
      </c>
      <c r="CT593" s="196">
        <f t="shared" si="913"/>
        <v>0</v>
      </c>
      <c r="CU593" s="196">
        <f t="shared" si="913"/>
        <v>0</v>
      </c>
      <c r="CV593" s="196">
        <f t="shared" si="913"/>
        <v>0</v>
      </c>
      <c r="CW593" s="196">
        <f t="shared" si="913"/>
        <v>0</v>
      </c>
      <c r="CX593" s="196">
        <f t="shared" si="913"/>
        <v>0</v>
      </c>
      <c r="CY593" s="196">
        <f t="shared" si="913"/>
        <v>0</v>
      </c>
      <c r="CZ593" s="196">
        <f t="shared" si="913"/>
        <v>0</v>
      </c>
      <c r="DA593" s="196">
        <f>CO593</f>
        <v>0</v>
      </c>
      <c r="DB593" s="196">
        <f t="shared" si="912"/>
        <v>0</v>
      </c>
      <c r="DC593" s="196">
        <f t="shared" si="912"/>
        <v>0</v>
      </c>
      <c r="DD593" s="196">
        <f t="shared" si="912"/>
        <v>0</v>
      </c>
      <c r="DE593" s="196">
        <f t="shared" si="912"/>
        <v>0</v>
      </c>
      <c r="DF593" s="196">
        <f t="shared" si="912"/>
        <v>0</v>
      </c>
      <c r="DG593" s="196">
        <f t="shared" si="912"/>
        <v>0</v>
      </c>
      <c r="DH593" s="196">
        <f t="shared" si="912"/>
        <v>0</v>
      </c>
      <c r="DI593" s="196">
        <f t="shared" si="912"/>
        <v>0</v>
      </c>
      <c r="DJ593" s="196">
        <f t="shared" si="912"/>
        <v>0</v>
      </c>
      <c r="DK593" s="196">
        <f t="shared" si="912"/>
        <v>0</v>
      </c>
      <c r="DL593" s="197">
        <f t="shared" si="912"/>
        <v>0</v>
      </c>
      <c r="DM593" s="3"/>
      <c r="DN593" s="3"/>
      <c r="DO593" s="3"/>
      <c r="DP593" s="3"/>
      <c r="DQ593" s="171"/>
      <c r="EJ593" s="147"/>
    </row>
    <row r="594" spans="88:140" ht="13.5" customHeight="1">
      <c r="CJ594" s="139"/>
      <c r="CK594" s="3"/>
      <c r="CL594" s="3"/>
      <c r="CM594" s="3"/>
      <c r="CN594" s="3"/>
      <c r="CO594" s="3"/>
      <c r="CP594" s="3"/>
      <c r="CQ594" s="166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171"/>
      <c r="EJ594" s="147"/>
    </row>
    <row r="595" spans="88:140" ht="13.5" customHeight="1">
      <c r="CJ595" s="139"/>
      <c r="CK595" s="3"/>
      <c r="CL595" s="1" t="s">
        <v>26</v>
      </c>
      <c r="CM595" s="3" t="s">
        <v>50</v>
      </c>
      <c r="CN595" s="3" t="s">
        <v>51</v>
      </c>
      <c r="CO595" s="3" t="s">
        <v>52</v>
      </c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 t="s">
        <v>25</v>
      </c>
      <c r="DN595" s="3" t="s">
        <v>53</v>
      </c>
      <c r="DO595" s="151" t="s">
        <v>54</v>
      </c>
      <c r="DP595" s="3"/>
      <c r="DQ595" s="171"/>
      <c r="EJ595" s="147"/>
    </row>
    <row r="596" spans="88:140" ht="13.5" customHeight="1">
      <c r="CJ596" s="231"/>
      <c r="CK596" s="249" t="str">
        <f>BZ4</f>
        <v>14th</v>
      </c>
      <c r="CL596" s="232"/>
      <c r="CM596" s="223"/>
      <c r="CN596" s="223"/>
      <c r="CO596" s="193">
        <f>CO$6</f>
        <v>0</v>
      </c>
      <c r="CP596" s="193">
        <f t="shared" ref="CP596:CZ596" si="914">CP$6</f>
        <v>0</v>
      </c>
      <c r="CQ596" s="193">
        <f t="shared" si="914"/>
        <v>0.01</v>
      </c>
      <c r="CR596" s="193">
        <f t="shared" si="914"/>
        <v>0.02</v>
      </c>
      <c r="CS596" s="193">
        <f t="shared" si="914"/>
        <v>0.03</v>
      </c>
      <c r="CT596" s="193">
        <f t="shared" si="914"/>
        <v>0.04</v>
      </c>
      <c r="CU596" s="193">
        <f t="shared" si="914"/>
        <v>0.05</v>
      </c>
      <c r="CV596" s="193">
        <f t="shared" si="914"/>
        <v>0.06</v>
      </c>
      <c r="CW596" s="193">
        <f t="shared" si="914"/>
        <v>7.0000000000000007E-2</v>
      </c>
      <c r="CX596" s="193">
        <f t="shared" si="914"/>
        <v>0.08</v>
      </c>
      <c r="CY596" s="193">
        <f t="shared" si="914"/>
        <v>0.09</v>
      </c>
      <c r="CZ596" s="193">
        <f t="shared" si="914"/>
        <v>0.1</v>
      </c>
      <c r="DA596" s="193">
        <f>CO$6</f>
        <v>0</v>
      </c>
      <c r="DB596" s="193">
        <f>CP$6</f>
        <v>0</v>
      </c>
      <c r="DC596" s="193">
        <f t="shared" ref="DC596:DJ596" si="915">CQ$6</f>
        <v>0.01</v>
      </c>
      <c r="DD596" s="193">
        <f t="shared" si="915"/>
        <v>0.02</v>
      </c>
      <c r="DE596" s="193">
        <f t="shared" si="915"/>
        <v>0.03</v>
      </c>
      <c r="DF596" s="193">
        <f t="shared" si="915"/>
        <v>0.04</v>
      </c>
      <c r="DG596" s="193">
        <f t="shared" si="915"/>
        <v>0.05</v>
      </c>
      <c r="DH596" s="193">
        <f t="shared" si="915"/>
        <v>0.06</v>
      </c>
      <c r="DI596" s="193">
        <f t="shared" si="915"/>
        <v>7.0000000000000007E-2</v>
      </c>
      <c r="DJ596" s="193">
        <f t="shared" si="915"/>
        <v>0.08</v>
      </c>
      <c r="DK596" s="193">
        <f>CY$6</f>
        <v>0.09</v>
      </c>
      <c r="DL596" s="193">
        <f>CZ$6</f>
        <v>0.1</v>
      </c>
      <c r="DM596" s="193"/>
      <c r="DN596" s="193"/>
      <c r="DO596" s="193" t="s">
        <v>56</v>
      </c>
      <c r="DP596" s="194"/>
      <c r="DQ596" s="171"/>
      <c r="EJ596" s="147"/>
    </row>
    <row r="597" spans="88:140" ht="13.5" customHeight="1">
      <c r="CJ597" s="236" t="str">
        <f>BL5</f>
        <v>rpm</v>
      </c>
      <c r="CK597" s="142" t="str">
        <f>BZ5</f>
        <v>Nm</v>
      </c>
      <c r="CL597" s="139" t="s">
        <v>36</v>
      </c>
      <c r="CM597" s="3" t="s">
        <v>58</v>
      </c>
      <c r="CN597" s="3" t="s">
        <v>59</v>
      </c>
      <c r="CO597" s="3" t="s">
        <v>59</v>
      </c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 t="s">
        <v>35</v>
      </c>
      <c r="DN597" s="3" t="s">
        <v>58</v>
      </c>
      <c r="DO597" s="139" t="s">
        <v>60</v>
      </c>
      <c r="DP597" s="235" t="s">
        <v>61</v>
      </c>
      <c r="DQ597" s="171"/>
      <c r="EJ597" s="147"/>
    </row>
    <row r="598" spans="88:140" ht="13.5" customHeight="1">
      <c r="CJ598" s="236" t="str">
        <f>IF($E$22="","-",BL6)</f>
        <v>-</v>
      </c>
      <c r="CK598" s="142" t="str">
        <f t="shared" ref="CK598:CK616" si="916">BZ6</f>
        <v>-</v>
      </c>
      <c r="CL598" s="260" t="str">
        <f>IF(CJ598="-","-",CJ598/$E$22/$E$30*(2*PI()*$E$33)/1000*60)</f>
        <v>-</v>
      </c>
      <c r="CM598" s="3">
        <f t="shared" ref="CM598:CM616" si="917">IF(CJ598="-",0,$CK598*$E$22*$E$30*$F$22*$E$31/($E$33))</f>
        <v>0</v>
      </c>
      <c r="CN598" s="3">
        <f>IF(CJ598="-",0,$E$36*$E$6*9.80665+$E$37*($CJ598/$E$22/$E$30*(2*PI()*$E$33)/1000*60)+$E$38*($CJ598/$E$22/$E$30*(2*PI()*$E$33)/1000*60)^2)</f>
        <v>0</v>
      </c>
      <c r="CO598" s="3">
        <f t="shared" ref="CO598:CO616" si="918">IF(CJ598="-",0,$CM598-$CN598-CO$53)</f>
        <v>0</v>
      </c>
      <c r="CP598" s="3">
        <f t="shared" ref="CP598:CP616" si="919">IF(CJ598="-",0,$CM598-$CN598-CP$53)</f>
        <v>0</v>
      </c>
      <c r="CQ598" s="3">
        <f t="shared" ref="CQ598:CQ616" si="920">IF(CJ598="-",0,$CM598-$CN598-CQ$53)</f>
        <v>0</v>
      </c>
      <c r="CR598" s="3">
        <f t="shared" ref="CR598:CR616" si="921">IF(CJ598="-",0,$CM598-$CN598-CR$53)</f>
        <v>0</v>
      </c>
      <c r="CS598" s="3">
        <f t="shared" ref="CS598:CS616" si="922">IF(CJ598="-",0,$CM598-$CN598-CS$53)</f>
        <v>0</v>
      </c>
      <c r="CT598" s="3">
        <f t="shared" ref="CT598:CT616" si="923">IF(CJ598="-",0,$CM598-$CN598-CT$53)</f>
        <v>0</v>
      </c>
      <c r="CU598" s="3">
        <f t="shared" ref="CU598:CU616" si="924">IF(CJ598="-",0,$CM598-$CN598-CU$53)</f>
        <v>0</v>
      </c>
      <c r="CV598" s="3">
        <f t="shared" ref="CV598:CV616" si="925">IF(CJ598="-",0,$CM598-$CN598-CV$53)</f>
        <v>0</v>
      </c>
      <c r="CW598" s="3">
        <f t="shared" ref="CW598:CW616" si="926">IF(CJ598="-",0,$CM598-$CN598-CW$53)</f>
        <v>0</v>
      </c>
      <c r="CX598" s="3">
        <f t="shared" ref="CX598:CX616" si="927">IF(CJ598="-",0,$CM598-$CN598-CX$53)</f>
        <v>0</v>
      </c>
      <c r="CY598" s="3">
        <f t="shared" ref="CY598:CY616" si="928">IF(CJ598="-",0,$CM598-$CN598-CY$53)</f>
        <v>0</v>
      </c>
      <c r="CZ598" s="3">
        <f t="shared" ref="CZ598:CZ616" si="929">IF(CJ598="-",0,$CM598-$CN598-CZ$53)</f>
        <v>0</v>
      </c>
      <c r="DA598" s="3">
        <f>IF(AND(CO598&gt;0,CO599&lt;0),1,-1)</f>
        <v>-1</v>
      </c>
      <c r="DB598" s="3">
        <f t="shared" ref="DB598:DJ616" si="930">IF(AND(CP598&gt;0,CP599&lt;0),1,-1)</f>
        <v>-1</v>
      </c>
      <c r="DC598" s="3">
        <f t="shared" si="930"/>
        <v>-1</v>
      </c>
      <c r="DD598" s="3">
        <f t="shared" si="930"/>
        <v>-1</v>
      </c>
      <c r="DE598" s="3">
        <f t="shared" si="930"/>
        <v>-1</v>
      </c>
      <c r="DF598" s="3">
        <f t="shared" si="930"/>
        <v>-1</v>
      </c>
      <c r="DG598" s="3">
        <f t="shared" si="930"/>
        <v>-1</v>
      </c>
      <c r="DH598" s="3">
        <f t="shared" si="930"/>
        <v>-1</v>
      </c>
      <c r="DI598" s="3">
        <f t="shared" si="930"/>
        <v>-1</v>
      </c>
      <c r="DJ598" s="3">
        <f>IF(AND(CX598&gt;0,CX599&lt;0),1,-1)</f>
        <v>-1</v>
      </c>
      <c r="DK598" s="3">
        <f t="shared" ref="DK598:DL615" si="931">IF(AND(CY598&gt;0,CY599&lt;0),1,-1)</f>
        <v>-1</v>
      </c>
      <c r="DL598" s="3">
        <f t="shared" si="931"/>
        <v>-1</v>
      </c>
      <c r="DM598" s="161" t="str">
        <f t="shared" ref="DM598:DM617" si="932">CJ598</f>
        <v>-</v>
      </c>
      <c r="DN598" s="161" t="str">
        <f t="shared" ref="DN598:DN617" si="933">CK598</f>
        <v>-</v>
      </c>
      <c r="DO598" s="139" t="str">
        <f>IF(OR(DM598="-",DM599="-"),"-",(DN598-DN599)/(DM598-DM599))</f>
        <v>-</v>
      </c>
      <c r="DP598" s="235" t="str">
        <f>IF(OR(DM598="-",DM599="-"),"-",(DM598*DN599-DN598*DM599)/(DM598-DM599))</f>
        <v>-</v>
      </c>
      <c r="DQ598" s="171"/>
      <c r="EJ598" s="147"/>
    </row>
    <row r="599" spans="88:140" ht="13.5" customHeight="1">
      <c r="CJ599" s="236" t="str">
        <f t="shared" ref="CJ599:CJ617" si="934">IF($E$22="","-",BL7)</f>
        <v>-</v>
      </c>
      <c r="CK599" s="142" t="str">
        <f t="shared" si="916"/>
        <v>-</v>
      </c>
      <c r="CL599" s="260" t="str">
        <f t="shared" ref="CL599:CL617" si="935">IF(CJ599="-","-",CJ599/$E$22/$E$30*(2*PI()*$E$33)/1000*60)</f>
        <v>-</v>
      </c>
      <c r="CM599" s="3">
        <f t="shared" si="917"/>
        <v>0</v>
      </c>
      <c r="CN599" s="3">
        <f t="shared" ref="CN599:CN617" si="936">IF(CJ599="-",0,$E$36*$E$6*9.80665+$E$37*($CJ599/$E$22/$E$30*(2*PI()*$E$33)/1000*60)+$E$38*($CJ599/$E$22/$E$30*(2*PI()*$E$33)/1000*60)^2)</f>
        <v>0</v>
      </c>
      <c r="CO599" s="3">
        <f t="shared" si="918"/>
        <v>0</v>
      </c>
      <c r="CP599" s="3">
        <f t="shared" si="919"/>
        <v>0</v>
      </c>
      <c r="CQ599" s="3">
        <f t="shared" si="920"/>
        <v>0</v>
      </c>
      <c r="CR599" s="3">
        <f t="shared" si="921"/>
        <v>0</v>
      </c>
      <c r="CS599" s="3">
        <f t="shared" si="922"/>
        <v>0</v>
      </c>
      <c r="CT599" s="3">
        <f t="shared" si="923"/>
        <v>0</v>
      </c>
      <c r="CU599" s="3">
        <f t="shared" si="924"/>
        <v>0</v>
      </c>
      <c r="CV599" s="3">
        <f t="shared" si="925"/>
        <v>0</v>
      </c>
      <c r="CW599" s="3">
        <f t="shared" si="926"/>
        <v>0</v>
      </c>
      <c r="CX599" s="3">
        <f t="shared" si="927"/>
        <v>0</v>
      </c>
      <c r="CY599" s="3">
        <f t="shared" si="928"/>
        <v>0</v>
      </c>
      <c r="CZ599" s="3">
        <f t="shared" si="929"/>
        <v>0</v>
      </c>
      <c r="DA599" s="3">
        <f t="shared" ref="DA599:DA611" si="937">IF(AND(CO599&gt;0,CO600&lt;0),1,-1)</f>
        <v>-1</v>
      </c>
      <c r="DB599" s="3">
        <f t="shared" si="930"/>
        <v>-1</v>
      </c>
      <c r="DC599" s="3">
        <f t="shared" si="930"/>
        <v>-1</v>
      </c>
      <c r="DD599" s="3">
        <f t="shared" si="930"/>
        <v>-1</v>
      </c>
      <c r="DE599" s="3">
        <f t="shared" si="930"/>
        <v>-1</v>
      </c>
      <c r="DF599" s="3">
        <f t="shared" si="930"/>
        <v>-1</v>
      </c>
      <c r="DG599" s="3">
        <f t="shared" si="930"/>
        <v>-1</v>
      </c>
      <c r="DH599" s="3">
        <f t="shared" si="930"/>
        <v>-1</v>
      </c>
      <c r="DI599" s="3">
        <f t="shared" si="930"/>
        <v>-1</v>
      </c>
      <c r="DJ599" s="3">
        <f t="shared" si="930"/>
        <v>-1</v>
      </c>
      <c r="DK599" s="3">
        <f t="shared" si="931"/>
        <v>-1</v>
      </c>
      <c r="DL599" s="3">
        <f t="shared" si="931"/>
        <v>-1</v>
      </c>
      <c r="DM599" s="161" t="str">
        <f t="shared" si="932"/>
        <v>-</v>
      </c>
      <c r="DN599" s="161" t="str">
        <f t="shared" si="933"/>
        <v>-</v>
      </c>
      <c r="DO599" s="139" t="str">
        <f>IF(OR(DM599="-",DM600="-"),"-",(DN599-DN600)/(DM599-DM600))</f>
        <v>-</v>
      </c>
      <c r="DP599" s="235" t="str">
        <f t="shared" ref="DP599:DP616" si="938">IF(OR(DM599="-",DM600="-"),"-",(DM599*DN600-DN599*DM600)/(DM599-DM600))</f>
        <v>-</v>
      </c>
      <c r="DQ599" s="171"/>
      <c r="EJ599" s="147"/>
    </row>
    <row r="600" spans="88:140" ht="13.5" customHeight="1">
      <c r="CJ600" s="236" t="str">
        <f t="shared" si="934"/>
        <v>-</v>
      </c>
      <c r="CK600" s="142" t="str">
        <f t="shared" si="916"/>
        <v>-</v>
      </c>
      <c r="CL600" s="260" t="str">
        <f t="shared" si="935"/>
        <v>-</v>
      </c>
      <c r="CM600" s="3">
        <f t="shared" si="917"/>
        <v>0</v>
      </c>
      <c r="CN600" s="3">
        <f t="shared" si="936"/>
        <v>0</v>
      </c>
      <c r="CO600" s="3">
        <f t="shared" si="918"/>
        <v>0</v>
      </c>
      <c r="CP600" s="3">
        <f t="shared" si="919"/>
        <v>0</v>
      </c>
      <c r="CQ600" s="3">
        <f t="shared" si="920"/>
        <v>0</v>
      </c>
      <c r="CR600" s="3">
        <f t="shared" si="921"/>
        <v>0</v>
      </c>
      <c r="CS600" s="3">
        <f t="shared" si="922"/>
        <v>0</v>
      </c>
      <c r="CT600" s="3">
        <f t="shared" si="923"/>
        <v>0</v>
      </c>
      <c r="CU600" s="3">
        <f t="shared" si="924"/>
        <v>0</v>
      </c>
      <c r="CV600" s="3">
        <f t="shared" si="925"/>
        <v>0</v>
      </c>
      <c r="CW600" s="3">
        <f t="shared" si="926"/>
        <v>0</v>
      </c>
      <c r="CX600" s="3">
        <f t="shared" si="927"/>
        <v>0</v>
      </c>
      <c r="CY600" s="3">
        <f t="shared" si="928"/>
        <v>0</v>
      </c>
      <c r="CZ600" s="3">
        <f t="shared" si="929"/>
        <v>0</v>
      </c>
      <c r="DA600" s="3">
        <f t="shared" si="937"/>
        <v>-1</v>
      </c>
      <c r="DB600" s="3">
        <f t="shared" si="930"/>
        <v>-1</v>
      </c>
      <c r="DC600" s="3">
        <f t="shared" si="930"/>
        <v>-1</v>
      </c>
      <c r="DD600" s="3">
        <f t="shared" si="930"/>
        <v>-1</v>
      </c>
      <c r="DE600" s="3">
        <f t="shared" si="930"/>
        <v>-1</v>
      </c>
      <c r="DF600" s="3">
        <f t="shared" si="930"/>
        <v>-1</v>
      </c>
      <c r="DG600" s="3">
        <f t="shared" si="930"/>
        <v>-1</v>
      </c>
      <c r="DH600" s="3">
        <f t="shared" si="930"/>
        <v>-1</v>
      </c>
      <c r="DI600" s="3">
        <f t="shared" si="930"/>
        <v>-1</v>
      </c>
      <c r="DJ600" s="3">
        <f t="shared" si="930"/>
        <v>-1</v>
      </c>
      <c r="DK600" s="3">
        <f t="shared" si="931"/>
        <v>-1</v>
      </c>
      <c r="DL600" s="3">
        <f t="shared" si="931"/>
        <v>-1</v>
      </c>
      <c r="DM600" s="161" t="str">
        <f t="shared" si="932"/>
        <v>-</v>
      </c>
      <c r="DN600" s="161" t="str">
        <f t="shared" si="933"/>
        <v>-</v>
      </c>
      <c r="DO600" s="139" t="str">
        <f t="shared" ref="DO600:DO615" si="939">IF(OR(DM600="-",DM601="-"),"-",(DN600-DN601)/(DM600-DM601))</f>
        <v>-</v>
      </c>
      <c r="DP600" s="235" t="str">
        <f t="shared" si="938"/>
        <v>-</v>
      </c>
      <c r="DQ600" s="171"/>
      <c r="EJ600" s="147"/>
    </row>
    <row r="601" spans="88:140" ht="13.5" customHeight="1">
      <c r="CJ601" s="236" t="str">
        <f t="shared" si="934"/>
        <v>-</v>
      </c>
      <c r="CK601" s="142" t="str">
        <f t="shared" si="916"/>
        <v>-</v>
      </c>
      <c r="CL601" s="260" t="str">
        <f t="shared" si="935"/>
        <v>-</v>
      </c>
      <c r="CM601" s="3">
        <f t="shared" si="917"/>
        <v>0</v>
      </c>
      <c r="CN601" s="3">
        <f t="shared" si="936"/>
        <v>0</v>
      </c>
      <c r="CO601" s="3">
        <f t="shared" si="918"/>
        <v>0</v>
      </c>
      <c r="CP601" s="3">
        <f t="shared" si="919"/>
        <v>0</v>
      </c>
      <c r="CQ601" s="3">
        <f t="shared" si="920"/>
        <v>0</v>
      </c>
      <c r="CR601" s="3">
        <f t="shared" si="921"/>
        <v>0</v>
      </c>
      <c r="CS601" s="3">
        <f t="shared" si="922"/>
        <v>0</v>
      </c>
      <c r="CT601" s="3">
        <f t="shared" si="923"/>
        <v>0</v>
      </c>
      <c r="CU601" s="3">
        <f t="shared" si="924"/>
        <v>0</v>
      </c>
      <c r="CV601" s="3">
        <f t="shared" si="925"/>
        <v>0</v>
      </c>
      <c r="CW601" s="3">
        <f t="shared" si="926"/>
        <v>0</v>
      </c>
      <c r="CX601" s="3">
        <f t="shared" si="927"/>
        <v>0</v>
      </c>
      <c r="CY601" s="3">
        <f t="shared" si="928"/>
        <v>0</v>
      </c>
      <c r="CZ601" s="3">
        <f t="shared" si="929"/>
        <v>0</v>
      </c>
      <c r="DA601" s="3">
        <f t="shared" si="937"/>
        <v>-1</v>
      </c>
      <c r="DB601" s="3">
        <f t="shared" si="930"/>
        <v>-1</v>
      </c>
      <c r="DC601" s="3">
        <f t="shared" si="930"/>
        <v>-1</v>
      </c>
      <c r="DD601" s="3">
        <f t="shared" si="930"/>
        <v>-1</v>
      </c>
      <c r="DE601" s="3">
        <f t="shared" si="930"/>
        <v>-1</v>
      </c>
      <c r="DF601" s="3">
        <f t="shared" si="930"/>
        <v>-1</v>
      </c>
      <c r="DG601" s="3">
        <f t="shared" si="930"/>
        <v>-1</v>
      </c>
      <c r="DH601" s="3">
        <f t="shared" si="930"/>
        <v>-1</v>
      </c>
      <c r="DI601" s="3">
        <f t="shared" si="930"/>
        <v>-1</v>
      </c>
      <c r="DJ601" s="3">
        <f t="shared" si="930"/>
        <v>-1</v>
      </c>
      <c r="DK601" s="3">
        <f t="shared" si="931"/>
        <v>-1</v>
      </c>
      <c r="DL601" s="3">
        <f t="shared" si="931"/>
        <v>-1</v>
      </c>
      <c r="DM601" s="161" t="str">
        <f t="shared" si="932"/>
        <v>-</v>
      </c>
      <c r="DN601" s="161" t="str">
        <f t="shared" si="933"/>
        <v>-</v>
      </c>
      <c r="DO601" s="139" t="str">
        <f t="shared" si="939"/>
        <v>-</v>
      </c>
      <c r="DP601" s="235" t="str">
        <f t="shared" si="938"/>
        <v>-</v>
      </c>
      <c r="DQ601" s="171"/>
      <c r="EJ601" s="147"/>
    </row>
    <row r="602" spans="88:140" ht="13.5" customHeight="1">
      <c r="CJ602" s="236" t="str">
        <f t="shared" si="934"/>
        <v>-</v>
      </c>
      <c r="CK602" s="142" t="str">
        <f t="shared" si="916"/>
        <v>-</v>
      </c>
      <c r="CL602" s="260" t="str">
        <f t="shared" si="935"/>
        <v>-</v>
      </c>
      <c r="CM602" s="3">
        <f t="shared" si="917"/>
        <v>0</v>
      </c>
      <c r="CN602" s="3">
        <f t="shared" si="936"/>
        <v>0</v>
      </c>
      <c r="CO602" s="3">
        <f t="shared" si="918"/>
        <v>0</v>
      </c>
      <c r="CP602" s="3">
        <f t="shared" si="919"/>
        <v>0</v>
      </c>
      <c r="CQ602" s="3">
        <f t="shared" si="920"/>
        <v>0</v>
      </c>
      <c r="CR602" s="3">
        <f t="shared" si="921"/>
        <v>0</v>
      </c>
      <c r="CS602" s="3">
        <f t="shared" si="922"/>
        <v>0</v>
      </c>
      <c r="CT602" s="3">
        <f t="shared" si="923"/>
        <v>0</v>
      </c>
      <c r="CU602" s="3">
        <f t="shared" si="924"/>
        <v>0</v>
      </c>
      <c r="CV602" s="3">
        <f t="shared" si="925"/>
        <v>0</v>
      </c>
      <c r="CW602" s="3">
        <f t="shared" si="926"/>
        <v>0</v>
      </c>
      <c r="CX602" s="3">
        <f t="shared" si="927"/>
        <v>0</v>
      </c>
      <c r="CY602" s="3">
        <f t="shared" si="928"/>
        <v>0</v>
      </c>
      <c r="CZ602" s="3">
        <f t="shared" si="929"/>
        <v>0</v>
      </c>
      <c r="DA602" s="3">
        <f t="shared" si="937"/>
        <v>-1</v>
      </c>
      <c r="DB602" s="3">
        <f t="shared" si="930"/>
        <v>-1</v>
      </c>
      <c r="DC602" s="3">
        <f t="shared" si="930"/>
        <v>-1</v>
      </c>
      <c r="DD602" s="3">
        <f t="shared" si="930"/>
        <v>-1</v>
      </c>
      <c r="DE602" s="3">
        <f t="shared" si="930"/>
        <v>-1</v>
      </c>
      <c r="DF602" s="3">
        <f t="shared" si="930"/>
        <v>-1</v>
      </c>
      <c r="DG602" s="3">
        <f t="shared" si="930"/>
        <v>-1</v>
      </c>
      <c r="DH602" s="3">
        <f t="shared" si="930"/>
        <v>-1</v>
      </c>
      <c r="DI602" s="3">
        <f t="shared" si="930"/>
        <v>-1</v>
      </c>
      <c r="DJ602" s="3">
        <f t="shared" si="930"/>
        <v>-1</v>
      </c>
      <c r="DK602" s="3">
        <f t="shared" si="931"/>
        <v>-1</v>
      </c>
      <c r="DL602" s="3">
        <f t="shared" si="931"/>
        <v>-1</v>
      </c>
      <c r="DM602" s="161" t="str">
        <f t="shared" si="932"/>
        <v>-</v>
      </c>
      <c r="DN602" s="161" t="str">
        <f t="shared" si="933"/>
        <v>-</v>
      </c>
      <c r="DO602" s="139" t="str">
        <f t="shared" si="939"/>
        <v>-</v>
      </c>
      <c r="DP602" s="235" t="str">
        <f t="shared" si="938"/>
        <v>-</v>
      </c>
      <c r="DQ602" s="171"/>
      <c r="EJ602" s="147"/>
    </row>
    <row r="603" spans="88:140" ht="13.5" customHeight="1">
      <c r="CJ603" s="236" t="str">
        <f t="shared" si="934"/>
        <v>-</v>
      </c>
      <c r="CK603" s="142" t="str">
        <f t="shared" si="916"/>
        <v>-</v>
      </c>
      <c r="CL603" s="260" t="str">
        <f t="shared" si="935"/>
        <v>-</v>
      </c>
      <c r="CM603" s="3">
        <f t="shared" si="917"/>
        <v>0</v>
      </c>
      <c r="CN603" s="3">
        <f t="shared" si="936"/>
        <v>0</v>
      </c>
      <c r="CO603" s="3">
        <f t="shared" si="918"/>
        <v>0</v>
      </c>
      <c r="CP603" s="3">
        <f t="shared" si="919"/>
        <v>0</v>
      </c>
      <c r="CQ603" s="3">
        <f t="shared" si="920"/>
        <v>0</v>
      </c>
      <c r="CR603" s="3">
        <f t="shared" si="921"/>
        <v>0</v>
      </c>
      <c r="CS603" s="3">
        <f t="shared" si="922"/>
        <v>0</v>
      </c>
      <c r="CT603" s="3">
        <f t="shared" si="923"/>
        <v>0</v>
      </c>
      <c r="CU603" s="3">
        <f t="shared" si="924"/>
        <v>0</v>
      </c>
      <c r="CV603" s="3">
        <f t="shared" si="925"/>
        <v>0</v>
      </c>
      <c r="CW603" s="3">
        <f t="shared" si="926"/>
        <v>0</v>
      </c>
      <c r="CX603" s="3">
        <f t="shared" si="927"/>
        <v>0</v>
      </c>
      <c r="CY603" s="3">
        <f t="shared" si="928"/>
        <v>0</v>
      </c>
      <c r="CZ603" s="3">
        <f t="shared" si="929"/>
        <v>0</v>
      </c>
      <c r="DA603" s="3">
        <f t="shared" si="937"/>
        <v>-1</v>
      </c>
      <c r="DB603" s="3">
        <f t="shared" si="930"/>
        <v>-1</v>
      </c>
      <c r="DC603" s="3">
        <f t="shared" si="930"/>
        <v>-1</v>
      </c>
      <c r="DD603" s="3">
        <f t="shared" si="930"/>
        <v>-1</v>
      </c>
      <c r="DE603" s="3">
        <f t="shared" si="930"/>
        <v>-1</v>
      </c>
      <c r="DF603" s="3">
        <f t="shared" si="930"/>
        <v>-1</v>
      </c>
      <c r="DG603" s="3">
        <f t="shared" si="930"/>
        <v>-1</v>
      </c>
      <c r="DH603" s="3">
        <f t="shared" si="930"/>
        <v>-1</v>
      </c>
      <c r="DI603" s="3">
        <f t="shared" si="930"/>
        <v>-1</v>
      </c>
      <c r="DJ603" s="3">
        <f t="shared" si="930"/>
        <v>-1</v>
      </c>
      <c r="DK603" s="3">
        <f t="shared" si="931"/>
        <v>-1</v>
      </c>
      <c r="DL603" s="3">
        <f t="shared" si="931"/>
        <v>-1</v>
      </c>
      <c r="DM603" s="161" t="str">
        <f t="shared" si="932"/>
        <v>-</v>
      </c>
      <c r="DN603" s="161" t="str">
        <f t="shared" si="933"/>
        <v>-</v>
      </c>
      <c r="DO603" s="139" t="str">
        <f t="shared" si="939"/>
        <v>-</v>
      </c>
      <c r="DP603" s="235" t="str">
        <f t="shared" si="938"/>
        <v>-</v>
      </c>
      <c r="DQ603" s="171"/>
      <c r="EJ603" s="147"/>
    </row>
    <row r="604" spans="88:140" ht="13.5" customHeight="1">
      <c r="CJ604" s="236" t="str">
        <f t="shared" si="934"/>
        <v>-</v>
      </c>
      <c r="CK604" s="142" t="str">
        <f t="shared" si="916"/>
        <v>-</v>
      </c>
      <c r="CL604" s="260" t="str">
        <f t="shared" si="935"/>
        <v>-</v>
      </c>
      <c r="CM604" s="3">
        <f t="shared" si="917"/>
        <v>0</v>
      </c>
      <c r="CN604" s="3">
        <f t="shared" si="936"/>
        <v>0</v>
      </c>
      <c r="CO604" s="3">
        <f t="shared" si="918"/>
        <v>0</v>
      </c>
      <c r="CP604" s="3">
        <f t="shared" si="919"/>
        <v>0</v>
      </c>
      <c r="CQ604" s="3">
        <f t="shared" si="920"/>
        <v>0</v>
      </c>
      <c r="CR604" s="3">
        <f t="shared" si="921"/>
        <v>0</v>
      </c>
      <c r="CS604" s="3">
        <f t="shared" si="922"/>
        <v>0</v>
      </c>
      <c r="CT604" s="3">
        <f t="shared" si="923"/>
        <v>0</v>
      </c>
      <c r="CU604" s="3">
        <f t="shared" si="924"/>
        <v>0</v>
      </c>
      <c r="CV604" s="3">
        <f t="shared" si="925"/>
        <v>0</v>
      </c>
      <c r="CW604" s="3">
        <f t="shared" si="926"/>
        <v>0</v>
      </c>
      <c r="CX604" s="3">
        <f t="shared" si="927"/>
        <v>0</v>
      </c>
      <c r="CY604" s="3">
        <f t="shared" si="928"/>
        <v>0</v>
      </c>
      <c r="CZ604" s="3">
        <f t="shared" si="929"/>
        <v>0</v>
      </c>
      <c r="DA604" s="3">
        <f t="shared" si="937"/>
        <v>-1</v>
      </c>
      <c r="DB604" s="3">
        <f t="shared" si="930"/>
        <v>-1</v>
      </c>
      <c r="DC604" s="3">
        <f t="shared" si="930"/>
        <v>-1</v>
      </c>
      <c r="DD604" s="3">
        <f t="shared" si="930"/>
        <v>-1</v>
      </c>
      <c r="DE604" s="3">
        <f t="shared" si="930"/>
        <v>-1</v>
      </c>
      <c r="DF604" s="3">
        <f t="shared" si="930"/>
        <v>-1</v>
      </c>
      <c r="DG604" s="3">
        <f t="shared" si="930"/>
        <v>-1</v>
      </c>
      <c r="DH604" s="3">
        <f t="shared" si="930"/>
        <v>-1</v>
      </c>
      <c r="DI604" s="3">
        <f t="shared" si="930"/>
        <v>-1</v>
      </c>
      <c r="DJ604" s="3">
        <f t="shared" si="930"/>
        <v>-1</v>
      </c>
      <c r="DK604" s="3">
        <f t="shared" si="931"/>
        <v>-1</v>
      </c>
      <c r="DL604" s="3">
        <f t="shared" si="931"/>
        <v>-1</v>
      </c>
      <c r="DM604" s="161" t="str">
        <f t="shared" si="932"/>
        <v>-</v>
      </c>
      <c r="DN604" s="161" t="str">
        <f t="shared" si="933"/>
        <v>-</v>
      </c>
      <c r="DO604" s="139" t="str">
        <f t="shared" si="939"/>
        <v>-</v>
      </c>
      <c r="DP604" s="235" t="str">
        <f t="shared" si="938"/>
        <v>-</v>
      </c>
      <c r="DQ604" s="171"/>
      <c r="EJ604" s="147"/>
    </row>
    <row r="605" spans="88:140" ht="13.5" customHeight="1">
      <c r="CJ605" s="236" t="str">
        <f t="shared" si="934"/>
        <v>-</v>
      </c>
      <c r="CK605" s="142" t="str">
        <f t="shared" si="916"/>
        <v>-</v>
      </c>
      <c r="CL605" s="260" t="str">
        <f t="shared" si="935"/>
        <v>-</v>
      </c>
      <c r="CM605" s="3">
        <f t="shared" si="917"/>
        <v>0</v>
      </c>
      <c r="CN605" s="3">
        <f t="shared" si="936"/>
        <v>0</v>
      </c>
      <c r="CO605" s="3">
        <f t="shared" si="918"/>
        <v>0</v>
      </c>
      <c r="CP605" s="3">
        <f t="shared" si="919"/>
        <v>0</v>
      </c>
      <c r="CQ605" s="3">
        <f t="shared" si="920"/>
        <v>0</v>
      </c>
      <c r="CR605" s="3">
        <f t="shared" si="921"/>
        <v>0</v>
      </c>
      <c r="CS605" s="3">
        <f t="shared" si="922"/>
        <v>0</v>
      </c>
      <c r="CT605" s="3">
        <f t="shared" si="923"/>
        <v>0</v>
      </c>
      <c r="CU605" s="3">
        <f t="shared" si="924"/>
        <v>0</v>
      </c>
      <c r="CV605" s="3">
        <f t="shared" si="925"/>
        <v>0</v>
      </c>
      <c r="CW605" s="3">
        <f t="shared" si="926"/>
        <v>0</v>
      </c>
      <c r="CX605" s="3">
        <f t="shared" si="927"/>
        <v>0</v>
      </c>
      <c r="CY605" s="3">
        <f t="shared" si="928"/>
        <v>0</v>
      </c>
      <c r="CZ605" s="3">
        <f t="shared" si="929"/>
        <v>0</v>
      </c>
      <c r="DA605" s="3">
        <f t="shared" si="937"/>
        <v>-1</v>
      </c>
      <c r="DB605" s="3">
        <f t="shared" si="930"/>
        <v>-1</v>
      </c>
      <c r="DC605" s="3">
        <f t="shared" si="930"/>
        <v>-1</v>
      </c>
      <c r="DD605" s="3">
        <f t="shared" si="930"/>
        <v>-1</v>
      </c>
      <c r="DE605" s="3">
        <f t="shared" si="930"/>
        <v>-1</v>
      </c>
      <c r="DF605" s="3">
        <f t="shared" si="930"/>
        <v>-1</v>
      </c>
      <c r="DG605" s="3">
        <f t="shared" si="930"/>
        <v>-1</v>
      </c>
      <c r="DH605" s="3">
        <f t="shared" si="930"/>
        <v>-1</v>
      </c>
      <c r="DI605" s="3">
        <f t="shared" si="930"/>
        <v>-1</v>
      </c>
      <c r="DJ605" s="3">
        <f t="shared" si="930"/>
        <v>-1</v>
      </c>
      <c r="DK605" s="3">
        <f t="shared" si="931"/>
        <v>-1</v>
      </c>
      <c r="DL605" s="3">
        <f t="shared" si="931"/>
        <v>-1</v>
      </c>
      <c r="DM605" s="161" t="str">
        <f t="shared" si="932"/>
        <v>-</v>
      </c>
      <c r="DN605" s="161" t="str">
        <f t="shared" si="933"/>
        <v>-</v>
      </c>
      <c r="DO605" s="139" t="str">
        <f t="shared" si="939"/>
        <v>-</v>
      </c>
      <c r="DP605" s="235" t="str">
        <f t="shared" si="938"/>
        <v>-</v>
      </c>
      <c r="DQ605" s="171"/>
      <c r="EJ605" s="147"/>
    </row>
    <row r="606" spans="88:140" ht="13.5" customHeight="1">
      <c r="CJ606" s="236" t="str">
        <f t="shared" si="934"/>
        <v>-</v>
      </c>
      <c r="CK606" s="142" t="str">
        <f t="shared" si="916"/>
        <v>-</v>
      </c>
      <c r="CL606" s="260" t="str">
        <f t="shared" si="935"/>
        <v>-</v>
      </c>
      <c r="CM606" s="3">
        <f t="shared" si="917"/>
        <v>0</v>
      </c>
      <c r="CN606" s="3">
        <f t="shared" si="936"/>
        <v>0</v>
      </c>
      <c r="CO606" s="3">
        <f t="shared" si="918"/>
        <v>0</v>
      </c>
      <c r="CP606" s="3">
        <f t="shared" si="919"/>
        <v>0</v>
      </c>
      <c r="CQ606" s="3">
        <f t="shared" si="920"/>
        <v>0</v>
      </c>
      <c r="CR606" s="3">
        <f t="shared" si="921"/>
        <v>0</v>
      </c>
      <c r="CS606" s="3">
        <f t="shared" si="922"/>
        <v>0</v>
      </c>
      <c r="CT606" s="3">
        <f t="shared" si="923"/>
        <v>0</v>
      </c>
      <c r="CU606" s="3">
        <f t="shared" si="924"/>
        <v>0</v>
      </c>
      <c r="CV606" s="3">
        <f t="shared" si="925"/>
        <v>0</v>
      </c>
      <c r="CW606" s="3">
        <f t="shared" si="926"/>
        <v>0</v>
      </c>
      <c r="CX606" s="3">
        <f t="shared" si="927"/>
        <v>0</v>
      </c>
      <c r="CY606" s="3">
        <f t="shared" si="928"/>
        <v>0</v>
      </c>
      <c r="CZ606" s="3">
        <f t="shared" si="929"/>
        <v>0</v>
      </c>
      <c r="DA606" s="3">
        <f t="shared" si="937"/>
        <v>-1</v>
      </c>
      <c r="DB606" s="3">
        <f t="shared" si="930"/>
        <v>-1</v>
      </c>
      <c r="DC606" s="3">
        <f t="shared" si="930"/>
        <v>-1</v>
      </c>
      <c r="DD606" s="3">
        <f t="shared" si="930"/>
        <v>-1</v>
      </c>
      <c r="DE606" s="3">
        <f t="shared" si="930"/>
        <v>-1</v>
      </c>
      <c r="DF606" s="3">
        <f t="shared" si="930"/>
        <v>-1</v>
      </c>
      <c r="DG606" s="3">
        <f t="shared" si="930"/>
        <v>-1</v>
      </c>
      <c r="DH606" s="3">
        <f t="shared" si="930"/>
        <v>-1</v>
      </c>
      <c r="DI606" s="3">
        <f t="shared" si="930"/>
        <v>-1</v>
      </c>
      <c r="DJ606" s="3">
        <f t="shared" si="930"/>
        <v>-1</v>
      </c>
      <c r="DK606" s="3">
        <f t="shared" si="931"/>
        <v>-1</v>
      </c>
      <c r="DL606" s="3">
        <f t="shared" si="931"/>
        <v>-1</v>
      </c>
      <c r="DM606" s="161" t="str">
        <f t="shared" si="932"/>
        <v>-</v>
      </c>
      <c r="DN606" s="161" t="str">
        <f t="shared" si="933"/>
        <v>-</v>
      </c>
      <c r="DO606" s="139" t="str">
        <f t="shared" si="939"/>
        <v>-</v>
      </c>
      <c r="DP606" s="235" t="str">
        <f t="shared" si="938"/>
        <v>-</v>
      </c>
      <c r="DQ606" s="171"/>
      <c r="EJ606" s="147"/>
    </row>
    <row r="607" spans="88:140" ht="13.5" customHeight="1">
      <c r="CJ607" s="236" t="str">
        <f t="shared" si="934"/>
        <v>-</v>
      </c>
      <c r="CK607" s="142" t="str">
        <f t="shared" si="916"/>
        <v>-</v>
      </c>
      <c r="CL607" s="260" t="str">
        <f t="shared" si="935"/>
        <v>-</v>
      </c>
      <c r="CM607" s="3">
        <f t="shared" si="917"/>
        <v>0</v>
      </c>
      <c r="CN607" s="3">
        <f t="shared" si="936"/>
        <v>0</v>
      </c>
      <c r="CO607" s="3">
        <f t="shared" si="918"/>
        <v>0</v>
      </c>
      <c r="CP607" s="3">
        <f t="shared" si="919"/>
        <v>0</v>
      </c>
      <c r="CQ607" s="3">
        <f t="shared" si="920"/>
        <v>0</v>
      </c>
      <c r="CR607" s="3">
        <f t="shared" si="921"/>
        <v>0</v>
      </c>
      <c r="CS607" s="3">
        <f t="shared" si="922"/>
        <v>0</v>
      </c>
      <c r="CT607" s="3">
        <f t="shared" si="923"/>
        <v>0</v>
      </c>
      <c r="CU607" s="3">
        <f t="shared" si="924"/>
        <v>0</v>
      </c>
      <c r="CV607" s="3">
        <f t="shared" si="925"/>
        <v>0</v>
      </c>
      <c r="CW607" s="3">
        <f t="shared" si="926"/>
        <v>0</v>
      </c>
      <c r="CX607" s="3">
        <f t="shared" si="927"/>
        <v>0</v>
      </c>
      <c r="CY607" s="3">
        <f t="shared" si="928"/>
        <v>0</v>
      </c>
      <c r="CZ607" s="3">
        <f t="shared" si="929"/>
        <v>0</v>
      </c>
      <c r="DA607" s="3">
        <f t="shared" si="937"/>
        <v>-1</v>
      </c>
      <c r="DB607" s="3">
        <f t="shared" si="930"/>
        <v>-1</v>
      </c>
      <c r="DC607" s="3">
        <f t="shared" si="930"/>
        <v>-1</v>
      </c>
      <c r="DD607" s="3">
        <f t="shared" si="930"/>
        <v>-1</v>
      </c>
      <c r="DE607" s="3">
        <f t="shared" si="930"/>
        <v>-1</v>
      </c>
      <c r="DF607" s="3">
        <f t="shared" si="930"/>
        <v>-1</v>
      </c>
      <c r="DG607" s="3">
        <f t="shared" si="930"/>
        <v>-1</v>
      </c>
      <c r="DH607" s="3">
        <f t="shared" si="930"/>
        <v>-1</v>
      </c>
      <c r="DI607" s="3">
        <f t="shared" si="930"/>
        <v>-1</v>
      </c>
      <c r="DJ607" s="3">
        <f t="shared" si="930"/>
        <v>-1</v>
      </c>
      <c r="DK607" s="3">
        <f t="shared" si="931"/>
        <v>-1</v>
      </c>
      <c r="DL607" s="3">
        <f t="shared" si="931"/>
        <v>-1</v>
      </c>
      <c r="DM607" s="161" t="str">
        <f t="shared" si="932"/>
        <v>-</v>
      </c>
      <c r="DN607" s="161" t="str">
        <f t="shared" si="933"/>
        <v>-</v>
      </c>
      <c r="DO607" s="139" t="str">
        <f t="shared" si="939"/>
        <v>-</v>
      </c>
      <c r="DP607" s="235" t="str">
        <f t="shared" si="938"/>
        <v>-</v>
      </c>
      <c r="DQ607" s="171"/>
      <c r="EJ607" s="147"/>
    </row>
    <row r="608" spans="88:140" ht="13.5" customHeight="1">
      <c r="CJ608" s="236" t="str">
        <f t="shared" si="934"/>
        <v>-</v>
      </c>
      <c r="CK608" s="142" t="str">
        <f t="shared" si="916"/>
        <v>-</v>
      </c>
      <c r="CL608" s="260" t="str">
        <f t="shared" si="935"/>
        <v>-</v>
      </c>
      <c r="CM608" s="3">
        <f t="shared" si="917"/>
        <v>0</v>
      </c>
      <c r="CN608" s="3">
        <f t="shared" si="936"/>
        <v>0</v>
      </c>
      <c r="CO608" s="3">
        <f t="shared" si="918"/>
        <v>0</v>
      </c>
      <c r="CP608" s="3">
        <f t="shared" si="919"/>
        <v>0</v>
      </c>
      <c r="CQ608" s="3">
        <f t="shared" si="920"/>
        <v>0</v>
      </c>
      <c r="CR608" s="3">
        <f t="shared" si="921"/>
        <v>0</v>
      </c>
      <c r="CS608" s="3">
        <f t="shared" si="922"/>
        <v>0</v>
      </c>
      <c r="CT608" s="3">
        <f t="shared" si="923"/>
        <v>0</v>
      </c>
      <c r="CU608" s="3">
        <f t="shared" si="924"/>
        <v>0</v>
      </c>
      <c r="CV608" s="3">
        <f t="shared" si="925"/>
        <v>0</v>
      </c>
      <c r="CW608" s="3">
        <f t="shared" si="926"/>
        <v>0</v>
      </c>
      <c r="CX608" s="3">
        <f t="shared" si="927"/>
        <v>0</v>
      </c>
      <c r="CY608" s="3">
        <f t="shared" si="928"/>
        <v>0</v>
      </c>
      <c r="CZ608" s="3">
        <f t="shared" si="929"/>
        <v>0</v>
      </c>
      <c r="DA608" s="3">
        <f t="shared" si="937"/>
        <v>-1</v>
      </c>
      <c r="DB608" s="3">
        <f t="shared" si="930"/>
        <v>-1</v>
      </c>
      <c r="DC608" s="3">
        <f t="shared" si="930"/>
        <v>-1</v>
      </c>
      <c r="DD608" s="3">
        <f t="shared" si="930"/>
        <v>-1</v>
      </c>
      <c r="DE608" s="3">
        <f t="shared" si="930"/>
        <v>-1</v>
      </c>
      <c r="DF608" s="3">
        <f t="shared" si="930"/>
        <v>-1</v>
      </c>
      <c r="DG608" s="3">
        <f t="shared" si="930"/>
        <v>-1</v>
      </c>
      <c r="DH608" s="3">
        <f t="shared" si="930"/>
        <v>-1</v>
      </c>
      <c r="DI608" s="3">
        <f t="shared" si="930"/>
        <v>-1</v>
      </c>
      <c r="DJ608" s="3">
        <f t="shared" si="930"/>
        <v>-1</v>
      </c>
      <c r="DK608" s="3">
        <f t="shared" si="931"/>
        <v>-1</v>
      </c>
      <c r="DL608" s="3">
        <f t="shared" si="931"/>
        <v>-1</v>
      </c>
      <c r="DM608" s="161" t="str">
        <f t="shared" si="932"/>
        <v>-</v>
      </c>
      <c r="DN608" s="161" t="str">
        <f t="shared" si="933"/>
        <v>-</v>
      </c>
      <c r="DO608" s="139" t="str">
        <f t="shared" si="939"/>
        <v>-</v>
      </c>
      <c r="DP608" s="235" t="str">
        <f t="shared" si="938"/>
        <v>-</v>
      </c>
      <c r="DQ608" s="171"/>
      <c r="EJ608" s="147"/>
    </row>
    <row r="609" spans="3:140" ht="13.5" customHeight="1">
      <c r="CJ609" s="236" t="str">
        <f t="shared" si="934"/>
        <v>-</v>
      </c>
      <c r="CK609" s="142" t="str">
        <f t="shared" si="916"/>
        <v>-</v>
      </c>
      <c r="CL609" s="260" t="str">
        <f t="shared" si="935"/>
        <v>-</v>
      </c>
      <c r="CM609" s="3">
        <f t="shared" si="917"/>
        <v>0</v>
      </c>
      <c r="CN609" s="3">
        <f t="shared" si="936"/>
        <v>0</v>
      </c>
      <c r="CO609" s="3">
        <f t="shared" si="918"/>
        <v>0</v>
      </c>
      <c r="CP609" s="3">
        <f t="shared" si="919"/>
        <v>0</v>
      </c>
      <c r="CQ609" s="3">
        <f t="shared" si="920"/>
        <v>0</v>
      </c>
      <c r="CR609" s="3">
        <f t="shared" si="921"/>
        <v>0</v>
      </c>
      <c r="CS609" s="3">
        <f t="shared" si="922"/>
        <v>0</v>
      </c>
      <c r="CT609" s="3">
        <f t="shared" si="923"/>
        <v>0</v>
      </c>
      <c r="CU609" s="3">
        <f t="shared" si="924"/>
        <v>0</v>
      </c>
      <c r="CV609" s="3">
        <f t="shared" si="925"/>
        <v>0</v>
      </c>
      <c r="CW609" s="3">
        <f t="shared" si="926"/>
        <v>0</v>
      </c>
      <c r="CX609" s="3">
        <f t="shared" si="927"/>
        <v>0</v>
      </c>
      <c r="CY609" s="3">
        <f t="shared" si="928"/>
        <v>0</v>
      </c>
      <c r="CZ609" s="3">
        <f t="shared" si="929"/>
        <v>0</v>
      </c>
      <c r="DA609" s="3">
        <f t="shared" si="937"/>
        <v>-1</v>
      </c>
      <c r="DB609" s="3">
        <f t="shared" si="930"/>
        <v>-1</v>
      </c>
      <c r="DC609" s="3">
        <f t="shared" si="930"/>
        <v>-1</v>
      </c>
      <c r="DD609" s="3">
        <f t="shared" si="930"/>
        <v>-1</v>
      </c>
      <c r="DE609" s="3">
        <f t="shared" si="930"/>
        <v>-1</v>
      </c>
      <c r="DF609" s="3">
        <f t="shared" si="930"/>
        <v>-1</v>
      </c>
      <c r="DG609" s="3">
        <f t="shared" si="930"/>
        <v>-1</v>
      </c>
      <c r="DH609" s="3">
        <f t="shared" si="930"/>
        <v>-1</v>
      </c>
      <c r="DI609" s="3">
        <f t="shared" si="930"/>
        <v>-1</v>
      </c>
      <c r="DJ609" s="3">
        <f t="shared" si="930"/>
        <v>-1</v>
      </c>
      <c r="DK609" s="3">
        <f t="shared" si="931"/>
        <v>-1</v>
      </c>
      <c r="DL609" s="3">
        <f t="shared" si="931"/>
        <v>-1</v>
      </c>
      <c r="DM609" s="161" t="str">
        <f t="shared" si="932"/>
        <v>-</v>
      </c>
      <c r="DN609" s="161" t="str">
        <f t="shared" si="933"/>
        <v>-</v>
      </c>
      <c r="DO609" s="139" t="str">
        <f t="shared" si="939"/>
        <v>-</v>
      </c>
      <c r="DP609" s="235" t="str">
        <f t="shared" si="938"/>
        <v>-</v>
      </c>
      <c r="DQ609" s="174"/>
      <c r="EJ609" s="147"/>
    </row>
    <row r="610" spans="3:140" ht="13.5" customHeight="1">
      <c r="CJ610" s="236" t="str">
        <f t="shared" si="934"/>
        <v>-</v>
      </c>
      <c r="CK610" s="142" t="str">
        <f t="shared" si="916"/>
        <v>-</v>
      </c>
      <c r="CL610" s="260" t="str">
        <f t="shared" si="935"/>
        <v>-</v>
      </c>
      <c r="CM610" s="3">
        <f t="shared" si="917"/>
        <v>0</v>
      </c>
      <c r="CN610" s="3">
        <f t="shared" si="936"/>
        <v>0</v>
      </c>
      <c r="CO610" s="3">
        <f t="shared" si="918"/>
        <v>0</v>
      </c>
      <c r="CP610" s="3">
        <f t="shared" si="919"/>
        <v>0</v>
      </c>
      <c r="CQ610" s="3">
        <f t="shared" si="920"/>
        <v>0</v>
      </c>
      <c r="CR610" s="3">
        <f t="shared" si="921"/>
        <v>0</v>
      </c>
      <c r="CS610" s="3">
        <f t="shared" si="922"/>
        <v>0</v>
      </c>
      <c r="CT610" s="3">
        <f t="shared" si="923"/>
        <v>0</v>
      </c>
      <c r="CU610" s="3">
        <f t="shared" si="924"/>
        <v>0</v>
      </c>
      <c r="CV610" s="3">
        <f t="shared" si="925"/>
        <v>0</v>
      </c>
      <c r="CW610" s="3">
        <f t="shared" si="926"/>
        <v>0</v>
      </c>
      <c r="CX610" s="3">
        <f t="shared" si="927"/>
        <v>0</v>
      </c>
      <c r="CY610" s="3">
        <f t="shared" si="928"/>
        <v>0</v>
      </c>
      <c r="CZ610" s="3">
        <f t="shared" si="929"/>
        <v>0</v>
      </c>
      <c r="DA610" s="3">
        <f t="shared" si="937"/>
        <v>-1</v>
      </c>
      <c r="DB610" s="3">
        <f t="shared" si="930"/>
        <v>-1</v>
      </c>
      <c r="DC610" s="3">
        <f t="shared" si="930"/>
        <v>-1</v>
      </c>
      <c r="DD610" s="3">
        <f t="shared" si="930"/>
        <v>-1</v>
      </c>
      <c r="DE610" s="3">
        <f t="shared" si="930"/>
        <v>-1</v>
      </c>
      <c r="DF610" s="3">
        <f t="shared" si="930"/>
        <v>-1</v>
      </c>
      <c r="DG610" s="3">
        <f t="shared" si="930"/>
        <v>-1</v>
      </c>
      <c r="DH610" s="3">
        <f t="shared" si="930"/>
        <v>-1</v>
      </c>
      <c r="DI610" s="3">
        <f t="shared" si="930"/>
        <v>-1</v>
      </c>
      <c r="DJ610" s="3">
        <f t="shared" si="930"/>
        <v>-1</v>
      </c>
      <c r="DK610" s="3">
        <f t="shared" si="931"/>
        <v>-1</v>
      </c>
      <c r="DL610" s="3">
        <f t="shared" si="931"/>
        <v>-1</v>
      </c>
      <c r="DM610" s="161" t="str">
        <f t="shared" si="932"/>
        <v>-</v>
      </c>
      <c r="DN610" s="161" t="str">
        <f t="shared" si="933"/>
        <v>-</v>
      </c>
      <c r="DO610" s="139" t="str">
        <f t="shared" si="939"/>
        <v>-</v>
      </c>
      <c r="DP610" s="235" t="str">
        <f t="shared" si="938"/>
        <v>-</v>
      </c>
      <c r="DQ610" s="171"/>
      <c r="EJ610" s="147"/>
    </row>
    <row r="611" spans="3:140" ht="13.5" customHeight="1">
      <c r="CJ611" s="236" t="str">
        <f t="shared" si="934"/>
        <v>-</v>
      </c>
      <c r="CK611" s="142" t="str">
        <f t="shared" si="916"/>
        <v>-</v>
      </c>
      <c r="CL611" s="260" t="str">
        <f t="shared" si="935"/>
        <v>-</v>
      </c>
      <c r="CM611" s="3">
        <f t="shared" si="917"/>
        <v>0</v>
      </c>
      <c r="CN611" s="3">
        <f t="shared" si="936"/>
        <v>0</v>
      </c>
      <c r="CO611" s="3">
        <f t="shared" si="918"/>
        <v>0</v>
      </c>
      <c r="CP611" s="3">
        <f t="shared" si="919"/>
        <v>0</v>
      </c>
      <c r="CQ611" s="3">
        <f t="shared" si="920"/>
        <v>0</v>
      </c>
      <c r="CR611" s="3">
        <f t="shared" si="921"/>
        <v>0</v>
      </c>
      <c r="CS611" s="3">
        <f t="shared" si="922"/>
        <v>0</v>
      </c>
      <c r="CT611" s="3">
        <f t="shared" si="923"/>
        <v>0</v>
      </c>
      <c r="CU611" s="3">
        <f t="shared" si="924"/>
        <v>0</v>
      </c>
      <c r="CV611" s="3">
        <f t="shared" si="925"/>
        <v>0</v>
      </c>
      <c r="CW611" s="3">
        <f t="shared" si="926"/>
        <v>0</v>
      </c>
      <c r="CX611" s="3">
        <f t="shared" si="927"/>
        <v>0</v>
      </c>
      <c r="CY611" s="3">
        <f t="shared" si="928"/>
        <v>0</v>
      </c>
      <c r="CZ611" s="3">
        <f t="shared" si="929"/>
        <v>0</v>
      </c>
      <c r="DA611" s="3">
        <f t="shared" si="937"/>
        <v>-1</v>
      </c>
      <c r="DB611" s="3">
        <f t="shared" si="930"/>
        <v>-1</v>
      </c>
      <c r="DC611" s="3">
        <f t="shared" si="930"/>
        <v>-1</v>
      </c>
      <c r="DD611" s="3">
        <f t="shared" si="930"/>
        <v>-1</v>
      </c>
      <c r="DE611" s="3">
        <f t="shared" si="930"/>
        <v>-1</v>
      </c>
      <c r="DF611" s="3">
        <f t="shared" si="930"/>
        <v>-1</v>
      </c>
      <c r="DG611" s="3">
        <f t="shared" si="930"/>
        <v>-1</v>
      </c>
      <c r="DH611" s="3">
        <f t="shared" si="930"/>
        <v>-1</v>
      </c>
      <c r="DI611" s="3">
        <f t="shared" si="930"/>
        <v>-1</v>
      </c>
      <c r="DJ611" s="3">
        <f t="shared" si="930"/>
        <v>-1</v>
      </c>
      <c r="DK611" s="3">
        <f t="shared" si="931"/>
        <v>-1</v>
      </c>
      <c r="DL611" s="3">
        <f t="shared" si="931"/>
        <v>-1</v>
      </c>
      <c r="DM611" s="161" t="str">
        <f t="shared" si="932"/>
        <v>-</v>
      </c>
      <c r="DN611" s="161" t="str">
        <f t="shared" si="933"/>
        <v>-</v>
      </c>
      <c r="DO611" s="139" t="str">
        <f t="shared" si="939"/>
        <v>-</v>
      </c>
      <c r="DP611" s="235" t="str">
        <f t="shared" si="938"/>
        <v>-</v>
      </c>
      <c r="DQ611" s="171"/>
      <c r="EJ611" s="147"/>
    </row>
    <row r="612" spans="3:140" ht="13.5" customHeight="1">
      <c r="CJ612" s="236" t="str">
        <f t="shared" si="934"/>
        <v>-</v>
      </c>
      <c r="CK612" s="142" t="str">
        <f t="shared" si="916"/>
        <v>-</v>
      </c>
      <c r="CL612" s="260" t="str">
        <f t="shared" si="935"/>
        <v>-</v>
      </c>
      <c r="CM612" s="3">
        <f t="shared" si="917"/>
        <v>0</v>
      </c>
      <c r="CN612" s="3">
        <f t="shared" si="936"/>
        <v>0</v>
      </c>
      <c r="CO612" s="3">
        <f t="shared" si="918"/>
        <v>0</v>
      </c>
      <c r="CP612" s="3">
        <f t="shared" si="919"/>
        <v>0</v>
      </c>
      <c r="CQ612" s="3">
        <f t="shared" si="920"/>
        <v>0</v>
      </c>
      <c r="CR612" s="3">
        <f t="shared" si="921"/>
        <v>0</v>
      </c>
      <c r="CS612" s="3">
        <f t="shared" si="922"/>
        <v>0</v>
      </c>
      <c r="CT612" s="3">
        <f t="shared" si="923"/>
        <v>0</v>
      </c>
      <c r="CU612" s="3">
        <f t="shared" si="924"/>
        <v>0</v>
      </c>
      <c r="CV612" s="3">
        <f t="shared" si="925"/>
        <v>0</v>
      </c>
      <c r="CW612" s="3">
        <f t="shared" si="926"/>
        <v>0</v>
      </c>
      <c r="CX612" s="3">
        <f t="shared" si="927"/>
        <v>0</v>
      </c>
      <c r="CY612" s="3">
        <f t="shared" si="928"/>
        <v>0</v>
      </c>
      <c r="CZ612" s="3">
        <f t="shared" si="929"/>
        <v>0</v>
      </c>
      <c r="DA612" s="3">
        <f>IF(AND(CO612&gt;0,CO613&lt;0),1,-1)</f>
        <v>-1</v>
      </c>
      <c r="DB612" s="3">
        <f t="shared" si="930"/>
        <v>-1</v>
      </c>
      <c r="DC612" s="3">
        <f t="shared" si="930"/>
        <v>-1</v>
      </c>
      <c r="DD612" s="3">
        <f t="shared" si="930"/>
        <v>-1</v>
      </c>
      <c r="DE612" s="3">
        <f t="shared" si="930"/>
        <v>-1</v>
      </c>
      <c r="DF612" s="3">
        <f t="shared" si="930"/>
        <v>-1</v>
      </c>
      <c r="DG612" s="3">
        <f t="shared" si="930"/>
        <v>-1</v>
      </c>
      <c r="DH612" s="3">
        <f t="shared" si="930"/>
        <v>-1</v>
      </c>
      <c r="DI612" s="3">
        <f t="shared" si="930"/>
        <v>-1</v>
      </c>
      <c r="DJ612" s="3">
        <f t="shared" si="930"/>
        <v>-1</v>
      </c>
      <c r="DK612" s="3">
        <f t="shared" si="931"/>
        <v>-1</v>
      </c>
      <c r="DL612" s="3">
        <f t="shared" si="931"/>
        <v>-1</v>
      </c>
      <c r="DM612" s="161" t="str">
        <f t="shared" si="932"/>
        <v>-</v>
      </c>
      <c r="DN612" s="161" t="str">
        <f t="shared" si="933"/>
        <v>-</v>
      </c>
      <c r="DO612" s="139" t="str">
        <f t="shared" si="939"/>
        <v>-</v>
      </c>
      <c r="DP612" s="235" t="str">
        <f t="shared" si="938"/>
        <v>-</v>
      </c>
      <c r="DQ612" s="171"/>
      <c r="EJ612" s="147"/>
    </row>
    <row r="613" spans="3:140" ht="13.5" customHeight="1">
      <c r="CJ613" s="236" t="str">
        <f t="shared" si="934"/>
        <v>-</v>
      </c>
      <c r="CK613" s="142" t="str">
        <f t="shared" si="916"/>
        <v>-</v>
      </c>
      <c r="CL613" s="260" t="str">
        <f t="shared" si="935"/>
        <v>-</v>
      </c>
      <c r="CM613" s="3">
        <f t="shared" si="917"/>
        <v>0</v>
      </c>
      <c r="CN613" s="3">
        <f t="shared" si="936"/>
        <v>0</v>
      </c>
      <c r="CO613" s="3">
        <f t="shared" si="918"/>
        <v>0</v>
      </c>
      <c r="CP613" s="3">
        <f t="shared" si="919"/>
        <v>0</v>
      </c>
      <c r="CQ613" s="3">
        <f t="shared" si="920"/>
        <v>0</v>
      </c>
      <c r="CR613" s="3">
        <f t="shared" si="921"/>
        <v>0</v>
      </c>
      <c r="CS613" s="3">
        <f t="shared" si="922"/>
        <v>0</v>
      </c>
      <c r="CT613" s="3">
        <f t="shared" si="923"/>
        <v>0</v>
      </c>
      <c r="CU613" s="3">
        <f t="shared" si="924"/>
        <v>0</v>
      </c>
      <c r="CV613" s="3">
        <f t="shared" si="925"/>
        <v>0</v>
      </c>
      <c r="CW613" s="3">
        <f t="shared" si="926"/>
        <v>0</v>
      </c>
      <c r="CX613" s="3">
        <f t="shared" si="927"/>
        <v>0</v>
      </c>
      <c r="CY613" s="3">
        <f t="shared" si="928"/>
        <v>0</v>
      </c>
      <c r="CZ613" s="3">
        <f t="shared" si="929"/>
        <v>0</v>
      </c>
      <c r="DA613" s="3">
        <f>IF(AND(CO613&gt;0,CO614&lt;0),1,-1)</f>
        <v>-1</v>
      </c>
      <c r="DB613" s="3">
        <f t="shared" si="930"/>
        <v>-1</v>
      </c>
      <c r="DC613" s="3">
        <f t="shared" si="930"/>
        <v>-1</v>
      </c>
      <c r="DD613" s="3">
        <f t="shared" si="930"/>
        <v>-1</v>
      </c>
      <c r="DE613" s="3">
        <f t="shared" si="930"/>
        <v>-1</v>
      </c>
      <c r="DF613" s="3">
        <f t="shared" si="930"/>
        <v>-1</v>
      </c>
      <c r="DG613" s="3">
        <f t="shared" si="930"/>
        <v>-1</v>
      </c>
      <c r="DH613" s="3">
        <f t="shared" si="930"/>
        <v>-1</v>
      </c>
      <c r="DI613" s="3">
        <f t="shared" si="930"/>
        <v>-1</v>
      </c>
      <c r="DJ613" s="3">
        <f t="shared" si="930"/>
        <v>-1</v>
      </c>
      <c r="DK613" s="3">
        <f t="shared" si="931"/>
        <v>-1</v>
      </c>
      <c r="DL613" s="3">
        <f t="shared" si="931"/>
        <v>-1</v>
      </c>
      <c r="DM613" s="161" t="str">
        <f t="shared" si="932"/>
        <v>-</v>
      </c>
      <c r="DN613" s="161" t="str">
        <f t="shared" si="933"/>
        <v>-</v>
      </c>
      <c r="DO613" s="139" t="str">
        <f t="shared" si="939"/>
        <v>-</v>
      </c>
      <c r="DP613" s="235" t="str">
        <f t="shared" si="938"/>
        <v>-</v>
      </c>
      <c r="DQ613" s="171"/>
      <c r="EJ613" s="147"/>
    </row>
    <row r="614" spans="3:140" ht="13.5" customHeight="1">
      <c r="CJ614" s="236" t="str">
        <f t="shared" si="934"/>
        <v>-</v>
      </c>
      <c r="CK614" s="142" t="str">
        <f t="shared" si="916"/>
        <v>-</v>
      </c>
      <c r="CL614" s="260" t="str">
        <f t="shared" si="935"/>
        <v>-</v>
      </c>
      <c r="CM614" s="3">
        <f t="shared" si="917"/>
        <v>0</v>
      </c>
      <c r="CN614" s="3">
        <f t="shared" si="936"/>
        <v>0</v>
      </c>
      <c r="CO614" s="3">
        <f t="shared" si="918"/>
        <v>0</v>
      </c>
      <c r="CP614" s="3">
        <f t="shared" si="919"/>
        <v>0</v>
      </c>
      <c r="CQ614" s="3">
        <f t="shared" si="920"/>
        <v>0</v>
      </c>
      <c r="CR614" s="3">
        <f t="shared" si="921"/>
        <v>0</v>
      </c>
      <c r="CS614" s="3">
        <f t="shared" si="922"/>
        <v>0</v>
      </c>
      <c r="CT614" s="3">
        <f t="shared" si="923"/>
        <v>0</v>
      </c>
      <c r="CU614" s="3">
        <f t="shared" si="924"/>
        <v>0</v>
      </c>
      <c r="CV614" s="3">
        <f t="shared" si="925"/>
        <v>0</v>
      </c>
      <c r="CW614" s="3">
        <f t="shared" si="926"/>
        <v>0</v>
      </c>
      <c r="CX614" s="3">
        <f t="shared" si="927"/>
        <v>0</v>
      </c>
      <c r="CY614" s="3">
        <f t="shared" si="928"/>
        <v>0</v>
      </c>
      <c r="CZ614" s="3">
        <f t="shared" si="929"/>
        <v>0</v>
      </c>
      <c r="DA614" s="3">
        <f>IF(AND(CO614&gt;0,CO615&lt;0),1,-1)</f>
        <v>-1</v>
      </c>
      <c r="DB614" s="3">
        <f t="shared" si="930"/>
        <v>-1</v>
      </c>
      <c r="DC614" s="3">
        <f t="shared" si="930"/>
        <v>-1</v>
      </c>
      <c r="DD614" s="3">
        <f t="shared" si="930"/>
        <v>-1</v>
      </c>
      <c r="DE614" s="3">
        <f t="shared" si="930"/>
        <v>-1</v>
      </c>
      <c r="DF614" s="3">
        <f t="shared" si="930"/>
        <v>-1</v>
      </c>
      <c r="DG614" s="3">
        <f t="shared" si="930"/>
        <v>-1</v>
      </c>
      <c r="DH614" s="3">
        <f t="shared" si="930"/>
        <v>-1</v>
      </c>
      <c r="DI614" s="3">
        <f t="shared" si="930"/>
        <v>-1</v>
      </c>
      <c r="DJ614" s="3">
        <f t="shared" si="930"/>
        <v>-1</v>
      </c>
      <c r="DK614" s="3">
        <f t="shared" si="931"/>
        <v>-1</v>
      </c>
      <c r="DL614" s="3">
        <f t="shared" si="931"/>
        <v>-1</v>
      </c>
      <c r="DM614" s="161" t="str">
        <f t="shared" si="932"/>
        <v>-</v>
      </c>
      <c r="DN614" s="161" t="str">
        <f t="shared" si="933"/>
        <v>-</v>
      </c>
      <c r="DO614" s="139" t="str">
        <f t="shared" si="939"/>
        <v>-</v>
      </c>
      <c r="DP614" s="235" t="str">
        <f t="shared" si="938"/>
        <v>-</v>
      </c>
      <c r="EJ614" s="147"/>
    </row>
    <row r="615" spans="3:140" ht="13.5" customHeight="1">
      <c r="CJ615" s="236" t="str">
        <f t="shared" si="934"/>
        <v>-</v>
      </c>
      <c r="CK615" s="142" t="str">
        <f t="shared" si="916"/>
        <v>-</v>
      </c>
      <c r="CL615" s="260" t="str">
        <f t="shared" si="935"/>
        <v>-</v>
      </c>
      <c r="CM615" s="3">
        <f t="shared" si="917"/>
        <v>0</v>
      </c>
      <c r="CN615" s="3">
        <f t="shared" si="936"/>
        <v>0</v>
      </c>
      <c r="CO615" s="3">
        <f t="shared" si="918"/>
        <v>0</v>
      </c>
      <c r="CP615" s="3">
        <f t="shared" si="919"/>
        <v>0</v>
      </c>
      <c r="CQ615" s="3">
        <f t="shared" si="920"/>
        <v>0</v>
      </c>
      <c r="CR615" s="3">
        <f t="shared" si="921"/>
        <v>0</v>
      </c>
      <c r="CS615" s="3">
        <f t="shared" si="922"/>
        <v>0</v>
      </c>
      <c r="CT615" s="3">
        <f t="shared" si="923"/>
        <v>0</v>
      </c>
      <c r="CU615" s="3">
        <f t="shared" si="924"/>
        <v>0</v>
      </c>
      <c r="CV615" s="3">
        <f t="shared" si="925"/>
        <v>0</v>
      </c>
      <c r="CW615" s="3">
        <f t="shared" si="926"/>
        <v>0</v>
      </c>
      <c r="CX615" s="3">
        <f t="shared" si="927"/>
        <v>0</v>
      </c>
      <c r="CY615" s="3">
        <f t="shared" si="928"/>
        <v>0</v>
      </c>
      <c r="CZ615" s="3">
        <f t="shared" si="929"/>
        <v>0</v>
      </c>
      <c r="DA615" s="3">
        <f>IF(AND(CO615&gt;0,CO616&lt;0),1,-1)</f>
        <v>-1</v>
      </c>
      <c r="DB615" s="3">
        <f t="shared" si="930"/>
        <v>-1</v>
      </c>
      <c r="DC615" s="3">
        <f>IF(AND(CQ615&gt;0,CQ616&lt;0),1,-1)</f>
        <v>-1</v>
      </c>
      <c r="DD615" s="3">
        <f t="shared" si="930"/>
        <v>-1</v>
      </c>
      <c r="DE615" s="3">
        <f t="shared" si="930"/>
        <v>-1</v>
      </c>
      <c r="DF615" s="3">
        <f t="shared" si="930"/>
        <v>-1</v>
      </c>
      <c r="DG615" s="3">
        <f t="shared" si="930"/>
        <v>-1</v>
      </c>
      <c r="DH615" s="3">
        <f t="shared" si="930"/>
        <v>-1</v>
      </c>
      <c r="DI615" s="3">
        <f t="shared" si="930"/>
        <v>-1</v>
      </c>
      <c r="DJ615" s="3">
        <f t="shared" si="930"/>
        <v>-1</v>
      </c>
      <c r="DK615" s="3">
        <f t="shared" si="931"/>
        <v>-1</v>
      </c>
      <c r="DL615" s="3">
        <f t="shared" si="931"/>
        <v>-1</v>
      </c>
      <c r="DM615" s="161" t="str">
        <f t="shared" si="932"/>
        <v>-</v>
      </c>
      <c r="DN615" s="161" t="str">
        <f t="shared" si="933"/>
        <v>-</v>
      </c>
      <c r="DO615" s="139" t="str">
        <f t="shared" si="939"/>
        <v>-</v>
      </c>
      <c r="DP615" s="235" t="str">
        <f t="shared" si="938"/>
        <v>-</v>
      </c>
      <c r="EJ615" s="147"/>
    </row>
    <row r="616" spans="3:140" ht="13.5" customHeight="1">
      <c r="CJ616" s="236" t="str">
        <f t="shared" si="934"/>
        <v>-</v>
      </c>
      <c r="CK616" s="142" t="str">
        <f t="shared" si="916"/>
        <v>-</v>
      </c>
      <c r="CL616" s="260" t="str">
        <f t="shared" si="935"/>
        <v>-</v>
      </c>
      <c r="CM616" s="3">
        <f t="shared" si="917"/>
        <v>0</v>
      </c>
      <c r="CN616" s="3">
        <f t="shared" si="936"/>
        <v>0</v>
      </c>
      <c r="CO616" s="3">
        <f t="shared" si="918"/>
        <v>0</v>
      </c>
      <c r="CP616" s="3">
        <f t="shared" si="919"/>
        <v>0</v>
      </c>
      <c r="CQ616" s="3">
        <f t="shared" si="920"/>
        <v>0</v>
      </c>
      <c r="CR616" s="3">
        <f t="shared" si="921"/>
        <v>0</v>
      </c>
      <c r="CS616" s="3">
        <f t="shared" si="922"/>
        <v>0</v>
      </c>
      <c r="CT616" s="3">
        <f t="shared" si="923"/>
        <v>0</v>
      </c>
      <c r="CU616" s="3">
        <f t="shared" si="924"/>
        <v>0</v>
      </c>
      <c r="CV616" s="3">
        <f t="shared" si="925"/>
        <v>0</v>
      </c>
      <c r="CW616" s="3">
        <f t="shared" si="926"/>
        <v>0</v>
      </c>
      <c r="CX616" s="3">
        <f t="shared" si="927"/>
        <v>0</v>
      </c>
      <c r="CY616" s="3">
        <f t="shared" si="928"/>
        <v>0</v>
      </c>
      <c r="CZ616" s="3">
        <f t="shared" si="929"/>
        <v>0</v>
      </c>
      <c r="DA616" s="3">
        <f>IF(AND(CO616&gt;0,CO617&lt;0),1,-1)</f>
        <v>-1</v>
      </c>
      <c r="DB616" s="3">
        <f t="shared" si="930"/>
        <v>-1</v>
      </c>
      <c r="DC616" s="3">
        <f t="shared" si="930"/>
        <v>-1</v>
      </c>
      <c r="DD616" s="3">
        <f t="shared" si="930"/>
        <v>-1</v>
      </c>
      <c r="DE616" s="3">
        <f t="shared" si="930"/>
        <v>-1</v>
      </c>
      <c r="DF616" s="3">
        <f t="shared" si="930"/>
        <v>-1</v>
      </c>
      <c r="DG616" s="3">
        <f t="shared" si="930"/>
        <v>-1</v>
      </c>
      <c r="DH616" s="3">
        <f t="shared" si="930"/>
        <v>-1</v>
      </c>
      <c r="DI616" s="3">
        <f t="shared" si="930"/>
        <v>-1</v>
      </c>
      <c r="DJ616" s="3">
        <f>IF(AND(CX616&gt;0,CX617&lt;0),1,-1)</f>
        <v>-1</v>
      </c>
      <c r="DK616" s="3">
        <f>IF(AND(CY616&gt;0,CY617&lt;0),1,-1)</f>
        <v>-1</v>
      </c>
      <c r="DL616" s="3">
        <f>IF(AND(CZ616&gt;0,CZ617&lt;0),1,-1)</f>
        <v>-1</v>
      </c>
      <c r="DM616" s="161" t="str">
        <f t="shared" si="932"/>
        <v>-</v>
      </c>
      <c r="DN616" s="161" t="str">
        <f t="shared" si="933"/>
        <v>-</v>
      </c>
      <c r="DO616" s="139" t="str">
        <f>IF(OR(DM616="-",DM617="-"),"-",(DN616-DN617)/(DM616-DM617))</f>
        <v>-</v>
      </c>
      <c r="DP616" s="235" t="str">
        <f t="shared" si="938"/>
        <v>-</v>
      </c>
      <c r="EJ616" s="147"/>
    </row>
    <row r="617" spans="3:140" ht="13.5" customHeight="1">
      <c r="CJ617" s="237" t="str">
        <f t="shared" si="934"/>
        <v>-</v>
      </c>
      <c r="CK617" s="238" t="str">
        <f>BZ25</f>
        <v>-</v>
      </c>
      <c r="CL617" s="260" t="str">
        <f t="shared" si="935"/>
        <v>-</v>
      </c>
      <c r="CM617" s="196">
        <f>IF(CJ617="-",0,$CK617*$E$22*$E$30*$F$22*$E$31/($E$33))</f>
        <v>0</v>
      </c>
      <c r="CN617" s="3">
        <f t="shared" si="936"/>
        <v>0</v>
      </c>
      <c r="CO617" s="196">
        <f>IF(CJ617="-",0,$CM617-$CN617-CO$53)</f>
        <v>0</v>
      </c>
      <c r="CP617" s="196">
        <f>IF(CJ617="-",0,$CM617-$CN617-CP$53)</f>
        <v>0</v>
      </c>
      <c r="CQ617" s="196">
        <f>IF(CJ617="-",0,$CM617-$CN617-CQ$53)</f>
        <v>0</v>
      </c>
      <c r="CR617" s="196">
        <f>IF(CJ617="-",0,$CM617-$CN617-CR$53)</f>
        <v>0</v>
      </c>
      <c r="CS617" s="196">
        <f>IF(CJ617="-",0,$CM617-$CN617-CS$53)</f>
        <v>0</v>
      </c>
      <c r="CT617" s="196">
        <f>IF(CJ617="-",0,$CM617-$CN617-CT$53)</f>
        <v>0</v>
      </c>
      <c r="CU617" s="196">
        <f>IF(CJ617="-",0,$CM617-$CN617-CU$53)</f>
        <v>0</v>
      </c>
      <c r="CV617" s="196">
        <f>IF(CJ617="-",0,$CM617-$CN617-CV$53)</f>
        <v>0</v>
      </c>
      <c r="CW617" s="196">
        <f>IF(CJ617="-",0,$CM617-$CN617-CW$53)</f>
        <v>0</v>
      </c>
      <c r="CX617" s="196">
        <f>IF(CJ617="-",0,$CM617-$CN617-CX$53)</f>
        <v>0</v>
      </c>
      <c r="CY617" s="196">
        <f>IF(CJ617="-",0,$CM617-$CN617-CY$53)</f>
        <v>0</v>
      </c>
      <c r="CZ617" s="196">
        <f>IF(CJ617="-",0,$CM617-$CN617-CZ$53)</f>
        <v>0</v>
      </c>
      <c r="DA617" s="196"/>
      <c r="DB617" s="196"/>
      <c r="DC617" s="196"/>
      <c r="DD617" s="196"/>
      <c r="DE617" s="196"/>
      <c r="DF617" s="196"/>
      <c r="DG617" s="196"/>
      <c r="DH617" s="196"/>
      <c r="DI617" s="196"/>
      <c r="DJ617" s="196"/>
      <c r="DK617" s="196"/>
      <c r="DL617" s="196"/>
      <c r="DM617" s="239" t="str">
        <f t="shared" si="932"/>
        <v>-</v>
      </c>
      <c r="DN617" s="239" t="str">
        <f t="shared" si="933"/>
        <v>-</v>
      </c>
      <c r="DO617" s="240"/>
      <c r="DP617" s="241"/>
      <c r="DQ617" s="142"/>
      <c r="EJ617" s="147"/>
    </row>
    <row r="618" spans="3:140" ht="13.5" customHeight="1">
      <c r="CJ618" s="139"/>
      <c r="CK618" s="139"/>
      <c r="CL618" s="139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142"/>
      <c r="EJ618" s="147"/>
    </row>
    <row r="619" spans="3:140" ht="13.5" customHeight="1">
      <c r="CJ619" s="139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244" t="s">
        <v>77</v>
      </c>
      <c r="DA619" s="198">
        <f t="shared" ref="DA619:DI619" si="940">IF(MAX(DA598:DA616)=1,1,0)</f>
        <v>0</v>
      </c>
      <c r="DB619" s="198">
        <f t="shared" si="940"/>
        <v>0</v>
      </c>
      <c r="DC619" s="198">
        <f t="shared" si="940"/>
        <v>0</v>
      </c>
      <c r="DD619" s="198">
        <f t="shared" si="940"/>
        <v>0</v>
      </c>
      <c r="DE619" s="198">
        <f t="shared" si="940"/>
        <v>0</v>
      </c>
      <c r="DF619" s="198">
        <f t="shared" si="940"/>
        <v>0</v>
      </c>
      <c r="DG619" s="198">
        <f t="shared" si="940"/>
        <v>0</v>
      </c>
      <c r="DH619" s="198">
        <f t="shared" si="940"/>
        <v>0</v>
      </c>
      <c r="DI619" s="198">
        <f t="shared" si="940"/>
        <v>0</v>
      </c>
      <c r="DJ619" s="198">
        <f>IF(MAX(DJ598:DJ616)=1,1,0)</f>
        <v>0</v>
      </c>
      <c r="DK619" s="198">
        <f>IF(MAX(DK598:DK616)=1,1,0)</f>
        <v>0</v>
      </c>
      <c r="DL619" s="199">
        <f>IF(MAX(DL598:DL616)=1,1,0)</f>
        <v>0</v>
      </c>
      <c r="DM619" s="3"/>
      <c r="DN619" s="3"/>
      <c r="DO619" s="3"/>
      <c r="DP619" s="3"/>
      <c r="DQ619" s="171"/>
      <c r="EJ619" s="147"/>
    </row>
    <row r="620" spans="3:140" ht="13.5" customHeight="1">
      <c r="CJ620" s="139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171"/>
      <c r="EJ620" s="147"/>
    </row>
    <row r="621" spans="3:140" ht="13.5" customHeight="1">
      <c r="CJ621" s="139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192" t="s">
        <v>81</v>
      </c>
      <c r="DA621" s="193">
        <v>13</v>
      </c>
      <c r="DB621" s="193">
        <v>12</v>
      </c>
      <c r="DC621" s="193">
        <v>11</v>
      </c>
      <c r="DD621" s="193">
        <v>10</v>
      </c>
      <c r="DE621" s="193">
        <v>9</v>
      </c>
      <c r="DF621" s="193">
        <v>8</v>
      </c>
      <c r="DG621" s="193">
        <v>7</v>
      </c>
      <c r="DH621" s="193">
        <v>6</v>
      </c>
      <c r="DI621" s="193">
        <v>5</v>
      </c>
      <c r="DJ621" s="193">
        <v>4</v>
      </c>
      <c r="DK621" s="193">
        <v>3</v>
      </c>
      <c r="DL621" s="194">
        <v>2</v>
      </c>
      <c r="DM621" s="3"/>
      <c r="DN621" s="3"/>
      <c r="DO621" s="3"/>
      <c r="DP621" s="3"/>
      <c r="DQ621" s="171"/>
      <c r="EJ621" s="147"/>
    </row>
    <row r="622" spans="3:140" ht="13.5" customHeight="1">
      <c r="CJ622" s="139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212"/>
      <c r="DA622" s="3">
        <v>14</v>
      </c>
      <c r="DB622" s="3">
        <v>13</v>
      </c>
      <c r="DC622" s="3">
        <v>12</v>
      </c>
      <c r="DD622" s="3">
        <v>11</v>
      </c>
      <c r="DE622" s="3">
        <v>10</v>
      </c>
      <c r="DF622" s="3">
        <v>9</v>
      </c>
      <c r="DG622" s="3">
        <v>8</v>
      </c>
      <c r="DH622" s="3">
        <v>7</v>
      </c>
      <c r="DI622" s="3">
        <v>6</v>
      </c>
      <c r="DJ622" s="3">
        <v>5</v>
      </c>
      <c r="DK622" s="3">
        <v>4</v>
      </c>
      <c r="DL622" s="195">
        <v>3</v>
      </c>
      <c r="DM622" s="3"/>
      <c r="DN622" s="3"/>
      <c r="DO622" s="3"/>
      <c r="DP622" s="3"/>
      <c r="DQ622" s="171"/>
      <c r="EJ622" s="147"/>
    </row>
    <row r="623" spans="3:140" ht="13.5" customHeight="1">
      <c r="CJ623" s="139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212"/>
      <c r="DA623" s="3">
        <v>15</v>
      </c>
      <c r="DB623" s="3">
        <v>14</v>
      </c>
      <c r="DC623" s="3">
        <v>13</v>
      </c>
      <c r="DD623" s="3">
        <v>12</v>
      </c>
      <c r="DE623" s="3">
        <v>11</v>
      </c>
      <c r="DF623" s="3">
        <v>10</v>
      </c>
      <c r="DG623" s="3">
        <v>9</v>
      </c>
      <c r="DH623" s="3">
        <v>8</v>
      </c>
      <c r="DI623" s="3">
        <v>7</v>
      </c>
      <c r="DJ623" s="3">
        <v>6</v>
      </c>
      <c r="DK623" s="3">
        <v>5</v>
      </c>
      <c r="DL623" s="195">
        <v>4</v>
      </c>
      <c r="DM623" s="3"/>
      <c r="DN623" s="3"/>
      <c r="DO623" s="3"/>
      <c r="DP623" s="3"/>
      <c r="DQ623" s="171"/>
      <c r="EJ623" s="147"/>
    </row>
    <row r="624" spans="3:140" ht="13.5" customHeight="1">
      <c r="C624" s="82"/>
      <c r="CJ624" s="139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212"/>
      <c r="DA624" s="3">
        <v>16</v>
      </c>
      <c r="DB624" s="3">
        <v>15</v>
      </c>
      <c r="DC624" s="3">
        <v>14</v>
      </c>
      <c r="DD624" s="3">
        <v>13</v>
      </c>
      <c r="DE624" s="3">
        <v>12</v>
      </c>
      <c r="DF624" s="3">
        <v>11</v>
      </c>
      <c r="DG624" s="3">
        <v>10</v>
      </c>
      <c r="DH624" s="3">
        <v>9</v>
      </c>
      <c r="DI624" s="3">
        <v>8</v>
      </c>
      <c r="DJ624" s="3">
        <v>7</v>
      </c>
      <c r="DK624" s="3">
        <v>6</v>
      </c>
      <c r="DL624" s="195">
        <v>5</v>
      </c>
      <c r="DM624" s="3"/>
      <c r="DN624" s="3"/>
      <c r="DO624" s="3"/>
      <c r="DP624" s="3"/>
      <c r="DQ624" s="171"/>
      <c r="EJ624" s="147"/>
    </row>
    <row r="625" spans="2:140" ht="13.5" customHeight="1">
      <c r="CJ625" s="139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212" t="s">
        <v>35</v>
      </c>
      <c r="DA625" s="3" t="str">
        <f>IF(DA619=1,VLOOKUP(1,DA598:DP616,DA621,FALSE),"-")</f>
        <v>-</v>
      </c>
      <c r="DB625" s="3" t="str">
        <f t="shared" ref="DB625:DM625" si="941">IF(DB619=1,VLOOKUP(1,DB598:DQ616,DB621,FALSE),"-")</f>
        <v>-</v>
      </c>
      <c r="DC625" s="3" t="str">
        <f t="shared" si="941"/>
        <v>-</v>
      </c>
      <c r="DD625" s="3" t="str">
        <f t="shared" si="941"/>
        <v>-</v>
      </c>
      <c r="DE625" s="3" t="str">
        <f t="shared" si="941"/>
        <v>-</v>
      </c>
      <c r="DF625" s="3" t="str">
        <f t="shared" si="941"/>
        <v>-</v>
      </c>
      <c r="DG625" s="3" t="str">
        <f t="shared" si="941"/>
        <v>-</v>
      </c>
      <c r="DH625" s="3" t="str">
        <f t="shared" si="941"/>
        <v>-</v>
      </c>
      <c r="DI625" s="3" t="str">
        <f t="shared" si="941"/>
        <v>-</v>
      </c>
      <c r="DJ625" s="3" t="str">
        <f t="shared" si="941"/>
        <v>-</v>
      </c>
      <c r="DK625" s="3" t="str">
        <f t="shared" si="941"/>
        <v>-</v>
      </c>
      <c r="DL625" s="3" t="str">
        <f t="shared" si="941"/>
        <v>-</v>
      </c>
      <c r="DM625" s="3" t="str">
        <f t="shared" si="941"/>
        <v>-</v>
      </c>
      <c r="DN625" s="3"/>
      <c r="DO625" s="3"/>
      <c r="DP625" s="3"/>
      <c r="DQ625" s="171"/>
      <c r="EJ625" s="147"/>
    </row>
    <row r="626" spans="2:140" ht="13.5" customHeight="1">
      <c r="CJ626" s="139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212" t="s">
        <v>90</v>
      </c>
      <c r="DA626" s="3" t="str">
        <f>IF(DA619=1,VLOOKUP(1,DA598:DP616,DA622,FALSE),"-")</f>
        <v>-</v>
      </c>
      <c r="DB626" s="3" t="str">
        <f t="shared" ref="DB626:DM626" si="942">IF(DB619=1,VLOOKUP(1,DB598:DQ616,DB622,FALSE),"-")</f>
        <v>-</v>
      </c>
      <c r="DC626" s="3" t="str">
        <f t="shared" si="942"/>
        <v>-</v>
      </c>
      <c r="DD626" s="3" t="str">
        <f t="shared" si="942"/>
        <v>-</v>
      </c>
      <c r="DE626" s="3" t="str">
        <f t="shared" si="942"/>
        <v>-</v>
      </c>
      <c r="DF626" s="3" t="str">
        <f t="shared" si="942"/>
        <v>-</v>
      </c>
      <c r="DG626" s="3" t="str">
        <f t="shared" si="942"/>
        <v>-</v>
      </c>
      <c r="DH626" s="3" t="str">
        <f t="shared" si="942"/>
        <v>-</v>
      </c>
      <c r="DI626" s="3" t="str">
        <f t="shared" si="942"/>
        <v>-</v>
      </c>
      <c r="DJ626" s="3" t="str">
        <f t="shared" si="942"/>
        <v>-</v>
      </c>
      <c r="DK626" s="3" t="str">
        <f t="shared" si="942"/>
        <v>-</v>
      </c>
      <c r="DL626" s="3" t="str">
        <f t="shared" si="942"/>
        <v>-</v>
      </c>
      <c r="DM626" s="3" t="str">
        <f t="shared" si="942"/>
        <v>-</v>
      </c>
      <c r="DN626" s="3"/>
      <c r="DO626" s="3"/>
      <c r="DP626" s="3"/>
      <c r="DQ626" s="171"/>
      <c r="EJ626" s="147"/>
    </row>
    <row r="627" spans="2:140" ht="13.5" customHeight="1">
      <c r="B627" s="83"/>
      <c r="CJ627" s="139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212" t="s">
        <v>60</v>
      </c>
      <c r="DA627" s="3" t="str">
        <f>IF(DA619=1,VLOOKUP(1,DA598:DP616,DA623,FALSE),"-")</f>
        <v>-</v>
      </c>
      <c r="DB627" s="3" t="str">
        <f t="shared" ref="DB627:DM627" si="943">IF(DB619=1,VLOOKUP(1,DB598:DQ616,DB623,FALSE),"-")</f>
        <v>-</v>
      </c>
      <c r="DC627" s="3" t="str">
        <f t="shared" si="943"/>
        <v>-</v>
      </c>
      <c r="DD627" s="3" t="str">
        <f t="shared" si="943"/>
        <v>-</v>
      </c>
      <c r="DE627" s="3" t="str">
        <f t="shared" si="943"/>
        <v>-</v>
      </c>
      <c r="DF627" s="3" t="str">
        <f t="shared" si="943"/>
        <v>-</v>
      </c>
      <c r="DG627" s="3" t="str">
        <f t="shared" si="943"/>
        <v>-</v>
      </c>
      <c r="DH627" s="3" t="str">
        <f t="shared" si="943"/>
        <v>-</v>
      </c>
      <c r="DI627" s="3" t="str">
        <f t="shared" si="943"/>
        <v>-</v>
      </c>
      <c r="DJ627" s="3" t="str">
        <f t="shared" si="943"/>
        <v>-</v>
      </c>
      <c r="DK627" s="3" t="str">
        <f t="shared" si="943"/>
        <v>-</v>
      </c>
      <c r="DL627" s="3" t="str">
        <f t="shared" si="943"/>
        <v>-</v>
      </c>
      <c r="DM627" s="3" t="str">
        <f t="shared" si="943"/>
        <v>-</v>
      </c>
      <c r="DN627" s="3"/>
      <c r="DO627" s="3"/>
      <c r="DP627" s="3"/>
      <c r="DQ627" s="171"/>
      <c r="EJ627" s="147"/>
    </row>
    <row r="628" spans="2:140" ht="13.5" customHeight="1">
      <c r="CJ628" s="139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212" t="s">
        <v>61</v>
      </c>
      <c r="DA628" s="3" t="str">
        <f>IF(DA619=1,VLOOKUP(1,DA598:DP616,DA624,FALSE),"-")</f>
        <v>-</v>
      </c>
      <c r="DB628" s="3" t="str">
        <f t="shared" ref="DB628:DM628" si="944">IF(DB619=1,VLOOKUP(1,DB598:DQ616,DB624,FALSE),"-")</f>
        <v>-</v>
      </c>
      <c r="DC628" s="3" t="str">
        <f t="shared" si="944"/>
        <v>-</v>
      </c>
      <c r="DD628" s="3" t="str">
        <f t="shared" si="944"/>
        <v>-</v>
      </c>
      <c r="DE628" s="3" t="str">
        <f t="shared" si="944"/>
        <v>-</v>
      </c>
      <c r="DF628" s="3" t="str">
        <f t="shared" si="944"/>
        <v>-</v>
      </c>
      <c r="DG628" s="3" t="str">
        <f t="shared" si="944"/>
        <v>-</v>
      </c>
      <c r="DH628" s="3" t="str">
        <f t="shared" si="944"/>
        <v>-</v>
      </c>
      <c r="DI628" s="3" t="str">
        <f t="shared" si="944"/>
        <v>-</v>
      </c>
      <c r="DJ628" s="3" t="str">
        <f t="shared" si="944"/>
        <v>-</v>
      </c>
      <c r="DK628" s="3" t="str">
        <f t="shared" si="944"/>
        <v>-</v>
      </c>
      <c r="DL628" s="3" t="str">
        <f t="shared" si="944"/>
        <v>-</v>
      </c>
      <c r="DM628" s="3" t="str">
        <f t="shared" si="944"/>
        <v>-</v>
      </c>
      <c r="DN628" s="3"/>
      <c r="DO628" s="3"/>
      <c r="DP628" s="3"/>
      <c r="DQ628" s="171"/>
      <c r="EJ628" s="147"/>
    </row>
    <row r="629" spans="2:140" ht="13.5" customHeight="1">
      <c r="CJ629" s="139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>
        <v>1</v>
      </c>
      <c r="CZ629" s="245" t="s">
        <v>93</v>
      </c>
      <c r="DA629" s="3" t="str">
        <f>IF(DA625="-","-",$E$38/(($E$22*$E$30/(2*PI()*$E$33)*1000/60)^2))</f>
        <v>-</v>
      </c>
      <c r="DB629" s="3" t="str">
        <f t="shared" ref="DB629:DM629" si="945">IF(DB625="-","-",$E$38/(($E$22*$E$30/(2*PI()*$E$33)*1000/60)^2))</f>
        <v>-</v>
      </c>
      <c r="DC629" s="3" t="str">
        <f t="shared" si="945"/>
        <v>-</v>
      </c>
      <c r="DD629" s="3" t="str">
        <f t="shared" si="945"/>
        <v>-</v>
      </c>
      <c r="DE629" s="3" t="str">
        <f t="shared" si="945"/>
        <v>-</v>
      </c>
      <c r="DF629" s="3" t="str">
        <f t="shared" si="945"/>
        <v>-</v>
      </c>
      <c r="DG629" s="3" t="str">
        <f t="shared" si="945"/>
        <v>-</v>
      </c>
      <c r="DH629" s="3" t="str">
        <f t="shared" si="945"/>
        <v>-</v>
      </c>
      <c r="DI629" s="3" t="str">
        <f t="shared" si="945"/>
        <v>-</v>
      </c>
      <c r="DJ629" s="3" t="str">
        <f t="shared" si="945"/>
        <v>-</v>
      </c>
      <c r="DK629" s="3" t="str">
        <f t="shared" si="945"/>
        <v>-</v>
      </c>
      <c r="DL629" s="3" t="str">
        <f t="shared" si="945"/>
        <v>-</v>
      </c>
      <c r="DM629" s="3" t="str">
        <f t="shared" si="945"/>
        <v>-</v>
      </c>
      <c r="DN629" s="3"/>
      <c r="DO629" s="3"/>
      <c r="DP629" s="3"/>
      <c r="DQ629" s="171"/>
      <c r="EJ629" s="147"/>
    </row>
    <row r="630" spans="2:140" ht="13.5" customHeight="1">
      <c r="CJ630" s="139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>
        <v>1</v>
      </c>
      <c r="CZ630" s="245" t="s">
        <v>96</v>
      </c>
      <c r="DA630" s="3" t="str">
        <f>IF(DA625="-","-",-($E$22*$E$30*$F$22*$E$31/($E$33)*DA627)+$E$37/($E$22*$E$30/(2*PI()*$E$33)*1000/60))</f>
        <v>-</v>
      </c>
      <c r="DB630" s="3" t="str">
        <f t="shared" ref="DB630:DM630" si="946">IF(DB625="-","-",-($E$22*$E$30*$F$22*$E$31/($E$33)*DB627)+$E$37/($E$22*$E$30/(2*PI()*$E$33)*1000/60))</f>
        <v>-</v>
      </c>
      <c r="DC630" s="3" t="str">
        <f t="shared" si="946"/>
        <v>-</v>
      </c>
      <c r="DD630" s="3" t="str">
        <f t="shared" si="946"/>
        <v>-</v>
      </c>
      <c r="DE630" s="3" t="str">
        <f t="shared" si="946"/>
        <v>-</v>
      </c>
      <c r="DF630" s="3" t="str">
        <f t="shared" si="946"/>
        <v>-</v>
      </c>
      <c r="DG630" s="3" t="str">
        <f t="shared" si="946"/>
        <v>-</v>
      </c>
      <c r="DH630" s="3" t="str">
        <f t="shared" si="946"/>
        <v>-</v>
      </c>
      <c r="DI630" s="3" t="str">
        <f t="shared" si="946"/>
        <v>-</v>
      </c>
      <c r="DJ630" s="3" t="str">
        <f t="shared" si="946"/>
        <v>-</v>
      </c>
      <c r="DK630" s="3" t="str">
        <f t="shared" si="946"/>
        <v>-</v>
      </c>
      <c r="DL630" s="3" t="str">
        <f t="shared" si="946"/>
        <v>-</v>
      </c>
      <c r="DM630" s="3" t="str">
        <f t="shared" si="946"/>
        <v>-</v>
      </c>
      <c r="DN630" s="3"/>
      <c r="DO630" s="3"/>
      <c r="DP630" s="3"/>
      <c r="DQ630" s="171"/>
      <c r="EJ630" s="147"/>
    </row>
    <row r="631" spans="2:140" ht="13.5" customHeight="1">
      <c r="CJ631" s="139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>
        <v>1</v>
      </c>
      <c r="CZ631" s="245" t="s">
        <v>99</v>
      </c>
      <c r="DA631" s="3" t="str">
        <f>IF(DA625="-","-",-$E$22*$E$30*$F$22*$E$31/($E$33) * DA628 + $E$36*$E$6*9.80665+DA593)</f>
        <v>-</v>
      </c>
      <c r="DB631" s="3" t="str">
        <f t="shared" ref="DB631:DM631" si="947">IF(DB625="-","-",-$E$22*$E$30*$F$22*$E$31/($E$33) * DB628 + $E$36*$E$6*9.80665+DB593)</f>
        <v>-</v>
      </c>
      <c r="DC631" s="3" t="str">
        <f t="shared" si="947"/>
        <v>-</v>
      </c>
      <c r="DD631" s="3" t="str">
        <f t="shared" si="947"/>
        <v>-</v>
      </c>
      <c r="DE631" s="3" t="str">
        <f t="shared" si="947"/>
        <v>-</v>
      </c>
      <c r="DF631" s="3" t="str">
        <f t="shared" si="947"/>
        <v>-</v>
      </c>
      <c r="DG631" s="3" t="str">
        <f t="shared" si="947"/>
        <v>-</v>
      </c>
      <c r="DH631" s="3" t="str">
        <f t="shared" si="947"/>
        <v>-</v>
      </c>
      <c r="DI631" s="3" t="str">
        <f t="shared" si="947"/>
        <v>-</v>
      </c>
      <c r="DJ631" s="3" t="str">
        <f t="shared" si="947"/>
        <v>-</v>
      </c>
      <c r="DK631" s="3" t="str">
        <f t="shared" si="947"/>
        <v>-</v>
      </c>
      <c r="DL631" s="3" t="str">
        <f t="shared" si="947"/>
        <v>-</v>
      </c>
      <c r="DM631" s="3" t="str">
        <f t="shared" si="947"/>
        <v>-</v>
      </c>
      <c r="DN631" s="3"/>
      <c r="DO631" s="3"/>
      <c r="DP631" s="3"/>
      <c r="DQ631" s="171"/>
      <c r="EJ631" s="147"/>
    </row>
    <row r="632" spans="2:140" ht="13.5" customHeight="1">
      <c r="CJ632" s="139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212" t="s">
        <v>102</v>
      </c>
      <c r="DA632" s="3" t="str">
        <f>IF(DA625="-","-",(-DA630+SQRT(DA630^2-4*DA629*(DA631+DA593)))/2/DA629)</f>
        <v>-</v>
      </c>
      <c r="DB632" s="3" t="str">
        <f t="shared" ref="DB632:DM632" si="948">IF(DB625="-","-",(-DB630+SQRT(DB630^2-4*DB629*(DB631+DB593)))/2/DB629)</f>
        <v>-</v>
      </c>
      <c r="DC632" s="3" t="str">
        <f t="shared" si="948"/>
        <v>-</v>
      </c>
      <c r="DD632" s="3" t="str">
        <f t="shared" si="948"/>
        <v>-</v>
      </c>
      <c r="DE632" s="3" t="str">
        <f t="shared" si="948"/>
        <v>-</v>
      </c>
      <c r="DF632" s="3" t="str">
        <f t="shared" si="948"/>
        <v>-</v>
      </c>
      <c r="DG632" s="3" t="str">
        <f t="shared" si="948"/>
        <v>-</v>
      </c>
      <c r="DH632" s="3" t="str">
        <f t="shared" si="948"/>
        <v>-</v>
      </c>
      <c r="DI632" s="3" t="str">
        <f t="shared" si="948"/>
        <v>-</v>
      </c>
      <c r="DJ632" s="3" t="str">
        <f t="shared" si="948"/>
        <v>-</v>
      </c>
      <c r="DK632" s="3" t="str">
        <f t="shared" si="948"/>
        <v>-</v>
      </c>
      <c r="DL632" s="3" t="str">
        <f t="shared" si="948"/>
        <v>-</v>
      </c>
      <c r="DM632" s="3" t="str">
        <f t="shared" si="948"/>
        <v>-</v>
      </c>
      <c r="DN632" s="3"/>
      <c r="DO632" s="3"/>
      <c r="DP632" s="3"/>
      <c r="DQ632" s="171"/>
      <c r="EJ632" s="147"/>
    </row>
    <row r="633" spans="2:140" ht="13.5" customHeight="1">
      <c r="CJ633" s="139"/>
      <c r="CZ633" s="246" t="s">
        <v>106</v>
      </c>
      <c r="DA633" s="196" t="str">
        <f>IF(MAX(DA598:DA616)&lt;1,"-",IF(DA625="-","-",DA632/$E$22/$E$30*(2*PI()*$E$33)/1000*60))</f>
        <v>-</v>
      </c>
      <c r="DB633" s="196" t="str">
        <f t="shared" ref="DB633:DM633" si="949">IF(MAX(DB598:DB616)&lt;1,"-",IF(DB625="-","-",DB632/$E$22/$E$30*(2*PI()*$E$33)/1000*60))</f>
        <v>-</v>
      </c>
      <c r="DC633" s="196" t="str">
        <f t="shared" si="949"/>
        <v>-</v>
      </c>
      <c r="DD633" s="196" t="str">
        <f t="shared" si="949"/>
        <v>-</v>
      </c>
      <c r="DE633" s="196" t="str">
        <f t="shared" si="949"/>
        <v>-</v>
      </c>
      <c r="DF633" s="196" t="str">
        <f t="shared" si="949"/>
        <v>-</v>
      </c>
      <c r="DG633" s="196" t="str">
        <f t="shared" si="949"/>
        <v>-</v>
      </c>
      <c r="DH633" s="196" t="str">
        <f t="shared" si="949"/>
        <v>-</v>
      </c>
      <c r="DI633" s="196" t="str">
        <f t="shared" si="949"/>
        <v>-</v>
      </c>
      <c r="DJ633" s="196" t="str">
        <f t="shared" si="949"/>
        <v>-</v>
      </c>
      <c r="DK633" s="196" t="str">
        <f t="shared" si="949"/>
        <v>-</v>
      </c>
      <c r="DL633" s="196" t="str">
        <f t="shared" si="949"/>
        <v>-</v>
      </c>
      <c r="DM633" s="196" t="str">
        <f t="shared" si="949"/>
        <v>-</v>
      </c>
      <c r="DQ633" s="171"/>
      <c r="EJ633" s="147"/>
    </row>
    <row r="634" spans="2:140" ht="13.5" customHeight="1">
      <c r="CJ634" s="139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171"/>
      <c r="EJ634" s="147"/>
    </row>
    <row r="635" spans="2:140" ht="13.5" customHeight="1">
      <c r="CJ635" s="139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171"/>
      <c r="EJ635" s="147"/>
    </row>
    <row r="636" spans="2:140" ht="13.5" customHeight="1">
      <c r="CJ636" s="157"/>
      <c r="CK636" s="3"/>
      <c r="CL636" s="3"/>
      <c r="CM636" s="3"/>
      <c r="CN636" s="3"/>
      <c r="CO636" s="3" t="s">
        <v>32</v>
      </c>
      <c r="CP636" s="164" t="s">
        <v>33</v>
      </c>
      <c r="CQ636" s="3" t="s">
        <v>34</v>
      </c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171"/>
      <c r="EJ636" s="147"/>
    </row>
    <row r="637" spans="2:140" ht="13.5" customHeight="1">
      <c r="CJ637" s="139"/>
      <c r="CK637" s="3"/>
      <c r="CL637" s="3"/>
      <c r="CM637" s="165"/>
      <c r="CN637" s="165"/>
      <c r="CO637" s="215">
        <v>0</v>
      </c>
      <c r="CP637" s="242">
        <f>$AL$70</f>
        <v>0</v>
      </c>
      <c r="CQ637" s="242">
        <f>$AM$70</f>
        <v>0.01</v>
      </c>
      <c r="CR637" s="242">
        <f>$AN$70</f>
        <v>0.02</v>
      </c>
      <c r="CS637" s="242">
        <f>$AO$70</f>
        <v>0.03</v>
      </c>
      <c r="CT637" s="242">
        <f>$AP$70</f>
        <v>0.04</v>
      </c>
      <c r="CU637" s="242">
        <f>$AQ$70</f>
        <v>0.05</v>
      </c>
      <c r="CV637" s="242">
        <f>$AR$70</f>
        <v>0.06</v>
      </c>
      <c r="CW637" s="242">
        <f>$AS$70</f>
        <v>7.0000000000000007E-2</v>
      </c>
      <c r="CX637" s="242">
        <f>$AT$70</f>
        <v>0.08</v>
      </c>
      <c r="CY637" s="242">
        <f>$AU$70</f>
        <v>0.09</v>
      </c>
      <c r="CZ637" s="242">
        <f>$AV$70</f>
        <v>0.1</v>
      </c>
      <c r="DA637" s="193">
        <f>CO637</f>
        <v>0</v>
      </c>
      <c r="DB637" s="193">
        <f t="shared" ref="DB637:DL638" si="950">CP637</f>
        <v>0</v>
      </c>
      <c r="DC637" s="193">
        <f t="shared" si="950"/>
        <v>0.01</v>
      </c>
      <c r="DD637" s="193">
        <f t="shared" si="950"/>
        <v>0.02</v>
      </c>
      <c r="DE637" s="193">
        <f t="shared" si="950"/>
        <v>0.03</v>
      </c>
      <c r="DF637" s="193">
        <f t="shared" si="950"/>
        <v>0.04</v>
      </c>
      <c r="DG637" s="193">
        <f t="shared" si="950"/>
        <v>0.05</v>
      </c>
      <c r="DH637" s="193">
        <f t="shared" si="950"/>
        <v>0.06</v>
      </c>
      <c r="DI637" s="193">
        <f t="shared" si="950"/>
        <v>7.0000000000000007E-2</v>
      </c>
      <c r="DJ637" s="193">
        <f t="shared" si="950"/>
        <v>0.08</v>
      </c>
      <c r="DK637" s="193">
        <f t="shared" si="950"/>
        <v>0.09</v>
      </c>
      <c r="DL637" s="194">
        <f t="shared" si="950"/>
        <v>0.1</v>
      </c>
      <c r="DM637" s="3"/>
      <c r="DN637" s="3"/>
      <c r="DO637" s="3"/>
      <c r="DP637" s="3"/>
      <c r="DQ637" s="171"/>
      <c r="EJ637" s="147"/>
    </row>
    <row r="638" spans="2:140" ht="13.5" customHeight="1">
      <c r="CJ638" s="139"/>
      <c r="CK638" s="3"/>
      <c r="CL638" s="3"/>
      <c r="CM638" s="3"/>
      <c r="CN638" s="3"/>
      <c r="CO638" s="213">
        <f t="shared" ref="CO638:CZ638" si="951">$E$6*9.80665*SIN(ATAN(CO$6))</f>
        <v>0</v>
      </c>
      <c r="CP638" s="196">
        <f>$E$6*9.80665*SIN(ATAN(CP637))</f>
        <v>0</v>
      </c>
      <c r="CQ638" s="243">
        <f t="shared" si="951"/>
        <v>0</v>
      </c>
      <c r="CR638" s="196">
        <f t="shared" si="951"/>
        <v>0</v>
      </c>
      <c r="CS638" s="196">
        <f t="shared" si="951"/>
        <v>0</v>
      </c>
      <c r="CT638" s="196">
        <f t="shared" si="951"/>
        <v>0</v>
      </c>
      <c r="CU638" s="196">
        <f t="shared" si="951"/>
        <v>0</v>
      </c>
      <c r="CV638" s="196">
        <f t="shared" si="951"/>
        <v>0</v>
      </c>
      <c r="CW638" s="196">
        <f t="shared" si="951"/>
        <v>0</v>
      </c>
      <c r="CX638" s="196">
        <f t="shared" si="951"/>
        <v>0</v>
      </c>
      <c r="CY638" s="196">
        <f t="shared" si="951"/>
        <v>0</v>
      </c>
      <c r="CZ638" s="196">
        <f t="shared" si="951"/>
        <v>0</v>
      </c>
      <c r="DA638" s="196">
        <f>CO638</f>
        <v>0</v>
      </c>
      <c r="DB638" s="196">
        <f t="shared" si="950"/>
        <v>0</v>
      </c>
      <c r="DC638" s="196">
        <f t="shared" si="950"/>
        <v>0</v>
      </c>
      <c r="DD638" s="196">
        <f t="shared" si="950"/>
        <v>0</v>
      </c>
      <c r="DE638" s="196">
        <f t="shared" si="950"/>
        <v>0</v>
      </c>
      <c r="DF638" s="196">
        <f t="shared" si="950"/>
        <v>0</v>
      </c>
      <c r="DG638" s="196">
        <f t="shared" si="950"/>
        <v>0</v>
      </c>
      <c r="DH638" s="196">
        <f t="shared" si="950"/>
        <v>0</v>
      </c>
      <c r="DI638" s="196">
        <f t="shared" si="950"/>
        <v>0</v>
      </c>
      <c r="DJ638" s="196">
        <f t="shared" si="950"/>
        <v>0</v>
      </c>
      <c r="DK638" s="196">
        <f t="shared" si="950"/>
        <v>0</v>
      </c>
      <c r="DL638" s="197">
        <f t="shared" si="950"/>
        <v>0</v>
      </c>
      <c r="DM638" s="3"/>
      <c r="DN638" s="3"/>
      <c r="DO638" s="3"/>
      <c r="DP638" s="3"/>
      <c r="DQ638" s="171"/>
      <c r="EJ638" s="147"/>
    </row>
    <row r="639" spans="2:140" ht="13.5" customHeight="1">
      <c r="CJ639" s="139"/>
      <c r="CK639" s="3"/>
      <c r="CL639" s="3"/>
      <c r="CM639" s="3"/>
      <c r="CN639" s="3"/>
      <c r="CO639" s="3"/>
      <c r="CP639" s="3"/>
      <c r="CQ639" s="166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171"/>
      <c r="EJ639" s="147"/>
    </row>
    <row r="640" spans="2:140" ht="13.5" customHeight="1">
      <c r="CJ640" s="139"/>
      <c r="CK640" s="3"/>
      <c r="CL640" s="1" t="s">
        <v>26</v>
      </c>
      <c r="CM640" s="3" t="s">
        <v>50</v>
      </c>
      <c r="CN640" s="3" t="s">
        <v>51</v>
      </c>
      <c r="CO640" s="3" t="s">
        <v>52</v>
      </c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 t="s">
        <v>25</v>
      </c>
      <c r="DN640" s="3" t="s">
        <v>53</v>
      </c>
      <c r="DO640" s="151" t="s">
        <v>54</v>
      </c>
      <c r="DP640" s="3"/>
      <c r="DQ640" s="172"/>
      <c r="EJ640" s="147"/>
    </row>
    <row r="641" spans="88:140" ht="13.5" customHeight="1">
      <c r="CJ641" s="231"/>
      <c r="CK641" s="249" t="str">
        <f>CA4</f>
        <v>15th</v>
      </c>
      <c r="CL641" s="232"/>
      <c r="CM641" s="223"/>
      <c r="CN641" s="223"/>
      <c r="CO641" s="193">
        <f>CO$6</f>
        <v>0</v>
      </c>
      <c r="CP641" s="193">
        <f t="shared" ref="CP641:CZ641" si="952">CP$6</f>
        <v>0</v>
      </c>
      <c r="CQ641" s="193">
        <f t="shared" si="952"/>
        <v>0.01</v>
      </c>
      <c r="CR641" s="193">
        <f t="shared" si="952"/>
        <v>0.02</v>
      </c>
      <c r="CS641" s="193">
        <f t="shared" si="952"/>
        <v>0.03</v>
      </c>
      <c r="CT641" s="193">
        <f t="shared" si="952"/>
        <v>0.04</v>
      </c>
      <c r="CU641" s="193">
        <f t="shared" si="952"/>
        <v>0.05</v>
      </c>
      <c r="CV641" s="193">
        <f t="shared" si="952"/>
        <v>0.06</v>
      </c>
      <c r="CW641" s="193">
        <f t="shared" si="952"/>
        <v>7.0000000000000007E-2</v>
      </c>
      <c r="CX641" s="193">
        <f t="shared" si="952"/>
        <v>0.08</v>
      </c>
      <c r="CY641" s="193">
        <f t="shared" si="952"/>
        <v>0.09</v>
      </c>
      <c r="CZ641" s="193">
        <f t="shared" si="952"/>
        <v>0.1</v>
      </c>
      <c r="DA641" s="193">
        <f>CO$6</f>
        <v>0</v>
      </c>
      <c r="DB641" s="193">
        <f>CP$6</f>
        <v>0</v>
      </c>
      <c r="DC641" s="193">
        <f t="shared" ref="DC641:DJ641" si="953">CQ$6</f>
        <v>0.01</v>
      </c>
      <c r="DD641" s="193">
        <f t="shared" si="953"/>
        <v>0.02</v>
      </c>
      <c r="DE641" s="193">
        <f t="shared" si="953"/>
        <v>0.03</v>
      </c>
      <c r="DF641" s="193">
        <f t="shared" si="953"/>
        <v>0.04</v>
      </c>
      <c r="DG641" s="193">
        <f t="shared" si="953"/>
        <v>0.05</v>
      </c>
      <c r="DH641" s="193">
        <f t="shared" si="953"/>
        <v>0.06</v>
      </c>
      <c r="DI641" s="193">
        <f t="shared" si="953"/>
        <v>7.0000000000000007E-2</v>
      </c>
      <c r="DJ641" s="193">
        <f t="shared" si="953"/>
        <v>0.08</v>
      </c>
      <c r="DK641" s="193">
        <f>CY$6</f>
        <v>0.09</v>
      </c>
      <c r="DL641" s="193">
        <f>CZ$6</f>
        <v>0.1</v>
      </c>
      <c r="DM641" s="193"/>
      <c r="DN641" s="193"/>
      <c r="DO641" s="193" t="s">
        <v>56</v>
      </c>
      <c r="DP641" s="194"/>
      <c r="EJ641" s="147"/>
    </row>
    <row r="642" spans="88:140" ht="13.5" customHeight="1">
      <c r="CJ642" s="236" t="str">
        <f>BL5</f>
        <v>rpm</v>
      </c>
      <c r="CK642" s="142" t="str">
        <f>CA5</f>
        <v>Nm</v>
      </c>
      <c r="CL642" s="139" t="s">
        <v>36</v>
      </c>
      <c r="CM642" s="3" t="s">
        <v>58</v>
      </c>
      <c r="CN642" s="3" t="s">
        <v>59</v>
      </c>
      <c r="CO642" s="3" t="s">
        <v>59</v>
      </c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 t="s">
        <v>35</v>
      </c>
      <c r="DN642" s="3" t="s">
        <v>58</v>
      </c>
      <c r="DO642" s="139" t="s">
        <v>60</v>
      </c>
      <c r="DP642" s="235" t="s">
        <v>61</v>
      </c>
      <c r="EJ642" s="147"/>
    </row>
    <row r="643" spans="88:140" ht="13.5" customHeight="1">
      <c r="CJ643" s="236" t="str">
        <f>IF($E$23="","-",BL6)</f>
        <v>-</v>
      </c>
      <c r="CK643" s="142" t="str">
        <f t="shared" ref="CK643:CK661" si="954">CA6</f>
        <v>-</v>
      </c>
      <c r="CL643" s="260" t="str">
        <f>IF(CJ643="-","-",CJ643/$E$23/$E$30*(2*PI()*$E$33)/1000*60)</f>
        <v>-</v>
      </c>
      <c r="CM643" s="3">
        <f t="shared" ref="CM643:CM661" si="955">IF(CJ643="-",0,$CK643*$E$23*$E$30*$F$23*$E$31/($E$33))</f>
        <v>0</v>
      </c>
      <c r="CN643" s="3">
        <f>IF(CJ643="-",0,$E$36*$E$6*9.80665+$E$37*($CJ643/$E$23/$E$30*(2*PI()*$E$33)/1000*60)+$E$38*($CJ643/$E$23/$E$30*(2*PI()*$E$33)/1000*60)^2)</f>
        <v>0</v>
      </c>
      <c r="CO643" s="3">
        <f t="shared" ref="CO643:CO661" si="956">IF(CJ643="-",0,$CM643-$CN643-CO$53)</f>
        <v>0</v>
      </c>
      <c r="CP643" s="3">
        <f t="shared" ref="CP643:CP661" si="957">IF(CJ643="-",0,$CM643-$CN643-CP$53)</f>
        <v>0</v>
      </c>
      <c r="CQ643" s="3">
        <f t="shared" ref="CQ643:CQ661" si="958">IF(CJ643="-",0,$CM643-$CN643-CQ$53)</f>
        <v>0</v>
      </c>
      <c r="CR643" s="3">
        <f t="shared" ref="CR643:CR661" si="959">IF(CJ643="-",0,$CM643-$CN643-CR$53)</f>
        <v>0</v>
      </c>
      <c r="CS643" s="3">
        <f t="shared" ref="CS643:CS661" si="960">IF(CJ643="-",0,$CM643-$CN643-CS$53)</f>
        <v>0</v>
      </c>
      <c r="CT643" s="3">
        <f t="shared" ref="CT643:CT661" si="961">IF(CJ643="-",0,$CM643-$CN643-CT$53)</f>
        <v>0</v>
      </c>
      <c r="CU643" s="3">
        <f t="shared" ref="CU643:CU661" si="962">IF(CJ643="-",0,$CM643-$CN643-CU$53)</f>
        <v>0</v>
      </c>
      <c r="CV643" s="3">
        <f t="shared" ref="CV643:CV661" si="963">IF(CJ643="-",0,$CM643-$CN643-CV$53)</f>
        <v>0</v>
      </c>
      <c r="CW643" s="3">
        <f t="shared" ref="CW643:CW661" si="964">IF(CJ643="-",0,$CM643-$CN643-CW$53)</f>
        <v>0</v>
      </c>
      <c r="CX643" s="3">
        <f t="shared" ref="CX643:CX661" si="965">IF(CJ643="-",0,$CM643-$CN643-CX$53)</f>
        <v>0</v>
      </c>
      <c r="CY643" s="3">
        <f t="shared" ref="CY643:CY661" si="966">IF(CJ643="-",0,$CM643-$CN643-CY$53)</f>
        <v>0</v>
      </c>
      <c r="CZ643" s="3">
        <f t="shared" ref="CZ643:CZ661" si="967">IF(CJ643="-",0,$CM643-$CN643-CZ$53)</f>
        <v>0</v>
      </c>
      <c r="DA643" s="3">
        <f>IF(AND(CO643&gt;0,CO644&lt;0),1,-1)</f>
        <v>-1</v>
      </c>
      <c r="DB643" s="3">
        <f t="shared" ref="DB643:DJ661" si="968">IF(AND(CP643&gt;0,CP644&lt;0),1,-1)</f>
        <v>-1</v>
      </c>
      <c r="DC643" s="3">
        <f t="shared" si="968"/>
        <v>-1</v>
      </c>
      <c r="DD643" s="3">
        <f t="shared" si="968"/>
        <v>-1</v>
      </c>
      <c r="DE643" s="3">
        <f t="shared" si="968"/>
        <v>-1</v>
      </c>
      <c r="DF643" s="3">
        <f t="shared" si="968"/>
        <v>-1</v>
      </c>
      <c r="DG643" s="3">
        <f t="shared" si="968"/>
        <v>-1</v>
      </c>
      <c r="DH643" s="3">
        <f t="shared" si="968"/>
        <v>-1</v>
      </c>
      <c r="DI643" s="3">
        <f t="shared" si="968"/>
        <v>-1</v>
      </c>
      <c r="DJ643" s="3">
        <f>IF(AND(CX643&gt;0,CX644&lt;0),1,-1)</f>
        <v>-1</v>
      </c>
      <c r="DK643" s="3">
        <f t="shared" ref="DK643:DL660" si="969">IF(AND(CY643&gt;0,CY644&lt;0),1,-1)</f>
        <v>-1</v>
      </c>
      <c r="DL643" s="3">
        <f t="shared" si="969"/>
        <v>-1</v>
      </c>
      <c r="DM643" s="161" t="str">
        <f t="shared" ref="DM643:DM662" si="970">CJ643</f>
        <v>-</v>
      </c>
      <c r="DN643" s="161" t="str">
        <f t="shared" ref="DN643:DN662" si="971">CK643</f>
        <v>-</v>
      </c>
      <c r="DO643" s="139" t="str">
        <f>IF(OR(DM643="-",DM644="-"),"-",(DN643-DN644)/(DM643-DM644))</f>
        <v>-</v>
      </c>
      <c r="DP643" s="235" t="str">
        <f>IF(OR(DM643="-",DM644="-"),"-",(DM643*DN644-DN643*DM644)/(DM643-DM644))</f>
        <v>-</v>
      </c>
      <c r="EJ643" s="147"/>
    </row>
    <row r="644" spans="88:140" ht="13.5" customHeight="1">
      <c r="CJ644" s="236" t="str">
        <f t="shared" ref="CJ644:CJ662" si="972">IF($E$23="","-",BL7)</f>
        <v>-</v>
      </c>
      <c r="CK644" s="142" t="str">
        <f t="shared" si="954"/>
        <v>-</v>
      </c>
      <c r="CL644" s="260" t="str">
        <f t="shared" ref="CL644:CL662" si="973">IF(CJ644="-","-",CJ644/$E$23/$E$30*(2*PI()*$E$33)/1000*60)</f>
        <v>-</v>
      </c>
      <c r="CM644" s="3">
        <f t="shared" si="955"/>
        <v>0</v>
      </c>
      <c r="CN644" s="3">
        <f t="shared" ref="CN644:CN662" si="974">IF(CJ644="-",0,$E$36*$E$6*9.80665+$E$37*($CJ644/$E$23/$E$30*(2*PI()*$E$33)/1000*60)+$E$38*($CJ644/$E$23/$E$30*(2*PI()*$E$33)/1000*60)^2)</f>
        <v>0</v>
      </c>
      <c r="CO644" s="3">
        <f t="shared" si="956"/>
        <v>0</v>
      </c>
      <c r="CP644" s="3">
        <f t="shared" si="957"/>
        <v>0</v>
      </c>
      <c r="CQ644" s="3">
        <f t="shared" si="958"/>
        <v>0</v>
      </c>
      <c r="CR644" s="3">
        <f t="shared" si="959"/>
        <v>0</v>
      </c>
      <c r="CS644" s="3">
        <f t="shared" si="960"/>
        <v>0</v>
      </c>
      <c r="CT644" s="3">
        <f t="shared" si="961"/>
        <v>0</v>
      </c>
      <c r="CU644" s="3">
        <f t="shared" si="962"/>
        <v>0</v>
      </c>
      <c r="CV644" s="3">
        <f t="shared" si="963"/>
        <v>0</v>
      </c>
      <c r="CW644" s="3">
        <f t="shared" si="964"/>
        <v>0</v>
      </c>
      <c r="CX644" s="3">
        <f t="shared" si="965"/>
        <v>0</v>
      </c>
      <c r="CY644" s="3">
        <f t="shared" si="966"/>
        <v>0</v>
      </c>
      <c r="CZ644" s="3">
        <f t="shared" si="967"/>
        <v>0</v>
      </c>
      <c r="DA644" s="3">
        <f t="shared" ref="DA644:DA656" si="975">IF(AND(CO644&gt;0,CO645&lt;0),1,-1)</f>
        <v>-1</v>
      </c>
      <c r="DB644" s="3">
        <f t="shared" si="968"/>
        <v>-1</v>
      </c>
      <c r="DC644" s="3">
        <f t="shared" si="968"/>
        <v>-1</v>
      </c>
      <c r="DD644" s="3">
        <f t="shared" si="968"/>
        <v>-1</v>
      </c>
      <c r="DE644" s="3">
        <f t="shared" si="968"/>
        <v>-1</v>
      </c>
      <c r="DF644" s="3">
        <f t="shared" si="968"/>
        <v>-1</v>
      </c>
      <c r="DG644" s="3">
        <f t="shared" si="968"/>
        <v>-1</v>
      </c>
      <c r="DH644" s="3">
        <f t="shared" si="968"/>
        <v>-1</v>
      </c>
      <c r="DI644" s="3">
        <f t="shared" si="968"/>
        <v>-1</v>
      </c>
      <c r="DJ644" s="3">
        <f t="shared" si="968"/>
        <v>-1</v>
      </c>
      <c r="DK644" s="3">
        <f t="shared" si="969"/>
        <v>-1</v>
      </c>
      <c r="DL644" s="3">
        <f t="shared" si="969"/>
        <v>-1</v>
      </c>
      <c r="DM644" s="161" t="str">
        <f t="shared" si="970"/>
        <v>-</v>
      </c>
      <c r="DN644" s="161" t="str">
        <f t="shared" si="971"/>
        <v>-</v>
      </c>
      <c r="DO644" s="139" t="str">
        <f>IF(OR(DM644="-",DM645="-"),"-",(DN644-DN645)/(DM644-DM645))</f>
        <v>-</v>
      </c>
      <c r="DP644" s="235" t="str">
        <f t="shared" ref="DP644:DP661" si="976">IF(OR(DM644="-",DM645="-"),"-",(DM644*DN645-DN644*DM645)/(DM644-DM645))</f>
        <v>-</v>
      </c>
      <c r="EJ644" s="147"/>
    </row>
    <row r="645" spans="88:140" ht="13.5" customHeight="1">
      <c r="CJ645" s="236" t="str">
        <f t="shared" si="972"/>
        <v>-</v>
      </c>
      <c r="CK645" s="142" t="str">
        <f t="shared" si="954"/>
        <v>-</v>
      </c>
      <c r="CL645" s="260" t="str">
        <f t="shared" si="973"/>
        <v>-</v>
      </c>
      <c r="CM645" s="3">
        <f t="shared" si="955"/>
        <v>0</v>
      </c>
      <c r="CN645" s="3">
        <f t="shared" si="974"/>
        <v>0</v>
      </c>
      <c r="CO645" s="3">
        <f t="shared" si="956"/>
        <v>0</v>
      </c>
      <c r="CP645" s="3">
        <f t="shared" si="957"/>
        <v>0</v>
      </c>
      <c r="CQ645" s="3">
        <f t="shared" si="958"/>
        <v>0</v>
      </c>
      <c r="CR645" s="3">
        <f t="shared" si="959"/>
        <v>0</v>
      </c>
      <c r="CS645" s="3">
        <f t="shared" si="960"/>
        <v>0</v>
      </c>
      <c r="CT645" s="3">
        <f t="shared" si="961"/>
        <v>0</v>
      </c>
      <c r="CU645" s="3">
        <f t="shared" si="962"/>
        <v>0</v>
      </c>
      <c r="CV645" s="3">
        <f t="shared" si="963"/>
        <v>0</v>
      </c>
      <c r="CW645" s="3">
        <f t="shared" si="964"/>
        <v>0</v>
      </c>
      <c r="CX645" s="3">
        <f t="shared" si="965"/>
        <v>0</v>
      </c>
      <c r="CY645" s="3">
        <f t="shared" si="966"/>
        <v>0</v>
      </c>
      <c r="CZ645" s="3">
        <f t="shared" si="967"/>
        <v>0</v>
      </c>
      <c r="DA645" s="3">
        <f t="shared" si="975"/>
        <v>-1</v>
      </c>
      <c r="DB645" s="3">
        <f t="shared" si="968"/>
        <v>-1</v>
      </c>
      <c r="DC645" s="3">
        <f t="shared" si="968"/>
        <v>-1</v>
      </c>
      <c r="DD645" s="3">
        <f t="shared" si="968"/>
        <v>-1</v>
      </c>
      <c r="DE645" s="3">
        <f t="shared" si="968"/>
        <v>-1</v>
      </c>
      <c r="DF645" s="3">
        <f t="shared" si="968"/>
        <v>-1</v>
      </c>
      <c r="DG645" s="3">
        <f t="shared" si="968"/>
        <v>-1</v>
      </c>
      <c r="DH645" s="3">
        <f t="shared" si="968"/>
        <v>-1</v>
      </c>
      <c r="DI645" s="3">
        <f t="shared" si="968"/>
        <v>-1</v>
      </c>
      <c r="DJ645" s="3">
        <f t="shared" si="968"/>
        <v>-1</v>
      </c>
      <c r="DK645" s="3">
        <f t="shared" si="969"/>
        <v>-1</v>
      </c>
      <c r="DL645" s="3">
        <f t="shared" si="969"/>
        <v>-1</v>
      </c>
      <c r="DM645" s="161" t="str">
        <f t="shared" si="970"/>
        <v>-</v>
      </c>
      <c r="DN645" s="161" t="str">
        <f t="shared" si="971"/>
        <v>-</v>
      </c>
      <c r="DO645" s="139" t="str">
        <f t="shared" ref="DO645:DO660" si="977">IF(OR(DM645="-",DM646="-"),"-",(DN645-DN646)/(DM645-DM646))</f>
        <v>-</v>
      </c>
      <c r="DP645" s="235" t="str">
        <f t="shared" si="976"/>
        <v>-</v>
      </c>
      <c r="DQ645" s="142"/>
      <c r="EJ645" s="147"/>
    </row>
    <row r="646" spans="88:140" ht="13.5" customHeight="1">
      <c r="CJ646" s="236" t="str">
        <f t="shared" si="972"/>
        <v>-</v>
      </c>
      <c r="CK646" s="142" t="str">
        <f t="shared" si="954"/>
        <v>-</v>
      </c>
      <c r="CL646" s="260" t="str">
        <f t="shared" si="973"/>
        <v>-</v>
      </c>
      <c r="CM646" s="3">
        <f t="shared" si="955"/>
        <v>0</v>
      </c>
      <c r="CN646" s="3">
        <f t="shared" si="974"/>
        <v>0</v>
      </c>
      <c r="CO646" s="3">
        <f t="shared" si="956"/>
        <v>0</v>
      </c>
      <c r="CP646" s="3">
        <f t="shared" si="957"/>
        <v>0</v>
      </c>
      <c r="CQ646" s="3">
        <f t="shared" si="958"/>
        <v>0</v>
      </c>
      <c r="CR646" s="3">
        <f t="shared" si="959"/>
        <v>0</v>
      </c>
      <c r="CS646" s="3">
        <f t="shared" si="960"/>
        <v>0</v>
      </c>
      <c r="CT646" s="3">
        <f t="shared" si="961"/>
        <v>0</v>
      </c>
      <c r="CU646" s="3">
        <f t="shared" si="962"/>
        <v>0</v>
      </c>
      <c r="CV646" s="3">
        <f t="shared" si="963"/>
        <v>0</v>
      </c>
      <c r="CW646" s="3">
        <f t="shared" si="964"/>
        <v>0</v>
      </c>
      <c r="CX646" s="3">
        <f t="shared" si="965"/>
        <v>0</v>
      </c>
      <c r="CY646" s="3">
        <f t="shared" si="966"/>
        <v>0</v>
      </c>
      <c r="CZ646" s="3">
        <f t="shared" si="967"/>
        <v>0</v>
      </c>
      <c r="DA646" s="3">
        <f t="shared" si="975"/>
        <v>-1</v>
      </c>
      <c r="DB646" s="3">
        <f t="shared" si="968"/>
        <v>-1</v>
      </c>
      <c r="DC646" s="3">
        <f t="shared" si="968"/>
        <v>-1</v>
      </c>
      <c r="DD646" s="3">
        <f t="shared" si="968"/>
        <v>-1</v>
      </c>
      <c r="DE646" s="3">
        <f t="shared" si="968"/>
        <v>-1</v>
      </c>
      <c r="DF646" s="3">
        <f t="shared" si="968"/>
        <v>-1</v>
      </c>
      <c r="DG646" s="3">
        <f t="shared" si="968"/>
        <v>-1</v>
      </c>
      <c r="DH646" s="3">
        <f t="shared" si="968"/>
        <v>-1</v>
      </c>
      <c r="DI646" s="3">
        <f t="shared" si="968"/>
        <v>-1</v>
      </c>
      <c r="DJ646" s="3">
        <f t="shared" si="968"/>
        <v>-1</v>
      </c>
      <c r="DK646" s="3">
        <f t="shared" si="969"/>
        <v>-1</v>
      </c>
      <c r="DL646" s="3">
        <f t="shared" si="969"/>
        <v>-1</v>
      </c>
      <c r="DM646" s="161" t="str">
        <f t="shared" si="970"/>
        <v>-</v>
      </c>
      <c r="DN646" s="161" t="str">
        <f t="shared" si="971"/>
        <v>-</v>
      </c>
      <c r="DO646" s="139" t="str">
        <f t="shared" si="977"/>
        <v>-</v>
      </c>
      <c r="DP646" s="235" t="str">
        <f t="shared" si="976"/>
        <v>-</v>
      </c>
      <c r="DQ646" s="142"/>
      <c r="EJ646" s="147"/>
    </row>
    <row r="647" spans="88:140" ht="13.5" customHeight="1">
      <c r="CJ647" s="236" t="str">
        <f t="shared" si="972"/>
        <v>-</v>
      </c>
      <c r="CK647" s="142" t="str">
        <f t="shared" si="954"/>
        <v>-</v>
      </c>
      <c r="CL647" s="260" t="str">
        <f t="shared" si="973"/>
        <v>-</v>
      </c>
      <c r="CM647" s="3">
        <f t="shared" si="955"/>
        <v>0</v>
      </c>
      <c r="CN647" s="3">
        <f t="shared" si="974"/>
        <v>0</v>
      </c>
      <c r="CO647" s="3">
        <f t="shared" si="956"/>
        <v>0</v>
      </c>
      <c r="CP647" s="3">
        <f t="shared" si="957"/>
        <v>0</v>
      </c>
      <c r="CQ647" s="3">
        <f t="shared" si="958"/>
        <v>0</v>
      </c>
      <c r="CR647" s="3">
        <f t="shared" si="959"/>
        <v>0</v>
      </c>
      <c r="CS647" s="3">
        <f t="shared" si="960"/>
        <v>0</v>
      </c>
      <c r="CT647" s="3">
        <f t="shared" si="961"/>
        <v>0</v>
      </c>
      <c r="CU647" s="3">
        <f t="shared" si="962"/>
        <v>0</v>
      </c>
      <c r="CV647" s="3">
        <f t="shared" si="963"/>
        <v>0</v>
      </c>
      <c r="CW647" s="3">
        <f t="shared" si="964"/>
        <v>0</v>
      </c>
      <c r="CX647" s="3">
        <f t="shared" si="965"/>
        <v>0</v>
      </c>
      <c r="CY647" s="3">
        <f t="shared" si="966"/>
        <v>0</v>
      </c>
      <c r="CZ647" s="3">
        <f t="shared" si="967"/>
        <v>0</v>
      </c>
      <c r="DA647" s="3">
        <f t="shared" si="975"/>
        <v>-1</v>
      </c>
      <c r="DB647" s="3">
        <f t="shared" si="968"/>
        <v>-1</v>
      </c>
      <c r="DC647" s="3">
        <f t="shared" si="968"/>
        <v>-1</v>
      </c>
      <c r="DD647" s="3">
        <f t="shared" si="968"/>
        <v>-1</v>
      </c>
      <c r="DE647" s="3">
        <f t="shared" si="968"/>
        <v>-1</v>
      </c>
      <c r="DF647" s="3">
        <f t="shared" si="968"/>
        <v>-1</v>
      </c>
      <c r="DG647" s="3">
        <f t="shared" si="968"/>
        <v>-1</v>
      </c>
      <c r="DH647" s="3">
        <f t="shared" si="968"/>
        <v>-1</v>
      </c>
      <c r="DI647" s="3">
        <f t="shared" si="968"/>
        <v>-1</v>
      </c>
      <c r="DJ647" s="3">
        <f t="shared" si="968"/>
        <v>-1</v>
      </c>
      <c r="DK647" s="3">
        <f t="shared" si="969"/>
        <v>-1</v>
      </c>
      <c r="DL647" s="3">
        <f t="shared" si="969"/>
        <v>-1</v>
      </c>
      <c r="DM647" s="161" t="str">
        <f t="shared" si="970"/>
        <v>-</v>
      </c>
      <c r="DN647" s="161" t="str">
        <f t="shared" si="971"/>
        <v>-</v>
      </c>
      <c r="DO647" s="139" t="str">
        <f t="shared" si="977"/>
        <v>-</v>
      </c>
      <c r="DP647" s="235" t="str">
        <f t="shared" si="976"/>
        <v>-</v>
      </c>
      <c r="DQ647" s="173"/>
      <c r="EJ647" s="147"/>
    </row>
    <row r="648" spans="88:140" ht="13.5" customHeight="1">
      <c r="CJ648" s="236" t="str">
        <f t="shared" si="972"/>
        <v>-</v>
      </c>
      <c r="CK648" s="142" t="str">
        <f t="shared" si="954"/>
        <v>-</v>
      </c>
      <c r="CL648" s="260" t="str">
        <f t="shared" si="973"/>
        <v>-</v>
      </c>
      <c r="CM648" s="3">
        <f t="shared" si="955"/>
        <v>0</v>
      </c>
      <c r="CN648" s="3">
        <f t="shared" si="974"/>
        <v>0</v>
      </c>
      <c r="CO648" s="3">
        <f t="shared" si="956"/>
        <v>0</v>
      </c>
      <c r="CP648" s="3">
        <f t="shared" si="957"/>
        <v>0</v>
      </c>
      <c r="CQ648" s="3">
        <f t="shared" si="958"/>
        <v>0</v>
      </c>
      <c r="CR648" s="3">
        <f t="shared" si="959"/>
        <v>0</v>
      </c>
      <c r="CS648" s="3">
        <f t="shared" si="960"/>
        <v>0</v>
      </c>
      <c r="CT648" s="3">
        <f t="shared" si="961"/>
        <v>0</v>
      </c>
      <c r="CU648" s="3">
        <f t="shared" si="962"/>
        <v>0</v>
      </c>
      <c r="CV648" s="3">
        <f t="shared" si="963"/>
        <v>0</v>
      </c>
      <c r="CW648" s="3">
        <f t="shared" si="964"/>
        <v>0</v>
      </c>
      <c r="CX648" s="3">
        <f t="shared" si="965"/>
        <v>0</v>
      </c>
      <c r="CY648" s="3">
        <f t="shared" si="966"/>
        <v>0</v>
      </c>
      <c r="CZ648" s="3">
        <f t="shared" si="967"/>
        <v>0</v>
      </c>
      <c r="DA648" s="3">
        <f t="shared" si="975"/>
        <v>-1</v>
      </c>
      <c r="DB648" s="3">
        <f t="shared" si="968"/>
        <v>-1</v>
      </c>
      <c r="DC648" s="3">
        <f t="shared" si="968"/>
        <v>-1</v>
      </c>
      <c r="DD648" s="3">
        <f t="shared" si="968"/>
        <v>-1</v>
      </c>
      <c r="DE648" s="3">
        <f t="shared" si="968"/>
        <v>-1</v>
      </c>
      <c r="DF648" s="3">
        <f t="shared" si="968"/>
        <v>-1</v>
      </c>
      <c r="DG648" s="3">
        <f t="shared" si="968"/>
        <v>-1</v>
      </c>
      <c r="DH648" s="3">
        <f t="shared" si="968"/>
        <v>-1</v>
      </c>
      <c r="DI648" s="3">
        <f t="shared" si="968"/>
        <v>-1</v>
      </c>
      <c r="DJ648" s="3">
        <f t="shared" si="968"/>
        <v>-1</v>
      </c>
      <c r="DK648" s="3">
        <f t="shared" si="969"/>
        <v>-1</v>
      </c>
      <c r="DL648" s="3">
        <f t="shared" si="969"/>
        <v>-1</v>
      </c>
      <c r="DM648" s="161" t="str">
        <f t="shared" si="970"/>
        <v>-</v>
      </c>
      <c r="DN648" s="161" t="str">
        <f t="shared" si="971"/>
        <v>-</v>
      </c>
      <c r="DO648" s="139" t="str">
        <f t="shared" si="977"/>
        <v>-</v>
      </c>
      <c r="DP648" s="235" t="str">
        <f t="shared" si="976"/>
        <v>-</v>
      </c>
      <c r="DQ648" s="171"/>
      <c r="EJ648" s="147"/>
    </row>
    <row r="649" spans="88:140" ht="13.5" customHeight="1">
      <c r="CJ649" s="236" t="str">
        <f t="shared" si="972"/>
        <v>-</v>
      </c>
      <c r="CK649" s="142" t="str">
        <f t="shared" si="954"/>
        <v>-</v>
      </c>
      <c r="CL649" s="260" t="str">
        <f t="shared" si="973"/>
        <v>-</v>
      </c>
      <c r="CM649" s="3">
        <f t="shared" si="955"/>
        <v>0</v>
      </c>
      <c r="CN649" s="3">
        <f t="shared" si="974"/>
        <v>0</v>
      </c>
      <c r="CO649" s="3">
        <f t="shared" si="956"/>
        <v>0</v>
      </c>
      <c r="CP649" s="3">
        <f t="shared" si="957"/>
        <v>0</v>
      </c>
      <c r="CQ649" s="3">
        <f t="shared" si="958"/>
        <v>0</v>
      </c>
      <c r="CR649" s="3">
        <f t="shared" si="959"/>
        <v>0</v>
      </c>
      <c r="CS649" s="3">
        <f t="shared" si="960"/>
        <v>0</v>
      </c>
      <c r="CT649" s="3">
        <f t="shared" si="961"/>
        <v>0</v>
      </c>
      <c r="CU649" s="3">
        <f t="shared" si="962"/>
        <v>0</v>
      </c>
      <c r="CV649" s="3">
        <f t="shared" si="963"/>
        <v>0</v>
      </c>
      <c r="CW649" s="3">
        <f t="shared" si="964"/>
        <v>0</v>
      </c>
      <c r="CX649" s="3">
        <f t="shared" si="965"/>
        <v>0</v>
      </c>
      <c r="CY649" s="3">
        <f t="shared" si="966"/>
        <v>0</v>
      </c>
      <c r="CZ649" s="3">
        <f t="shared" si="967"/>
        <v>0</v>
      </c>
      <c r="DA649" s="3">
        <f t="shared" si="975"/>
        <v>-1</v>
      </c>
      <c r="DB649" s="3">
        <f t="shared" si="968"/>
        <v>-1</v>
      </c>
      <c r="DC649" s="3">
        <f t="shared" si="968"/>
        <v>-1</v>
      </c>
      <c r="DD649" s="3">
        <f t="shared" si="968"/>
        <v>-1</v>
      </c>
      <c r="DE649" s="3">
        <f t="shared" si="968"/>
        <v>-1</v>
      </c>
      <c r="DF649" s="3">
        <f t="shared" si="968"/>
        <v>-1</v>
      </c>
      <c r="DG649" s="3">
        <f t="shared" si="968"/>
        <v>-1</v>
      </c>
      <c r="DH649" s="3">
        <f t="shared" si="968"/>
        <v>-1</v>
      </c>
      <c r="DI649" s="3">
        <f t="shared" si="968"/>
        <v>-1</v>
      </c>
      <c r="DJ649" s="3">
        <f t="shared" si="968"/>
        <v>-1</v>
      </c>
      <c r="DK649" s="3">
        <f t="shared" si="969"/>
        <v>-1</v>
      </c>
      <c r="DL649" s="3">
        <f t="shared" si="969"/>
        <v>-1</v>
      </c>
      <c r="DM649" s="161" t="str">
        <f t="shared" si="970"/>
        <v>-</v>
      </c>
      <c r="DN649" s="161" t="str">
        <f t="shared" si="971"/>
        <v>-</v>
      </c>
      <c r="DO649" s="139" t="str">
        <f t="shared" si="977"/>
        <v>-</v>
      </c>
      <c r="DP649" s="235" t="str">
        <f t="shared" si="976"/>
        <v>-</v>
      </c>
      <c r="DQ649" s="171"/>
      <c r="EJ649" s="147"/>
    </row>
    <row r="650" spans="88:140" ht="13.5" customHeight="1">
      <c r="CJ650" s="236" t="str">
        <f t="shared" si="972"/>
        <v>-</v>
      </c>
      <c r="CK650" s="142" t="str">
        <f t="shared" si="954"/>
        <v>-</v>
      </c>
      <c r="CL650" s="260" t="str">
        <f t="shared" si="973"/>
        <v>-</v>
      </c>
      <c r="CM650" s="3">
        <f t="shared" si="955"/>
        <v>0</v>
      </c>
      <c r="CN650" s="3">
        <f t="shared" si="974"/>
        <v>0</v>
      </c>
      <c r="CO650" s="3">
        <f t="shared" si="956"/>
        <v>0</v>
      </c>
      <c r="CP650" s="3">
        <f t="shared" si="957"/>
        <v>0</v>
      </c>
      <c r="CQ650" s="3">
        <f t="shared" si="958"/>
        <v>0</v>
      </c>
      <c r="CR650" s="3">
        <f t="shared" si="959"/>
        <v>0</v>
      </c>
      <c r="CS650" s="3">
        <f t="shared" si="960"/>
        <v>0</v>
      </c>
      <c r="CT650" s="3">
        <f t="shared" si="961"/>
        <v>0</v>
      </c>
      <c r="CU650" s="3">
        <f t="shared" si="962"/>
        <v>0</v>
      </c>
      <c r="CV650" s="3">
        <f t="shared" si="963"/>
        <v>0</v>
      </c>
      <c r="CW650" s="3">
        <f t="shared" si="964"/>
        <v>0</v>
      </c>
      <c r="CX650" s="3">
        <f t="shared" si="965"/>
        <v>0</v>
      </c>
      <c r="CY650" s="3">
        <f t="shared" si="966"/>
        <v>0</v>
      </c>
      <c r="CZ650" s="3">
        <f t="shared" si="967"/>
        <v>0</v>
      </c>
      <c r="DA650" s="3">
        <f t="shared" si="975"/>
        <v>-1</v>
      </c>
      <c r="DB650" s="3">
        <f t="shared" si="968"/>
        <v>-1</v>
      </c>
      <c r="DC650" s="3">
        <f t="shared" si="968"/>
        <v>-1</v>
      </c>
      <c r="DD650" s="3">
        <f t="shared" si="968"/>
        <v>-1</v>
      </c>
      <c r="DE650" s="3">
        <f t="shared" si="968"/>
        <v>-1</v>
      </c>
      <c r="DF650" s="3">
        <f t="shared" si="968"/>
        <v>-1</v>
      </c>
      <c r="DG650" s="3">
        <f t="shared" si="968"/>
        <v>-1</v>
      </c>
      <c r="DH650" s="3">
        <f t="shared" si="968"/>
        <v>-1</v>
      </c>
      <c r="DI650" s="3">
        <f t="shared" si="968"/>
        <v>-1</v>
      </c>
      <c r="DJ650" s="3">
        <f t="shared" si="968"/>
        <v>-1</v>
      </c>
      <c r="DK650" s="3">
        <f t="shared" si="969"/>
        <v>-1</v>
      </c>
      <c r="DL650" s="3">
        <f t="shared" si="969"/>
        <v>-1</v>
      </c>
      <c r="DM650" s="161" t="str">
        <f t="shared" si="970"/>
        <v>-</v>
      </c>
      <c r="DN650" s="161" t="str">
        <f t="shared" si="971"/>
        <v>-</v>
      </c>
      <c r="DO650" s="139" t="str">
        <f t="shared" si="977"/>
        <v>-</v>
      </c>
      <c r="DP650" s="235" t="str">
        <f t="shared" si="976"/>
        <v>-</v>
      </c>
      <c r="DQ650" s="171"/>
      <c r="EJ650" s="147"/>
    </row>
    <row r="651" spans="88:140" ht="13.5" customHeight="1">
      <c r="CJ651" s="236" t="str">
        <f t="shared" si="972"/>
        <v>-</v>
      </c>
      <c r="CK651" s="142" t="str">
        <f t="shared" si="954"/>
        <v>-</v>
      </c>
      <c r="CL651" s="260" t="str">
        <f t="shared" si="973"/>
        <v>-</v>
      </c>
      <c r="CM651" s="3">
        <f t="shared" si="955"/>
        <v>0</v>
      </c>
      <c r="CN651" s="3">
        <f t="shared" si="974"/>
        <v>0</v>
      </c>
      <c r="CO651" s="3">
        <f t="shared" si="956"/>
        <v>0</v>
      </c>
      <c r="CP651" s="3">
        <f t="shared" si="957"/>
        <v>0</v>
      </c>
      <c r="CQ651" s="3">
        <f t="shared" si="958"/>
        <v>0</v>
      </c>
      <c r="CR651" s="3">
        <f t="shared" si="959"/>
        <v>0</v>
      </c>
      <c r="CS651" s="3">
        <f t="shared" si="960"/>
        <v>0</v>
      </c>
      <c r="CT651" s="3">
        <f t="shared" si="961"/>
        <v>0</v>
      </c>
      <c r="CU651" s="3">
        <f t="shared" si="962"/>
        <v>0</v>
      </c>
      <c r="CV651" s="3">
        <f t="shared" si="963"/>
        <v>0</v>
      </c>
      <c r="CW651" s="3">
        <f t="shared" si="964"/>
        <v>0</v>
      </c>
      <c r="CX651" s="3">
        <f t="shared" si="965"/>
        <v>0</v>
      </c>
      <c r="CY651" s="3">
        <f t="shared" si="966"/>
        <v>0</v>
      </c>
      <c r="CZ651" s="3">
        <f t="shared" si="967"/>
        <v>0</v>
      </c>
      <c r="DA651" s="3">
        <f t="shared" si="975"/>
        <v>-1</v>
      </c>
      <c r="DB651" s="3">
        <f t="shared" si="968"/>
        <v>-1</v>
      </c>
      <c r="DC651" s="3">
        <f t="shared" si="968"/>
        <v>-1</v>
      </c>
      <c r="DD651" s="3">
        <f t="shared" si="968"/>
        <v>-1</v>
      </c>
      <c r="DE651" s="3">
        <f t="shared" si="968"/>
        <v>-1</v>
      </c>
      <c r="DF651" s="3">
        <f t="shared" si="968"/>
        <v>-1</v>
      </c>
      <c r="DG651" s="3">
        <f t="shared" si="968"/>
        <v>-1</v>
      </c>
      <c r="DH651" s="3">
        <f t="shared" si="968"/>
        <v>-1</v>
      </c>
      <c r="DI651" s="3">
        <f t="shared" si="968"/>
        <v>-1</v>
      </c>
      <c r="DJ651" s="3">
        <f t="shared" si="968"/>
        <v>-1</v>
      </c>
      <c r="DK651" s="3">
        <f t="shared" si="969"/>
        <v>-1</v>
      </c>
      <c r="DL651" s="3">
        <f t="shared" si="969"/>
        <v>-1</v>
      </c>
      <c r="DM651" s="161" t="str">
        <f t="shared" si="970"/>
        <v>-</v>
      </c>
      <c r="DN651" s="161" t="str">
        <f t="shared" si="971"/>
        <v>-</v>
      </c>
      <c r="DO651" s="139" t="str">
        <f t="shared" si="977"/>
        <v>-</v>
      </c>
      <c r="DP651" s="235" t="str">
        <f t="shared" si="976"/>
        <v>-</v>
      </c>
      <c r="DQ651" s="171"/>
      <c r="EJ651" s="147"/>
    </row>
    <row r="652" spans="88:140" ht="13.5" customHeight="1">
      <c r="CJ652" s="236" t="str">
        <f t="shared" si="972"/>
        <v>-</v>
      </c>
      <c r="CK652" s="142" t="str">
        <f t="shared" si="954"/>
        <v>-</v>
      </c>
      <c r="CL652" s="260" t="str">
        <f t="shared" si="973"/>
        <v>-</v>
      </c>
      <c r="CM652" s="3">
        <f t="shared" si="955"/>
        <v>0</v>
      </c>
      <c r="CN652" s="3">
        <f t="shared" si="974"/>
        <v>0</v>
      </c>
      <c r="CO652" s="3">
        <f t="shared" si="956"/>
        <v>0</v>
      </c>
      <c r="CP652" s="3">
        <f t="shared" si="957"/>
        <v>0</v>
      </c>
      <c r="CQ652" s="3">
        <f t="shared" si="958"/>
        <v>0</v>
      </c>
      <c r="CR652" s="3">
        <f t="shared" si="959"/>
        <v>0</v>
      </c>
      <c r="CS652" s="3">
        <f t="shared" si="960"/>
        <v>0</v>
      </c>
      <c r="CT652" s="3">
        <f t="shared" si="961"/>
        <v>0</v>
      </c>
      <c r="CU652" s="3">
        <f t="shared" si="962"/>
        <v>0</v>
      </c>
      <c r="CV652" s="3">
        <f t="shared" si="963"/>
        <v>0</v>
      </c>
      <c r="CW652" s="3">
        <f t="shared" si="964"/>
        <v>0</v>
      </c>
      <c r="CX652" s="3">
        <f t="shared" si="965"/>
        <v>0</v>
      </c>
      <c r="CY652" s="3">
        <f t="shared" si="966"/>
        <v>0</v>
      </c>
      <c r="CZ652" s="3">
        <f t="shared" si="967"/>
        <v>0</v>
      </c>
      <c r="DA652" s="3">
        <f t="shared" si="975"/>
        <v>-1</v>
      </c>
      <c r="DB652" s="3">
        <f t="shared" si="968"/>
        <v>-1</v>
      </c>
      <c r="DC652" s="3">
        <f t="shared" si="968"/>
        <v>-1</v>
      </c>
      <c r="DD652" s="3">
        <f t="shared" si="968"/>
        <v>-1</v>
      </c>
      <c r="DE652" s="3">
        <f t="shared" si="968"/>
        <v>-1</v>
      </c>
      <c r="DF652" s="3">
        <f t="shared" si="968"/>
        <v>-1</v>
      </c>
      <c r="DG652" s="3">
        <f t="shared" si="968"/>
        <v>-1</v>
      </c>
      <c r="DH652" s="3">
        <f t="shared" si="968"/>
        <v>-1</v>
      </c>
      <c r="DI652" s="3">
        <f t="shared" si="968"/>
        <v>-1</v>
      </c>
      <c r="DJ652" s="3">
        <f t="shared" si="968"/>
        <v>-1</v>
      </c>
      <c r="DK652" s="3">
        <f t="shared" si="969"/>
        <v>-1</v>
      </c>
      <c r="DL652" s="3">
        <f t="shared" si="969"/>
        <v>-1</v>
      </c>
      <c r="DM652" s="161" t="str">
        <f t="shared" si="970"/>
        <v>-</v>
      </c>
      <c r="DN652" s="161" t="str">
        <f t="shared" si="971"/>
        <v>-</v>
      </c>
      <c r="DO652" s="139" t="str">
        <f t="shared" si="977"/>
        <v>-</v>
      </c>
      <c r="DP652" s="235" t="str">
        <f t="shared" si="976"/>
        <v>-</v>
      </c>
      <c r="DQ652" s="171"/>
      <c r="EJ652" s="147"/>
    </row>
    <row r="653" spans="88:140" ht="13.5" customHeight="1">
      <c r="CJ653" s="236" t="str">
        <f t="shared" si="972"/>
        <v>-</v>
      </c>
      <c r="CK653" s="142" t="str">
        <f t="shared" si="954"/>
        <v>-</v>
      </c>
      <c r="CL653" s="260" t="str">
        <f t="shared" si="973"/>
        <v>-</v>
      </c>
      <c r="CM653" s="3">
        <f t="shared" si="955"/>
        <v>0</v>
      </c>
      <c r="CN653" s="3">
        <f t="shared" si="974"/>
        <v>0</v>
      </c>
      <c r="CO653" s="3">
        <f t="shared" si="956"/>
        <v>0</v>
      </c>
      <c r="CP653" s="3">
        <f t="shared" si="957"/>
        <v>0</v>
      </c>
      <c r="CQ653" s="3">
        <f t="shared" si="958"/>
        <v>0</v>
      </c>
      <c r="CR653" s="3">
        <f t="shared" si="959"/>
        <v>0</v>
      </c>
      <c r="CS653" s="3">
        <f t="shared" si="960"/>
        <v>0</v>
      </c>
      <c r="CT653" s="3">
        <f t="shared" si="961"/>
        <v>0</v>
      </c>
      <c r="CU653" s="3">
        <f t="shared" si="962"/>
        <v>0</v>
      </c>
      <c r="CV653" s="3">
        <f t="shared" si="963"/>
        <v>0</v>
      </c>
      <c r="CW653" s="3">
        <f t="shared" si="964"/>
        <v>0</v>
      </c>
      <c r="CX653" s="3">
        <f t="shared" si="965"/>
        <v>0</v>
      </c>
      <c r="CY653" s="3">
        <f t="shared" si="966"/>
        <v>0</v>
      </c>
      <c r="CZ653" s="3">
        <f t="shared" si="967"/>
        <v>0</v>
      </c>
      <c r="DA653" s="3">
        <f t="shared" si="975"/>
        <v>-1</v>
      </c>
      <c r="DB653" s="3">
        <f t="shared" si="968"/>
        <v>-1</v>
      </c>
      <c r="DC653" s="3">
        <f t="shared" si="968"/>
        <v>-1</v>
      </c>
      <c r="DD653" s="3">
        <f t="shared" si="968"/>
        <v>-1</v>
      </c>
      <c r="DE653" s="3">
        <f t="shared" si="968"/>
        <v>-1</v>
      </c>
      <c r="DF653" s="3">
        <f t="shared" si="968"/>
        <v>-1</v>
      </c>
      <c r="DG653" s="3">
        <f t="shared" si="968"/>
        <v>-1</v>
      </c>
      <c r="DH653" s="3">
        <f t="shared" si="968"/>
        <v>-1</v>
      </c>
      <c r="DI653" s="3">
        <f t="shared" si="968"/>
        <v>-1</v>
      </c>
      <c r="DJ653" s="3">
        <f t="shared" si="968"/>
        <v>-1</v>
      </c>
      <c r="DK653" s="3">
        <f t="shared" si="969"/>
        <v>-1</v>
      </c>
      <c r="DL653" s="3">
        <f t="shared" si="969"/>
        <v>-1</v>
      </c>
      <c r="DM653" s="161" t="str">
        <f t="shared" si="970"/>
        <v>-</v>
      </c>
      <c r="DN653" s="161" t="str">
        <f t="shared" si="971"/>
        <v>-</v>
      </c>
      <c r="DO653" s="139" t="str">
        <f t="shared" si="977"/>
        <v>-</v>
      </c>
      <c r="DP653" s="235" t="str">
        <f t="shared" si="976"/>
        <v>-</v>
      </c>
      <c r="DQ653" s="171"/>
      <c r="EJ653" s="147"/>
    </row>
    <row r="654" spans="88:140" ht="13.5" customHeight="1">
      <c r="CJ654" s="236" t="str">
        <f t="shared" si="972"/>
        <v>-</v>
      </c>
      <c r="CK654" s="142" t="str">
        <f t="shared" si="954"/>
        <v>-</v>
      </c>
      <c r="CL654" s="260" t="str">
        <f t="shared" si="973"/>
        <v>-</v>
      </c>
      <c r="CM654" s="3">
        <f t="shared" si="955"/>
        <v>0</v>
      </c>
      <c r="CN654" s="3">
        <f t="shared" si="974"/>
        <v>0</v>
      </c>
      <c r="CO654" s="3">
        <f t="shared" si="956"/>
        <v>0</v>
      </c>
      <c r="CP654" s="3">
        <f t="shared" si="957"/>
        <v>0</v>
      </c>
      <c r="CQ654" s="3">
        <f t="shared" si="958"/>
        <v>0</v>
      </c>
      <c r="CR654" s="3">
        <f t="shared" si="959"/>
        <v>0</v>
      </c>
      <c r="CS654" s="3">
        <f t="shared" si="960"/>
        <v>0</v>
      </c>
      <c r="CT654" s="3">
        <f t="shared" si="961"/>
        <v>0</v>
      </c>
      <c r="CU654" s="3">
        <f t="shared" si="962"/>
        <v>0</v>
      </c>
      <c r="CV654" s="3">
        <f t="shared" si="963"/>
        <v>0</v>
      </c>
      <c r="CW654" s="3">
        <f t="shared" si="964"/>
        <v>0</v>
      </c>
      <c r="CX654" s="3">
        <f t="shared" si="965"/>
        <v>0</v>
      </c>
      <c r="CY654" s="3">
        <f t="shared" si="966"/>
        <v>0</v>
      </c>
      <c r="CZ654" s="3">
        <f t="shared" si="967"/>
        <v>0</v>
      </c>
      <c r="DA654" s="3">
        <f t="shared" si="975"/>
        <v>-1</v>
      </c>
      <c r="DB654" s="3">
        <f t="shared" si="968"/>
        <v>-1</v>
      </c>
      <c r="DC654" s="3">
        <f t="shared" si="968"/>
        <v>-1</v>
      </c>
      <c r="DD654" s="3">
        <f t="shared" si="968"/>
        <v>-1</v>
      </c>
      <c r="DE654" s="3">
        <f t="shared" si="968"/>
        <v>-1</v>
      </c>
      <c r="DF654" s="3">
        <f t="shared" si="968"/>
        <v>-1</v>
      </c>
      <c r="DG654" s="3">
        <f t="shared" si="968"/>
        <v>-1</v>
      </c>
      <c r="DH654" s="3">
        <f t="shared" si="968"/>
        <v>-1</v>
      </c>
      <c r="DI654" s="3">
        <f t="shared" si="968"/>
        <v>-1</v>
      </c>
      <c r="DJ654" s="3">
        <f t="shared" si="968"/>
        <v>-1</v>
      </c>
      <c r="DK654" s="3">
        <f t="shared" si="969"/>
        <v>-1</v>
      </c>
      <c r="DL654" s="3">
        <f t="shared" si="969"/>
        <v>-1</v>
      </c>
      <c r="DM654" s="161" t="str">
        <f t="shared" si="970"/>
        <v>-</v>
      </c>
      <c r="DN654" s="161" t="str">
        <f t="shared" si="971"/>
        <v>-</v>
      </c>
      <c r="DO654" s="139" t="str">
        <f t="shared" si="977"/>
        <v>-</v>
      </c>
      <c r="DP654" s="235" t="str">
        <f t="shared" si="976"/>
        <v>-</v>
      </c>
      <c r="DQ654" s="171"/>
      <c r="EJ654" s="147"/>
    </row>
    <row r="655" spans="88:140" ht="13.5" customHeight="1">
      <c r="CJ655" s="236" t="str">
        <f t="shared" si="972"/>
        <v>-</v>
      </c>
      <c r="CK655" s="142" t="str">
        <f t="shared" si="954"/>
        <v>-</v>
      </c>
      <c r="CL655" s="260" t="str">
        <f t="shared" si="973"/>
        <v>-</v>
      </c>
      <c r="CM655" s="3">
        <f t="shared" si="955"/>
        <v>0</v>
      </c>
      <c r="CN655" s="3">
        <f t="shared" si="974"/>
        <v>0</v>
      </c>
      <c r="CO655" s="3">
        <f t="shared" si="956"/>
        <v>0</v>
      </c>
      <c r="CP655" s="3">
        <f t="shared" si="957"/>
        <v>0</v>
      </c>
      <c r="CQ655" s="3">
        <f t="shared" si="958"/>
        <v>0</v>
      </c>
      <c r="CR655" s="3">
        <f t="shared" si="959"/>
        <v>0</v>
      </c>
      <c r="CS655" s="3">
        <f t="shared" si="960"/>
        <v>0</v>
      </c>
      <c r="CT655" s="3">
        <f t="shared" si="961"/>
        <v>0</v>
      </c>
      <c r="CU655" s="3">
        <f t="shared" si="962"/>
        <v>0</v>
      </c>
      <c r="CV655" s="3">
        <f t="shared" si="963"/>
        <v>0</v>
      </c>
      <c r="CW655" s="3">
        <f t="shared" si="964"/>
        <v>0</v>
      </c>
      <c r="CX655" s="3">
        <f t="shared" si="965"/>
        <v>0</v>
      </c>
      <c r="CY655" s="3">
        <f t="shared" si="966"/>
        <v>0</v>
      </c>
      <c r="CZ655" s="3">
        <f t="shared" si="967"/>
        <v>0</v>
      </c>
      <c r="DA655" s="3">
        <f t="shared" si="975"/>
        <v>-1</v>
      </c>
      <c r="DB655" s="3">
        <f t="shared" si="968"/>
        <v>-1</v>
      </c>
      <c r="DC655" s="3">
        <f t="shared" si="968"/>
        <v>-1</v>
      </c>
      <c r="DD655" s="3">
        <f t="shared" si="968"/>
        <v>-1</v>
      </c>
      <c r="DE655" s="3">
        <f t="shared" si="968"/>
        <v>-1</v>
      </c>
      <c r="DF655" s="3">
        <f t="shared" si="968"/>
        <v>-1</v>
      </c>
      <c r="DG655" s="3">
        <f t="shared" si="968"/>
        <v>-1</v>
      </c>
      <c r="DH655" s="3">
        <f t="shared" si="968"/>
        <v>-1</v>
      </c>
      <c r="DI655" s="3">
        <f t="shared" si="968"/>
        <v>-1</v>
      </c>
      <c r="DJ655" s="3">
        <f t="shared" si="968"/>
        <v>-1</v>
      </c>
      <c r="DK655" s="3">
        <f t="shared" si="969"/>
        <v>-1</v>
      </c>
      <c r="DL655" s="3">
        <f t="shared" si="969"/>
        <v>-1</v>
      </c>
      <c r="DM655" s="161" t="str">
        <f t="shared" si="970"/>
        <v>-</v>
      </c>
      <c r="DN655" s="161" t="str">
        <f t="shared" si="971"/>
        <v>-</v>
      </c>
      <c r="DO655" s="139" t="str">
        <f t="shared" si="977"/>
        <v>-</v>
      </c>
      <c r="DP655" s="235" t="str">
        <f t="shared" si="976"/>
        <v>-</v>
      </c>
      <c r="DQ655" s="171"/>
      <c r="EJ655" s="147"/>
    </row>
    <row r="656" spans="88:140" ht="13.5" customHeight="1">
      <c r="CJ656" s="236" t="str">
        <f t="shared" si="972"/>
        <v>-</v>
      </c>
      <c r="CK656" s="142" t="str">
        <f t="shared" si="954"/>
        <v>-</v>
      </c>
      <c r="CL656" s="260" t="str">
        <f t="shared" si="973"/>
        <v>-</v>
      </c>
      <c r="CM656" s="3">
        <f t="shared" si="955"/>
        <v>0</v>
      </c>
      <c r="CN656" s="3">
        <f t="shared" si="974"/>
        <v>0</v>
      </c>
      <c r="CO656" s="3">
        <f t="shared" si="956"/>
        <v>0</v>
      </c>
      <c r="CP656" s="3">
        <f t="shared" si="957"/>
        <v>0</v>
      </c>
      <c r="CQ656" s="3">
        <f t="shared" si="958"/>
        <v>0</v>
      </c>
      <c r="CR656" s="3">
        <f t="shared" si="959"/>
        <v>0</v>
      </c>
      <c r="CS656" s="3">
        <f t="shared" si="960"/>
        <v>0</v>
      </c>
      <c r="CT656" s="3">
        <f t="shared" si="961"/>
        <v>0</v>
      </c>
      <c r="CU656" s="3">
        <f t="shared" si="962"/>
        <v>0</v>
      </c>
      <c r="CV656" s="3">
        <f t="shared" si="963"/>
        <v>0</v>
      </c>
      <c r="CW656" s="3">
        <f t="shared" si="964"/>
        <v>0</v>
      </c>
      <c r="CX656" s="3">
        <f t="shared" si="965"/>
        <v>0</v>
      </c>
      <c r="CY656" s="3">
        <f t="shared" si="966"/>
        <v>0</v>
      </c>
      <c r="CZ656" s="3">
        <f t="shared" si="967"/>
        <v>0</v>
      </c>
      <c r="DA656" s="3">
        <f t="shared" si="975"/>
        <v>-1</v>
      </c>
      <c r="DB656" s="3">
        <f t="shared" si="968"/>
        <v>-1</v>
      </c>
      <c r="DC656" s="3">
        <f t="shared" si="968"/>
        <v>-1</v>
      </c>
      <c r="DD656" s="3">
        <f t="shared" si="968"/>
        <v>-1</v>
      </c>
      <c r="DE656" s="3">
        <f t="shared" si="968"/>
        <v>-1</v>
      </c>
      <c r="DF656" s="3">
        <f t="shared" si="968"/>
        <v>-1</v>
      </c>
      <c r="DG656" s="3">
        <f t="shared" si="968"/>
        <v>-1</v>
      </c>
      <c r="DH656" s="3">
        <f t="shared" si="968"/>
        <v>-1</v>
      </c>
      <c r="DI656" s="3">
        <f t="shared" si="968"/>
        <v>-1</v>
      </c>
      <c r="DJ656" s="3">
        <f t="shared" si="968"/>
        <v>-1</v>
      </c>
      <c r="DK656" s="3">
        <f t="shared" si="969"/>
        <v>-1</v>
      </c>
      <c r="DL656" s="3">
        <f t="shared" si="969"/>
        <v>-1</v>
      </c>
      <c r="DM656" s="161" t="str">
        <f t="shared" si="970"/>
        <v>-</v>
      </c>
      <c r="DN656" s="161" t="str">
        <f t="shared" si="971"/>
        <v>-</v>
      </c>
      <c r="DO656" s="139" t="str">
        <f t="shared" si="977"/>
        <v>-</v>
      </c>
      <c r="DP656" s="235" t="str">
        <f t="shared" si="976"/>
        <v>-</v>
      </c>
      <c r="DQ656" s="171"/>
      <c r="EJ656" s="147"/>
    </row>
    <row r="657" spans="88:140" ht="13.5" customHeight="1">
      <c r="CJ657" s="236" t="str">
        <f t="shared" si="972"/>
        <v>-</v>
      </c>
      <c r="CK657" s="142" t="str">
        <f t="shared" si="954"/>
        <v>-</v>
      </c>
      <c r="CL657" s="260" t="str">
        <f t="shared" si="973"/>
        <v>-</v>
      </c>
      <c r="CM657" s="3">
        <f t="shared" si="955"/>
        <v>0</v>
      </c>
      <c r="CN657" s="3">
        <f t="shared" si="974"/>
        <v>0</v>
      </c>
      <c r="CO657" s="3">
        <f t="shared" si="956"/>
        <v>0</v>
      </c>
      <c r="CP657" s="3">
        <f t="shared" si="957"/>
        <v>0</v>
      </c>
      <c r="CQ657" s="3">
        <f t="shared" si="958"/>
        <v>0</v>
      </c>
      <c r="CR657" s="3">
        <f t="shared" si="959"/>
        <v>0</v>
      </c>
      <c r="CS657" s="3">
        <f t="shared" si="960"/>
        <v>0</v>
      </c>
      <c r="CT657" s="3">
        <f t="shared" si="961"/>
        <v>0</v>
      </c>
      <c r="CU657" s="3">
        <f t="shared" si="962"/>
        <v>0</v>
      </c>
      <c r="CV657" s="3">
        <f t="shared" si="963"/>
        <v>0</v>
      </c>
      <c r="CW657" s="3">
        <f t="shared" si="964"/>
        <v>0</v>
      </c>
      <c r="CX657" s="3">
        <f t="shared" si="965"/>
        <v>0</v>
      </c>
      <c r="CY657" s="3">
        <f t="shared" si="966"/>
        <v>0</v>
      </c>
      <c r="CZ657" s="3">
        <f t="shared" si="967"/>
        <v>0</v>
      </c>
      <c r="DA657" s="3">
        <f>IF(AND(CO657&gt;0,CO658&lt;0),1,-1)</f>
        <v>-1</v>
      </c>
      <c r="DB657" s="3">
        <f t="shared" si="968"/>
        <v>-1</v>
      </c>
      <c r="DC657" s="3">
        <f t="shared" si="968"/>
        <v>-1</v>
      </c>
      <c r="DD657" s="3">
        <f t="shared" si="968"/>
        <v>-1</v>
      </c>
      <c r="DE657" s="3">
        <f t="shared" si="968"/>
        <v>-1</v>
      </c>
      <c r="DF657" s="3">
        <f t="shared" si="968"/>
        <v>-1</v>
      </c>
      <c r="DG657" s="3">
        <f t="shared" si="968"/>
        <v>-1</v>
      </c>
      <c r="DH657" s="3">
        <f t="shared" si="968"/>
        <v>-1</v>
      </c>
      <c r="DI657" s="3">
        <f t="shared" si="968"/>
        <v>-1</v>
      </c>
      <c r="DJ657" s="3">
        <f t="shared" si="968"/>
        <v>-1</v>
      </c>
      <c r="DK657" s="3">
        <f t="shared" si="969"/>
        <v>-1</v>
      </c>
      <c r="DL657" s="3">
        <f t="shared" si="969"/>
        <v>-1</v>
      </c>
      <c r="DM657" s="161" t="str">
        <f t="shared" si="970"/>
        <v>-</v>
      </c>
      <c r="DN657" s="161" t="str">
        <f t="shared" si="971"/>
        <v>-</v>
      </c>
      <c r="DO657" s="139" t="str">
        <f t="shared" si="977"/>
        <v>-</v>
      </c>
      <c r="DP657" s="235" t="str">
        <f t="shared" si="976"/>
        <v>-</v>
      </c>
      <c r="DQ657" s="171"/>
      <c r="EJ657" s="147"/>
    </row>
    <row r="658" spans="88:140" ht="13.5" customHeight="1">
      <c r="CJ658" s="236" t="str">
        <f t="shared" si="972"/>
        <v>-</v>
      </c>
      <c r="CK658" s="142" t="str">
        <f t="shared" si="954"/>
        <v>-</v>
      </c>
      <c r="CL658" s="260" t="str">
        <f t="shared" si="973"/>
        <v>-</v>
      </c>
      <c r="CM658" s="3">
        <f t="shared" si="955"/>
        <v>0</v>
      </c>
      <c r="CN658" s="3">
        <f t="shared" si="974"/>
        <v>0</v>
      </c>
      <c r="CO658" s="3">
        <f t="shared" si="956"/>
        <v>0</v>
      </c>
      <c r="CP658" s="3">
        <f t="shared" si="957"/>
        <v>0</v>
      </c>
      <c r="CQ658" s="3">
        <f t="shared" si="958"/>
        <v>0</v>
      </c>
      <c r="CR658" s="3">
        <f t="shared" si="959"/>
        <v>0</v>
      </c>
      <c r="CS658" s="3">
        <f t="shared" si="960"/>
        <v>0</v>
      </c>
      <c r="CT658" s="3">
        <f t="shared" si="961"/>
        <v>0</v>
      </c>
      <c r="CU658" s="3">
        <f t="shared" si="962"/>
        <v>0</v>
      </c>
      <c r="CV658" s="3">
        <f t="shared" si="963"/>
        <v>0</v>
      </c>
      <c r="CW658" s="3">
        <f t="shared" si="964"/>
        <v>0</v>
      </c>
      <c r="CX658" s="3">
        <f t="shared" si="965"/>
        <v>0</v>
      </c>
      <c r="CY658" s="3">
        <f t="shared" si="966"/>
        <v>0</v>
      </c>
      <c r="CZ658" s="3">
        <f t="shared" si="967"/>
        <v>0</v>
      </c>
      <c r="DA658" s="3">
        <f>IF(AND(CO658&gt;0,CO659&lt;0),1,-1)</f>
        <v>-1</v>
      </c>
      <c r="DB658" s="3">
        <f t="shared" si="968"/>
        <v>-1</v>
      </c>
      <c r="DC658" s="3">
        <f t="shared" si="968"/>
        <v>-1</v>
      </c>
      <c r="DD658" s="3">
        <f t="shared" si="968"/>
        <v>-1</v>
      </c>
      <c r="DE658" s="3">
        <f t="shared" si="968"/>
        <v>-1</v>
      </c>
      <c r="DF658" s="3">
        <f t="shared" si="968"/>
        <v>-1</v>
      </c>
      <c r="DG658" s="3">
        <f t="shared" si="968"/>
        <v>-1</v>
      </c>
      <c r="DH658" s="3">
        <f t="shared" si="968"/>
        <v>-1</v>
      </c>
      <c r="DI658" s="3">
        <f t="shared" si="968"/>
        <v>-1</v>
      </c>
      <c r="DJ658" s="3">
        <f t="shared" si="968"/>
        <v>-1</v>
      </c>
      <c r="DK658" s="3">
        <f t="shared" si="969"/>
        <v>-1</v>
      </c>
      <c r="DL658" s="3">
        <f t="shared" si="969"/>
        <v>-1</v>
      </c>
      <c r="DM658" s="161" t="str">
        <f t="shared" si="970"/>
        <v>-</v>
      </c>
      <c r="DN658" s="161" t="str">
        <f t="shared" si="971"/>
        <v>-</v>
      </c>
      <c r="DO658" s="139" t="str">
        <f t="shared" si="977"/>
        <v>-</v>
      </c>
      <c r="DP658" s="235" t="str">
        <f t="shared" si="976"/>
        <v>-</v>
      </c>
      <c r="DQ658" s="171"/>
      <c r="EJ658" s="147"/>
    </row>
    <row r="659" spans="88:140" ht="13.5" customHeight="1">
      <c r="CJ659" s="236" t="str">
        <f t="shared" si="972"/>
        <v>-</v>
      </c>
      <c r="CK659" s="142" t="str">
        <f t="shared" si="954"/>
        <v>-</v>
      </c>
      <c r="CL659" s="260" t="str">
        <f t="shared" si="973"/>
        <v>-</v>
      </c>
      <c r="CM659" s="3">
        <f t="shared" si="955"/>
        <v>0</v>
      </c>
      <c r="CN659" s="3">
        <f t="shared" si="974"/>
        <v>0</v>
      </c>
      <c r="CO659" s="3">
        <f t="shared" si="956"/>
        <v>0</v>
      </c>
      <c r="CP659" s="3">
        <f t="shared" si="957"/>
        <v>0</v>
      </c>
      <c r="CQ659" s="3">
        <f t="shared" si="958"/>
        <v>0</v>
      </c>
      <c r="CR659" s="3">
        <f t="shared" si="959"/>
        <v>0</v>
      </c>
      <c r="CS659" s="3">
        <f t="shared" si="960"/>
        <v>0</v>
      </c>
      <c r="CT659" s="3">
        <f t="shared" si="961"/>
        <v>0</v>
      </c>
      <c r="CU659" s="3">
        <f t="shared" si="962"/>
        <v>0</v>
      </c>
      <c r="CV659" s="3">
        <f t="shared" si="963"/>
        <v>0</v>
      </c>
      <c r="CW659" s="3">
        <f t="shared" si="964"/>
        <v>0</v>
      </c>
      <c r="CX659" s="3">
        <f t="shared" si="965"/>
        <v>0</v>
      </c>
      <c r="CY659" s="3">
        <f t="shared" si="966"/>
        <v>0</v>
      </c>
      <c r="CZ659" s="3">
        <f t="shared" si="967"/>
        <v>0</v>
      </c>
      <c r="DA659" s="3">
        <f>IF(AND(CO659&gt;0,CO660&lt;0),1,-1)</f>
        <v>-1</v>
      </c>
      <c r="DB659" s="3">
        <f t="shared" si="968"/>
        <v>-1</v>
      </c>
      <c r="DC659" s="3">
        <f t="shared" si="968"/>
        <v>-1</v>
      </c>
      <c r="DD659" s="3">
        <f t="shared" si="968"/>
        <v>-1</v>
      </c>
      <c r="DE659" s="3">
        <f t="shared" si="968"/>
        <v>-1</v>
      </c>
      <c r="DF659" s="3">
        <f t="shared" si="968"/>
        <v>-1</v>
      </c>
      <c r="DG659" s="3">
        <f t="shared" si="968"/>
        <v>-1</v>
      </c>
      <c r="DH659" s="3">
        <f t="shared" si="968"/>
        <v>-1</v>
      </c>
      <c r="DI659" s="3">
        <f t="shared" si="968"/>
        <v>-1</v>
      </c>
      <c r="DJ659" s="3">
        <f t="shared" si="968"/>
        <v>-1</v>
      </c>
      <c r="DK659" s="3">
        <f t="shared" si="969"/>
        <v>-1</v>
      </c>
      <c r="DL659" s="3">
        <f t="shared" si="969"/>
        <v>-1</v>
      </c>
      <c r="DM659" s="161" t="str">
        <f t="shared" si="970"/>
        <v>-</v>
      </c>
      <c r="DN659" s="161" t="str">
        <f t="shared" si="971"/>
        <v>-</v>
      </c>
      <c r="DO659" s="139" t="str">
        <f t="shared" si="977"/>
        <v>-</v>
      </c>
      <c r="DP659" s="235" t="str">
        <f t="shared" si="976"/>
        <v>-</v>
      </c>
      <c r="DQ659" s="171"/>
      <c r="EJ659" s="147"/>
    </row>
    <row r="660" spans="88:140" ht="13.5" customHeight="1">
      <c r="CJ660" s="236" t="str">
        <f t="shared" si="972"/>
        <v>-</v>
      </c>
      <c r="CK660" s="142" t="str">
        <f t="shared" si="954"/>
        <v>-</v>
      </c>
      <c r="CL660" s="260" t="str">
        <f t="shared" si="973"/>
        <v>-</v>
      </c>
      <c r="CM660" s="3">
        <f t="shared" si="955"/>
        <v>0</v>
      </c>
      <c r="CN660" s="3">
        <f t="shared" si="974"/>
        <v>0</v>
      </c>
      <c r="CO660" s="3">
        <f t="shared" si="956"/>
        <v>0</v>
      </c>
      <c r="CP660" s="3">
        <f t="shared" si="957"/>
        <v>0</v>
      </c>
      <c r="CQ660" s="3">
        <f t="shared" si="958"/>
        <v>0</v>
      </c>
      <c r="CR660" s="3">
        <f t="shared" si="959"/>
        <v>0</v>
      </c>
      <c r="CS660" s="3">
        <f t="shared" si="960"/>
        <v>0</v>
      </c>
      <c r="CT660" s="3">
        <f t="shared" si="961"/>
        <v>0</v>
      </c>
      <c r="CU660" s="3">
        <f t="shared" si="962"/>
        <v>0</v>
      </c>
      <c r="CV660" s="3">
        <f t="shared" si="963"/>
        <v>0</v>
      </c>
      <c r="CW660" s="3">
        <f t="shared" si="964"/>
        <v>0</v>
      </c>
      <c r="CX660" s="3">
        <f t="shared" si="965"/>
        <v>0</v>
      </c>
      <c r="CY660" s="3">
        <f t="shared" si="966"/>
        <v>0</v>
      </c>
      <c r="CZ660" s="3">
        <f t="shared" si="967"/>
        <v>0</v>
      </c>
      <c r="DA660" s="3">
        <f>IF(AND(CO660&gt;0,CO661&lt;0),1,-1)</f>
        <v>-1</v>
      </c>
      <c r="DB660" s="3">
        <f t="shared" si="968"/>
        <v>-1</v>
      </c>
      <c r="DC660" s="3">
        <f>IF(AND(CQ660&gt;0,CQ661&lt;0),1,-1)</f>
        <v>-1</v>
      </c>
      <c r="DD660" s="3">
        <f t="shared" si="968"/>
        <v>-1</v>
      </c>
      <c r="DE660" s="3">
        <f t="shared" si="968"/>
        <v>-1</v>
      </c>
      <c r="DF660" s="3">
        <f t="shared" si="968"/>
        <v>-1</v>
      </c>
      <c r="DG660" s="3">
        <f t="shared" si="968"/>
        <v>-1</v>
      </c>
      <c r="DH660" s="3">
        <f t="shared" si="968"/>
        <v>-1</v>
      </c>
      <c r="DI660" s="3">
        <f t="shared" si="968"/>
        <v>-1</v>
      </c>
      <c r="DJ660" s="3">
        <f t="shared" si="968"/>
        <v>-1</v>
      </c>
      <c r="DK660" s="3">
        <f t="shared" si="969"/>
        <v>-1</v>
      </c>
      <c r="DL660" s="3">
        <f t="shared" si="969"/>
        <v>-1</v>
      </c>
      <c r="DM660" s="161" t="str">
        <f t="shared" si="970"/>
        <v>-</v>
      </c>
      <c r="DN660" s="161" t="str">
        <f t="shared" si="971"/>
        <v>-</v>
      </c>
      <c r="DO660" s="139" t="str">
        <f t="shared" si="977"/>
        <v>-</v>
      </c>
      <c r="DP660" s="235" t="str">
        <f t="shared" si="976"/>
        <v>-</v>
      </c>
      <c r="DQ660" s="171"/>
      <c r="EJ660" s="147"/>
    </row>
    <row r="661" spans="88:140" ht="13.5" customHeight="1">
      <c r="CJ661" s="236" t="str">
        <f t="shared" si="972"/>
        <v>-</v>
      </c>
      <c r="CK661" s="142" t="str">
        <f t="shared" si="954"/>
        <v>-</v>
      </c>
      <c r="CL661" s="260" t="str">
        <f t="shared" si="973"/>
        <v>-</v>
      </c>
      <c r="CM661" s="3">
        <f t="shared" si="955"/>
        <v>0</v>
      </c>
      <c r="CN661" s="3">
        <f t="shared" si="974"/>
        <v>0</v>
      </c>
      <c r="CO661" s="3">
        <f t="shared" si="956"/>
        <v>0</v>
      </c>
      <c r="CP661" s="3">
        <f t="shared" si="957"/>
        <v>0</v>
      </c>
      <c r="CQ661" s="3">
        <f t="shared" si="958"/>
        <v>0</v>
      </c>
      <c r="CR661" s="3">
        <f t="shared" si="959"/>
        <v>0</v>
      </c>
      <c r="CS661" s="3">
        <f t="shared" si="960"/>
        <v>0</v>
      </c>
      <c r="CT661" s="3">
        <f t="shared" si="961"/>
        <v>0</v>
      </c>
      <c r="CU661" s="3">
        <f t="shared" si="962"/>
        <v>0</v>
      </c>
      <c r="CV661" s="3">
        <f t="shared" si="963"/>
        <v>0</v>
      </c>
      <c r="CW661" s="3">
        <f t="shared" si="964"/>
        <v>0</v>
      </c>
      <c r="CX661" s="3">
        <f t="shared" si="965"/>
        <v>0</v>
      </c>
      <c r="CY661" s="3">
        <f t="shared" si="966"/>
        <v>0</v>
      </c>
      <c r="CZ661" s="3">
        <f t="shared" si="967"/>
        <v>0</v>
      </c>
      <c r="DA661" s="3">
        <f>IF(AND(CO661&gt;0,CO662&lt;0),1,-1)</f>
        <v>-1</v>
      </c>
      <c r="DB661" s="3">
        <f t="shared" si="968"/>
        <v>-1</v>
      </c>
      <c r="DC661" s="3">
        <f t="shared" si="968"/>
        <v>-1</v>
      </c>
      <c r="DD661" s="3">
        <f t="shared" si="968"/>
        <v>-1</v>
      </c>
      <c r="DE661" s="3">
        <f t="shared" si="968"/>
        <v>-1</v>
      </c>
      <c r="DF661" s="3">
        <f t="shared" si="968"/>
        <v>-1</v>
      </c>
      <c r="DG661" s="3">
        <f t="shared" si="968"/>
        <v>-1</v>
      </c>
      <c r="DH661" s="3">
        <f t="shared" si="968"/>
        <v>-1</v>
      </c>
      <c r="DI661" s="3">
        <f t="shared" si="968"/>
        <v>-1</v>
      </c>
      <c r="DJ661" s="3">
        <f>IF(AND(CX661&gt;0,CX662&lt;0),1,-1)</f>
        <v>-1</v>
      </c>
      <c r="DK661" s="3">
        <f>IF(AND(CY661&gt;0,CY662&lt;0),1,-1)</f>
        <v>-1</v>
      </c>
      <c r="DL661" s="3">
        <f>IF(AND(CZ661&gt;0,CZ662&lt;0),1,-1)</f>
        <v>-1</v>
      </c>
      <c r="DM661" s="161" t="str">
        <f t="shared" si="970"/>
        <v>-</v>
      </c>
      <c r="DN661" s="161" t="str">
        <f t="shared" si="971"/>
        <v>-</v>
      </c>
      <c r="DO661" s="139" t="str">
        <f>IF(OR(DM661="-",DM662="-"),"-",(DN661-DN662)/(DM661-DM662))</f>
        <v>-</v>
      </c>
      <c r="DP661" s="235" t="str">
        <f t="shared" si="976"/>
        <v>-</v>
      </c>
      <c r="DQ661" s="171"/>
      <c r="EJ661" s="147"/>
    </row>
    <row r="662" spans="88:140" ht="13.5" customHeight="1">
      <c r="CJ662" s="237" t="str">
        <f t="shared" si="972"/>
        <v>-</v>
      </c>
      <c r="CK662" s="238" t="str">
        <f>CA25</f>
        <v>-</v>
      </c>
      <c r="CL662" s="260" t="str">
        <f t="shared" si="973"/>
        <v>-</v>
      </c>
      <c r="CM662" s="196">
        <f>IF(CJ662="-",0,$CK662*$E$23*$E$30*$F$23*$E$31/($E$33))</f>
        <v>0</v>
      </c>
      <c r="CN662" s="3">
        <f t="shared" si="974"/>
        <v>0</v>
      </c>
      <c r="CO662" s="196">
        <f>IF(CJ662="-",0,$CM662-$CN662-CO$53)</f>
        <v>0</v>
      </c>
      <c r="CP662" s="196">
        <f>IF(CJ662="-",0,$CM662-$CN662-CP$53)</f>
        <v>0</v>
      </c>
      <c r="CQ662" s="196">
        <f>IF(CJ662="-",0,$CM662-$CN662-CQ$53)</f>
        <v>0</v>
      </c>
      <c r="CR662" s="196">
        <f>IF(CJ662="-",0,$CM662-$CN662-CR$53)</f>
        <v>0</v>
      </c>
      <c r="CS662" s="196">
        <f>IF(CJ662="-",0,$CM662-$CN662-CS$53)</f>
        <v>0</v>
      </c>
      <c r="CT662" s="196">
        <f>IF(CJ662="-",0,$CM662-$CN662-CT$53)</f>
        <v>0</v>
      </c>
      <c r="CU662" s="196">
        <f>IF(CJ662="-",0,$CM662-$CN662-CU$53)</f>
        <v>0</v>
      </c>
      <c r="CV662" s="196">
        <f>IF(CJ662="-",0,$CM662-$CN662-CV$53)</f>
        <v>0</v>
      </c>
      <c r="CW662" s="196">
        <f>IF(CJ662="-",0,$CM662-$CN662-CW$53)</f>
        <v>0</v>
      </c>
      <c r="CX662" s="196">
        <f>IF(CJ662="-",0,$CM662-$CN662-CX$53)</f>
        <v>0</v>
      </c>
      <c r="CY662" s="196">
        <f>IF(CJ662="-",0,$CM662-$CN662-CY$53)</f>
        <v>0</v>
      </c>
      <c r="CZ662" s="196">
        <f>IF(CJ662="-",0,$CM662-$CN662-CZ$53)</f>
        <v>0</v>
      </c>
      <c r="DA662" s="196"/>
      <c r="DB662" s="196"/>
      <c r="DC662" s="196"/>
      <c r="DD662" s="196"/>
      <c r="DE662" s="196"/>
      <c r="DF662" s="196"/>
      <c r="DG662" s="196"/>
      <c r="DH662" s="196"/>
      <c r="DI662" s="196"/>
      <c r="DJ662" s="196"/>
      <c r="DK662" s="196"/>
      <c r="DL662" s="196"/>
      <c r="DM662" s="239" t="str">
        <f t="shared" si="970"/>
        <v>-</v>
      </c>
      <c r="DN662" s="239" t="str">
        <f t="shared" si="971"/>
        <v>-</v>
      </c>
      <c r="DO662" s="240"/>
      <c r="DP662" s="241"/>
      <c r="DQ662" s="171"/>
      <c r="EJ662" s="147"/>
    </row>
    <row r="663" spans="88:140" ht="13.5" customHeight="1">
      <c r="CJ663" s="139"/>
      <c r="CK663" s="139"/>
      <c r="CL663" s="139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171"/>
      <c r="EJ663" s="147"/>
    </row>
    <row r="664" spans="88:140" ht="13.5" customHeight="1">
      <c r="CJ664" s="139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244" t="s">
        <v>77</v>
      </c>
      <c r="DA664" s="198">
        <f>IF(MAX(DA643:DA661)=1,1,0)</f>
        <v>0</v>
      </c>
      <c r="DB664" s="198">
        <f t="shared" ref="DB664:DI664" si="978">IF(MAX(DB643:DB661)=1,1,0)</f>
        <v>0</v>
      </c>
      <c r="DC664" s="198">
        <f t="shared" si="978"/>
        <v>0</v>
      </c>
      <c r="DD664" s="198">
        <f t="shared" si="978"/>
        <v>0</v>
      </c>
      <c r="DE664" s="198">
        <f t="shared" si="978"/>
        <v>0</v>
      </c>
      <c r="DF664" s="198">
        <f t="shared" si="978"/>
        <v>0</v>
      </c>
      <c r="DG664" s="198">
        <f t="shared" si="978"/>
        <v>0</v>
      </c>
      <c r="DH664" s="198">
        <f t="shared" si="978"/>
        <v>0</v>
      </c>
      <c r="DI664" s="198">
        <f t="shared" si="978"/>
        <v>0</v>
      </c>
      <c r="DJ664" s="198">
        <f>IF(MAX(DJ643:DJ661)=1,1,0)</f>
        <v>0</v>
      </c>
      <c r="DK664" s="198">
        <f>IF(MAX(DK643:DK661)=1,1,0)</f>
        <v>0</v>
      </c>
      <c r="DL664" s="199">
        <f>IF(MAX(DL643:DL661)=1,1,0)</f>
        <v>0</v>
      </c>
      <c r="DM664" s="3"/>
      <c r="DN664" s="3"/>
      <c r="DO664" s="3"/>
      <c r="DP664" s="3"/>
      <c r="DQ664" s="171"/>
      <c r="EJ664" s="147"/>
    </row>
    <row r="665" spans="88:140" ht="13.5" customHeight="1">
      <c r="CJ665" s="139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171"/>
      <c r="EJ665" s="147"/>
    </row>
    <row r="666" spans="88:140" ht="13.5" customHeight="1">
      <c r="CJ666" s="139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192" t="s">
        <v>81</v>
      </c>
      <c r="DA666" s="193">
        <v>13</v>
      </c>
      <c r="DB666" s="193">
        <v>12</v>
      </c>
      <c r="DC666" s="193">
        <v>11</v>
      </c>
      <c r="DD666" s="193">
        <v>10</v>
      </c>
      <c r="DE666" s="193">
        <v>9</v>
      </c>
      <c r="DF666" s="193">
        <v>8</v>
      </c>
      <c r="DG666" s="193">
        <v>7</v>
      </c>
      <c r="DH666" s="193">
        <v>6</v>
      </c>
      <c r="DI666" s="193">
        <v>5</v>
      </c>
      <c r="DJ666" s="193">
        <v>4</v>
      </c>
      <c r="DK666" s="193">
        <v>3</v>
      </c>
      <c r="DL666" s="194">
        <v>2</v>
      </c>
      <c r="DM666" s="3"/>
      <c r="DN666" s="3"/>
      <c r="DO666" s="3"/>
      <c r="DP666" s="3"/>
      <c r="DQ666" s="171"/>
      <c r="EJ666" s="147"/>
    </row>
    <row r="667" spans="88:140" ht="13.5" customHeight="1">
      <c r="CJ667" s="139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212"/>
      <c r="DA667" s="3">
        <v>14</v>
      </c>
      <c r="DB667" s="3">
        <v>13</v>
      </c>
      <c r="DC667" s="3">
        <v>12</v>
      </c>
      <c r="DD667" s="3">
        <v>11</v>
      </c>
      <c r="DE667" s="3">
        <v>10</v>
      </c>
      <c r="DF667" s="3">
        <v>9</v>
      </c>
      <c r="DG667" s="3">
        <v>8</v>
      </c>
      <c r="DH667" s="3">
        <v>7</v>
      </c>
      <c r="DI667" s="3">
        <v>6</v>
      </c>
      <c r="DJ667" s="3">
        <v>5</v>
      </c>
      <c r="DK667" s="3">
        <v>4</v>
      </c>
      <c r="DL667" s="195">
        <v>3</v>
      </c>
      <c r="DM667" s="3"/>
      <c r="DN667" s="3"/>
      <c r="DO667" s="3"/>
      <c r="DP667" s="3"/>
      <c r="DQ667" s="171"/>
      <c r="EJ667" s="147"/>
    </row>
    <row r="668" spans="88:140" ht="13.5" customHeight="1">
      <c r="CJ668" s="139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212"/>
      <c r="DA668" s="3">
        <v>15</v>
      </c>
      <c r="DB668" s="3">
        <v>14</v>
      </c>
      <c r="DC668" s="3">
        <v>13</v>
      </c>
      <c r="DD668" s="3">
        <v>12</v>
      </c>
      <c r="DE668" s="3">
        <v>11</v>
      </c>
      <c r="DF668" s="3">
        <v>10</v>
      </c>
      <c r="DG668" s="3">
        <v>9</v>
      </c>
      <c r="DH668" s="3">
        <v>8</v>
      </c>
      <c r="DI668" s="3">
        <v>7</v>
      </c>
      <c r="DJ668" s="3">
        <v>6</v>
      </c>
      <c r="DK668" s="3">
        <v>5</v>
      </c>
      <c r="DL668" s="195">
        <v>4</v>
      </c>
      <c r="DM668" s="3"/>
      <c r="DN668" s="3"/>
      <c r="DO668" s="3"/>
      <c r="DP668" s="3"/>
      <c r="DQ668" s="171"/>
      <c r="EJ668" s="147"/>
    </row>
    <row r="669" spans="88:140" ht="13.5" customHeight="1">
      <c r="CJ669" s="139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212"/>
      <c r="DA669" s="3">
        <v>16</v>
      </c>
      <c r="DB669" s="3">
        <v>15</v>
      </c>
      <c r="DC669" s="3">
        <v>14</v>
      </c>
      <c r="DD669" s="3">
        <v>13</v>
      </c>
      <c r="DE669" s="3">
        <v>12</v>
      </c>
      <c r="DF669" s="3">
        <v>11</v>
      </c>
      <c r="DG669" s="3">
        <v>10</v>
      </c>
      <c r="DH669" s="3">
        <v>9</v>
      </c>
      <c r="DI669" s="3">
        <v>8</v>
      </c>
      <c r="DJ669" s="3">
        <v>7</v>
      </c>
      <c r="DK669" s="3">
        <v>6</v>
      </c>
      <c r="DL669" s="195">
        <v>5</v>
      </c>
      <c r="DM669" s="3"/>
      <c r="DN669" s="3"/>
      <c r="DO669" s="3"/>
      <c r="DP669" s="3"/>
      <c r="DQ669" s="171"/>
      <c r="EJ669" s="147"/>
    </row>
    <row r="670" spans="88:140" ht="13.5" customHeight="1">
      <c r="CJ670" s="139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212" t="s">
        <v>35</v>
      </c>
      <c r="DA670" s="3" t="str">
        <f>IF(DA664=1,VLOOKUP(1,DA643:DP661,DA666,FALSE),"-")</f>
        <v>-</v>
      </c>
      <c r="DB670" s="3" t="str">
        <f t="shared" ref="DB670:DL670" si="979">IF(DB664=1,VLOOKUP(1,DB643:DQ661,DB666,FALSE),"-")</f>
        <v>-</v>
      </c>
      <c r="DC670" s="3" t="str">
        <f t="shared" si="979"/>
        <v>-</v>
      </c>
      <c r="DD670" s="3" t="str">
        <f t="shared" si="979"/>
        <v>-</v>
      </c>
      <c r="DE670" s="3" t="str">
        <f t="shared" si="979"/>
        <v>-</v>
      </c>
      <c r="DF670" s="3" t="str">
        <f t="shared" si="979"/>
        <v>-</v>
      </c>
      <c r="DG670" s="3" t="str">
        <f t="shared" si="979"/>
        <v>-</v>
      </c>
      <c r="DH670" s="3" t="str">
        <f t="shared" si="979"/>
        <v>-</v>
      </c>
      <c r="DI670" s="3" t="str">
        <f t="shared" si="979"/>
        <v>-</v>
      </c>
      <c r="DJ670" s="3" t="str">
        <f t="shared" si="979"/>
        <v>-</v>
      </c>
      <c r="DK670" s="3" t="str">
        <f t="shared" si="979"/>
        <v>-</v>
      </c>
      <c r="DL670" s="3" t="str">
        <f t="shared" si="979"/>
        <v>-</v>
      </c>
      <c r="DM670" s="3"/>
      <c r="DN670" s="3"/>
      <c r="DO670" s="3"/>
      <c r="DP670" s="3"/>
      <c r="DQ670" s="171"/>
      <c r="EJ670" s="147"/>
    </row>
    <row r="671" spans="88:140" ht="13.5" customHeight="1">
      <c r="CJ671" s="139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212" t="s">
        <v>90</v>
      </c>
      <c r="DA671" s="3" t="str">
        <f>IF(DA664=1,VLOOKUP(1,DA643:DP661,DA667,FALSE),"-")</f>
        <v>-</v>
      </c>
      <c r="DB671" s="3" t="str">
        <f t="shared" ref="DB671:DL671" si="980">IF(DB664=1,VLOOKUP(1,DB643:DQ661,DB667,FALSE),"-")</f>
        <v>-</v>
      </c>
      <c r="DC671" s="3" t="str">
        <f t="shared" si="980"/>
        <v>-</v>
      </c>
      <c r="DD671" s="3" t="str">
        <f t="shared" si="980"/>
        <v>-</v>
      </c>
      <c r="DE671" s="3" t="str">
        <f t="shared" si="980"/>
        <v>-</v>
      </c>
      <c r="DF671" s="3" t="str">
        <f t="shared" si="980"/>
        <v>-</v>
      </c>
      <c r="DG671" s="3" t="str">
        <f t="shared" si="980"/>
        <v>-</v>
      </c>
      <c r="DH671" s="3" t="str">
        <f t="shared" si="980"/>
        <v>-</v>
      </c>
      <c r="DI671" s="3" t="str">
        <f t="shared" si="980"/>
        <v>-</v>
      </c>
      <c r="DJ671" s="3" t="str">
        <f t="shared" si="980"/>
        <v>-</v>
      </c>
      <c r="DK671" s="3" t="str">
        <f t="shared" si="980"/>
        <v>-</v>
      </c>
      <c r="DL671" s="3" t="str">
        <f t="shared" si="980"/>
        <v>-</v>
      </c>
      <c r="DM671" s="3"/>
      <c r="DN671" s="3"/>
      <c r="DO671" s="3"/>
      <c r="DP671" s="3"/>
      <c r="DQ671" s="171"/>
      <c r="EJ671" s="147"/>
    </row>
    <row r="672" spans="88:140" ht="13.5" customHeight="1">
      <c r="CJ672" s="139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212" t="s">
        <v>60</v>
      </c>
      <c r="DA672" s="3" t="str">
        <f>IF(DA664=1,VLOOKUP(1,DA643:DP661,DA668,FALSE),"-")</f>
        <v>-</v>
      </c>
      <c r="DB672" s="3" t="str">
        <f t="shared" ref="DB672:DL672" si="981">IF(DB664=1,VLOOKUP(1,DB643:DQ661,DB668,FALSE),"-")</f>
        <v>-</v>
      </c>
      <c r="DC672" s="3" t="str">
        <f t="shared" si="981"/>
        <v>-</v>
      </c>
      <c r="DD672" s="3" t="str">
        <f t="shared" si="981"/>
        <v>-</v>
      </c>
      <c r="DE672" s="3" t="str">
        <f t="shared" si="981"/>
        <v>-</v>
      </c>
      <c r="DF672" s="3" t="str">
        <f t="shared" si="981"/>
        <v>-</v>
      </c>
      <c r="DG672" s="3" t="str">
        <f t="shared" si="981"/>
        <v>-</v>
      </c>
      <c r="DH672" s="3" t="str">
        <f t="shared" si="981"/>
        <v>-</v>
      </c>
      <c r="DI672" s="3" t="str">
        <f t="shared" si="981"/>
        <v>-</v>
      </c>
      <c r="DJ672" s="3" t="str">
        <f t="shared" si="981"/>
        <v>-</v>
      </c>
      <c r="DK672" s="3" t="str">
        <f t="shared" si="981"/>
        <v>-</v>
      </c>
      <c r="DL672" s="3" t="str">
        <f t="shared" si="981"/>
        <v>-</v>
      </c>
      <c r="DM672" s="3"/>
      <c r="DN672" s="3"/>
      <c r="DO672" s="3"/>
      <c r="DP672" s="3"/>
      <c r="DQ672" s="174"/>
      <c r="EJ672" s="147"/>
    </row>
    <row r="673" spans="88:140" ht="13.5" customHeight="1">
      <c r="CJ673" s="139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212" t="s">
        <v>61</v>
      </c>
      <c r="DA673" s="3" t="str">
        <f>IF(DA664=1,VLOOKUP(1,DA643:DP661,DA669,FALSE),"-")</f>
        <v>-</v>
      </c>
      <c r="DB673" s="3" t="str">
        <f t="shared" ref="DB673:DL673" si="982">IF(DB664=1,VLOOKUP(1,DB643:DQ661,DB669,FALSE),"-")</f>
        <v>-</v>
      </c>
      <c r="DC673" s="3" t="str">
        <f t="shared" si="982"/>
        <v>-</v>
      </c>
      <c r="DD673" s="3" t="str">
        <f t="shared" si="982"/>
        <v>-</v>
      </c>
      <c r="DE673" s="3" t="str">
        <f t="shared" si="982"/>
        <v>-</v>
      </c>
      <c r="DF673" s="3" t="str">
        <f t="shared" si="982"/>
        <v>-</v>
      </c>
      <c r="DG673" s="3" t="str">
        <f t="shared" si="982"/>
        <v>-</v>
      </c>
      <c r="DH673" s="3" t="str">
        <f t="shared" si="982"/>
        <v>-</v>
      </c>
      <c r="DI673" s="3" t="str">
        <f t="shared" si="982"/>
        <v>-</v>
      </c>
      <c r="DJ673" s="3" t="str">
        <f t="shared" si="982"/>
        <v>-</v>
      </c>
      <c r="DK673" s="3" t="str">
        <f t="shared" si="982"/>
        <v>-</v>
      </c>
      <c r="DL673" s="3" t="str">
        <f t="shared" si="982"/>
        <v>-</v>
      </c>
      <c r="DM673" s="3"/>
      <c r="DN673" s="3"/>
      <c r="DO673" s="3"/>
      <c r="DP673" s="3"/>
      <c r="DQ673" s="171"/>
      <c r="EJ673" s="147"/>
    </row>
    <row r="674" spans="88:140" ht="13.5" customHeight="1">
      <c r="CJ674" s="139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>
        <v>1</v>
      </c>
      <c r="CZ674" s="245" t="s">
        <v>93</v>
      </c>
      <c r="DA674" s="3" t="str">
        <f>IF(DA670="-","-",$E$38/(($E$23*$E$30/(2*PI()*$E$33)*1000/60)^2))</f>
        <v>-</v>
      </c>
      <c r="DB674" s="3" t="str">
        <f t="shared" ref="DB674:DL674" si="983">IF(DB670="-","-",$E$38/(($E$23*$E$30/(2*PI()*$E$33)*1000/60)^2))</f>
        <v>-</v>
      </c>
      <c r="DC674" s="3" t="str">
        <f t="shared" si="983"/>
        <v>-</v>
      </c>
      <c r="DD674" s="3" t="str">
        <f t="shared" si="983"/>
        <v>-</v>
      </c>
      <c r="DE674" s="3" t="str">
        <f t="shared" si="983"/>
        <v>-</v>
      </c>
      <c r="DF674" s="3" t="str">
        <f t="shared" si="983"/>
        <v>-</v>
      </c>
      <c r="DG674" s="3" t="str">
        <f t="shared" si="983"/>
        <v>-</v>
      </c>
      <c r="DH674" s="3" t="str">
        <f t="shared" si="983"/>
        <v>-</v>
      </c>
      <c r="DI674" s="3" t="str">
        <f t="shared" si="983"/>
        <v>-</v>
      </c>
      <c r="DJ674" s="3" t="str">
        <f t="shared" si="983"/>
        <v>-</v>
      </c>
      <c r="DK674" s="3" t="str">
        <f t="shared" si="983"/>
        <v>-</v>
      </c>
      <c r="DL674" s="3" t="str">
        <f t="shared" si="983"/>
        <v>-</v>
      </c>
      <c r="DM674" s="3"/>
      <c r="DN674" s="3"/>
      <c r="DO674" s="3"/>
      <c r="DP674" s="3"/>
      <c r="DQ674" s="171"/>
      <c r="EJ674" s="147"/>
    </row>
    <row r="675" spans="88:140" ht="13.5" customHeight="1">
      <c r="CJ675" s="139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>
        <v>1</v>
      </c>
      <c r="CZ675" s="245" t="s">
        <v>96</v>
      </c>
      <c r="DA675" s="3" t="str">
        <f>IF(DA670="-","-",-($E$23*$E$30*$F$23*$E$31/($E$33)*DA672)+$E$37/($E$23*$E$30/(2*PI()*$E$33)*1000/60))</f>
        <v>-</v>
      </c>
      <c r="DB675" s="3" t="str">
        <f t="shared" ref="DB675:DL675" si="984">IF(DB670="-","-",-($E$23*$E$30*$F$23*$E$31/($E$33)*DB672)+$E$37/($E$23*$E$30/(2*PI()*$E$33)*1000/60))</f>
        <v>-</v>
      </c>
      <c r="DC675" s="3" t="str">
        <f t="shared" si="984"/>
        <v>-</v>
      </c>
      <c r="DD675" s="3" t="str">
        <f t="shared" si="984"/>
        <v>-</v>
      </c>
      <c r="DE675" s="3" t="str">
        <f t="shared" si="984"/>
        <v>-</v>
      </c>
      <c r="DF675" s="3" t="str">
        <f t="shared" si="984"/>
        <v>-</v>
      </c>
      <c r="DG675" s="3" t="str">
        <f t="shared" si="984"/>
        <v>-</v>
      </c>
      <c r="DH675" s="3" t="str">
        <f t="shared" si="984"/>
        <v>-</v>
      </c>
      <c r="DI675" s="3" t="str">
        <f t="shared" si="984"/>
        <v>-</v>
      </c>
      <c r="DJ675" s="3" t="str">
        <f t="shared" si="984"/>
        <v>-</v>
      </c>
      <c r="DK675" s="3" t="str">
        <f t="shared" si="984"/>
        <v>-</v>
      </c>
      <c r="DL675" s="3" t="str">
        <f t="shared" si="984"/>
        <v>-</v>
      </c>
      <c r="DM675" s="3"/>
      <c r="DN675" s="3"/>
      <c r="DO675" s="3"/>
      <c r="DP675" s="3"/>
      <c r="DQ675" s="171"/>
      <c r="EJ675" s="147"/>
    </row>
    <row r="676" spans="88:140" ht="13.5" customHeight="1">
      <c r="CJ676" s="139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>
        <v>1</v>
      </c>
      <c r="CZ676" s="245" t="s">
        <v>99</v>
      </c>
      <c r="DA676" s="3" t="str">
        <f>IF(DA670="-","-",-$E$23*$E$30*$F$23*$E$31/($E$33) * DA673 + $E$36*$E$6*9.80665+DA638)</f>
        <v>-</v>
      </c>
      <c r="DB676" s="3" t="str">
        <f t="shared" ref="DB676:DL676" si="985">IF(DB670="-","-",-$E$23*$E$30*$F$23*$E$31/($E$33) * DB673 + $E$36*$E$6*9.80665+DB638)</f>
        <v>-</v>
      </c>
      <c r="DC676" s="3" t="str">
        <f t="shared" si="985"/>
        <v>-</v>
      </c>
      <c r="DD676" s="3" t="str">
        <f t="shared" si="985"/>
        <v>-</v>
      </c>
      <c r="DE676" s="3" t="str">
        <f t="shared" si="985"/>
        <v>-</v>
      </c>
      <c r="DF676" s="3" t="str">
        <f t="shared" si="985"/>
        <v>-</v>
      </c>
      <c r="DG676" s="3" t="str">
        <f t="shared" si="985"/>
        <v>-</v>
      </c>
      <c r="DH676" s="3" t="str">
        <f t="shared" si="985"/>
        <v>-</v>
      </c>
      <c r="DI676" s="3" t="str">
        <f t="shared" si="985"/>
        <v>-</v>
      </c>
      <c r="DJ676" s="3" t="str">
        <f t="shared" si="985"/>
        <v>-</v>
      </c>
      <c r="DK676" s="3" t="str">
        <f t="shared" si="985"/>
        <v>-</v>
      </c>
      <c r="DL676" s="3" t="str">
        <f t="shared" si="985"/>
        <v>-</v>
      </c>
      <c r="DM676" s="3"/>
      <c r="DN676" s="3"/>
      <c r="DO676" s="3"/>
      <c r="DP676" s="3"/>
      <c r="EJ676" s="147"/>
    </row>
    <row r="677" spans="88:140" ht="13.5" customHeight="1">
      <c r="CJ677" s="139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212" t="s">
        <v>102</v>
      </c>
      <c r="DA677" s="3" t="str">
        <f>IF(DA670="-","-",(-DA675+SQRT(DA675^2-4*DA674*(DA676+DA638)))/2/DA674)</f>
        <v>-</v>
      </c>
      <c r="DB677" s="3" t="str">
        <f t="shared" ref="DB677:DL677" si="986">IF(DB670="-","-",(-DB675+SQRT(DB675^2-4*DB674*(DB676+DB638)))/2/DB674)</f>
        <v>-</v>
      </c>
      <c r="DC677" s="3" t="str">
        <f t="shared" si="986"/>
        <v>-</v>
      </c>
      <c r="DD677" s="3" t="str">
        <f t="shared" si="986"/>
        <v>-</v>
      </c>
      <c r="DE677" s="3" t="str">
        <f t="shared" si="986"/>
        <v>-</v>
      </c>
      <c r="DF677" s="3" t="str">
        <f t="shared" si="986"/>
        <v>-</v>
      </c>
      <c r="DG677" s="3" t="str">
        <f t="shared" si="986"/>
        <v>-</v>
      </c>
      <c r="DH677" s="3" t="str">
        <f t="shared" si="986"/>
        <v>-</v>
      </c>
      <c r="DI677" s="3" t="str">
        <f t="shared" si="986"/>
        <v>-</v>
      </c>
      <c r="DJ677" s="3" t="str">
        <f t="shared" si="986"/>
        <v>-</v>
      </c>
      <c r="DK677" s="3" t="str">
        <f t="shared" si="986"/>
        <v>-</v>
      </c>
      <c r="DL677" s="3" t="str">
        <f t="shared" si="986"/>
        <v>-</v>
      </c>
      <c r="DM677" s="3"/>
      <c r="DN677" s="3"/>
      <c r="DO677" s="3"/>
      <c r="DP677" s="3"/>
      <c r="EJ677" s="147"/>
    </row>
    <row r="678" spans="88:140" ht="13.5" customHeight="1">
      <c r="CJ678" s="139"/>
      <c r="CZ678" s="246" t="s">
        <v>106</v>
      </c>
      <c r="DA678" s="196" t="str">
        <f>IF(MAX(DA643:DA661)&lt;1,"-",IF(DA670="-","-",DA677/$E$23/$E$30*(2*PI()*$E$33)/1000*60))</f>
        <v>-</v>
      </c>
      <c r="DB678" s="196" t="str">
        <f t="shared" ref="DB678:DL678" si="987">IF(MAX(DB643:DB661)&lt;1,"-",IF(DB670="-","-",DB677/$E$23/$E$30*(2*PI()*$E$33)/1000*60))</f>
        <v>-</v>
      </c>
      <c r="DC678" s="196" t="str">
        <f t="shared" si="987"/>
        <v>-</v>
      </c>
      <c r="DD678" s="196" t="str">
        <f t="shared" si="987"/>
        <v>-</v>
      </c>
      <c r="DE678" s="196" t="str">
        <f t="shared" si="987"/>
        <v>-</v>
      </c>
      <c r="DF678" s="196" t="str">
        <f t="shared" si="987"/>
        <v>-</v>
      </c>
      <c r="DG678" s="196" t="str">
        <f t="shared" si="987"/>
        <v>-</v>
      </c>
      <c r="DH678" s="196" t="str">
        <f t="shared" si="987"/>
        <v>-</v>
      </c>
      <c r="DI678" s="196" t="str">
        <f t="shared" si="987"/>
        <v>-</v>
      </c>
      <c r="DJ678" s="196" t="str">
        <f t="shared" si="987"/>
        <v>-</v>
      </c>
      <c r="DK678" s="196" t="str">
        <f t="shared" si="987"/>
        <v>-</v>
      </c>
      <c r="DL678" s="196" t="str">
        <f t="shared" si="987"/>
        <v>-</v>
      </c>
      <c r="EJ678" s="147"/>
    </row>
    <row r="679" spans="88:140" ht="13.5" customHeight="1">
      <c r="CJ679" s="139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142"/>
      <c r="EJ679" s="147"/>
    </row>
    <row r="680" spans="88:140" ht="13.5" customHeight="1">
      <c r="CJ680" s="139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142"/>
      <c r="EJ680" s="147"/>
    </row>
    <row r="681" spans="88:140" ht="13.5" customHeight="1">
      <c r="CJ681" s="157"/>
      <c r="CK681" s="3"/>
      <c r="CL681" s="3"/>
      <c r="CM681" s="3"/>
      <c r="CN681" s="3"/>
      <c r="CO681" s="3" t="s">
        <v>32</v>
      </c>
      <c r="CP681" s="164" t="s">
        <v>33</v>
      </c>
      <c r="CQ681" s="3" t="s">
        <v>34</v>
      </c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171"/>
      <c r="EJ681" s="147"/>
    </row>
    <row r="682" spans="88:140" ht="13.5" customHeight="1">
      <c r="CJ682" s="139"/>
      <c r="CK682" s="3"/>
      <c r="CL682" s="3"/>
      <c r="CM682" s="165"/>
      <c r="CN682" s="165"/>
      <c r="CO682" s="215">
        <v>0</v>
      </c>
      <c r="CP682" s="242">
        <f>$AL$70</f>
        <v>0</v>
      </c>
      <c r="CQ682" s="242">
        <f>$AM$70</f>
        <v>0.01</v>
      </c>
      <c r="CR682" s="242">
        <f>$AN$70</f>
        <v>0.02</v>
      </c>
      <c r="CS682" s="242">
        <f>$AO$70</f>
        <v>0.03</v>
      </c>
      <c r="CT682" s="242">
        <f>$AP$70</f>
        <v>0.04</v>
      </c>
      <c r="CU682" s="242">
        <f>$AQ$70</f>
        <v>0.05</v>
      </c>
      <c r="CV682" s="242">
        <f>$AR$70</f>
        <v>0.06</v>
      </c>
      <c r="CW682" s="242">
        <f>$AS$70</f>
        <v>7.0000000000000007E-2</v>
      </c>
      <c r="CX682" s="242">
        <f>$AT$70</f>
        <v>0.08</v>
      </c>
      <c r="CY682" s="242">
        <f>$AU$70</f>
        <v>0.09</v>
      </c>
      <c r="CZ682" s="242">
        <f>$AV$70</f>
        <v>0.1</v>
      </c>
      <c r="DA682" s="193">
        <f>CO682</f>
        <v>0</v>
      </c>
      <c r="DB682" s="193">
        <f t="shared" ref="DB682:DL683" si="988">CP682</f>
        <v>0</v>
      </c>
      <c r="DC682" s="193">
        <f t="shared" si="988"/>
        <v>0.01</v>
      </c>
      <c r="DD682" s="193">
        <f t="shared" si="988"/>
        <v>0.02</v>
      </c>
      <c r="DE682" s="193">
        <f t="shared" si="988"/>
        <v>0.03</v>
      </c>
      <c r="DF682" s="193">
        <f t="shared" si="988"/>
        <v>0.04</v>
      </c>
      <c r="DG682" s="193">
        <f t="shared" si="988"/>
        <v>0.05</v>
      </c>
      <c r="DH682" s="193">
        <f t="shared" si="988"/>
        <v>0.06</v>
      </c>
      <c r="DI682" s="193">
        <f t="shared" si="988"/>
        <v>7.0000000000000007E-2</v>
      </c>
      <c r="DJ682" s="193">
        <f t="shared" si="988"/>
        <v>0.08</v>
      </c>
      <c r="DK682" s="193">
        <f t="shared" si="988"/>
        <v>0.09</v>
      </c>
      <c r="DL682" s="194">
        <f t="shared" si="988"/>
        <v>0.1</v>
      </c>
      <c r="DM682" s="3"/>
      <c r="DN682" s="3"/>
      <c r="DO682" s="3"/>
      <c r="DP682" s="3"/>
      <c r="DQ682" s="171"/>
      <c r="EJ682" s="147"/>
    </row>
    <row r="683" spans="88:140" ht="13.5" customHeight="1">
      <c r="CJ683" s="139"/>
      <c r="CK683" s="3"/>
      <c r="CL683" s="3"/>
      <c r="CM683" s="3"/>
      <c r="CN683" s="3"/>
      <c r="CO683" s="213">
        <f t="shared" ref="CO683:CZ683" si="989">$E$6*9.80665*SIN(ATAN(CO$6))</f>
        <v>0</v>
      </c>
      <c r="CP683" s="196">
        <f>$E$6*9.80665*SIN(ATAN(CP682))</f>
        <v>0</v>
      </c>
      <c r="CQ683" s="243">
        <f t="shared" si="989"/>
        <v>0</v>
      </c>
      <c r="CR683" s="196">
        <f t="shared" si="989"/>
        <v>0</v>
      </c>
      <c r="CS683" s="196">
        <f t="shared" si="989"/>
        <v>0</v>
      </c>
      <c r="CT683" s="196">
        <f t="shared" si="989"/>
        <v>0</v>
      </c>
      <c r="CU683" s="196">
        <f t="shared" si="989"/>
        <v>0</v>
      </c>
      <c r="CV683" s="196">
        <f t="shared" si="989"/>
        <v>0</v>
      </c>
      <c r="CW683" s="196">
        <f t="shared" si="989"/>
        <v>0</v>
      </c>
      <c r="CX683" s="196">
        <f t="shared" si="989"/>
        <v>0</v>
      </c>
      <c r="CY683" s="196">
        <f t="shared" si="989"/>
        <v>0</v>
      </c>
      <c r="CZ683" s="196">
        <f t="shared" si="989"/>
        <v>0</v>
      </c>
      <c r="DA683" s="196">
        <f>CO683</f>
        <v>0</v>
      </c>
      <c r="DB683" s="196">
        <f t="shared" si="988"/>
        <v>0</v>
      </c>
      <c r="DC683" s="196">
        <f t="shared" si="988"/>
        <v>0</v>
      </c>
      <c r="DD683" s="196">
        <f t="shared" si="988"/>
        <v>0</v>
      </c>
      <c r="DE683" s="196">
        <f t="shared" si="988"/>
        <v>0</v>
      </c>
      <c r="DF683" s="196">
        <f t="shared" si="988"/>
        <v>0</v>
      </c>
      <c r="DG683" s="196">
        <f t="shared" si="988"/>
        <v>0</v>
      </c>
      <c r="DH683" s="196">
        <f t="shared" si="988"/>
        <v>0</v>
      </c>
      <c r="DI683" s="196">
        <f t="shared" si="988"/>
        <v>0</v>
      </c>
      <c r="DJ683" s="196">
        <f t="shared" si="988"/>
        <v>0</v>
      </c>
      <c r="DK683" s="196">
        <f t="shared" si="988"/>
        <v>0</v>
      </c>
      <c r="DL683" s="197">
        <f t="shared" si="988"/>
        <v>0</v>
      </c>
      <c r="DM683" s="3"/>
      <c r="DN683" s="3"/>
      <c r="DO683" s="3"/>
      <c r="DP683" s="3"/>
      <c r="DQ683" s="171"/>
      <c r="EJ683" s="147"/>
    </row>
    <row r="684" spans="88:140" ht="13.5" customHeight="1">
      <c r="CJ684" s="139"/>
      <c r="CK684" s="3"/>
      <c r="CL684" s="3"/>
      <c r="CM684" s="3"/>
      <c r="CN684" s="3"/>
      <c r="CO684" s="3"/>
      <c r="CP684" s="3"/>
      <c r="CQ684" s="166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171"/>
      <c r="EJ684" s="147"/>
    </row>
    <row r="685" spans="88:140" ht="13.5" customHeight="1">
      <c r="CJ685" s="139"/>
      <c r="CK685" s="3"/>
      <c r="CL685" s="1" t="s">
        <v>26</v>
      </c>
      <c r="CM685" s="3" t="s">
        <v>50</v>
      </c>
      <c r="CN685" s="3" t="s">
        <v>51</v>
      </c>
      <c r="CO685" s="3" t="s">
        <v>52</v>
      </c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 t="s">
        <v>25</v>
      </c>
      <c r="DN685" s="3" t="s">
        <v>53</v>
      </c>
      <c r="DO685" s="151" t="s">
        <v>54</v>
      </c>
      <c r="DP685" s="3"/>
      <c r="DQ685" s="171"/>
      <c r="EJ685" s="147"/>
    </row>
    <row r="686" spans="88:140" ht="13.5" customHeight="1">
      <c r="CJ686" s="231"/>
      <c r="CK686" s="249" t="str">
        <f>CB4</f>
        <v>16th</v>
      </c>
      <c r="CL686" s="232"/>
      <c r="CM686" s="223"/>
      <c r="CN686" s="223"/>
      <c r="CO686" s="193">
        <f>CO$6</f>
        <v>0</v>
      </c>
      <c r="CP686" s="193">
        <f t="shared" ref="CP686:CZ686" si="990">CP$6</f>
        <v>0</v>
      </c>
      <c r="CQ686" s="193">
        <f t="shared" si="990"/>
        <v>0.01</v>
      </c>
      <c r="CR686" s="193">
        <f t="shared" si="990"/>
        <v>0.02</v>
      </c>
      <c r="CS686" s="193">
        <f t="shared" si="990"/>
        <v>0.03</v>
      </c>
      <c r="CT686" s="193">
        <f t="shared" si="990"/>
        <v>0.04</v>
      </c>
      <c r="CU686" s="193">
        <f t="shared" si="990"/>
        <v>0.05</v>
      </c>
      <c r="CV686" s="193">
        <f t="shared" si="990"/>
        <v>0.06</v>
      </c>
      <c r="CW686" s="193">
        <f t="shared" si="990"/>
        <v>7.0000000000000007E-2</v>
      </c>
      <c r="CX686" s="193">
        <f t="shared" si="990"/>
        <v>0.08</v>
      </c>
      <c r="CY686" s="193">
        <f t="shared" si="990"/>
        <v>0.09</v>
      </c>
      <c r="CZ686" s="193">
        <f t="shared" si="990"/>
        <v>0.1</v>
      </c>
      <c r="DA686" s="193">
        <f>CO$6</f>
        <v>0</v>
      </c>
      <c r="DB686" s="193">
        <f>CP$6</f>
        <v>0</v>
      </c>
      <c r="DC686" s="193">
        <f t="shared" ref="DC686:DJ686" si="991">CQ$6</f>
        <v>0.01</v>
      </c>
      <c r="DD686" s="193">
        <f t="shared" si="991"/>
        <v>0.02</v>
      </c>
      <c r="DE686" s="193">
        <f t="shared" si="991"/>
        <v>0.03</v>
      </c>
      <c r="DF686" s="193">
        <f t="shared" si="991"/>
        <v>0.04</v>
      </c>
      <c r="DG686" s="193">
        <f t="shared" si="991"/>
        <v>0.05</v>
      </c>
      <c r="DH686" s="193">
        <f t="shared" si="991"/>
        <v>0.06</v>
      </c>
      <c r="DI686" s="193">
        <f t="shared" si="991"/>
        <v>7.0000000000000007E-2</v>
      </c>
      <c r="DJ686" s="193">
        <f t="shared" si="991"/>
        <v>0.08</v>
      </c>
      <c r="DK686" s="193">
        <f>CY$6</f>
        <v>0.09</v>
      </c>
      <c r="DL686" s="193">
        <f>CZ$6</f>
        <v>0.1</v>
      </c>
      <c r="DM686" s="193"/>
      <c r="DN686" s="193"/>
      <c r="DO686" s="193" t="s">
        <v>56</v>
      </c>
      <c r="DP686" s="194"/>
      <c r="DQ686" s="171"/>
      <c r="EJ686" s="147"/>
    </row>
    <row r="687" spans="88:140" ht="13.5" customHeight="1">
      <c r="CJ687" s="236" t="str">
        <f>BL5</f>
        <v>rpm</v>
      </c>
      <c r="CK687" s="142" t="str">
        <f>CB5</f>
        <v>Nm</v>
      </c>
      <c r="CL687" s="139" t="s">
        <v>36</v>
      </c>
      <c r="CM687" s="3" t="s">
        <v>58</v>
      </c>
      <c r="CN687" s="3" t="s">
        <v>59</v>
      </c>
      <c r="CO687" s="3" t="s">
        <v>59</v>
      </c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 t="s">
        <v>35</v>
      </c>
      <c r="DN687" s="3" t="s">
        <v>58</v>
      </c>
      <c r="DO687" s="139" t="s">
        <v>60</v>
      </c>
      <c r="DP687" s="235" t="s">
        <v>61</v>
      </c>
      <c r="DQ687" s="171"/>
      <c r="EJ687" s="147"/>
    </row>
    <row r="688" spans="88:140" ht="13.5" customHeight="1">
      <c r="CJ688" s="236" t="str">
        <f>IF($E$24="","-",BL6)</f>
        <v>-</v>
      </c>
      <c r="CK688" s="142" t="str">
        <f t="shared" ref="CK688:CK706" si="992">CB6</f>
        <v>-</v>
      </c>
      <c r="CL688" s="260" t="str">
        <f>IF(CJ688="-","-",CJ688/$E$24/$E$30*(2*PI()*$E$33)/1000*60)</f>
        <v>-</v>
      </c>
      <c r="CM688" s="3">
        <f t="shared" ref="CM688:CM706" si="993">IF(CJ688="-",0,$CK688*$E$24*$E$30*$F$24*$E$31/($E$33))</f>
        <v>0</v>
      </c>
      <c r="CN688" s="3">
        <f>IF(CJ688="-",0,$E$36*$E$6*9.80665+$E$37*($CJ688/$E$24/$E$30*(2*PI()*$E$33)/1000*60)+$E$38*($CJ688/$E$24/$E$30*(2*PI()*$E$33)/1000*60)^2)</f>
        <v>0</v>
      </c>
      <c r="CO688" s="3">
        <f t="shared" ref="CO688:CO706" si="994">IF(CJ688="-",0,$CM688-$CN688-CO$53)</f>
        <v>0</v>
      </c>
      <c r="CP688" s="3">
        <f t="shared" ref="CP688:CP706" si="995">IF(CJ688="-",0,$CM688-$CN688-CP$53)</f>
        <v>0</v>
      </c>
      <c r="CQ688" s="3">
        <f t="shared" ref="CQ688:CQ706" si="996">IF(CJ688="-",0,$CM688-$CN688-CQ$53)</f>
        <v>0</v>
      </c>
      <c r="CR688" s="3">
        <f t="shared" ref="CR688:CR706" si="997">IF(CJ688="-",0,$CM688-$CN688-CR$53)</f>
        <v>0</v>
      </c>
      <c r="CS688" s="3">
        <f t="shared" ref="CS688:CS706" si="998">IF(CJ688="-",0,$CM688-$CN688-CS$53)</f>
        <v>0</v>
      </c>
      <c r="CT688" s="3">
        <f t="shared" ref="CT688:CT706" si="999">IF(CJ688="-",0,$CM688-$CN688-CT$53)</f>
        <v>0</v>
      </c>
      <c r="CU688" s="3">
        <f t="shared" ref="CU688:CU706" si="1000">IF(CJ688="-",0,$CM688-$CN688-CU$53)</f>
        <v>0</v>
      </c>
      <c r="CV688" s="3">
        <f t="shared" ref="CV688:CV706" si="1001">IF(CJ688="-",0,$CM688-$CN688-CV$53)</f>
        <v>0</v>
      </c>
      <c r="CW688" s="3">
        <f t="shared" ref="CW688:CW706" si="1002">IF(CJ688="-",0,$CM688-$CN688-CW$53)</f>
        <v>0</v>
      </c>
      <c r="CX688" s="3">
        <f t="shared" ref="CX688:CX706" si="1003">IF(CJ688="-",0,$CM688-$CN688-CX$53)</f>
        <v>0</v>
      </c>
      <c r="CY688" s="3">
        <f t="shared" ref="CY688:CY706" si="1004">IF(CJ688="-",0,$CM688-$CN688-CY$53)</f>
        <v>0</v>
      </c>
      <c r="CZ688" s="3">
        <f t="shared" ref="CZ688:CZ706" si="1005">IF(CJ688="-",0,$CM688-$CN688-CZ$53)</f>
        <v>0</v>
      </c>
      <c r="DA688" s="3">
        <f>IF(AND(CO688&gt;0,CO689&lt;0),1,-1)</f>
        <v>-1</v>
      </c>
      <c r="DB688" s="3">
        <f t="shared" ref="DB688:DJ706" si="1006">IF(AND(CP688&gt;0,CP689&lt;0),1,-1)</f>
        <v>-1</v>
      </c>
      <c r="DC688" s="3">
        <f t="shared" si="1006"/>
        <v>-1</v>
      </c>
      <c r="DD688" s="3">
        <f t="shared" si="1006"/>
        <v>-1</v>
      </c>
      <c r="DE688" s="3">
        <f t="shared" si="1006"/>
        <v>-1</v>
      </c>
      <c r="DF688" s="3">
        <f t="shared" si="1006"/>
        <v>-1</v>
      </c>
      <c r="DG688" s="3">
        <f t="shared" si="1006"/>
        <v>-1</v>
      </c>
      <c r="DH688" s="3">
        <f t="shared" si="1006"/>
        <v>-1</v>
      </c>
      <c r="DI688" s="3">
        <f t="shared" si="1006"/>
        <v>-1</v>
      </c>
      <c r="DJ688" s="3">
        <f>IF(AND(CX688&gt;0,CX689&lt;0),1,-1)</f>
        <v>-1</v>
      </c>
      <c r="DK688" s="3">
        <f t="shared" ref="DK688:DL705" si="1007">IF(AND(CY688&gt;0,CY689&lt;0),1,-1)</f>
        <v>-1</v>
      </c>
      <c r="DL688" s="3">
        <f t="shared" si="1007"/>
        <v>-1</v>
      </c>
      <c r="DM688" s="161" t="str">
        <f t="shared" ref="DM688:DM707" si="1008">CJ688</f>
        <v>-</v>
      </c>
      <c r="DN688" s="161" t="str">
        <f t="shared" ref="DN688:DN707" si="1009">CK688</f>
        <v>-</v>
      </c>
      <c r="DO688" s="139" t="str">
        <f>IF(OR(DM688="-",DM689="-"),"-",(DN688-DN689)/(DM688-DM689))</f>
        <v>-</v>
      </c>
      <c r="DP688" s="235" t="str">
        <f>IF(OR(DM688="-",DM689="-"),"-",(DM688*DN689-DN688*DM689)/(DM688-DM689))</f>
        <v>-</v>
      </c>
      <c r="DQ688" s="171"/>
      <c r="EJ688" s="147"/>
    </row>
    <row r="689" spans="88:140" ht="13.5" customHeight="1">
      <c r="CJ689" s="236" t="str">
        <f t="shared" ref="CJ689:CJ707" si="1010">IF($E$24="","-",BL7)</f>
        <v>-</v>
      </c>
      <c r="CK689" s="142" t="str">
        <f t="shared" si="992"/>
        <v>-</v>
      </c>
      <c r="CL689" s="260" t="str">
        <f t="shared" ref="CL689:CL707" si="1011">IF(CJ689="-","-",CJ689/$E$24/$E$30*(2*PI()*$E$33)/1000*60)</f>
        <v>-</v>
      </c>
      <c r="CM689" s="3">
        <f t="shared" si="993"/>
        <v>0</v>
      </c>
      <c r="CN689" s="3">
        <f t="shared" ref="CN689:CN707" si="1012">IF(CJ689="-",0,$E$36*$E$6*9.80665+$E$37*($CJ689/$E$24/$E$30*(2*PI()*$E$33)/1000*60)+$E$38*($CJ689/$E$24/$E$30*(2*PI()*$E$33)/1000*60)^2)</f>
        <v>0</v>
      </c>
      <c r="CO689" s="3">
        <f t="shared" si="994"/>
        <v>0</v>
      </c>
      <c r="CP689" s="3">
        <f t="shared" si="995"/>
        <v>0</v>
      </c>
      <c r="CQ689" s="3">
        <f t="shared" si="996"/>
        <v>0</v>
      </c>
      <c r="CR689" s="3">
        <f t="shared" si="997"/>
        <v>0</v>
      </c>
      <c r="CS689" s="3">
        <f t="shared" si="998"/>
        <v>0</v>
      </c>
      <c r="CT689" s="3">
        <f t="shared" si="999"/>
        <v>0</v>
      </c>
      <c r="CU689" s="3">
        <f t="shared" si="1000"/>
        <v>0</v>
      </c>
      <c r="CV689" s="3">
        <f t="shared" si="1001"/>
        <v>0</v>
      </c>
      <c r="CW689" s="3">
        <f t="shared" si="1002"/>
        <v>0</v>
      </c>
      <c r="CX689" s="3">
        <f t="shared" si="1003"/>
        <v>0</v>
      </c>
      <c r="CY689" s="3">
        <f t="shared" si="1004"/>
        <v>0</v>
      </c>
      <c r="CZ689" s="3">
        <f t="shared" si="1005"/>
        <v>0</v>
      </c>
      <c r="DA689" s="3">
        <f t="shared" ref="DA689:DA701" si="1013">IF(AND(CO689&gt;0,CO690&lt;0),1,-1)</f>
        <v>-1</v>
      </c>
      <c r="DB689" s="3">
        <f t="shared" si="1006"/>
        <v>-1</v>
      </c>
      <c r="DC689" s="3">
        <f t="shared" si="1006"/>
        <v>-1</v>
      </c>
      <c r="DD689" s="3">
        <f t="shared" si="1006"/>
        <v>-1</v>
      </c>
      <c r="DE689" s="3">
        <f t="shared" si="1006"/>
        <v>-1</v>
      </c>
      <c r="DF689" s="3">
        <f t="shared" si="1006"/>
        <v>-1</v>
      </c>
      <c r="DG689" s="3">
        <f t="shared" si="1006"/>
        <v>-1</v>
      </c>
      <c r="DH689" s="3">
        <f t="shared" si="1006"/>
        <v>-1</v>
      </c>
      <c r="DI689" s="3">
        <f t="shared" si="1006"/>
        <v>-1</v>
      </c>
      <c r="DJ689" s="3">
        <f t="shared" si="1006"/>
        <v>-1</v>
      </c>
      <c r="DK689" s="3">
        <f t="shared" si="1007"/>
        <v>-1</v>
      </c>
      <c r="DL689" s="3">
        <f t="shared" si="1007"/>
        <v>-1</v>
      </c>
      <c r="DM689" s="161" t="str">
        <f t="shared" si="1008"/>
        <v>-</v>
      </c>
      <c r="DN689" s="161" t="str">
        <f t="shared" si="1009"/>
        <v>-</v>
      </c>
      <c r="DO689" s="139" t="str">
        <f>IF(OR(DM689="-",DM690="-"),"-",(DN689-DN690)/(DM689-DM690))</f>
        <v>-</v>
      </c>
      <c r="DP689" s="235" t="str">
        <f t="shared" ref="DP689:DP706" si="1014">IF(OR(DM689="-",DM690="-"),"-",(DM689*DN690-DN689*DM690)/(DM689-DM690))</f>
        <v>-</v>
      </c>
      <c r="DQ689" s="171"/>
      <c r="EJ689" s="147"/>
    </row>
    <row r="690" spans="88:140" ht="13.5" customHeight="1">
      <c r="CJ690" s="236" t="str">
        <f t="shared" si="1010"/>
        <v>-</v>
      </c>
      <c r="CK690" s="142" t="str">
        <f t="shared" si="992"/>
        <v>-</v>
      </c>
      <c r="CL690" s="260" t="str">
        <f t="shared" si="1011"/>
        <v>-</v>
      </c>
      <c r="CM690" s="3">
        <f t="shared" si="993"/>
        <v>0</v>
      </c>
      <c r="CN690" s="3">
        <f t="shared" si="1012"/>
        <v>0</v>
      </c>
      <c r="CO690" s="3">
        <f t="shared" si="994"/>
        <v>0</v>
      </c>
      <c r="CP690" s="3">
        <f t="shared" si="995"/>
        <v>0</v>
      </c>
      <c r="CQ690" s="3">
        <f t="shared" si="996"/>
        <v>0</v>
      </c>
      <c r="CR690" s="3">
        <f t="shared" si="997"/>
        <v>0</v>
      </c>
      <c r="CS690" s="3">
        <f t="shared" si="998"/>
        <v>0</v>
      </c>
      <c r="CT690" s="3">
        <f t="shared" si="999"/>
        <v>0</v>
      </c>
      <c r="CU690" s="3">
        <f t="shared" si="1000"/>
        <v>0</v>
      </c>
      <c r="CV690" s="3">
        <f t="shared" si="1001"/>
        <v>0</v>
      </c>
      <c r="CW690" s="3">
        <f t="shared" si="1002"/>
        <v>0</v>
      </c>
      <c r="CX690" s="3">
        <f t="shared" si="1003"/>
        <v>0</v>
      </c>
      <c r="CY690" s="3">
        <f t="shared" si="1004"/>
        <v>0</v>
      </c>
      <c r="CZ690" s="3">
        <f t="shared" si="1005"/>
        <v>0</v>
      </c>
      <c r="DA690" s="3">
        <f t="shared" si="1013"/>
        <v>-1</v>
      </c>
      <c r="DB690" s="3">
        <f t="shared" si="1006"/>
        <v>-1</v>
      </c>
      <c r="DC690" s="3">
        <f t="shared" si="1006"/>
        <v>-1</v>
      </c>
      <c r="DD690" s="3">
        <f t="shared" si="1006"/>
        <v>-1</v>
      </c>
      <c r="DE690" s="3">
        <f t="shared" si="1006"/>
        <v>-1</v>
      </c>
      <c r="DF690" s="3">
        <f t="shared" si="1006"/>
        <v>-1</v>
      </c>
      <c r="DG690" s="3">
        <f t="shared" si="1006"/>
        <v>-1</v>
      </c>
      <c r="DH690" s="3">
        <f t="shared" si="1006"/>
        <v>-1</v>
      </c>
      <c r="DI690" s="3">
        <f t="shared" si="1006"/>
        <v>-1</v>
      </c>
      <c r="DJ690" s="3">
        <f t="shared" si="1006"/>
        <v>-1</v>
      </c>
      <c r="DK690" s="3">
        <f t="shared" si="1007"/>
        <v>-1</v>
      </c>
      <c r="DL690" s="3">
        <f t="shared" si="1007"/>
        <v>-1</v>
      </c>
      <c r="DM690" s="161" t="str">
        <f t="shared" si="1008"/>
        <v>-</v>
      </c>
      <c r="DN690" s="161" t="str">
        <f t="shared" si="1009"/>
        <v>-</v>
      </c>
      <c r="DO690" s="139" t="str">
        <f t="shared" ref="DO690:DO705" si="1015">IF(OR(DM690="-",DM691="-"),"-",(DN690-DN691)/(DM690-DM691))</f>
        <v>-</v>
      </c>
      <c r="DP690" s="235" t="str">
        <f t="shared" si="1014"/>
        <v>-</v>
      </c>
      <c r="DQ690" s="171"/>
      <c r="EJ690" s="147"/>
    </row>
    <row r="691" spans="88:140" ht="13.5" customHeight="1">
      <c r="CJ691" s="236" t="str">
        <f t="shared" si="1010"/>
        <v>-</v>
      </c>
      <c r="CK691" s="142" t="str">
        <f t="shared" si="992"/>
        <v>-</v>
      </c>
      <c r="CL691" s="260" t="str">
        <f t="shared" si="1011"/>
        <v>-</v>
      </c>
      <c r="CM691" s="3">
        <f t="shared" si="993"/>
        <v>0</v>
      </c>
      <c r="CN691" s="3">
        <f t="shared" si="1012"/>
        <v>0</v>
      </c>
      <c r="CO691" s="3">
        <f t="shared" si="994"/>
        <v>0</v>
      </c>
      <c r="CP691" s="3">
        <f t="shared" si="995"/>
        <v>0</v>
      </c>
      <c r="CQ691" s="3">
        <f t="shared" si="996"/>
        <v>0</v>
      </c>
      <c r="CR691" s="3">
        <f t="shared" si="997"/>
        <v>0</v>
      </c>
      <c r="CS691" s="3">
        <f t="shared" si="998"/>
        <v>0</v>
      </c>
      <c r="CT691" s="3">
        <f t="shared" si="999"/>
        <v>0</v>
      </c>
      <c r="CU691" s="3">
        <f t="shared" si="1000"/>
        <v>0</v>
      </c>
      <c r="CV691" s="3">
        <f t="shared" si="1001"/>
        <v>0</v>
      </c>
      <c r="CW691" s="3">
        <f t="shared" si="1002"/>
        <v>0</v>
      </c>
      <c r="CX691" s="3">
        <f t="shared" si="1003"/>
        <v>0</v>
      </c>
      <c r="CY691" s="3">
        <f t="shared" si="1004"/>
        <v>0</v>
      </c>
      <c r="CZ691" s="3">
        <f t="shared" si="1005"/>
        <v>0</v>
      </c>
      <c r="DA691" s="3">
        <f t="shared" si="1013"/>
        <v>-1</v>
      </c>
      <c r="DB691" s="3">
        <f t="shared" si="1006"/>
        <v>-1</v>
      </c>
      <c r="DC691" s="3">
        <f t="shared" si="1006"/>
        <v>-1</v>
      </c>
      <c r="DD691" s="3">
        <f t="shared" si="1006"/>
        <v>-1</v>
      </c>
      <c r="DE691" s="3">
        <f t="shared" si="1006"/>
        <v>-1</v>
      </c>
      <c r="DF691" s="3">
        <f t="shared" si="1006"/>
        <v>-1</v>
      </c>
      <c r="DG691" s="3">
        <f t="shared" si="1006"/>
        <v>-1</v>
      </c>
      <c r="DH691" s="3">
        <f t="shared" si="1006"/>
        <v>-1</v>
      </c>
      <c r="DI691" s="3">
        <f t="shared" si="1006"/>
        <v>-1</v>
      </c>
      <c r="DJ691" s="3">
        <f t="shared" si="1006"/>
        <v>-1</v>
      </c>
      <c r="DK691" s="3">
        <f t="shared" si="1007"/>
        <v>-1</v>
      </c>
      <c r="DL691" s="3">
        <f t="shared" si="1007"/>
        <v>-1</v>
      </c>
      <c r="DM691" s="161" t="str">
        <f t="shared" si="1008"/>
        <v>-</v>
      </c>
      <c r="DN691" s="161" t="str">
        <f t="shared" si="1009"/>
        <v>-</v>
      </c>
      <c r="DO691" s="139" t="str">
        <f t="shared" si="1015"/>
        <v>-</v>
      </c>
      <c r="DP691" s="235" t="str">
        <f t="shared" si="1014"/>
        <v>-</v>
      </c>
      <c r="DQ691" s="171"/>
      <c r="EJ691" s="147"/>
    </row>
    <row r="692" spans="88:140" ht="13.5" customHeight="1">
      <c r="CJ692" s="236" t="str">
        <f t="shared" si="1010"/>
        <v>-</v>
      </c>
      <c r="CK692" s="142" t="str">
        <f t="shared" si="992"/>
        <v>-</v>
      </c>
      <c r="CL692" s="260" t="str">
        <f t="shared" si="1011"/>
        <v>-</v>
      </c>
      <c r="CM692" s="3">
        <f t="shared" si="993"/>
        <v>0</v>
      </c>
      <c r="CN692" s="3">
        <f t="shared" si="1012"/>
        <v>0</v>
      </c>
      <c r="CO692" s="3">
        <f t="shared" si="994"/>
        <v>0</v>
      </c>
      <c r="CP692" s="3">
        <f t="shared" si="995"/>
        <v>0</v>
      </c>
      <c r="CQ692" s="3">
        <f t="shared" si="996"/>
        <v>0</v>
      </c>
      <c r="CR692" s="3">
        <f t="shared" si="997"/>
        <v>0</v>
      </c>
      <c r="CS692" s="3">
        <f t="shared" si="998"/>
        <v>0</v>
      </c>
      <c r="CT692" s="3">
        <f t="shared" si="999"/>
        <v>0</v>
      </c>
      <c r="CU692" s="3">
        <f t="shared" si="1000"/>
        <v>0</v>
      </c>
      <c r="CV692" s="3">
        <f t="shared" si="1001"/>
        <v>0</v>
      </c>
      <c r="CW692" s="3">
        <f t="shared" si="1002"/>
        <v>0</v>
      </c>
      <c r="CX692" s="3">
        <f t="shared" si="1003"/>
        <v>0</v>
      </c>
      <c r="CY692" s="3">
        <f t="shared" si="1004"/>
        <v>0</v>
      </c>
      <c r="CZ692" s="3">
        <f t="shared" si="1005"/>
        <v>0</v>
      </c>
      <c r="DA692" s="3">
        <f t="shared" si="1013"/>
        <v>-1</v>
      </c>
      <c r="DB692" s="3">
        <f t="shared" si="1006"/>
        <v>-1</v>
      </c>
      <c r="DC692" s="3">
        <f t="shared" si="1006"/>
        <v>-1</v>
      </c>
      <c r="DD692" s="3">
        <f t="shared" si="1006"/>
        <v>-1</v>
      </c>
      <c r="DE692" s="3">
        <f t="shared" si="1006"/>
        <v>-1</v>
      </c>
      <c r="DF692" s="3">
        <f t="shared" si="1006"/>
        <v>-1</v>
      </c>
      <c r="DG692" s="3">
        <f t="shared" si="1006"/>
        <v>-1</v>
      </c>
      <c r="DH692" s="3">
        <f t="shared" si="1006"/>
        <v>-1</v>
      </c>
      <c r="DI692" s="3">
        <f t="shared" si="1006"/>
        <v>-1</v>
      </c>
      <c r="DJ692" s="3">
        <f t="shared" si="1006"/>
        <v>-1</v>
      </c>
      <c r="DK692" s="3">
        <f t="shared" si="1007"/>
        <v>-1</v>
      </c>
      <c r="DL692" s="3">
        <f t="shared" si="1007"/>
        <v>-1</v>
      </c>
      <c r="DM692" s="161" t="str">
        <f t="shared" si="1008"/>
        <v>-</v>
      </c>
      <c r="DN692" s="161" t="str">
        <f t="shared" si="1009"/>
        <v>-</v>
      </c>
      <c r="DO692" s="139" t="str">
        <f t="shared" si="1015"/>
        <v>-</v>
      </c>
      <c r="DP692" s="235" t="str">
        <f t="shared" si="1014"/>
        <v>-</v>
      </c>
      <c r="DQ692" s="171"/>
      <c r="EJ692" s="147"/>
    </row>
    <row r="693" spans="88:140" ht="13.5" customHeight="1">
      <c r="CJ693" s="236" t="str">
        <f t="shared" si="1010"/>
        <v>-</v>
      </c>
      <c r="CK693" s="142" t="str">
        <f t="shared" si="992"/>
        <v>-</v>
      </c>
      <c r="CL693" s="260" t="str">
        <f t="shared" si="1011"/>
        <v>-</v>
      </c>
      <c r="CM693" s="3">
        <f t="shared" si="993"/>
        <v>0</v>
      </c>
      <c r="CN693" s="3">
        <f t="shared" si="1012"/>
        <v>0</v>
      </c>
      <c r="CO693" s="3">
        <f t="shared" si="994"/>
        <v>0</v>
      </c>
      <c r="CP693" s="3">
        <f t="shared" si="995"/>
        <v>0</v>
      </c>
      <c r="CQ693" s="3">
        <f t="shared" si="996"/>
        <v>0</v>
      </c>
      <c r="CR693" s="3">
        <f t="shared" si="997"/>
        <v>0</v>
      </c>
      <c r="CS693" s="3">
        <f t="shared" si="998"/>
        <v>0</v>
      </c>
      <c r="CT693" s="3">
        <f t="shared" si="999"/>
        <v>0</v>
      </c>
      <c r="CU693" s="3">
        <f t="shared" si="1000"/>
        <v>0</v>
      </c>
      <c r="CV693" s="3">
        <f t="shared" si="1001"/>
        <v>0</v>
      </c>
      <c r="CW693" s="3">
        <f t="shared" si="1002"/>
        <v>0</v>
      </c>
      <c r="CX693" s="3">
        <f t="shared" si="1003"/>
        <v>0</v>
      </c>
      <c r="CY693" s="3">
        <f t="shared" si="1004"/>
        <v>0</v>
      </c>
      <c r="CZ693" s="3">
        <f t="shared" si="1005"/>
        <v>0</v>
      </c>
      <c r="DA693" s="3">
        <f t="shared" si="1013"/>
        <v>-1</v>
      </c>
      <c r="DB693" s="3">
        <f t="shared" si="1006"/>
        <v>-1</v>
      </c>
      <c r="DC693" s="3">
        <f t="shared" si="1006"/>
        <v>-1</v>
      </c>
      <c r="DD693" s="3">
        <f t="shared" si="1006"/>
        <v>-1</v>
      </c>
      <c r="DE693" s="3">
        <f t="shared" si="1006"/>
        <v>-1</v>
      </c>
      <c r="DF693" s="3">
        <f t="shared" si="1006"/>
        <v>-1</v>
      </c>
      <c r="DG693" s="3">
        <f t="shared" si="1006"/>
        <v>-1</v>
      </c>
      <c r="DH693" s="3">
        <f t="shared" si="1006"/>
        <v>-1</v>
      </c>
      <c r="DI693" s="3">
        <f t="shared" si="1006"/>
        <v>-1</v>
      </c>
      <c r="DJ693" s="3">
        <f t="shared" si="1006"/>
        <v>-1</v>
      </c>
      <c r="DK693" s="3">
        <f t="shared" si="1007"/>
        <v>-1</v>
      </c>
      <c r="DL693" s="3">
        <f t="shared" si="1007"/>
        <v>-1</v>
      </c>
      <c r="DM693" s="161" t="str">
        <f t="shared" si="1008"/>
        <v>-</v>
      </c>
      <c r="DN693" s="161" t="str">
        <f t="shared" si="1009"/>
        <v>-</v>
      </c>
      <c r="DO693" s="139" t="str">
        <f t="shared" si="1015"/>
        <v>-</v>
      </c>
      <c r="DP693" s="235" t="str">
        <f t="shared" si="1014"/>
        <v>-</v>
      </c>
      <c r="DQ693" s="171"/>
      <c r="EJ693" s="147"/>
    </row>
    <row r="694" spans="88:140" ht="13.5" customHeight="1">
      <c r="CJ694" s="236" t="str">
        <f t="shared" si="1010"/>
        <v>-</v>
      </c>
      <c r="CK694" s="142" t="str">
        <f t="shared" si="992"/>
        <v>-</v>
      </c>
      <c r="CL694" s="260" t="str">
        <f t="shared" si="1011"/>
        <v>-</v>
      </c>
      <c r="CM694" s="3">
        <f t="shared" si="993"/>
        <v>0</v>
      </c>
      <c r="CN694" s="3">
        <f t="shared" si="1012"/>
        <v>0</v>
      </c>
      <c r="CO694" s="3">
        <f t="shared" si="994"/>
        <v>0</v>
      </c>
      <c r="CP694" s="3">
        <f t="shared" si="995"/>
        <v>0</v>
      </c>
      <c r="CQ694" s="3">
        <f t="shared" si="996"/>
        <v>0</v>
      </c>
      <c r="CR694" s="3">
        <f t="shared" si="997"/>
        <v>0</v>
      </c>
      <c r="CS694" s="3">
        <f t="shared" si="998"/>
        <v>0</v>
      </c>
      <c r="CT694" s="3">
        <f t="shared" si="999"/>
        <v>0</v>
      </c>
      <c r="CU694" s="3">
        <f t="shared" si="1000"/>
        <v>0</v>
      </c>
      <c r="CV694" s="3">
        <f t="shared" si="1001"/>
        <v>0</v>
      </c>
      <c r="CW694" s="3">
        <f t="shared" si="1002"/>
        <v>0</v>
      </c>
      <c r="CX694" s="3">
        <f t="shared" si="1003"/>
        <v>0</v>
      </c>
      <c r="CY694" s="3">
        <f t="shared" si="1004"/>
        <v>0</v>
      </c>
      <c r="CZ694" s="3">
        <f t="shared" si="1005"/>
        <v>0</v>
      </c>
      <c r="DA694" s="3">
        <f t="shared" si="1013"/>
        <v>-1</v>
      </c>
      <c r="DB694" s="3">
        <f t="shared" si="1006"/>
        <v>-1</v>
      </c>
      <c r="DC694" s="3">
        <f t="shared" si="1006"/>
        <v>-1</v>
      </c>
      <c r="DD694" s="3">
        <f t="shared" si="1006"/>
        <v>-1</v>
      </c>
      <c r="DE694" s="3">
        <f t="shared" si="1006"/>
        <v>-1</v>
      </c>
      <c r="DF694" s="3">
        <f t="shared" si="1006"/>
        <v>-1</v>
      </c>
      <c r="DG694" s="3">
        <f t="shared" si="1006"/>
        <v>-1</v>
      </c>
      <c r="DH694" s="3">
        <f t="shared" si="1006"/>
        <v>-1</v>
      </c>
      <c r="DI694" s="3">
        <f t="shared" si="1006"/>
        <v>-1</v>
      </c>
      <c r="DJ694" s="3">
        <f t="shared" si="1006"/>
        <v>-1</v>
      </c>
      <c r="DK694" s="3">
        <f t="shared" si="1007"/>
        <v>-1</v>
      </c>
      <c r="DL694" s="3">
        <f t="shared" si="1007"/>
        <v>-1</v>
      </c>
      <c r="DM694" s="161" t="str">
        <f t="shared" si="1008"/>
        <v>-</v>
      </c>
      <c r="DN694" s="161" t="str">
        <f t="shared" si="1009"/>
        <v>-</v>
      </c>
      <c r="DO694" s="139" t="str">
        <f t="shared" si="1015"/>
        <v>-</v>
      </c>
      <c r="DP694" s="235" t="str">
        <f t="shared" si="1014"/>
        <v>-</v>
      </c>
      <c r="DQ694" s="171"/>
      <c r="EJ694" s="147"/>
    </row>
    <row r="695" spans="88:140" ht="13.5" customHeight="1">
      <c r="CJ695" s="236" t="str">
        <f t="shared" si="1010"/>
        <v>-</v>
      </c>
      <c r="CK695" s="142" t="str">
        <f t="shared" si="992"/>
        <v>-</v>
      </c>
      <c r="CL695" s="260" t="str">
        <f t="shared" si="1011"/>
        <v>-</v>
      </c>
      <c r="CM695" s="3">
        <f t="shared" si="993"/>
        <v>0</v>
      </c>
      <c r="CN695" s="3">
        <f t="shared" si="1012"/>
        <v>0</v>
      </c>
      <c r="CO695" s="3">
        <f t="shared" si="994"/>
        <v>0</v>
      </c>
      <c r="CP695" s="3">
        <f t="shared" si="995"/>
        <v>0</v>
      </c>
      <c r="CQ695" s="3">
        <f t="shared" si="996"/>
        <v>0</v>
      </c>
      <c r="CR695" s="3">
        <f t="shared" si="997"/>
        <v>0</v>
      </c>
      <c r="CS695" s="3">
        <f t="shared" si="998"/>
        <v>0</v>
      </c>
      <c r="CT695" s="3">
        <f t="shared" si="999"/>
        <v>0</v>
      </c>
      <c r="CU695" s="3">
        <f t="shared" si="1000"/>
        <v>0</v>
      </c>
      <c r="CV695" s="3">
        <f t="shared" si="1001"/>
        <v>0</v>
      </c>
      <c r="CW695" s="3">
        <f t="shared" si="1002"/>
        <v>0</v>
      </c>
      <c r="CX695" s="3">
        <f t="shared" si="1003"/>
        <v>0</v>
      </c>
      <c r="CY695" s="3">
        <f t="shared" si="1004"/>
        <v>0</v>
      </c>
      <c r="CZ695" s="3">
        <f t="shared" si="1005"/>
        <v>0</v>
      </c>
      <c r="DA695" s="3">
        <f t="shared" si="1013"/>
        <v>-1</v>
      </c>
      <c r="DB695" s="3">
        <f t="shared" si="1006"/>
        <v>-1</v>
      </c>
      <c r="DC695" s="3">
        <f t="shared" si="1006"/>
        <v>-1</v>
      </c>
      <c r="DD695" s="3">
        <f t="shared" si="1006"/>
        <v>-1</v>
      </c>
      <c r="DE695" s="3">
        <f t="shared" si="1006"/>
        <v>-1</v>
      </c>
      <c r="DF695" s="3">
        <f t="shared" si="1006"/>
        <v>-1</v>
      </c>
      <c r="DG695" s="3">
        <f t="shared" si="1006"/>
        <v>-1</v>
      </c>
      <c r="DH695" s="3">
        <f t="shared" si="1006"/>
        <v>-1</v>
      </c>
      <c r="DI695" s="3">
        <f t="shared" si="1006"/>
        <v>-1</v>
      </c>
      <c r="DJ695" s="3">
        <f t="shared" si="1006"/>
        <v>-1</v>
      </c>
      <c r="DK695" s="3">
        <f t="shared" si="1007"/>
        <v>-1</v>
      </c>
      <c r="DL695" s="3">
        <f t="shared" si="1007"/>
        <v>-1</v>
      </c>
      <c r="DM695" s="161" t="str">
        <f t="shared" si="1008"/>
        <v>-</v>
      </c>
      <c r="DN695" s="161" t="str">
        <f t="shared" si="1009"/>
        <v>-</v>
      </c>
      <c r="DO695" s="139" t="str">
        <f t="shared" si="1015"/>
        <v>-</v>
      </c>
      <c r="DP695" s="235" t="str">
        <f t="shared" si="1014"/>
        <v>-</v>
      </c>
      <c r="DQ695" s="171"/>
      <c r="EJ695" s="147"/>
    </row>
    <row r="696" spans="88:140" ht="13.5" customHeight="1">
      <c r="CJ696" s="236" t="str">
        <f t="shared" si="1010"/>
        <v>-</v>
      </c>
      <c r="CK696" s="142" t="str">
        <f t="shared" si="992"/>
        <v>-</v>
      </c>
      <c r="CL696" s="260" t="str">
        <f t="shared" si="1011"/>
        <v>-</v>
      </c>
      <c r="CM696" s="3">
        <f t="shared" si="993"/>
        <v>0</v>
      </c>
      <c r="CN696" s="3">
        <f t="shared" si="1012"/>
        <v>0</v>
      </c>
      <c r="CO696" s="3">
        <f t="shared" si="994"/>
        <v>0</v>
      </c>
      <c r="CP696" s="3">
        <f t="shared" si="995"/>
        <v>0</v>
      </c>
      <c r="CQ696" s="3">
        <f t="shared" si="996"/>
        <v>0</v>
      </c>
      <c r="CR696" s="3">
        <f t="shared" si="997"/>
        <v>0</v>
      </c>
      <c r="CS696" s="3">
        <f t="shared" si="998"/>
        <v>0</v>
      </c>
      <c r="CT696" s="3">
        <f t="shared" si="999"/>
        <v>0</v>
      </c>
      <c r="CU696" s="3">
        <f t="shared" si="1000"/>
        <v>0</v>
      </c>
      <c r="CV696" s="3">
        <f t="shared" si="1001"/>
        <v>0</v>
      </c>
      <c r="CW696" s="3">
        <f t="shared" si="1002"/>
        <v>0</v>
      </c>
      <c r="CX696" s="3">
        <f t="shared" si="1003"/>
        <v>0</v>
      </c>
      <c r="CY696" s="3">
        <f t="shared" si="1004"/>
        <v>0</v>
      </c>
      <c r="CZ696" s="3">
        <f t="shared" si="1005"/>
        <v>0</v>
      </c>
      <c r="DA696" s="3">
        <f t="shared" si="1013"/>
        <v>-1</v>
      </c>
      <c r="DB696" s="3">
        <f t="shared" si="1006"/>
        <v>-1</v>
      </c>
      <c r="DC696" s="3">
        <f t="shared" si="1006"/>
        <v>-1</v>
      </c>
      <c r="DD696" s="3">
        <f t="shared" si="1006"/>
        <v>-1</v>
      </c>
      <c r="DE696" s="3">
        <f t="shared" si="1006"/>
        <v>-1</v>
      </c>
      <c r="DF696" s="3">
        <f t="shared" si="1006"/>
        <v>-1</v>
      </c>
      <c r="DG696" s="3">
        <f t="shared" si="1006"/>
        <v>-1</v>
      </c>
      <c r="DH696" s="3">
        <f t="shared" si="1006"/>
        <v>-1</v>
      </c>
      <c r="DI696" s="3">
        <f t="shared" si="1006"/>
        <v>-1</v>
      </c>
      <c r="DJ696" s="3">
        <f t="shared" si="1006"/>
        <v>-1</v>
      </c>
      <c r="DK696" s="3">
        <f t="shared" si="1007"/>
        <v>-1</v>
      </c>
      <c r="DL696" s="3">
        <f t="shared" si="1007"/>
        <v>-1</v>
      </c>
      <c r="DM696" s="161" t="str">
        <f t="shared" si="1008"/>
        <v>-</v>
      </c>
      <c r="DN696" s="161" t="str">
        <f t="shared" si="1009"/>
        <v>-</v>
      </c>
      <c r="DO696" s="139" t="str">
        <f t="shared" si="1015"/>
        <v>-</v>
      </c>
      <c r="DP696" s="235" t="str">
        <f t="shared" si="1014"/>
        <v>-</v>
      </c>
      <c r="DQ696" s="171"/>
      <c r="EJ696" s="147"/>
    </row>
    <row r="697" spans="88:140" ht="13.5" customHeight="1">
      <c r="CJ697" s="236" t="str">
        <f t="shared" si="1010"/>
        <v>-</v>
      </c>
      <c r="CK697" s="142" t="str">
        <f t="shared" si="992"/>
        <v>-</v>
      </c>
      <c r="CL697" s="260" t="str">
        <f t="shared" si="1011"/>
        <v>-</v>
      </c>
      <c r="CM697" s="3">
        <f t="shared" si="993"/>
        <v>0</v>
      </c>
      <c r="CN697" s="3">
        <f t="shared" si="1012"/>
        <v>0</v>
      </c>
      <c r="CO697" s="3">
        <f t="shared" si="994"/>
        <v>0</v>
      </c>
      <c r="CP697" s="3">
        <f t="shared" si="995"/>
        <v>0</v>
      </c>
      <c r="CQ697" s="3">
        <f t="shared" si="996"/>
        <v>0</v>
      </c>
      <c r="CR697" s="3">
        <f t="shared" si="997"/>
        <v>0</v>
      </c>
      <c r="CS697" s="3">
        <f t="shared" si="998"/>
        <v>0</v>
      </c>
      <c r="CT697" s="3">
        <f t="shared" si="999"/>
        <v>0</v>
      </c>
      <c r="CU697" s="3">
        <f t="shared" si="1000"/>
        <v>0</v>
      </c>
      <c r="CV697" s="3">
        <f t="shared" si="1001"/>
        <v>0</v>
      </c>
      <c r="CW697" s="3">
        <f t="shared" si="1002"/>
        <v>0</v>
      </c>
      <c r="CX697" s="3">
        <f t="shared" si="1003"/>
        <v>0</v>
      </c>
      <c r="CY697" s="3">
        <f t="shared" si="1004"/>
        <v>0</v>
      </c>
      <c r="CZ697" s="3">
        <f t="shared" si="1005"/>
        <v>0</v>
      </c>
      <c r="DA697" s="3">
        <f t="shared" si="1013"/>
        <v>-1</v>
      </c>
      <c r="DB697" s="3">
        <f t="shared" si="1006"/>
        <v>-1</v>
      </c>
      <c r="DC697" s="3">
        <f t="shared" si="1006"/>
        <v>-1</v>
      </c>
      <c r="DD697" s="3">
        <f t="shared" si="1006"/>
        <v>-1</v>
      </c>
      <c r="DE697" s="3">
        <f t="shared" si="1006"/>
        <v>-1</v>
      </c>
      <c r="DF697" s="3">
        <f t="shared" si="1006"/>
        <v>-1</v>
      </c>
      <c r="DG697" s="3">
        <f t="shared" si="1006"/>
        <v>-1</v>
      </c>
      <c r="DH697" s="3">
        <f t="shared" si="1006"/>
        <v>-1</v>
      </c>
      <c r="DI697" s="3">
        <f t="shared" si="1006"/>
        <v>-1</v>
      </c>
      <c r="DJ697" s="3">
        <f t="shared" si="1006"/>
        <v>-1</v>
      </c>
      <c r="DK697" s="3">
        <f t="shared" si="1007"/>
        <v>-1</v>
      </c>
      <c r="DL697" s="3">
        <f t="shared" si="1007"/>
        <v>-1</v>
      </c>
      <c r="DM697" s="161" t="str">
        <f t="shared" si="1008"/>
        <v>-</v>
      </c>
      <c r="DN697" s="161" t="str">
        <f t="shared" si="1009"/>
        <v>-</v>
      </c>
      <c r="DO697" s="139" t="str">
        <f t="shared" si="1015"/>
        <v>-</v>
      </c>
      <c r="DP697" s="235" t="str">
        <f t="shared" si="1014"/>
        <v>-</v>
      </c>
      <c r="DQ697" s="171"/>
      <c r="EJ697" s="147"/>
    </row>
    <row r="698" spans="88:140" ht="13.5" customHeight="1">
      <c r="CJ698" s="236" t="str">
        <f t="shared" si="1010"/>
        <v>-</v>
      </c>
      <c r="CK698" s="142" t="str">
        <f t="shared" si="992"/>
        <v>-</v>
      </c>
      <c r="CL698" s="260" t="str">
        <f t="shared" si="1011"/>
        <v>-</v>
      </c>
      <c r="CM698" s="3">
        <f t="shared" si="993"/>
        <v>0</v>
      </c>
      <c r="CN698" s="3">
        <f t="shared" si="1012"/>
        <v>0</v>
      </c>
      <c r="CO698" s="3">
        <f t="shared" si="994"/>
        <v>0</v>
      </c>
      <c r="CP698" s="3">
        <f t="shared" si="995"/>
        <v>0</v>
      </c>
      <c r="CQ698" s="3">
        <f t="shared" si="996"/>
        <v>0</v>
      </c>
      <c r="CR698" s="3">
        <f t="shared" si="997"/>
        <v>0</v>
      </c>
      <c r="CS698" s="3">
        <f t="shared" si="998"/>
        <v>0</v>
      </c>
      <c r="CT698" s="3">
        <f t="shared" si="999"/>
        <v>0</v>
      </c>
      <c r="CU698" s="3">
        <f t="shared" si="1000"/>
        <v>0</v>
      </c>
      <c r="CV698" s="3">
        <f t="shared" si="1001"/>
        <v>0</v>
      </c>
      <c r="CW698" s="3">
        <f t="shared" si="1002"/>
        <v>0</v>
      </c>
      <c r="CX698" s="3">
        <f t="shared" si="1003"/>
        <v>0</v>
      </c>
      <c r="CY698" s="3">
        <f t="shared" si="1004"/>
        <v>0</v>
      </c>
      <c r="CZ698" s="3">
        <f t="shared" si="1005"/>
        <v>0</v>
      </c>
      <c r="DA698" s="3">
        <f t="shared" si="1013"/>
        <v>-1</v>
      </c>
      <c r="DB698" s="3">
        <f t="shared" si="1006"/>
        <v>-1</v>
      </c>
      <c r="DC698" s="3">
        <f t="shared" si="1006"/>
        <v>-1</v>
      </c>
      <c r="DD698" s="3">
        <f t="shared" si="1006"/>
        <v>-1</v>
      </c>
      <c r="DE698" s="3">
        <f t="shared" si="1006"/>
        <v>-1</v>
      </c>
      <c r="DF698" s="3">
        <f t="shared" si="1006"/>
        <v>-1</v>
      </c>
      <c r="DG698" s="3">
        <f t="shared" si="1006"/>
        <v>-1</v>
      </c>
      <c r="DH698" s="3">
        <f t="shared" si="1006"/>
        <v>-1</v>
      </c>
      <c r="DI698" s="3">
        <f t="shared" si="1006"/>
        <v>-1</v>
      </c>
      <c r="DJ698" s="3">
        <f t="shared" si="1006"/>
        <v>-1</v>
      </c>
      <c r="DK698" s="3">
        <f t="shared" si="1007"/>
        <v>-1</v>
      </c>
      <c r="DL698" s="3">
        <f t="shared" si="1007"/>
        <v>-1</v>
      </c>
      <c r="DM698" s="161" t="str">
        <f t="shared" si="1008"/>
        <v>-</v>
      </c>
      <c r="DN698" s="161" t="str">
        <f t="shared" si="1009"/>
        <v>-</v>
      </c>
      <c r="DO698" s="139" t="str">
        <f t="shared" si="1015"/>
        <v>-</v>
      </c>
      <c r="DP698" s="235" t="str">
        <f t="shared" si="1014"/>
        <v>-</v>
      </c>
      <c r="DQ698" s="171"/>
      <c r="EJ698" s="147"/>
    </row>
    <row r="699" spans="88:140" ht="13.5" customHeight="1">
      <c r="CJ699" s="236" t="str">
        <f t="shared" si="1010"/>
        <v>-</v>
      </c>
      <c r="CK699" s="142" t="str">
        <f t="shared" si="992"/>
        <v>-</v>
      </c>
      <c r="CL699" s="260" t="str">
        <f t="shared" si="1011"/>
        <v>-</v>
      </c>
      <c r="CM699" s="3">
        <f t="shared" si="993"/>
        <v>0</v>
      </c>
      <c r="CN699" s="3">
        <f t="shared" si="1012"/>
        <v>0</v>
      </c>
      <c r="CO699" s="3">
        <f t="shared" si="994"/>
        <v>0</v>
      </c>
      <c r="CP699" s="3">
        <f t="shared" si="995"/>
        <v>0</v>
      </c>
      <c r="CQ699" s="3">
        <f t="shared" si="996"/>
        <v>0</v>
      </c>
      <c r="CR699" s="3">
        <f t="shared" si="997"/>
        <v>0</v>
      </c>
      <c r="CS699" s="3">
        <f t="shared" si="998"/>
        <v>0</v>
      </c>
      <c r="CT699" s="3">
        <f t="shared" si="999"/>
        <v>0</v>
      </c>
      <c r="CU699" s="3">
        <f t="shared" si="1000"/>
        <v>0</v>
      </c>
      <c r="CV699" s="3">
        <f t="shared" si="1001"/>
        <v>0</v>
      </c>
      <c r="CW699" s="3">
        <f t="shared" si="1002"/>
        <v>0</v>
      </c>
      <c r="CX699" s="3">
        <f t="shared" si="1003"/>
        <v>0</v>
      </c>
      <c r="CY699" s="3">
        <f t="shared" si="1004"/>
        <v>0</v>
      </c>
      <c r="CZ699" s="3">
        <f t="shared" si="1005"/>
        <v>0</v>
      </c>
      <c r="DA699" s="3">
        <f t="shared" si="1013"/>
        <v>-1</v>
      </c>
      <c r="DB699" s="3">
        <f t="shared" si="1006"/>
        <v>-1</v>
      </c>
      <c r="DC699" s="3">
        <f t="shared" si="1006"/>
        <v>-1</v>
      </c>
      <c r="DD699" s="3">
        <f t="shared" si="1006"/>
        <v>-1</v>
      </c>
      <c r="DE699" s="3">
        <f t="shared" si="1006"/>
        <v>-1</v>
      </c>
      <c r="DF699" s="3">
        <f t="shared" si="1006"/>
        <v>-1</v>
      </c>
      <c r="DG699" s="3">
        <f t="shared" si="1006"/>
        <v>-1</v>
      </c>
      <c r="DH699" s="3">
        <f t="shared" si="1006"/>
        <v>-1</v>
      </c>
      <c r="DI699" s="3">
        <f t="shared" si="1006"/>
        <v>-1</v>
      </c>
      <c r="DJ699" s="3">
        <f t="shared" si="1006"/>
        <v>-1</v>
      </c>
      <c r="DK699" s="3">
        <f t="shared" si="1007"/>
        <v>-1</v>
      </c>
      <c r="DL699" s="3">
        <f t="shared" si="1007"/>
        <v>-1</v>
      </c>
      <c r="DM699" s="161" t="str">
        <f t="shared" si="1008"/>
        <v>-</v>
      </c>
      <c r="DN699" s="161" t="str">
        <f t="shared" si="1009"/>
        <v>-</v>
      </c>
      <c r="DO699" s="139" t="str">
        <f t="shared" si="1015"/>
        <v>-</v>
      </c>
      <c r="DP699" s="235" t="str">
        <f t="shared" si="1014"/>
        <v>-</v>
      </c>
      <c r="DQ699" s="171"/>
      <c r="EJ699" s="147"/>
    </row>
    <row r="700" spans="88:140" ht="13.5" customHeight="1">
      <c r="CJ700" s="236" t="str">
        <f t="shared" si="1010"/>
        <v>-</v>
      </c>
      <c r="CK700" s="142" t="str">
        <f t="shared" si="992"/>
        <v>-</v>
      </c>
      <c r="CL700" s="260" t="str">
        <f t="shared" si="1011"/>
        <v>-</v>
      </c>
      <c r="CM700" s="3">
        <f t="shared" si="993"/>
        <v>0</v>
      </c>
      <c r="CN700" s="3">
        <f t="shared" si="1012"/>
        <v>0</v>
      </c>
      <c r="CO700" s="3">
        <f t="shared" si="994"/>
        <v>0</v>
      </c>
      <c r="CP700" s="3">
        <f t="shared" si="995"/>
        <v>0</v>
      </c>
      <c r="CQ700" s="3">
        <f t="shared" si="996"/>
        <v>0</v>
      </c>
      <c r="CR700" s="3">
        <f t="shared" si="997"/>
        <v>0</v>
      </c>
      <c r="CS700" s="3">
        <f t="shared" si="998"/>
        <v>0</v>
      </c>
      <c r="CT700" s="3">
        <f t="shared" si="999"/>
        <v>0</v>
      </c>
      <c r="CU700" s="3">
        <f t="shared" si="1000"/>
        <v>0</v>
      </c>
      <c r="CV700" s="3">
        <f t="shared" si="1001"/>
        <v>0</v>
      </c>
      <c r="CW700" s="3">
        <f t="shared" si="1002"/>
        <v>0</v>
      </c>
      <c r="CX700" s="3">
        <f t="shared" si="1003"/>
        <v>0</v>
      </c>
      <c r="CY700" s="3">
        <f t="shared" si="1004"/>
        <v>0</v>
      </c>
      <c r="CZ700" s="3">
        <f t="shared" si="1005"/>
        <v>0</v>
      </c>
      <c r="DA700" s="3">
        <f t="shared" si="1013"/>
        <v>-1</v>
      </c>
      <c r="DB700" s="3">
        <f t="shared" si="1006"/>
        <v>-1</v>
      </c>
      <c r="DC700" s="3">
        <f t="shared" si="1006"/>
        <v>-1</v>
      </c>
      <c r="DD700" s="3">
        <f t="shared" si="1006"/>
        <v>-1</v>
      </c>
      <c r="DE700" s="3">
        <f t="shared" si="1006"/>
        <v>-1</v>
      </c>
      <c r="DF700" s="3">
        <f t="shared" si="1006"/>
        <v>-1</v>
      </c>
      <c r="DG700" s="3">
        <f t="shared" si="1006"/>
        <v>-1</v>
      </c>
      <c r="DH700" s="3">
        <f t="shared" si="1006"/>
        <v>-1</v>
      </c>
      <c r="DI700" s="3">
        <f t="shared" si="1006"/>
        <v>-1</v>
      </c>
      <c r="DJ700" s="3">
        <f t="shared" si="1006"/>
        <v>-1</v>
      </c>
      <c r="DK700" s="3">
        <f t="shared" si="1007"/>
        <v>-1</v>
      </c>
      <c r="DL700" s="3">
        <f t="shared" si="1007"/>
        <v>-1</v>
      </c>
      <c r="DM700" s="161" t="str">
        <f t="shared" si="1008"/>
        <v>-</v>
      </c>
      <c r="DN700" s="161" t="str">
        <f t="shared" si="1009"/>
        <v>-</v>
      </c>
      <c r="DO700" s="139" t="str">
        <f t="shared" si="1015"/>
        <v>-</v>
      </c>
      <c r="DP700" s="235" t="str">
        <f t="shared" si="1014"/>
        <v>-</v>
      </c>
      <c r="DQ700" s="171"/>
      <c r="EJ700" s="147"/>
    </row>
    <row r="701" spans="88:140" ht="13.5" customHeight="1">
      <c r="CJ701" s="236" t="str">
        <f t="shared" si="1010"/>
        <v>-</v>
      </c>
      <c r="CK701" s="142" t="str">
        <f t="shared" si="992"/>
        <v>-</v>
      </c>
      <c r="CL701" s="260" t="str">
        <f t="shared" si="1011"/>
        <v>-</v>
      </c>
      <c r="CM701" s="3">
        <f t="shared" si="993"/>
        <v>0</v>
      </c>
      <c r="CN701" s="3">
        <f t="shared" si="1012"/>
        <v>0</v>
      </c>
      <c r="CO701" s="3">
        <f t="shared" si="994"/>
        <v>0</v>
      </c>
      <c r="CP701" s="3">
        <f t="shared" si="995"/>
        <v>0</v>
      </c>
      <c r="CQ701" s="3">
        <f t="shared" si="996"/>
        <v>0</v>
      </c>
      <c r="CR701" s="3">
        <f t="shared" si="997"/>
        <v>0</v>
      </c>
      <c r="CS701" s="3">
        <f t="shared" si="998"/>
        <v>0</v>
      </c>
      <c r="CT701" s="3">
        <f t="shared" si="999"/>
        <v>0</v>
      </c>
      <c r="CU701" s="3">
        <f t="shared" si="1000"/>
        <v>0</v>
      </c>
      <c r="CV701" s="3">
        <f t="shared" si="1001"/>
        <v>0</v>
      </c>
      <c r="CW701" s="3">
        <f t="shared" si="1002"/>
        <v>0</v>
      </c>
      <c r="CX701" s="3">
        <f t="shared" si="1003"/>
        <v>0</v>
      </c>
      <c r="CY701" s="3">
        <f t="shared" si="1004"/>
        <v>0</v>
      </c>
      <c r="CZ701" s="3">
        <f t="shared" si="1005"/>
        <v>0</v>
      </c>
      <c r="DA701" s="3">
        <f t="shared" si="1013"/>
        <v>-1</v>
      </c>
      <c r="DB701" s="3">
        <f t="shared" si="1006"/>
        <v>-1</v>
      </c>
      <c r="DC701" s="3">
        <f t="shared" si="1006"/>
        <v>-1</v>
      </c>
      <c r="DD701" s="3">
        <f t="shared" si="1006"/>
        <v>-1</v>
      </c>
      <c r="DE701" s="3">
        <f t="shared" si="1006"/>
        <v>-1</v>
      </c>
      <c r="DF701" s="3">
        <f t="shared" si="1006"/>
        <v>-1</v>
      </c>
      <c r="DG701" s="3">
        <f t="shared" si="1006"/>
        <v>-1</v>
      </c>
      <c r="DH701" s="3">
        <f t="shared" si="1006"/>
        <v>-1</v>
      </c>
      <c r="DI701" s="3">
        <f t="shared" si="1006"/>
        <v>-1</v>
      </c>
      <c r="DJ701" s="3">
        <f t="shared" si="1006"/>
        <v>-1</v>
      </c>
      <c r="DK701" s="3">
        <f t="shared" si="1007"/>
        <v>-1</v>
      </c>
      <c r="DL701" s="3">
        <f t="shared" si="1007"/>
        <v>-1</v>
      </c>
      <c r="DM701" s="161" t="str">
        <f t="shared" si="1008"/>
        <v>-</v>
      </c>
      <c r="DN701" s="161" t="str">
        <f t="shared" si="1009"/>
        <v>-</v>
      </c>
      <c r="DO701" s="139" t="str">
        <f t="shared" si="1015"/>
        <v>-</v>
      </c>
      <c r="DP701" s="235" t="str">
        <f t="shared" si="1014"/>
        <v>-</v>
      </c>
      <c r="DQ701" s="171"/>
      <c r="EJ701" s="147"/>
    </row>
    <row r="702" spans="88:140" ht="13.5" customHeight="1">
      <c r="CJ702" s="236" t="str">
        <f t="shared" si="1010"/>
        <v>-</v>
      </c>
      <c r="CK702" s="142" t="str">
        <f t="shared" si="992"/>
        <v>-</v>
      </c>
      <c r="CL702" s="260" t="str">
        <f t="shared" si="1011"/>
        <v>-</v>
      </c>
      <c r="CM702" s="3">
        <f t="shared" si="993"/>
        <v>0</v>
      </c>
      <c r="CN702" s="3">
        <f t="shared" si="1012"/>
        <v>0</v>
      </c>
      <c r="CO702" s="3">
        <f t="shared" si="994"/>
        <v>0</v>
      </c>
      <c r="CP702" s="3">
        <f t="shared" si="995"/>
        <v>0</v>
      </c>
      <c r="CQ702" s="3">
        <f t="shared" si="996"/>
        <v>0</v>
      </c>
      <c r="CR702" s="3">
        <f t="shared" si="997"/>
        <v>0</v>
      </c>
      <c r="CS702" s="3">
        <f t="shared" si="998"/>
        <v>0</v>
      </c>
      <c r="CT702" s="3">
        <f t="shared" si="999"/>
        <v>0</v>
      </c>
      <c r="CU702" s="3">
        <f t="shared" si="1000"/>
        <v>0</v>
      </c>
      <c r="CV702" s="3">
        <f t="shared" si="1001"/>
        <v>0</v>
      </c>
      <c r="CW702" s="3">
        <f t="shared" si="1002"/>
        <v>0</v>
      </c>
      <c r="CX702" s="3">
        <f t="shared" si="1003"/>
        <v>0</v>
      </c>
      <c r="CY702" s="3">
        <f t="shared" si="1004"/>
        <v>0</v>
      </c>
      <c r="CZ702" s="3">
        <f t="shared" si="1005"/>
        <v>0</v>
      </c>
      <c r="DA702" s="3">
        <f>IF(AND(CO702&gt;0,CO703&lt;0),1,-1)</f>
        <v>-1</v>
      </c>
      <c r="DB702" s="3">
        <f t="shared" si="1006"/>
        <v>-1</v>
      </c>
      <c r="DC702" s="3">
        <f t="shared" si="1006"/>
        <v>-1</v>
      </c>
      <c r="DD702" s="3">
        <f t="shared" si="1006"/>
        <v>-1</v>
      </c>
      <c r="DE702" s="3">
        <f t="shared" si="1006"/>
        <v>-1</v>
      </c>
      <c r="DF702" s="3">
        <f t="shared" si="1006"/>
        <v>-1</v>
      </c>
      <c r="DG702" s="3">
        <f t="shared" si="1006"/>
        <v>-1</v>
      </c>
      <c r="DH702" s="3">
        <f t="shared" si="1006"/>
        <v>-1</v>
      </c>
      <c r="DI702" s="3">
        <f t="shared" si="1006"/>
        <v>-1</v>
      </c>
      <c r="DJ702" s="3">
        <f t="shared" si="1006"/>
        <v>-1</v>
      </c>
      <c r="DK702" s="3">
        <f t="shared" si="1007"/>
        <v>-1</v>
      </c>
      <c r="DL702" s="3">
        <f t="shared" si="1007"/>
        <v>-1</v>
      </c>
      <c r="DM702" s="161" t="str">
        <f t="shared" si="1008"/>
        <v>-</v>
      </c>
      <c r="DN702" s="161" t="str">
        <f t="shared" si="1009"/>
        <v>-</v>
      </c>
      <c r="DO702" s="139" t="str">
        <f t="shared" si="1015"/>
        <v>-</v>
      </c>
      <c r="DP702" s="235" t="str">
        <f t="shared" si="1014"/>
        <v>-</v>
      </c>
      <c r="DQ702" s="172"/>
      <c r="EJ702" s="147"/>
    </row>
    <row r="703" spans="88:140" ht="13.5" customHeight="1">
      <c r="CJ703" s="236" t="str">
        <f t="shared" si="1010"/>
        <v>-</v>
      </c>
      <c r="CK703" s="142" t="str">
        <f t="shared" si="992"/>
        <v>-</v>
      </c>
      <c r="CL703" s="260" t="str">
        <f t="shared" si="1011"/>
        <v>-</v>
      </c>
      <c r="CM703" s="3">
        <f t="shared" si="993"/>
        <v>0</v>
      </c>
      <c r="CN703" s="3">
        <f t="shared" si="1012"/>
        <v>0</v>
      </c>
      <c r="CO703" s="3">
        <f t="shared" si="994"/>
        <v>0</v>
      </c>
      <c r="CP703" s="3">
        <f t="shared" si="995"/>
        <v>0</v>
      </c>
      <c r="CQ703" s="3">
        <f t="shared" si="996"/>
        <v>0</v>
      </c>
      <c r="CR703" s="3">
        <f t="shared" si="997"/>
        <v>0</v>
      </c>
      <c r="CS703" s="3">
        <f t="shared" si="998"/>
        <v>0</v>
      </c>
      <c r="CT703" s="3">
        <f t="shared" si="999"/>
        <v>0</v>
      </c>
      <c r="CU703" s="3">
        <f t="shared" si="1000"/>
        <v>0</v>
      </c>
      <c r="CV703" s="3">
        <f t="shared" si="1001"/>
        <v>0</v>
      </c>
      <c r="CW703" s="3">
        <f t="shared" si="1002"/>
        <v>0</v>
      </c>
      <c r="CX703" s="3">
        <f t="shared" si="1003"/>
        <v>0</v>
      </c>
      <c r="CY703" s="3">
        <f t="shared" si="1004"/>
        <v>0</v>
      </c>
      <c r="CZ703" s="3">
        <f t="shared" si="1005"/>
        <v>0</v>
      </c>
      <c r="DA703" s="3">
        <f>IF(AND(CO703&gt;0,CO704&lt;0),1,-1)</f>
        <v>-1</v>
      </c>
      <c r="DB703" s="3">
        <f t="shared" si="1006"/>
        <v>-1</v>
      </c>
      <c r="DC703" s="3">
        <f t="shared" si="1006"/>
        <v>-1</v>
      </c>
      <c r="DD703" s="3">
        <f t="shared" si="1006"/>
        <v>-1</v>
      </c>
      <c r="DE703" s="3">
        <f t="shared" si="1006"/>
        <v>-1</v>
      </c>
      <c r="DF703" s="3">
        <f t="shared" si="1006"/>
        <v>-1</v>
      </c>
      <c r="DG703" s="3">
        <f t="shared" si="1006"/>
        <v>-1</v>
      </c>
      <c r="DH703" s="3">
        <f t="shared" si="1006"/>
        <v>-1</v>
      </c>
      <c r="DI703" s="3">
        <f t="shared" si="1006"/>
        <v>-1</v>
      </c>
      <c r="DJ703" s="3">
        <f t="shared" si="1006"/>
        <v>-1</v>
      </c>
      <c r="DK703" s="3">
        <f t="shared" si="1007"/>
        <v>-1</v>
      </c>
      <c r="DL703" s="3">
        <f t="shared" si="1007"/>
        <v>-1</v>
      </c>
      <c r="DM703" s="161" t="str">
        <f t="shared" si="1008"/>
        <v>-</v>
      </c>
      <c r="DN703" s="161" t="str">
        <f t="shared" si="1009"/>
        <v>-</v>
      </c>
      <c r="DO703" s="139" t="str">
        <f t="shared" si="1015"/>
        <v>-</v>
      </c>
      <c r="DP703" s="235" t="str">
        <f t="shared" si="1014"/>
        <v>-</v>
      </c>
      <c r="EJ703" s="147"/>
    </row>
    <row r="704" spans="88:140" ht="13.5" customHeight="1">
      <c r="CJ704" s="236" t="str">
        <f t="shared" si="1010"/>
        <v>-</v>
      </c>
      <c r="CK704" s="142" t="str">
        <f t="shared" si="992"/>
        <v>-</v>
      </c>
      <c r="CL704" s="260" t="str">
        <f t="shared" si="1011"/>
        <v>-</v>
      </c>
      <c r="CM704" s="3">
        <f t="shared" si="993"/>
        <v>0</v>
      </c>
      <c r="CN704" s="3">
        <f t="shared" si="1012"/>
        <v>0</v>
      </c>
      <c r="CO704" s="3">
        <f t="shared" si="994"/>
        <v>0</v>
      </c>
      <c r="CP704" s="3">
        <f t="shared" si="995"/>
        <v>0</v>
      </c>
      <c r="CQ704" s="3">
        <f t="shared" si="996"/>
        <v>0</v>
      </c>
      <c r="CR704" s="3">
        <f t="shared" si="997"/>
        <v>0</v>
      </c>
      <c r="CS704" s="3">
        <f t="shared" si="998"/>
        <v>0</v>
      </c>
      <c r="CT704" s="3">
        <f t="shared" si="999"/>
        <v>0</v>
      </c>
      <c r="CU704" s="3">
        <f t="shared" si="1000"/>
        <v>0</v>
      </c>
      <c r="CV704" s="3">
        <f t="shared" si="1001"/>
        <v>0</v>
      </c>
      <c r="CW704" s="3">
        <f t="shared" si="1002"/>
        <v>0</v>
      </c>
      <c r="CX704" s="3">
        <f t="shared" si="1003"/>
        <v>0</v>
      </c>
      <c r="CY704" s="3">
        <f t="shared" si="1004"/>
        <v>0</v>
      </c>
      <c r="CZ704" s="3">
        <f t="shared" si="1005"/>
        <v>0</v>
      </c>
      <c r="DA704" s="3">
        <f>IF(AND(CO704&gt;0,CO705&lt;0),1,-1)</f>
        <v>-1</v>
      </c>
      <c r="DB704" s="3">
        <f t="shared" si="1006"/>
        <v>-1</v>
      </c>
      <c r="DC704" s="3">
        <f t="shared" si="1006"/>
        <v>-1</v>
      </c>
      <c r="DD704" s="3">
        <f t="shared" si="1006"/>
        <v>-1</v>
      </c>
      <c r="DE704" s="3">
        <f t="shared" si="1006"/>
        <v>-1</v>
      </c>
      <c r="DF704" s="3">
        <f t="shared" si="1006"/>
        <v>-1</v>
      </c>
      <c r="DG704" s="3">
        <f t="shared" si="1006"/>
        <v>-1</v>
      </c>
      <c r="DH704" s="3">
        <f t="shared" si="1006"/>
        <v>-1</v>
      </c>
      <c r="DI704" s="3">
        <f t="shared" si="1006"/>
        <v>-1</v>
      </c>
      <c r="DJ704" s="3">
        <f t="shared" si="1006"/>
        <v>-1</v>
      </c>
      <c r="DK704" s="3">
        <f t="shared" si="1007"/>
        <v>-1</v>
      </c>
      <c r="DL704" s="3">
        <f t="shared" si="1007"/>
        <v>-1</v>
      </c>
      <c r="DM704" s="161" t="str">
        <f t="shared" si="1008"/>
        <v>-</v>
      </c>
      <c r="DN704" s="161" t="str">
        <f t="shared" si="1009"/>
        <v>-</v>
      </c>
      <c r="DO704" s="139" t="str">
        <f t="shared" si="1015"/>
        <v>-</v>
      </c>
      <c r="DP704" s="235" t="str">
        <f t="shared" si="1014"/>
        <v>-</v>
      </c>
      <c r="EJ704" s="147"/>
    </row>
    <row r="705" spans="88:140" ht="13.5" customHeight="1">
      <c r="CJ705" s="236" t="str">
        <f t="shared" si="1010"/>
        <v>-</v>
      </c>
      <c r="CK705" s="142" t="str">
        <f t="shared" si="992"/>
        <v>-</v>
      </c>
      <c r="CL705" s="260" t="str">
        <f t="shared" si="1011"/>
        <v>-</v>
      </c>
      <c r="CM705" s="3">
        <f t="shared" si="993"/>
        <v>0</v>
      </c>
      <c r="CN705" s="3">
        <f t="shared" si="1012"/>
        <v>0</v>
      </c>
      <c r="CO705" s="3">
        <f t="shared" si="994"/>
        <v>0</v>
      </c>
      <c r="CP705" s="3">
        <f t="shared" si="995"/>
        <v>0</v>
      </c>
      <c r="CQ705" s="3">
        <f t="shared" si="996"/>
        <v>0</v>
      </c>
      <c r="CR705" s="3">
        <f t="shared" si="997"/>
        <v>0</v>
      </c>
      <c r="CS705" s="3">
        <f t="shared" si="998"/>
        <v>0</v>
      </c>
      <c r="CT705" s="3">
        <f t="shared" si="999"/>
        <v>0</v>
      </c>
      <c r="CU705" s="3">
        <f t="shared" si="1000"/>
        <v>0</v>
      </c>
      <c r="CV705" s="3">
        <f t="shared" si="1001"/>
        <v>0</v>
      </c>
      <c r="CW705" s="3">
        <f t="shared" si="1002"/>
        <v>0</v>
      </c>
      <c r="CX705" s="3">
        <f t="shared" si="1003"/>
        <v>0</v>
      </c>
      <c r="CY705" s="3">
        <f t="shared" si="1004"/>
        <v>0</v>
      </c>
      <c r="CZ705" s="3">
        <f t="shared" si="1005"/>
        <v>0</v>
      </c>
      <c r="DA705" s="3">
        <f>IF(AND(CO705&gt;0,CO706&lt;0),1,-1)</f>
        <v>-1</v>
      </c>
      <c r="DB705" s="3">
        <f t="shared" si="1006"/>
        <v>-1</v>
      </c>
      <c r="DC705" s="3">
        <f>IF(AND(CQ705&gt;0,CQ706&lt;0),1,-1)</f>
        <v>-1</v>
      </c>
      <c r="DD705" s="3">
        <f t="shared" si="1006"/>
        <v>-1</v>
      </c>
      <c r="DE705" s="3">
        <f t="shared" si="1006"/>
        <v>-1</v>
      </c>
      <c r="DF705" s="3">
        <f t="shared" si="1006"/>
        <v>-1</v>
      </c>
      <c r="DG705" s="3">
        <f t="shared" si="1006"/>
        <v>-1</v>
      </c>
      <c r="DH705" s="3">
        <f t="shared" si="1006"/>
        <v>-1</v>
      </c>
      <c r="DI705" s="3">
        <f t="shared" si="1006"/>
        <v>-1</v>
      </c>
      <c r="DJ705" s="3">
        <f t="shared" si="1006"/>
        <v>-1</v>
      </c>
      <c r="DK705" s="3">
        <f t="shared" si="1007"/>
        <v>-1</v>
      </c>
      <c r="DL705" s="3">
        <f t="shared" si="1007"/>
        <v>-1</v>
      </c>
      <c r="DM705" s="161" t="str">
        <f t="shared" si="1008"/>
        <v>-</v>
      </c>
      <c r="DN705" s="161" t="str">
        <f t="shared" si="1009"/>
        <v>-</v>
      </c>
      <c r="DO705" s="139" t="str">
        <f t="shared" si="1015"/>
        <v>-</v>
      </c>
      <c r="DP705" s="235" t="str">
        <f t="shared" si="1014"/>
        <v>-</v>
      </c>
      <c r="EJ705" s="147"/>
    </row>
    <row r="706" spans="88:140" ht="13.5" customHeight="1">
      <c r="CJ706" s="236" t="str">
        <f t="shared" si="1010"/>
        <v>-</v>
      </c>
      <c r="CK706" s="142" t="str">
        <f t="shared" si="992"/>
        <v>-</v>
      </c>
      <c r="CL706" s="260" t="str">
        <f t="shared" si="1011"/>
        <v>-</v>
      </c>
      <c r="CM706" s="3">
        <f t="shared" si="993"/>
        <v>0</v>
      </c>
      <c r="CN706" s="3">
        <f t="shared" si="1012"/>
        <v>0</v>
      </c>
      <c r="CO706" s="3">
        <f t="shared" si="994"/>
        <v>0</v>
      </c>
      <c r="CP706" s="3">
        <f t="shared" si="995"/>
        <v>0</v>
      </c>
      <c r="CQ706" s="3">
        <f t="shared" si="996"/>
        <v>0</v>
      </c>
      <c r="CR706" s="3">
        <f t="shared" si="997"/>
        <v>0</v>
      </c>
      <c r="CS706" s="3">
        <f t="shared" si="998"/>
        <v>0</v>
      </c>
      <c r="CT706" s="3">
        <f t="shared" si="999"/>
        <v>0</v>
      </c>
      <c r="CU706" s="3">
        <f t="shared" si="1000"/>
        <v>0</v>
      </c>
      <c r="CV706" s="3">
        <f t="shared" si="1001"/>
        <v>0</v>
      </c>
      <c r="CW706" s="3">
        <f t="shared" si="1002"/>
        <v>0</v>
      </c>
      <c r="CX706" s="3">
        <f t="shared" si="1003"/>
        <v>0</v>
      </c>
      <c r="CY706" s="3">
        <f t="shared" si="1004"/>
        <v>0</v>
      </c>
      <c r="CZ706" s="3">
        <f t="shared" si="1005"/>
        <v>0</v>
      </c>
      <c r="DA706" s="3">
        <f>IF(AND(CO706&gt;0,CO707&lt;0),1,-1)</f>
        <v>-1</v>
      </c>
      <c r="DB706" s="3">
        <f t="shared" si="1006"/>
        <v>-1</v>
      </c>
      <c r="DC706" s="3">
        <f t="shared" si="1006"/>
        <v>-1</v>
      </c>
      <c r="DD706" s="3">
        <f t="shared" si="1006"/>
        <v>-1</v>
      </c>
      <c r="DE706" s="3">
        <f t="shared" si="1006"/>
        <v>-1</v>
      </c>
      <c r="DF706" s="3">
        <f t="shared" si="1006"/>
        <v>-1</v>
      </c>
      <c r="DG706" s="3">
        <f t="shared" si="1006"/>
        <v>-1</v>
      </c>
      <c r="DH706" s="3">
        <f t="shared" si="1006"/>
        <v>-1</v>
      </c>
      <c r="DI706" s="3">
        <f t="shared" si="1006"/>
        <v>-1</v>
      </c>
      <c r="DJ706" s="3">
        <f>IF(AND(CX706&gt;0,CX707&lt;0),1,-1)</f>
        <v>-1</v>
      </c>
      <c r="DK706" s="3">
        <f>IF(AND(CY706&gt;0,CY707&lt;0),1,-1)</f>
        <v>-1</v>
      </c>
      <c r="DL706" s="3">
        <f>IF(AND(CZ706&gt;0,CZ707&lt;0),1,-1)</f>
        <v>-1</v>
      </c>
      <c r="DM706" s="161" t="str">
        <f t="shared" si="1008"/>
        <v>-</v>
      </c>
      <c r="DN706" s="161" t="str">
        <f t="shared" si="1009"/>
        <v>-</v>
      </c>
      <c r="DO706" s="139" t="str">
        <f>IF(OR(DM706="-",DM707="-"),"-",(DN706-DN707)/(DM706-DM707))</f>
        <v>-</v>
      </c>
      <c r="DP706" s="235" t="str">
        <f t="shared" si="1014"/>
        <v>-</v>
      </c>
      <c r="EJ706" s="147"/>
    </row>
    <row r="707" spans="88:140" ht="13.5" customHeight="1">
      <c r="CJ707" s="237" t="str">
        <f t="shared" si="1010"/>
        <v>-</v>
      </c>
      <c r="CK707" s="238" t="str">
        <f>CB25</f>
        <v>-</v>
      </c>
      <c r="CL707" s="260" t="str">
        <f t="shared" si="1011"/>
        <v>-</v>
      </c>
      <c r="CM707" s="196">
        <f>IF(CJ707="-",0,$CK707*$E$24*$E$30*$F$24*$E$31/($E$33))</f>
        <v>0</v>
      </c>
      <c r="CN707" s="3">
        <f t="shared" si="1012"/>
        <v>0</v>
      </c>
      <c r="CO707" s="196">
        <f>IF(CJ707="-",0,$CM707-$CN707-CO$53)</f>
        <v>0</v>
      </c>
      <c r="CP707" s="196">
        <f>IF(CJ707="-",0,$CM707-$CN707-CP$53)</f>
        <v>0</v>
      </c>
      <c r="CQ707" s="196">
        <f>IF(CJ707="-",0,$CM707-$CN707-CQ$53)</f>
        <v>0</v>
      </c>
      <c r="CR707" s="196">
        <f>IF(CJ707="-",0,$CM707-$CN707-CR$53)</f>
        <v>0</v>
      </c>
      <c r="CS707" s="196">
        <f>IF(CJ707="-",0,$CM707-$CN707-CS$53)</f>
        <v>0</v>
      </c>
      <c r="CT707" s="196">
        <f>IF(CJ707="-",0,$CM707-$CN707-CT$53)</f>
        <v>0</v>
      </c>
      <c r="CU707" s="196">
        <f>IF(CJ707="-",0,$CM707-$CN707-CU$53)</f>
        <v>0</v>
      </c>
      <c r="CV707" s="196">
        <f>IF(CJ707="-",0,$CM707-$CN707-CV$53)</f>
        <v>0</v>
      </c>
      <c r="CW707" s="196">
        <f>IF(CJ707="-",0,$CM707-$CN707-CW$53)</f>
        <v>0</v>
      </c>
      <c r="CX707" s="196">
        <f>IF(CJ707="-",0,$CM707-$CN707-CX$53)</f>
        <v>0</v>
      </c>
      <c r="CY707" s="196">
        <f>IF(CJ707="-",0,$CM707-$CN707-CY$53)</f>
        <v>0</v>
      </c>
      <c r="CZ707" s="196">
        <f>IF(CJ707="-",0,$CM707-$CN707-CZ$53)</f>
        <v>0</v>
      </c>
      <c r="DA707" s="196"/>
      <c r="DB707" s="196"/>
      <c r="DC707" s="196"/>
      <c r="DD707" s="196"/>
      <c r="DE707" s="196"/>
      <c r="DF707" s="196"/>
      <c r="DG707" s="196"/>
      <c r="DH707" s="196"/>
      <c r="DI707" s="196"/>
      <c r="DJ707" s="196"/>
      <c r="DK707" s="196"/>
      <c r="DL707" s="196"/>
      <c r="DM707" s="239" t="str">
        <f t="shared" si="1008"/>
        <v>-</v>
      </c>
      <c r="DN707" s="239" t="str">
        <f t="shared" si="1009"/>
        <v>-</v>
      </c>
      <c r="DO707" s="240"/>
      <c r="DP707" s="241"/>
      <c r="DQ707" s="142"/>
      <c r="EJ707" s="147"/>
    </row>
    <row r="708" spans="88:140" ht="13.5" customHeight="1">
      <c r="CJ708" s="139"/>
      <c r="CK708" s="139"/>
      <c r="CL708" s="139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142"/>
      <c r="EJ708" s="147"/>
    </row>
    <row r="709" spans="88:140" ht="13.5" customHeight="1">
      <c r="CJ709" s="139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244" t="s">
        <v>77</v>
      </c>
      <c r="DA709" s="198">
        <f t="shared" ref="DA709:DI709" si="1016">IF(MAX(DA688:DA706)=1,1,0)</f>
        <v>0</v>
      </c>
      <c r="DB709" s="198">
        <f t="shared" si="1016"/>
        <v>0</v>
      </c>
      <c r="DC709" s="198">
        <f t="shared" si="1016"/>
        <v>0</v>
      </c>
      <c r="DD709" s="198">
        <f t="shared" si="1016"/>
        <v>0</v>
      </c>
      <c r="DE709" s="198">
        <f t="shared" si="1016"/>
        <v>0</v>
      </c>
      <c r="DF709" s="198">
        <f t="shared" si="1016"/>
        <v>0</v>
      </c>
      <c r="DG709" s="198">
        <f t="shared" si="1016"/>
        <v>0</v>
      </c>
      <c r="DH709" s="198">
        <f t="shared" si="1016"/>
        <v>0</v>
      </c>
      <c r="DI709" s="198">
        <f t="shared" si="1016"/>
        <v>0</v>
      </c>
      <c r="DJ709" s="198">
        <f>IF(MAX(DJ688:DJ706)=1,1,0)</f>
        <v>0</v>
      </c>
      <c r="DK709" s="198">
        <f>IF(MAX(DK688:DK706)=1,1,0)</f>
        <v>0</v>
      </c>
      <c r="DL709" s="199">
        <f>IF(MAX(DL688:DL706)=1,1,0)</f>
        <v>0</v>
      </c>
      <c r="DM709" s="3"/>
      <c r="DN709" s="3"/>
      <c r="DO709" s="3"/>
      <c r="DP709" s="3"/>
      <c r="DQ709" s="173"/>
      <c r="EJ709" s="147"/>
    </row>
    <row r="710" spans="88:140" ht="13.5" customHeight="1">
      <c r="CJ710" s="139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171"/>
      <c r="EJ710" s="147"/>
    </row>
    <row r="711" spans="88:140" ht="13.5" customHeight="1">
      <c r="CJ711" s="139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192" t="s">
        <v>81</v>
      </c>
      <c r="DA711" s="193">
        <v>13</v>
      </c>
      <c r="DB711" s="193">
        <v>12</v>
      </c>
      <c r="DC711" s="193">
        <v>11</v>
      </c>
      <c r="DD711" s="193">
        <v>10</v>
      </c>
      <c r="DE711" s="193">
        <v>9</v>
      </c>
      <c r="DF711" s="193">
        <v>8</v>
      </c>
      <c r="DG711" s="193">
        <v>7</v>
      </c>
      <c r="DH711" s="193">
        <v>6</v>
      </c>
      <c r="DI711" s="193">
        <v>5</v>
      </c>
      <c r="DJ711" s="193">
        <v>4</v>
      </c>
      <c r="DK711" s="193">
        <v>3</v>
      </c>
      <c r="DL711" s="194">
        <v>2</v>
      </c>
      <c r="DM711" s="3"/>
      <c r="DN711" s="3"/>
      <c r="DO711" s="3"/>
      <c r="DP711" s="3"/>
      <c r="DQ711" s="171"/>
      <c r="EJ711" s="147"/>
    </row>
    <row r="712" spans="88:140" ht="13.5" customHeight="1">
      <c r="CJ712" s="139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212"/>
      <c r="DA712" s="3">
        <v>14</v>
      </c>
      <c r="DB712" s="3">
        <v>13</v>
      </c>
      <c r="DC712" s="3">
        <v>12</v>
      </c>
      <c r="DD712" s="3">
        <v>11</v>
      </c>
      <c r="DE712" s="3">
        <v>10</v>
      </c>
      <c r="DF712" s="3">
        <v>9</v>
      </c>
      <c r="DG712" s="3">
        <v>8</v>
      </c>
      <c r="DH712" s="3">
        <v>7</v>
      </c>
      <c r="DI712" s="3">
        <v>6</v>
      </c>
      <c r="DJ712" s="3">
        <v>5</v>
      </c>
      <c r="DK712" s="3">
        <v>4</v>
      </c>
      <c r="DL712" s="195">
        <v>3</v>
      </c>
      <c r="DM712" s="3"/>
      <c r="DN712" s="3"/>
      <c r="DO712" s="3"/>
      <c r="DP712" s="3"/>
      <c r="DQ712" s="171"/>
      <c r="EJ712" s="147"/>
    </row>
    <row r="713" spans="88:140" ht="13.5" customHeight="1">
      <c r="CJ713" s="139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212"/>
      <c r="DA713" s="3">
        <v>15</v>
      </c>
      <c r="DB713" s="3">
        <v>14</v>
      </c>
      <c r="DC713" s="3">
        <v>13</v>
      </c>
      <c r="DD713" s="3">
        <v>12</v>
      </c>
      <c r="DE713" s="3">
        <v>11</v>
      </c>
      <c r="DF713" s="3">
        <v>10</v>
      </c>
      <c r="DG713" s="3">
        <v>9</v>
      </c>
      <c r="DH713" s="3">
        <v>8</v>
      </c>
      <c r="DI713" s="3">
        <v>7</v>
      </c>
      <c r="DJ713" s="3">
        <v>6</v>
      </c>
      <c r="DK713" s="3">
        <v>5</v>
      </c>
      <c r="DL713" s="195">
        <v>4</v>
      </c>
      <c r="DM713" s="3"/>
      <c r="DN713" s="3"/>
      <c r="DO713" s="3"/>
      <c r="DP713" s="3"/>
      <c r="DQ713" s="171"/>
      <c r="EJ713" s="147"/>
    </row>
    <row r="714" spans="88:140" ht="13.5" customHeight="1">
      <c r="CJ714" s="139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212"/>
      <c r="DA714" s="3">
        <v>16</v>
      </c>
      <c r="DB714" s="3">
        <v>15</v>
      </c>
      <c r="DC714" s="3">
        <v>14</v>
      </c>
      <c r="DD714" s="3">
        <v>13</v>
      </c>
      <c r="DE714" s="3">
        <v>12</v>
      </c>
      <c r="DF714" s="3">
        <v>11</v>
      </c>
      <c r="DG714" s="3">
        <v>10</v>
      </c>
      <c r="DH714" s="3">
        <v>9</v>
      </c>
      <c r="DI714" s="3">
        <v>8</v>
      </c>
      <c r="DJ714" s="3">
        <v>7</v>
      </c>
      <c r="DK714" s="3">
        <v>6</v>
      </c>
      <c r="DL714" s="195">
        <v>5</v>
      </c>
      <c r="DM714" s="3"/>
      <c r="DN714" s="3"/>
      <c r="DO714" s="3"/>
      <c r="DP714" s="3"/>
      <c r="DQ714" s="171"/>
      <c r="EJ714" s="147"/>
    </row>
    <row r="715" spans="88:140" ht="13.5" customHeight="1">
      <c r="CJ715" s="139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212" t="s">
        <v>35</v>
      </c>
      <c r="DA715" s="3" t="str">
        <f>IF(DA709=1,VLOOKUP(1,DA688:DP706,DA711,FALSE),"-")</f>
        <v>-</v>
      </c>
      <c r="DB715" s="3" t="str">
        <f t="shared" ref="DB715:DL715" si="1017">IF(DB709=1,VLOOKUP(1,DB688:DQ706,DB711,FALSE),"-")</f>
        <v>-</v>
      </c>
      <c r="DC715" s="3" t="str">
        <f t="shared" si="1017"/>
        <v>-</v>
      </c>
      <c r="DD715" s="3" t="str">
        <f t="shared" si="1017"/>
        <v>-</v>
      </c>
      <c r="DE715" s="3" t="str">
        <f t="shared" si="1017"/>
        <v>-</v>
      </c>
      <c r="DF715" s="3" t="str">
        <f t="shared" si="1017"/>
        <v>-</v>
      </c>
      <c r="DG715" s="3" t="str">
        <f t="shared" si="1017"/>
        <v>-</v>
      </c>
      <c r="DH715" s="3" t="str">
        <f t="shared" si="1017"/>
        <v>-</v>
      </c>
      <c r="DI715" s="3" t="str">
        <f t="shared" si="1017"/>
        <v>-</v>
      </c>
      <c r="DJ715" s="3" t="str">
        <f t="shared" si="1017"/>
        <v>-</v>
      </c>
      <c r="DK715" s="3" t="str">
        <f t="shared" si="1017"/>
        <v>-</v>
      </c>
      <c r="DL715" s="3" t="str">
        <f t="shared" si="1017"/>
        <v>-</v>
      </c>
      <c r="DM715" s="3"/>
      <c r="DN715" s="3"/>
      <c r="DO715" s="3"/>
      <c r="DP715" s="3"/>
      <c r="DQ715" s="171"/>
      <c r="EJ715" s="147"/>
    </row>
    <row r="716" spans="88:140" ht="13.5" customHeight="1">
      <c r="CJ716" s="139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212" t="s">
        <v>90</v>
      </c>
      <c r="DA716" s="3" t="str">
        <f>IF(DA709=1,VLOOKUP(1,DA688:DP706,DA712,FALSE),"-")</f>
        <v>-</v>
      </c>
      <c r="DB716" s="3" t="str">
        <f t="shared" ref="DB716:DL716" si="1018">IF(DB709=1,VLOOKUP(1,DB688:DQ706,DB712,FALSE),"-")</f>
        <v>-</v>
      </c>
      <c r="DC716" s="3" t="str">
        <f t="shared" si="1018"/>
        <v>-</v>
      </c>
      <c r="DD716" s="3" t="str">
        <f t="shared" si="1018"/>
        <v>-</v>
      </c>
      <c r="DE716" s="3" t="str">
        <f t="shared" si="1018"/>
        <v>-</v>
      </c>
      <c r="DF716" s="3" t="str">
        <f t="shared" si="1018"/>
        <v>-</v>
      </c>
      <c r="DG716" s="3" t="str">
        <f t="shared" si="1018"/>
        <v>-</v>
      </c>
      <c r="DH716" s="3" t="str">
        <f t="shared" si="1018"/>
        <v>-</v>
      </c>
      <c r="DI716" s="3" t="str">
        <f t="shared" si="1018"/>
        <v>-</v>
      </c>
      <c r="DJ716" s="3" t="str">
        <f t="shared" si="1018"/>
        <v>-</v>
      </c>
      <c r="DK716" s="3" t="str">
        <f t="shared" si="1018"/>
        <v>-</v>
      </c>
      <c r="DL716" s="3" t="str">
        <f t="shared" si="1018"/>
        <v>-</v>
      </c>
      <c r="DM716" s="3"/>
      <c r="DN716" s="3"/>
      <c r="DO716" s="3"/>
      <c r="DP716" s="3"/>
      <c r="DQ716" s="171"/>
      <c r="EJ716" s="147"/>
    </row>
    <row r="717" spans="88:140" ht="13.5" customHeight="1">
      <c r="CJ717" s="139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212" t="s">
        <v>60</v>
      </c>
      <c r="DA717" s="3" t="str">
        <f>IF(DA709=1,VLOOKUP(1,DA688:DP706,DA713,FALSE),"-")</f>
        <v>-</v>
      </c>
      <c r="DB717" s="3" t="str">
        <f t="shared" ref="DB717:DL717" si="1019">IF(DB709=1,VLOOKUP(1,DB688:DQ706,DB713,FALSE),"-")</f>
        <v>-</v>
      </c>
      <c r="DC717" s="3" t="str">
        <f t="shared" si="1019"/>
        <v>-</v>
      </c>
      <c r="DD717" s="3" t="str">
        <f t="shared" si="1019"/>
        <v>-</v>
      </c>
      <c r="DE717" s="3" t="str">
        <f t="shared" si="1019"/>
        <v>-</v>
      </c>
      <c r="DF717" s="3" t="str">
        <f t="shared" si="1019"/>
        <v>-</v>
      </c>
      <c r="DG717" s="3" t="str">
        <f t="shared" si="1019"/>
        <v>-</v>
      </c>
      <c r="DH717" s="3" t="str">
        <f t="shared" si="1019"/>
        <v>-</v>
      </c>
      <c r="DI717" s="3" t="str">
        <f t="shared" si="1019"/>
        <v>-</v>
      </c>
      <c r="DJ717" s="3" t="str">
        <f t="shared" si="1019"/>
        <v>-</v>
      </c>
      <c r="DK717" s="3" t="str">
        <f t="shared" si="1019"/>
        <v>-</v>
      </c>
      <c r="DL717" s="3" t="str">
        <f t="shared" si="1019"/>
        <v>-</v>
      </c>
      <c r="DM717" s="3"/>
      <c r="DN717" s="3"/>
      <c r="DO717" s="3"/>
      <c r="DP717" s="3"/>
      <c r="DQ717" s="171"/>
      <c r="EJ717" s="147"/>
    </row>
    <row r="718" spans="88:140" ht="13.5" customHeight="1">
      <c r="CJ718" s="139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212" t="s">
        <v>61</v>
      </c>
      <c r="DA718" s="3" t="str">
        <f>IF(DA709=1,VLOOKUP(1,DA688:DP706,DA714,FALSE),"-")</f>
        <v>-</v>
      </c>
      <c r="DB718" s="3" t="str">
        <f t="shared" ref="DB718:DL718" si="1020">IF(DB709=1,VLOOKUP(1,DB688:DQ706,DB714,FALSE),"-")</f>
        <v>-</v>
      </c>
      <c r="DC718" s="3" t="str">
        <f t="shared" si="1020"/>
        <v>-</v>
      </c>
      <c r="DD718" s="3" t="str">
        <f t="shared" si="1020"/>
        <v>-</v>
      </c>
      <c r="DE718" s="3" t="str">
        <f t="shared" si="1020"/>
        <v>-</v>
      </c>
      <c r="DF718" s="3" t="str">
        <f t="shared" si="1020"/>
        <v>-</v>
      </c>
      <c r="DG718" s="3" t="str">
        <f t="shared" si="1020"/>
        <v>-</v>
      </c>
      <c r="DH718" s="3" t="str">
        <f t="shared" si="1020"/>
        <v>-</v>
      </c>
      <c r="DI718" s="3" t="str">
        <f t="shared" si="1020"/>
        <v>-</v>
      </c>
      <c r="DJ718" s="3" t="str">
        <f t="shared" si="1020"/>
        <v>-</v>
      </c>
      <c r="DK718" s="3" t="str">
        <f t="shared" si="1020"/>
        <v>-</v>
      </c>
      <c r="DL718" s="3" t="str">
        <f t="shared" si="1020"/>
        <v>-</v>
      </c>
      <c r="DM718" s="3"/>
      <c r="DN718" s="3"/>
      <c r="DO718" s="3"/>
      <c r="DP718" s="3"/>
      <c r="DQ718" s="171"/>
      <c r="EJ718" s="147"/>
    </row>
    <row r="719" spans="88:140" ht="13.5" customHeight="1">
      <c r="CJ719" s="139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>
        <v>1</v>
      </c>
      <c r="CZ719" s="245" t="s">
        <v>93</v>
      </c>
      <c r="DA719" s="3" t="str">
        <f>IF(DA715="-","-",$E$38/(($E$24*$E$30/(2*PI()*$E$33)*1000/60)^2))</f>
        <v>-</v>
      </c>
      <c r="DB719" s="3" t="str">
        <f t="shared" ref="DB719:DL719" si="1021">IF(DB715="-","-",$E$38/(($E$24*$E$30/(2*PI()*$E$33)*1000/60)^2))</f>
        <v>-</v>
      </c>
      <c r="DC719" s="3" t="str">
        <f t="shared" si="1021"/>
        <v>-</v>
      </c>
      <c r="DD719" s="3" t="str">
        <f t="shared" si="1021"/>
        <v>-</v>
      </c>
      <c r="DE719" s="3" t="str">
        <f t="shared" si="1021"/>
        <v>-</v>
      </c>
      <c r="DF719" s="3" t="str">
        <f t="shared" si="1021"/>
        <v>-</v>
      </c>
      <c r="DG719" s="3" t="str">
        <f t="shared" si="1021"/>
        <v>-</v>
      </c>
      <c r="DH719" s="3" t="str">
        <f t="shared" si="1021"/>
        <v>-</v>
      </c>
      <c r="DI719" s="3" t="str">
        <f t="shared" si="1021"/>
        <v>-</v>
      </c>
      <c r="DJ719" s="3" t="str">
        <f t="shared" si="1021"/>
        <v>-</v>
      </c>
      <c r="DK719" s="3" t="str">
        <f t="shared" si="1021"/>
        <v>-</v>
      </c>
      <c r="DL719" s="3" t="str">
        <f t="shared" si="1021"/>
        <v>-</v>
      </c>
      <c r="DM719" s="3"/>
      <c r="DN719" s="3"/>
      <c r="DO719" s="3"/>
      <c r="DP719" s="3"/>
      <c r="DQ719" s="171"/>
      <c r="EJ719" s="147"/>
    </row>
    <row r="720" spans="88:140" ht="13.5" customHeight="1">
      <c r="CJ720" s="139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>
        <v>1</v>
      </c>
      <c r="CZ720" s="245" t="s">
        <v>96</v>
      </c>
      <c r="DA720" s="3" t="str">
        <f>IF(DA715="-","-",-($E$24*$E$30*$F$24*$E$31/($E$33)*DA717)+$E$37/($E$24*$E$30/(2*PI()*$E$33)*1000/60))</f>
        <v>-</v>
      </c>
      <c r="DB720" s="3" t="str">
        <f t="shared" ref="DB720:DL720" si="1022">IF(DB715="-","-",-($E$24*$E$30*$F$24*$E$31/($E$33)*DB717)+$E$37/($E$24*$E$30/(2*PI()*$E$33)*1000/60))</f>
        <v>-</v>
      </c>
      <c r="DC720" s="3" t="str">
        <f t="shared" si="1022"/>
        <v>-</v>
      </c>
      <c r="DD720" s="3" t="str">
        <f t="shared" si="1022"/>
        <v>-</v>
      </c>
      <c r="DE720" s="3" t="str">
        <f t="shared" si="1022"/>
        <v>-</v>
      </c>
      <c r="DF720" s="3" t="str">
        <f t="shared" si="1022"/>
        <v>-</v>
      </c>
      <c r="DG720" s="3" t="str">
        <f t="shared" si="1022"/>
        <v>-</v>
      </c>
      <c r="DH720" s="3" t="str">
        <f t="shared" si="1022"/>
        <v>-</v>
      </c>
      <c r="DI720" s="3" t="str">
        <f t="shared" si="1022"/>
        <v>-</v>
      </c>
      <c r="DJ720" s="3" t="str">
        <f t="shared" si="1022"/>
        <v>-</v>
      </c>
      <c r="DK720" s="3" t="str">
        <f t="shared" si="1022"/>
        <v>-</v>
      </c>
      <c r="DL720" s="3" t="str">
        <f t="shared" si="1022"/>
        <v>-</v>
      </c>
      <c r="DM720" s="3"/>
      <c r="DN720" s="3"/>
      <c r="DO720" s="3"/>
      <c r="DP720" s="3"/>
      <c r="DQ720" s="171"/>
      <c r="EJ720" s="147"/>
    </row>
    <row r="721" spans="88:140" ht="13.5" customHeight="1">
      <c r="CJ721" s="139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>
        <v>1</v>
      </c>
      <c r="CZ721" s="245" t="s">
        <v>99</v>
      </c>
      <c r="DA721" s="3" t="str">
        <f>IF(DA715="-","-",-$E$24*$E$30*$F$24*$E$31/($E$33) * DA718 + $E$36*$E$6*9.80665+DA683)</f>
        <v>-</v>
      </c>
      <c r="DB721" s="3" t="str">
        <f t="shared" ref="DB721:DL721" si="1023">IF(DB715="-","-",-$E$24*$E$30*$F$24*$E$31/($E$33) * DB718 + $E$36*$E$6*9.80665+DB683)</f>
        <v>-</v>
      </c>
      <c r="DC721" s="3" t="str">
        <f t="shared" si="1023"/>
        <v>-</v>
      </c>
      <c r="DD721" s="3" t="str">
        <f t="shared" si="1023"/>
        <v>-</v>
      </c>
      <c r="DE721" s="3" t="str">
        <f t="shared" si="1023"/>
        <v>-</v>
      </c>
      <c r="DF721" s="3" t="str">
        <f t="shared" si="1023"/>
        <v>-</v>
      </c>
      <c r="DG721" s="3" t="str">
        <f t="shared" si="1023"/>
        <v>-</v>
      </c>
      <c r="DH721" s="3" t="str">
        <f t="shared" si="1023"/>
        <v>-</v>
      </c>
      <c r="DI721" s="3" t="str">
        <f t="shared" si="1023"/>
        <v>-</v>
      </c>
      <c r="DJ721" s="3" t="str">
        <f t="shared" si="1023"/>
        <v>-</v>
      </c>
      <c r="DK721" s="3" t="str">
        <f t="shared" si="1023"/>
        <v>-</v>
      </c>
      <c r="DL721" s="3" t="str">
        <f t="shared" si="1023"/>
        <v>-</v>
      </c>
      <c r="DM721" s="3"/>
      <c r="DN721" s="3"/>
      <c r="DO721" s="3"/>
      <c r="DP721" s="3"/>
      <c r="DQ721" s="171"/>
      <c r="EJ721" s="147"/>
    </row>
    <row r="722" spans="88:140" ht="13.5" customHeight="1">
      <c r="CJ722" s="139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212" t="s">
        <v>102</v>
      </c>
      <c r="DA722" s="3" t="str">
        <f>IF(DA715="-","-",(-DA720+SQRT(DA720^2-4*DA719*(DA721+DA683)))/2/DA719)</f>
        <v>-</v>
      </c>
      <c r="DB722" s="3" t="str">
        <f t="shared" ref="DB722:DL722" si="1024">IF(DB715="-","-",(-DB720+SQRT(DB720^2-4*DB719*(DB721+DB683)))/2/DB719)</f>
        <v>-</v>
      </c>
      <c r="DC722" s="3" t="str">
        <f t="shared" si="1024"/>
        <v>-</v>
      </c>
      <c r="DD722" s="3" t="str">
        <f t="shared" si="1024"/>
        <v>-</v>
      </c>
      <c r="DE722" s="3" t="str">
        <f t="shared" si="1024"/>
        <v>-</v>
      </c>
      <c r="DF722" s="3" t="str">
        <f t="shared" si="1024"/>
        <v>-</v>
      </c>
      <c r="DG722" s="3" t="str">
        <f t="shared" si="1024"/>
        <v>-</v>
      </c>
      <c r="DH722" s="3" t="str">
        <f t="shared" si="1024"/>
        <v>-</v>
      </c>
      <c r="DI722" s="3" t="str">
        <f t="shared" si="1024"/>
        <v>-</v>
      </c>
      <c r="DJ722" s="3" t="str">
        <f t="shared" si="1024"/>
        <v>-</v>
      </c>
      <c r="DK722" s="3" t="str">
        <f t="shared" si="1024"/>
        <v>-</v>
      </c>
      <c r="DL722" s="3" t="str">
        <f t="shared" si="1024"/>
        <v>-</v>
      </c>
      <c r="DM722" s="3"/>
      <c r="DN722" s="3"/>
      <c r="DO722" s="3"/>
      <c r="DP722" s="3"/>
      <c r="DQ722" s="171"/>
      <c r="EJ722" s="147"/>
    </row>
    <row r="723" spans="88:140" ht="13.5" customHeight="1">
      <c r="CJ723" s="139"/>
      <c r="CZ723" s="246" t="s">
        <v>106</v>
      </c>
      <c r="DA723" s="196" t="str">
        <f>IF(MAX(DA688:DA706)&lt;1,"-",IF(DA715="-","-",DA722/$E$24/$E$30*(2*PI()*$E$33)/1000*60))</f>
        <v>-</v>
      </c>
      <c r="DB723" s="196" t="str">
        <f t="shared" ref="DB723:DL723" si="1025">IF(MAX(DB688:DB706)&lt;1,"-",IF(DB715="-","-",DB722/$E$24/$E$30*(2*PI()*$E$33)/1000*60))</f>
        <v>-</v>
      </c>
      <c r="DC723" s="196" t="str">
        <f t="shared" si="1025"/>
        <v>-</v>
      </c>
      <c r="DD723" s="196" t="str">
        <f t="shared" si="1025"/>
        <v>-</v>
      </c>
      <c r="DE723" s="196" t="str">
        <f t="shared" si="1025"/>
        <v>-</v>
      </c>
      <c r="DF723" s="196" t="str">
        <f t="shared" si="1025"/>
        <v>-</v>
      </c>
      <c r="DG723" s="196" t="str">
        <f t="shared" si="1025"/>
        <v>-</v>
      </c>
      <c r="DH723" s="196" t="str">
        <f t="shared" si="1025"/>
        <v>-</v>
      </c>
      <c r="DI723" s="196" t="str">
        <f t="shared" si="1025"/>
        <v>-</v>
      </c>
      <c r="DJ723" s="196" t="str">
        <f t="shared" si="1025"/>
        <v>-</v>
      </c>
      <c r="DK723" s="196" t="str">
        <f t="shared" si="1025"/>
        <v>-</v>
      </c>
      <c r="DL723" s="196" t="str">
        <f t="shared" si="1025"/>
        <v>-</v>
      </c>
      <c r="DQ723" s="171"/>
      <c r="EJ723" s="147"/>
    </row>
    <row r="724" spans="88:140" ht="13.5" customHeight="1">
      <c r="CJ724" s="139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171"/>
      <c r="EJ724" s="147"/>
    </row>
    <row r="725" spans="88:140" ht="13.5" customHeight="1">
      <c r="CJ725" s="139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171"/>
      <c r="EJ725" s="147"/>
    </row>
    <row r="726" spans="88:140" ht="13.5" customHeight="1">
      <c r="CJ726" s="157"/>
      <c r="CK726" s="3"/>
      <c r="CL726" s="3"/>
      <c r="CM726" s="3"/>
      <c r="CN726" s="3"/>
      <c r="CO726" s="3" t="s">
        <v>32</v>
      </c>
      <c r="CP726" s="164" t="s">
        <v>33</v>
      </c>
      <c r="CQ726" s="3" t="s">
        <v>34</v>
      </c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171"/>
      <c r="EJ726" s="147"/>
    </row>
    <row r="727" spans="88:140" ht="13.5" customHeight="1">
      <c r="CJ727" s="139"/>
      <c r="CK727" s="3"/>
      <c r="CL727" s="3"/>
      <c r="CM727" s="165"/>
      <c r="CN727" s="165"/>
      <c r="CO727" s="215">
        <v>0</v>
      </c>
      <c r="CP727" s="242">
        <f>$AL$70</f>
        <v>0</v>
      </c>
      <c r="CQ727" s="242">
        <f>$AM$70</f>
        <v>0.01</v>
      </c>
      <c r="CR727" s="242">
        <f>$AN$70</f>
        <v>0.02</v>
      </c>
      <c r="CS727" s="242">
        <f>$AO$70</f>
        <v>0.03</v>
      </c>
      <c r="CT727" s="242">
        <f>$AP$70</f>
        <v>0.04</v>
      </c>
      <c r="CU727" s="242">
        <f>$AQ$70</f>
        <v>0.05</v>
      </c>
      <c r="CV727" s="242">
        <f>$AR$70</f>
        <v>0.06</v>
      </c>
      <c r="CW727" s="242">
        <f>$AS$70</f>
        <v>7.0000000000000007E-2</v>
      </c>
      <c r="CX727" s="242">
        <f>$AT$70</f>
        <v>0.08</v>
      </c>
      <c r="CY727" s="242">
        <f>$AU$70</f>
        <v>0.09</v>
      </c>
      <c r="CZ727" s="242">
        <f>$AV$70</f>
        <v>0.1</v>
      </c>
      <c r="DA727" s="193">
        <f>CO727</f>
        <v>0</v>
      </c>
      <c r="DB727" s="193">
        <f t="shared" ref="DB727:DL728" si="1026">CP727</f>
        <v>0</v>
      </c>
      <c r="DC727" s="193">
        <f t="shared" si="1026"/>
        <v>0.01</v>
      </c>
      <c r="DD727" s="193">
        <f t="shared" si="1026"/>
        <v>0.02</v>
      </c>
      <c r="DE727" s="193">
        <f t="shared" si="1026"/>
        <v>0.03</v>
      </c>
      <c r="DF727" s="193">
        <f t="shared" si="1026"/>
        <v>0.04</v>
      </c>
      <c r="DG727" s="193">
        <f t="shared" si="1026"/>
        <v>0.05</v>
      </c>
      <c r="DH727" s="193">
        <f t="shared" si="1026"/>
        <v>0.06</v>
      </c>
      <c r="DI727" s="193">
        <f t="shared" si="1026"/>
        <v>7.0000000000000007E-2</v>
      </c>
      <c r="DJ727" s="193">
        <f t="shared" si="1026"/>
        <v>0.08</v>
      </c>
      <c r="DK727" s="193">
        <f t="shared" si="1026"/>
        <v>0.09</v>
      </c>
      <c r="DL727" s="194">
        <f t="shared" si="1026"/>
        <v>0.1</v>
      </c>
      <c r="DM727" s="3"/>
      <c r="DN727" s="3"/>
      <c r="DO727" s="3"/>
      <c r="DP727" s="3"/>
      <c r="DQ727" s="171"/>
      <c r="EJ727" s="147"/>
    </row>
    <row r="728" spans="88:140" ht="13.5" customHeight="1">
      <c r="CJ728" s="139"/>
      <c r="CK728" s="3"/>
      <c r="CL728" s="3"/>
      <c r="CM728" s="3"/>
      <c r="CN728" s="3"/>
      <c r="CO728" s="213">
        <f t="shared" ref="CO728:CZ728" si="1027">$E$6*9.80665*SIN(ATAN(CO$6))</f>
        <v>0</v>
      </c>
      <c r="CP728" s="196">
        <f>$E$6*9.80665*SIN(ATAN(CP727))</f>
        <v>0</v>
      </c>
      <c r="CQ728" s="243">
        <f t="shared" si="1027"/>
        <v>0</v>
      </c>
      <c r="CR728" s="196">
        <f t="shared" si="1027"/>
        <v>0</v>
      </c>
      <c r="CS728" s="196">
        <f t="shared" si="1027"/>
        <v>0</v>
      </c>
      <c r="CT728" s="196">
        <f t="shared" si="1027"/>
        <v>0</v>
      </c>
      <c r="CU728" s="196">
        <f t="shared" si="1027"/>
        <v>0</v>
      </c>
      <c r="CV728" s="196">
        <f t="shared" si="1027"/>
        <v>0</v>
      </c>
      <c r="CW728" s="196">
        <f t="shared" si="1027"/>
        <v>0</v>
      </c>
      <c r="CX728" s="196">
        <f t="shared" si="1027"/>
        <v>0</v>
      </c>
      <c r="CY728" s="196">
        <f t="shared" si="1027"/>
        <v>0</v>
      </c>
      <c r="CZ728" s="196">
        <f t="shared" si="1027"/>
        <v>0</v>
      </c>
      <c r="DA728" s="196">
        <f>CO728</f>
        <v>0</v>
      </c>
      <c r="DB728" s="196">
        <f t="shared" si="1026"/>
        <v>0</v>
      </c>
      <c r="DC728" s="196">
        <f t="shared" si="1026"/>
        <v>0</v>
      </c>
      <c r="DD728" s="196">
        <f t="shared" si="1026"/>
        <v>0</v>
      </c>
      <c r="DE728" s="196">
        <f t="shared" si="1026"/>
        <v>0</v>
      </c>
      <c r="DF728" s="196">
        <f t="shared" si="1026"/>
        <v>0</v>
      </c>
      <c r="DG728" s="196">
        <f t="shared" si="1026"/>
        <v>0</v>
      </c>
      <c r="DH728" s="196">
        <f t="shared" si="1026"/>
        <v>0</v>
      </c>
      <c r="DI728" s="196">
        <f t="shared" si="1026"/>
        <v>0</v>
      </c>
      <c r="DJ728" s="196">
        <f t="shared" si="1026"/>
        <v>0</v>
      </c>
      <c r="DK728" s="196">
        <f t="shared" si="1026"/>
        <v>0</v>
      </c>
      <c r="DL728" s="197">
        <f t="shared" si="1026"/>
        <v>0</v>
      </c>
      <c r="DM728" s="3"/>
      <c r="DN728" s="3"/>
      <c r="DO728" s="3"/>
      <c r="DP728" s="3"/>
      <c r="DQ728" s="171"/>
      <c r="EJ728" s="147"/>
    </row>
    <row r="729" spans="88:140" ht="13.5" customHeight="1">
      <c r="CJ729" s="139"/>
      <c r="CK729" s="3"/>
      <c r="CL729" s="3"/>
      <c r="CM729" s="3"/>
      <c r="CN729" s="3"/>
      <c r="CO729" s="3"/>
      <c r="CP729" s="3"/>
      <c r="CQ729" s="166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171"/>
      <c r="EJ729" s="147"/>
    </row>
    <row r="730" spans="88:140" ht="13.5" customHeight="1">
      <c r="CJ730" s="139"/>
      <c r="CK730" s="3"/>
      <c r="CL730" s="1" t="s">
        <v>26</v>
      </c>
      <c r="CM730" s="3" t="s">
        <v>50</v>
      </c>
      <c r="CN730" s="3" t="s">
        <v>51</v>
      </c>
      <c r="CO730" s="3" t="s">
        <v>52</v>
      </c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 t="s">
        <v>25</v>
      </c>
      <c r="DN730" s="3" t="s">
        <v>53</v>
      </c>
      <c r="DO730" s="151" t="s">
        <v>54</v>
      </c>
      <c r="DP730" s="3"/>
      <c r="DQ730" s="171"/>
      <c r="EJ730" s="147"/>
    </row>
    <row r="731" spans="88:140" ht="13.5" customHeight="1">
      <c r="CJ731" s="231"/>
      <c r="CK731" s="249" t="str">
        <f>CC4</f>
        <v>17th</v>
      </c>
      <c r="CL731" s="232"/>
      <c r="CM731" s="223"/>
      <c r="CN731" s="223"/>
      <c r="CO731" s="193">
        <f>CO$6</f>
        <v>0</v>
      </c>
      <c r="CP731" s="193">
        <f t="shared" ref="CP731:CZ731" si="1028">CP$6</f>
        <v>0</v>
      </c>
      <c r="CQ731" s="193">
        <f t="shared" si="1028"/>
        <v>0.01</v>
      </c>
      <c r="CR731" s="193">
        <f t="shared" si="1028"/>
        <v>0.02</v>
      </c>
      <c r="CS731" s="193">
        <f t="shared" si="1028"/>
        <v>0.03</v>
      </c>
      <c r="CT731" s="193">
        <f t="shared" si="1028"/>
        <v>0.04</v>
      </c>
      <c r="CU731" s="193">
        <f t="shared" si="1028"/>
        <v>0.05</v>
      </c>
      <c r="CV731" s="193">
        <f t="shared" si="1028"/>
        <v>0.06</v>
      </c>
      <c r="CW731" s="193">
        <f t="shared" si="1028"/>
        <v>7.0000000000000007E-2</v>
      </c>
      <c r="CX731" s="193">
        <f t="shared" si="1028"/>
        <v>0.08</v>
      </c>
      <c r="CY731" s="193">
        <f t="shared" si="1028"/>
        <v>0.09</v>
      </c>
      <c r="CZ731" s="193">
        <f t="shared" si="1028"/>
        <v>0.1</v>
      </c>
      <c r="DA731" s="193">
        <f>CO$6</f>
        <v>0</v>
      </c>
      <c r="DB731" s="193">
        <f>CP$6</f>
        <v>0</v>
      </c>
      <c r="DC731" s="193">
        <f t="shared" ref="DC731:DJ731" si="1029">CQ$6</f>
        <v>0.01</v>
      </c>
      <c r="DD731" s="193">
        <f t="shared" si="1029"/>
        <v>0.02</v>
      </c>
      <c r="DE731" s="193">
        <f t="shared" si="1029"/>
        <v>0.03</v>
      </c>
      <c r="DF731" s="193">
        <f t="shared" si="1029"/>
        <v>0.04</v>
      </c>
      <c r="DG731" s="193">
        <f t="shared" si="1029"/>
        <v>0.05</v>
      </c>
      <c r="DH731" s="193">
        <f t="shared" si="1029"/>
        <v>0.06</v>
      </c>
      <c r="DI731" s="193">
        <f t="shared" si="1029"/>
        <v>7.0000000000000007E-2</v>
      </c>
      <c r="DJ731" s="193">
        <f t="shared" si="1029"/>
        <v>0.08</v>
      </c>
      <c r="DK731" s="193">
        <f>CY$6</f>
        <v>0.09</v>
      </c>
      <c r="DL731" s="193">
        <f>CZ$6</f>
        <v>0.1</v>
      </c>
      <c r="DM731" s="193"/>
      <c r="DN731" s="193"/>
      <c r="DO731" s="193" t="s">
        <v>56</v>
      </c>
      <c r="DP731" s="194"/>
      <c r="DQ731" s="171"/>
      <c r="EJ731" s="147"/>
    </row>
    <row r="732" spans="88:140" ht="13.5" customHeight="1">
      <c r="CJ732" s="236" t="str">
        <f>BL5</f>
        <v>rpm</v>
      </c>
      <c r="CK732" s="142" t="str">
        <f>CC5</f>
        <v>Nm</v>
      </c>
      <c r="CL732" s="139" t="s">
        <v>36</v>
      </c>
      <c r="CM732" s="3" t="s">
        <v>58</v>
      </c>
      <c r="CN732" s="3" t="s">
        <v>59</v>
      </c>
      <c r="CO732" s="3" t="s">
        <v>59</v>
      </c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 t="s">
        <v>35</v>
      </c>
      <c r="DN732" s="3" t="s">
        <v>58</v>
      </c>
      <c r="DO732" s="139" t="s">
        <v>60</v>
      </c>
      <c r="DP732" s="235" t="s">
        <v>61</v>
      </c>
      <c r="DQ732" s="171"/>
      <c r="EJ732" s="147"/>
    </row>
    <row r="733" spans="88:140" ht="13.5" customHeight="1">
      <c r="CJ733" s="236" t="str">
        <f>IF($E$25="","-",BL6)</f>
        <v>-</v>
      </c>
      <c r="CK733" s="142" t="str">
        <f t="shared" ref="CK733:CK751" si="1030">CC6</f>
        <v>-</v>
      </c>
      <c r="CL733" s="260" t="str">
        <f>IF(CJ733="-","-",CJ733/$E$25/$E$30*(2*PI()*$E$33)/1000*60)</f>
        <v>-</v>
      </c>
      <c r="CM733" s="3">
        <f t="shared" ref="CM733:CM751" si="1031">IF(CJ733="-",0,$CK733*$E$25*$E$30*$F$25*$E$31/($E$33))</f>
        <v>0</v>
      </c>
      <c r="CN733" s="3">
        <f>IF(CJ733="-",0,$E$36*$E$6*9.80665+$E$37*($CJ733/$E$25/$E$30*(2*PI()*$E$33)/1000*60)+$E$38*($CJ733/$E$25/$E$30*(2*PI()*$E$33)/1000*60)^2)</f>
        <v>0</v>
      </c>
      <c r="CO733" s="3">
        <f t="shared" ref="CO733:CO751" si="1032">IF(CJ733="-",0,$CM733-$CN733-CO$53)</f>
        <v>0</v>
      </c>
      <c r="CP733" s="3">
        <f t="shared" ref="CP733:CP751" si="1033">IF(CJ733="-",0,$CM733-$CN733-CP$53)</f>
        <v>0</v>
      </c>
      <c r="CQ733" s="3">
        <f t="shared" ref="CQ733:CQ751" si="1034">IF(CJ733="-",0,$CM733-$CN733-CQ$53)</f>
        <v>0</v>
      </c>
      <c r="CR733" s="3">
        <f t="shared" ref="CR733:CR751" si="1035">IF(CJ733="-",0,$CM733-$CN733-CR$53)</f>
        <v>0</v>
      </c>
      <c r="CS733" s="3">
        <f t="shared" ref="CS733:CS751" si="1036">IF(CJ733="-",0,$CM733-$CN733-CS$53)</f>
        <v>0</v>
      </c>
      <c r="CT733" s="3">
        <f t="shared" ref="CT733:CT751" si="1037">IF(CJ733="-",0,$CM733-$CN733-CT$53)</f>
        <v>0</v>
      </c>
      <c r="CU733" s="3">
        <f t="shared" ref="CU733:CU751" si="1038">IF(CJ733="-",0,$CM733-$CN733-CU$53)</f>
        <v>0</v>
      </c>
      <c r="CV733" s="3">
        <f t="shared" ref="CV733:CV751" si="1039">IF(CJ733="-",0,$CM733-$CN733-CV$53)</f>
        <v>0</v>
      </c>
      <c r="CW733" s="3">
        <f t="shared" ref="CW733:CW751" si="1040">IF(CJ733="-",0,$CM733-$CN733-CW$53)</f>
        <v>0</v>
      </c>
      <c r="CX733" s="3">
        <f t="shared" ref="CX733:CX751" si="1041">IF(CJ733="-",0,$CM733-$CN733-CX$53)</f>
        <v>0</v>
      </c>
      <c r="CY733" s="3">
        <f t="shared" ref="CY733:CY751" si="1042">IF(CJ733="-",0,$CM733-$CN733-CY$53)</f>
        <v>0</v>
      </c>
      <c r="CZ733" s="3">
        <f t="shared" ref="CZ733:CZ751" si="1043">IF(CJ733="-",0,$CM733-$CN733-CZ$53)</f>
        <v>0</v>
      </c>
      <c r="DA733" s="3">
        <f>IF(AND(CO733&gt;0,CO734&lt;0),1,-1)</f>
        <v>-1</v>
      </c>
      <c r="DB733" s="3">
        <f t="shared" ref="DB733:DJ751" si="1044">IF(AND(CP733&gt;0,CP734&lt;0),1,-1)</f>
        <v>-1</v>
      </c>
      <c r="DC733" s="3">
        <f t="shared" si="1044"/>
        <v>-1</v>
      </c>
      <c r="DD733" s="3">
        <f t="shared" si="1044"/>
        <v>-1</v>
      </c>
      <c r="DE733" s="3">
        <f t="shared" si="1044"/>
        <v>-1</v>
      </c>
      <c r="DF733" s="3">
        <f t="shared" si="1044"/>
        <v>-1</v>
      </c>
      <c r="DG733" s="3">
        <f t="shared" si="1044"/>
        <v>-1</v>
      </c>
      <c r="DH733" s="3">
        <f t="shared" si="1044"/>
        <v>-1</v>
      </c>
      <c r="DI733" s="3">
        <f t="shared" si="1044"/>
        <v>-1</v>
      </c>
      <c r="DJ733" s="3">
        <f>IF(AND(CX733&gt;0,CX734&lt;0),1,-1)</f>
        <v>-1</v>
      </c>
      <c r="DK733" s="3">
        <f t="shared" ref="DK733:DL750" si="1045">IF(AND(CY733&gt;0,CY734&lt;0),1,-1)</f>
        <v>-1</v>
      </c>
      <c r="DL733" s="3">
        <f t="shared" si="1045"/>
        <v>-1</v>
      </c>
      <c r="DM733" s="161" t="str">
        <f t="shared" ref="DM733:DM752" si="1046">CJ733</f>
        <v>-</v>
      </c>
      <c r="DN733" s="161" t="str">
        <f t="shared" ref="DN733:DN752" si="1047">CK733</f>
        <v>-</v>
      </c>
      <c r="DO733" s="139" t="str">
        <f>IF(OR(DM733="-",DM734="-"),"-",(DN733-DN734)/(DM733-DM734))</f>
        <v>-</v>
      </c>
      <c r="DP733" s="235" t="str">
        <f>IF(OR(DM733="-",DM734="-"),"-",(DM733*DN734-DN733*DM734)/(DM733-DM734))</f>
        <v>-</v>
      </c>
      <c r="DQ733" s="171"/>
      <c r="EJ733" s="147"/>
    </row>
    <row r="734" spans="88:140" ht="13.5" customHeight="1">
      <c r="CJ734" s="236" t="str">
        <f t="shared" ref="CJ734:CJ752" si="1048">IF($E$25="","-",BL7)</f>
        <v>-</v>
      </c>
      <c r="CK734" s="142" t="str">
        <f t="shared" si="1030"/>
        <v>-</v>
      </c>
      <c r="CL734" s="260" t="str">
        <f t="shared" ref="CL734:CL752" si="1049">IF(CJ734="-","-",CJ734/$E$25/$E$30*(2*PI()*$E$33)/1000*60)</f>
        <v>-</v>
      </c>
      <c r="CM734" s="3">
        <f t="shared" si="1031"/>
        <v>0</v>
      </c>
      <c r="CN734" s="3">
        <f t="shared" ref="CN734:CN752" si="1050">IF(CJ734="-",0,$E$36*$E$6*9.80665+$E$37*($CJ734/$E$25/$E$30*(2*PI()*$E$33)/1000*60)+$E$38*($CJ734/$E$25/$E$30*(2*PI()*$E$33)/1000*60)^2)</f>
        <v>0</v>
      </c>
      <c r="CO734" s="3">
        <f t="shared" si="1032"/>
        <v>0</v>
      </c>
      <c r="CP734" s="3">
        <f t="shared" si="1033"/>
        <v>0</v>
      </c>
      <c r="CQ734" s="3">
        <f t="shared" si="1034"/>
        <v>0</v>
      </c>
      <c r="CR734" s="3">
        <f t="shared" si="1035"/>
        <v>0</v>
      </c>
      <c r="CS734" s="3">
        <f t="shared" si="1036"/>
        <v>0</v>
      </c>
      <c r="CT734" s="3">
        <f t="shared" si="1037"/>
        <v>0</v>
      </c>
      <c r="CU734" s="3">
        <f t="shared" si="1038"/>
        <v>0</v>
      </c>
      <c r="CV734" s="3">
        <f t="shared" si="1039"/>
        <v>0</v>
      </c>
      <c r="CW734" s="3">
        <f t="shared" si="1040"/>
        <v>0</v>
      </c>
      <c r="CX734" s="3">
        <f t="shared" si="1041"/>
        <v>0</v>
      </c>
      <c r="CY734" s="3">
        <f t="shared" si="1042"/>
        <v>0</v>
      </c>
      <c r="CZ734" s="3">
        <f t="shared" si="1043"/>
        <v>0</v>
      </c>
      <c r="DA734" s="3">
        <f t="shared" ref="DA734:DA746" si="1051">IF(AND(CO734&gt;0,CO735&lt;0),1,-1)</f>
        <v>-1</v>
      </c>
      <c r="DB734" s="3">
        <f t="shared" si="1044"/>
        <v>-1</v>
      </c>
      <c r="DC734" s="3">
        <f t="shared" si="1044"/>
        <v>-1</v>
      </c>
      <c r="DD734" s="3">
        <f t="shared" si="1044"/>
        <v>-1</v>
      </c>
      <c r="DE734" s="3">
        <f t="shared" si="1044"/>
        <v>-1</v>
      </c>
      <c r="DF734" s="3">
        <f t="shared" si="1044"/>
        <v>-1</v>
      </c>
      <c r="DG734" s="3">
        <f t="shared" si="1044"/>
        <v>-1</v>
      </c>
      <c r="DH734" s="3">
        <f t="shared" si="1044"/>
        <v>-1</v>
      </c>
      <c r="DI734" s="3">
        <f t="shared" si="1044"/>
        <v>-1</v>
      </c>
      <c r="DJ734" s="3">
        <f t="shared" si="1044"/>
        <v>-1</v>
      </c>
      <c r="DK734" s="3">
        <f t="shared" si="1045"/>
        <v>-1</v>
      </c>
      <c r="DL734" s="3">
        <f t="shared" si="1045"/>
        <v>-1</v>
      </c>
      <c r="DM734" s="161" t="str">
        <f t="shared" si="1046"/>
        <v>-</v>
      </c>
      <c r="DN734" s="161" t="str">
        <f t="shared" si="1047"/>
        <v>-</v>
      </c>
      <c r="DO734" s="139" t="str">
        <f>IF(OR(DM734="-",DM735="-"),"-",(DN734-DN735)/(DM734-DM735))</f>
        <v>-</v>
      </c>
      <c r="DP734" s="235" t="str">
        <f t="shared" ref="DP734:DP751" si="1052">IF(OR(DM734="-",DM735="-"),"-",(DM734*DN735-DN734*DM735)/(DM734-DM735))</f>
        <v>-</v>
      </c>
      <c r="DQ734" s="174"/>
      <c r="EJ734" s="147"/>
    </row>
    <row r="735" spans="88:140" ht="13.5" customHeight="1">
      <c r="CJ735" s="236" t="str">
        <f t="shared" si="1048"/>
        <v>-</v>
      </c>
      <c r="CK735" s="142" t="str">
        <f t="shared" si="1030"/>
        <v>-</v>
      </c>
      <c r="CL735" s="260" t="str">
        <f t="shared" si="1049"/>
        <v>-</v>
      </c>
      <c r="CM735" s="3">
        <f t="shared" si="1031"/>
        <v>0</v>
      </c>
      <c r="CN735" s="3">
        <f t="shared" si="1050"/>
        <v>0</v>
      </c>
      <c r="CO735" s="3">
        <f t="shared" si="1032"/>
        <v>0</v>
      </c>
      <c r="CP735" s="3">
        <f t="shared" si="1033"/>
        <v>0</v>
      </c>
      <c r="CQ735" s="3">
        <f t="shared" si="1034"/>
        <v>0</v>
      </c>
      <c r="CR735" s="3">
        <f t="shared" si="1035"/>
        <v>0</v>
      </c>
      <c r="CS735" s="3">
        <f t="shared" si="1036"/>
        <v>0</v>
      </c>
      <c r="CT735" s="3">
        <f t="shared" si="1037"/>
        <v>0</v>
      </c>
      <c r="CU735" s="3">
        <f t="shared" si="1038"/>
        <v>0</v>
      </c>
      <c r="CV735" s="3">
        <f t="shared" si="1039"/>
        <v>0</v>
      </c>
      <c r="CW735" s="3">
        <f t="shared" si="1040"/>
        <v>0</v>
      </c>
      <c r="CX735" s="3">
        <f t="shared" si="1041"/>
        <v>0</v>
      </c>
      <c r="CY735" s="3">
        <f t="shared" si="1042"/>
        <v>0</v>
      </c>
      <c r="CZ735" s="3">
        <f t="shared" si="1043"/>
        <v>0</v>
      </c>
      <c r="DA735" s="3">
        <f t="shared" si="1051"/>
        <v>-1</v>
      </c>
      <c r="DB735" s="3">
        <f t="shared" si="1044"/>
        <v>-1</v>
      </c>
      <c r="DC735" s="3">
        <f t="shared" si="1044"/>
        <v>-1</v>
      </c>
      <c r="DD735" s="3">
        <f t="shared" si="1044"/>
        <v>-1</v>
      </c>
      <c r="DE735" s="3">
        <f t="shared" si="1044"/>
        <v>-1</v>
      </c>
      <c r="DF735" s="3">
        <f t="shared" si="1044"/>
        <v>-1</v>
      </c>
      <c r="DG735" s="3">
        <f t="shared" si="1044"/>
        <v>-1</v>
      </c>
      <c r="DH735" s="3">
        <f t="shared" si="1044"/>
        <v>-1</v>
      </c>
      <c r="DI735" s="3">
        <f t="shared" si="1044"/>
        <v>-1</v>
      </c>
      <c r="DJ735" s="3">
        <f t="shared" si="1044"/>
        <v>-1</v>
      </c>
      <c r="DK735" s="3">
        <f t="shared" si="1045"/>
        <v>-1</v>
      </c>
      <c r="DL735" s="3">
        <f t="shared" si="1045"/>
        <v>-1</v>
      </c>
      <c r="DM735" s="161" t="str">
        <f t="shared" si="1046"/>
        <v>-</v>
      </c>
      <c r="DN735" s="161" t="str">
        <f t="shared" si="1047"/>
        <v>-</v>
      </c>
      <c r="DO735" s="139" t="str">
        <f t="shared" ref="DO735:DO750" si="1053">IF(OR(DM735="-",DM736="-"),"-",(DN735-DN736)/(DM735-DM736))</f>
        <v>-</v>
      </c>
      <c r="DP735" s="235" t="str">
        <f t="shared" si="1052"/>
        <v>-</v>
      </c>
      <c r="DQ735" s="171"/>
      <c r="EJ735" s="147"/>
    </row>
    <row r="736" spans="88:140" ht="13.5" customHeight="1">
      <c r="CJ736" s="236" t="str">
        <f t="shared" si="1048"/>
        <v>-</v>
      </c>
      <c r="CK736" s="142" t="str">
        <f t="shared" si="1030"/>
        <v>-</v>
      </c>
      <c r="CL736" s="260" t="str">
        <f t="shared" si="1049"/>
        <v>-</v>
      </c>
      <c r="CM736" s="3">
        <f t="shared" si="1031"/>
        <v>0</v>
      </c>
      <c r="CN736" s="3">
        <f t="shared" si="1050"/>
        <v>0</v>
      </c>
      <c r="CO736" s="3">
        <f t="shared" si="1032"/>
        <v>0</v>
      </c>
      <c r="CP736" s="3">
        <f t="shared" si="1033"/>
        <v>0</v>
      </c>
      <c r="CQ736" s="3">
        <f t="shared" si="1034"/>
        <v>0</v>
      </c>
      <c r="CR736" s="3">
        <f t="shared" si="1035"/>
        <v>0</v>
      </c>
      <c r="CS736" s="3">
        <f t="shared" si="1036"/>
        <v>0</v>
      </c>
      <c r="CT736" s="3">
        <f t="shared" si="1037"/>
        <v>0</v>
      </c>
      <c r="CU736" s="3">
        <f t="shared" si="1038"/>
        <v>0</v>
      </c>
      <c r="CV736" s="3">
        <f t="shared" si="1039"/>
        <v>0</v>
      </c>
      <c r="CW736" s="3">
        <f t="shared" si="1040"/>
        <v>0</v>
      </c>
      <c r="CX736" s="3">
        <f t="shared" si="1041"/>
        <v>0</v>
      </c>
      <c r="CY736" s="3">
        <f t="shared" si="1042"/>
        <v>0</v>
      </c>
      <c r="CZ736" s="3">
        <f t="shared" si="1043"/>
        <v>0</v>
      </c>
      <c r="DA736" s="3">
        <f t="shared" si="1051"/>
        <v>-1</v>
      </c>
      <c r="DB736" s="3">
        <f t="shared" si="1044"/>
        <v>-1</v>
      </c>
      <c r="DC736" s="3">
        <f t="shared" si="1044"/>
        <v>-1</v>
      </c>
      <c r="DD736" s="3">
        <f t="shared" si="1044"/>
        <v>-1</v>
      </c>
      <c r="DE736" s="3">
        <f t="shared" si="1044"/>
        <v>-1</v>
      </c>
      <c r="DF736" s="3">
        <f t="shared" si="1044"/>
        <v>-1</v>
      </c>
      <c r="DG736" s="3">
        <f t="shared" si="1044"/>
        <v>-1</v>
      </c>
      <c r="DH736" s="3">
        <f t="shared" si="1044"/>
        <v>-1</v>
      </c>
      <c r="DI736" s="3">
        <f t="shared" si="1044"/>
        <v>-1</v>
      </c>
      <c r="DJ736" s="3">
        <f t="shared" si="1044"/>
        <v>-1</v>
      </c>
      <c r="DK736" s="3">
        <f t="shared" si="1045"/>
        <v>-1</v>
      </c>
      <c r="DL736" s="3">
        <f t="shared" si="1045"/>
        <v>-1</v>
      </c>
      <c r="DM736" s="161" t="str">
        <f t="shared" si="1046"/>
        <v>-</v>
      </c>
      <c r="DN736" s="161" t="str">
        <f t="shared" si="1047"/>
        <v>-</v>
      </c>
      <c r="DO736" s="139" t="str">
        <f t="shared" si="1053"/>
        <v>-</v>
      </c>
      <c r="DP736" s="235" t="str">
        <f t="shared" si="1052"/>
        <v>-</v>
      </c>
      <c r="DQ736" s="171"/>
      <c r="EJ736" s="147"/>
    </row>
    <row r="737" spans="88:140" ht="13.5" customHeight="1">
      <c r="CJ737" s="236" t="str">
        <f t="shared" si="1048"/>
        <v>-</v>
      </c>
      <c r="CK737" s="142" t="str">
        <f t="shared" si="1030"/>
        <v>-</v>
      </c>
      <c r="CL737" s="260" t="str">
        <f t="shared" si="1049"/>
        <v>-</v>
      </c>
      <c r="CM737" s="3">
        <f t="shared" si="1031"/>
        <v>0</v>
      </c>
      <c r="CN737" s="3">
        <f t="shared" si="1050"/>
        <v>0</v>
      </c>
      <c r="CO737" s="3">
        <f t="shared" si="1032"/>
        <v>0</v>
      </c>
      <c r="CP737" s="3">
        <f t="shared" si="1033"/>
        <v>0</v>
      </c>
      <c r="CQ737" s="3">
        <f t="shared" si="1034"/>
        <v>0</v>
      </c>
      <c r="CR737" s="3">
        <f t="shared" si="1035"/>
        <v>0</v>
      </c>
      <c r="CS737" s="3">
        <f t="shared" si="1036"/>
        <v>0</v>
      </c>
      <c r="CT737" s="3">
        <f t="shared" si="1037"/>
        <v>0</v>
      </c>
      <c r="CU737" s="3">
        <f t="shared" si="1038"/>
        <v>0</v>
      </c>
      <c r="CV737" s="3">
        <f t="shared" si="1039"/>
        <v>0</v>
      </c>
      <c r="CW737" s="3">
        <f t="shared" si="1040"/>
        <v>0</v>
      </c>
      <c r="CX737" s="3">
        <f t="shared" si="1041"/>
        <v>0</v>
      </c>
      <c r="CY737" s="3">
        <f t="shared" si="1042"/>
        <v>0</v>
      </c>
      <c r="CZ737" s="3">
        <f t="shared" si="1043"/>
        <v>0</v>
      </c>
      <c r="DA737" s="3">
        <f t="shared" si="1051"/>
        <v>-1</v>
      </c>
      <c r="DB737" s="3">
        <f t="shared" si="1044"/>
        <v>-1</v>
      </c>
      <c r="DC737" s="3">
        <f t="shared" si="1044"/>
        <v>-1</v>
      </c>
      <c r="DD737" s="3">
        <f t="shared" si="1044"/>
        <v>-1</v>
      </c>
      <c r="DE737" s="3">
        <f t="shared" si="1044"/>
        <v>-1</v>
      </c>
      <c r="DF737" s="3">
        <f t="shared" si="1044"/>
        <v>-1</v>
      </c>
      <c r="DG737" s="3">
        <f t="shared" si="1044"/>
        <v>-1</v>
      </c>
      <c r="DH737" s="3">
        <f t="shared" si="1044"/>
        <v>-1</v>
      </c>
      <c r="DI737" s="3">
        <f t="shared" si="1044"/>
        <v>-1</v>
      </c>
      <c r="DJ737" s="3">
        <f t="shared" si="1044"/>
        <v>-1</v>
      </c>
      <c r="DK737" s="3">
        <f t="shared" si="1045"/>
        <v>-1</v>
      </c>
      <c r="DL737" s="3">
        <f t="shared" si="1045"/>
        <v>-1</v>
      </c>
      <c r="DM737" s="161" t="str">
        <f t="shared" si="1046"/>
        <v>-</v>
      </c>
      <c r="DN737" s="161" t="str">
        <f t="shared" si="1047"/>
        <v>-</v>
      </c>
      <c r="DO737" s="139" t="str">
        <f t="shared" si="1053"/>
        <v>-</v>
      </c>
      <c r="DP737" s="235" t="str">
        <f t="shared" si="1052"/>
        <v>-</v>
      </c>
      <c r="DQ737" s="171"/>
      <c r="EJ737" s="147"/>
    </row>
    <row r="738" spans="88:140" ht="13.5" customHeight="1">
      <c r="CJ738" s="236" t="str">
        <f t="shared" si="1048"/>
        <v>-</v>
      </c>
      <c r="CK738" s="142" t="str">
        <f t="shared" si="1030"/>
        <v>-</v>
      </c>
      <c r="CL738" s="260" t="str">
        <f t="shared" si="1049"/>
        <v>-</v>
      </c>
      <c r="CM738" s="3">
        <f t="shared" si="1031"/>
        <v>0</v>
      </c>
      <c r="CN738" s="3">
        <f t="shared" si="1050"/>
        <v>0</v>
      </c>
      <c r="CO738" s="3">
        <f t="shared" si="1032"/>
        <v>0</v>
      </c>
      <c r="CP738" s="3">
        <f t="shared" si="1033"/>
        <v>0</v>
      </c>
      <c r="CQ738" s="3">
        <f t="shared" si="1034"/>
        <v>0</v>
      </c>
      <c r="CR738" s="3">
        <f t="shared" si="1035"/>
        <v>0</v>
      </c>
      <c r="CS738" s="3">
        <f t="shared" si="1036"/>
        <v>0</v>
      </c>
      <c r="CT738" s="3">
        <f t="shared" si="1037"/>
        <v>0</v>
      </c>
      <c r="CU738" s="3">
        <f t="shared" si="1038"/>
        <v>0</v>
      </c>
      <c r="CV738" s="3">
        <f t="shared" si="1039"/>
        <v>0</v>
      </c>
      <c r="CW738" s="3">
        <f t="shared" si="1040"/>
        <v>0</v>
      </c>
      <c r="CX738" s="3">
        <f t="shared" si="1041"/>
        <v>0</v>
      </c>
      <c r="CY738" s="3">
        <f t="shared" si="1042"/>
        <v>0</v>
      </c>
      <c r="CZ738" s="3">
        <f t="shared" si="1043"/>
        <v>0</v>
      </c>
      <c r="DA738" s="3">
        <f t="shared" si="1051"/>
        <v>-1</v>
      </c>
      <c r="DB738" s="3">
        <f t="shared" si="1044"/>
        <v>-1</v>
      </c>
      <c r="DC738" s="3">
        <f t="shared" si="1044"/>
        <v>-1</v>
      </c>
      <c r="DD738" s="3">
        <f t="shared" si="1044"/>
        <v>-1</v>
      </c>
      <c r="DE738" s="3">
        <f t="shared" si="1044"/>
        <v>-1</v>
      </c>
      <c r="DF738" s="3">
        <f t="shared" si="1044"/>
        <v>-1</v>
      </c>
      <c r="DG738" s="3">
        <f t="shared" si="1044"/>
        <v>-1</v>
      </c>
      <c r="DH738" s="3">
        <f t="shared" si="1044"/>
        <v>-1</v>
      </c>
      <c r="DI738" s="3">
        <f t="shared" si="1044"/>
        <v>-1</v>
      </c>
      <c r="DJ738" s="3">
        <f t="shared" si="1044"/>
        <v>-1</v>
      </c>
      <c r="DK738" s="3">
        <f t="shared" si="1045"/>
        <v>-1</v>
      </c>
      <c r="DL738" s="3">
        <f t="shared" si="1045"/>
        <v>-1</v>
      </c>
      <c r="DM738" s="161" t="str">
        <f t="shared" si="1046"/>
        <v>-</v>
      </c>
      <c r="DN738" s="161" t="str">
        <f t="shared" si="1047"/>
        <v>-</v>
      </c>
      <c r="DO738" s="139" t="str">
        <f t="shared" si="1053"/>
        <v>-</v>
      </c>
      <c r="DP738" s="235" t="str">
        <f t="shared" si="1052"/>
        <v>-</v>
      </c>
      <c r="EJ738" s="147"/>
    </row>
    <row r="739" spans="88:140" ht="13.5" customHeight="1">
      <c r="CJ739" s="236" t="str">
        <f t="shared" si="1048"/>
        <v>-</v>
      </c>
      <c r="CK739" s="142" t="str">
        <f t="shared" si="1030"/>
        <v>-</v>
      </c>
      <c r="CL739" s="260" t="str">
        <f t="shared" si="1049"/>
        <v>-</v>
      </c>
      <c r="CM739" s="3">
        <f t="shared" si="1031"/>
        <v>0</v>
      </c>
      <c r="CN739" s="3">
        <f t="shared" si="1050"/>
        <v>0</v>
      </c>
      <c r="CO739" s="3">
        <f t="shared" si="1032"/>
        <v>0</v>
      </c>
      <c r="CP739" s="3">
        <f t="shared" si="1033"/>
        <v>0</v>
      </c>
      <c r="CQ739" s="3">
        <f t="shared" si="1034"/>
        <v>0</v>
      </c>
      <c r="CR739" s="3">
        <f t="shared" si="1035"/>
        <v>0</v>
      </c>
      <c r="CS739" s="3">
        <f t="shared" si="1036"/>
        <v>0</v>
      </c>
      <c r="CT739" s="3">
        <f t="shared" si="1037"/>
        <v>0</v>
      </c>
      <c r="CU739" s="3">
        <f t="shared" si="1038"/>
        <v>0</v>
      </c>
      <c r="CV739" s="3">
        <f t="shared" si="1039"/>
        <v>0</v>
      </c>
      <c r="CW739" s="3">
        <f t="shared" si="1040"/>
        <v>0</v>
      </c>
      <c r="CX739" s="3">
        <f t="shared" si="1041"/>
        <v>0</v>
      </c>
      <c r="CY739" s="3">
        <f t="shared" si="1042"/>
        <v>0</v>
      </c>
      <c r="CZ739" s="3">
        <f t="shared" si="1043"/>
        <v>0</v>
      </c>
      <c r="DA739" s="3">
        <f t="shared" si="1051"/>
        <v>-1</v>
      </c>
      <c r="DB739" s="3">
        <f t="shared" si="1044"/>
        <v>-1</v>
      </c>
      <c r="DC739" s="3">
        <f t="shared" si="1044"/>
        <v>-1</v>
      </c>
      <c r="DD739" s="3">
        <f t="shared" si="1044"/>
        <v>-1</v>
      </c>
      <c r="DE739" s="3">
        <f t="shared" si="1044"/>
        <v>-1</v>
      </c>
      <c r="DF739" s="3">
        <f t="shared" si="1044"/>
        <v>-1</v>
      </c>
      <c r="DG739" s="3">
        <f t="shared" si="1044"/>
        <v>-1</v>
      </c>
      <c r="DH739" s="3">
        <f t="shared" si="1044"/>
        <v>-1</v>
      </c>
      <c r="DI739" s="3">
        <f t="shared" si="1044"/>
        <v>-1</v>
      </c>
      <c r="DJ739" s="3">
        <f t="shared" si="1044"/>
        <v>-1</v>
      </c>
      <c r="DK739" s="3">
        <f t="shared" si="1045"/>
        <v>-1</v>
      </c>
      <c r="DL739" s="3">
        <f t="shared" si="1045"/>
        <v>-1</v>
      </c>
      <c r="DM739" s="161" t="str">
        <f t="shared" si="1046"/>
        <v>-</v>
      </c>
      <c r="DN739" s="161" t="str">
        <f t="shared" si="1047"/>
        <v>-</v>
      </c>
      <c r="DO739" s="139" t="str">
        <f t="shared" si="1053"/>
        <v>-</v>
      </c>
      <c r="DP739" s="235" t="str">
        <f t="shared" si="1052"/>
        <v>-</v>
      </c>
      <c r="EJ739" s="147"/>
    </row>
    <row r="740" spans="88:140" ht="13.5" customHeight="1">
      <c r="CJ740" s="236" t="str">
        <f t="shared" si="1048"/>
        <v>-</v>
      </c>
      <c r="CK740" s="142" t="str">
        <f t="shared" si="1030"/>
        <v>-</v>
      </c>
      <c r="CL740" s="260" t="str">
        <f t="shared" si="1049"/>
        <v>-</v>
      </c>
      <c r="CM740" s="3">
        <f t="shared" si="1031"/>
        <v>0</v>
      </c>
      <c r="CN740" s="3">
        <f t="shared" si="1050"/>
        <v>0</v>
      </c>
      <c r="CO740" s="3">
        <f t="shared" si="1032"/>
        <v>0</v>
      </c>
      <c r="CP740" s="3">
        <f t="shared" si="1033"/>
        <v>0</v>
      </c>
      <c r="CQ740" s="3">
        <f t="shared" si="1034"/>
        <v>0</v>
      </c>
      <c r="CR740" s="3">
        <f t="shared" si="1035"/>
        <v>0</v>
      </c>
      <c r="CS740" s="3">
        <f t="shared" si="1036"/>
        <v>0</v>
      </c>
      <c r="CT740" s="3">
        <f t="shared" si="1037"/>
        <v>0</v>
      </c>
      <c r="CU740" s="3">
        <f t="shared" si="1038"/>
        <v>0</v>
      </c>
      <c r="CV740" s="3">
        <f t="shared" si="1039"/>
        <v>0</v>
      </c>
      <c r="CW740" s="3">
        <f t="shared" si="1040"/>
        <v>0</v>
      </c>
      <c r="CX740" s="3">
        <f t="shared" si="1041"/>
        <v>0</v>
      </c>
      <c r="CY740" s="3">
        <f t="shared" si="1042"/>
        <v>0</v>
      </c>
      <c r="CZ740" s="3">
        <f t="shared" si="1043"/>
        <v>0</v>
      </c>
      <c r="DA740" s="3">
        <f t="shared" si="1051"/>
        <v>-1</v>
      </c>
      <c r="DB740" s="3">
        <f t="shared" si="1044"/>
        <v>-1</v>
      </c>
      <c r="DC740" s="3">
        <f t="shared" si="1044"/>
        <v>-1</v>
      </c>
      <c r="DD740" s="3">
        <f t="shared" si="1044"/>
        <v>-1</v>
      </c>
      <c r="DE740" s="3">
        <f t="shared" si="1044"/>
        <v>-1</v>
      </c>
      <c r="DF740" s="3">
        <f t="shared" si="1044"/>
        <v>-1</v>
      </c>
      <c r="DG740" s="3">
        <f t="shared" si="1044"/>
        <v>-1</v>
      </c>
      <c r="DH740" s="3">
        <f t="shared" si="1044"/>
        <v>-1</v>
      </c>
      <c r="DI740" s="3">
        <f t="shared" si="1044"/>
        <v>-1</v>
      </c>
      <c r="DJ740" s="3">
        <f t="shared" si="1044"/>
        <v>-1</v>
      </c>
      <c r="DK740" s="3">
        <f t="shared" si="1045"/>
        <v>-1</v>
      </c>
      <c r="DL740" s="3">
        <f t="shared" si="1045"/>
        <v>-1</v>
      </c>
      <c r="DM740" s="161" t="str">
        <f t="shared" si="1046"/>
        <v>-</v>
      </c>
      <c r="DN740" s="161" t="str">
        <f t="shared" si="1047"/>
        <v>-</v>
      </c>
      <c r="DO740" s="139" t="str">
        <f t="shared" si="1053"/>
        <v>-</v>
      </c>
      <c r="DP740" s="235" t="str">
        <f t="shared" si="1052"/>
        <v>-</v>
      </c>
      <c r="EJ740" s="147"/>
    </row>
    <row r="741" spans="88:140" ht="13.5" customHeight="1">
      <c r="CJ741" s="236" t="str">
        <f t="shared" si="1048"/>
        <v>-</v>
      </c>
      <c r="CK741" s="142" t="str">
        <f t="shared" si="1030"/>
        <v>-</v>
      </c>
      <c r="CL741" s="260" t="str">
        <f t="shared" si="1049"/>
        <v>-</v>
      </c>
      <c r="CM741" s="3">
        <f t="shared" si="1031"/>
        <v>0</v>
      </c>
      <c r="CN741" s="3">
        <f t="shared" si="1050"/>
        <v>0</v>
      </c>
      <c r="CO741" s="3">
        <f t="shared" si="1032"/>
        <v>0</v>
      </c>
      <c r="CP741" s="3">
        <f t="shared" si="1033"/>
        <v>0</v>
      </c>
      <c r="CQ741" s="3">
        <f t="shared" si="1034"/>
        <v>0</v>
      </c>
      <c r="CR741" s="3">
        <f t="shared" si="1035"/>
        <v>0</v>
      </c>
      <c r="CS741" s="3">
        <f t="shared" si="1036"/>
        <v>0</v>
      </c>
      <c r="CT741" s="3">
        <f t="shared" si="1037"/>
        <v>0</v>
      </c>
      <c r="CU741" s="3">
        <f t="shared" si="1038"/>
        <v>0</v>
      </c>
      <c r="CV741" s="3">
        <f t="shared" si="1039"/>
        <v>0</v>
      </c>
      <c r="CW741" s="3">
        <f t="shared" si="1040"/>
        <v>0</v>
      </c>
      <c r="CX741" s="3">
        <f t="shared" si="1041"/>
        <v>0</v>
      </c>
      <c r="CY741" s="3">
        <f t="shared" si="1042"/>
        <v>0</v>
      </c>
      <c r="CZ741" s="3">
        <f t="shared" si="1043"/>
        <v>0</v>
      </c>
      <c r="DA741" s="3">
        <f t="shared" si="1051"/>
        <v>-1</v>
      </c>
      <c r="DB741" s="3">
        <f t="shared" si="1044"/>
        <v>-1</v>
      </c>
      <c r="DC741" s="3">
        <f t="shared" si="1044"/>
        <v>-1</v>
      </c>
      <c r="DD741" s="3">
        <f t="shared" si="1044"/>
        <v>-1</v>
      </c>
      <c r="DE741" s="3">
        <f t="shared" si="1044"/>
        <v>-1</v>
      </c>
      <c r="DF741" s="3">
        <f t="shared" si="1044"/>
        <v>-1</v>
      </c>
      <c r="DG741" s="3">
        <f t="shared" si="1044"/>
        <v>-1</v>
      </c>
      <c r="DH741" s="3">
        <f t="shared" si="1044"/>
        <v>-1</v>
      </c>
      <c r="DI741" s="3">
        <f t="shared" si="1044"/>
        <v>-1</v>
      </c>
      <c r="DJ741" s="3">
        <f t="shared" si="1044"/>
        <v>-1</v>
      </c>
      <c r="DK741" s="3">
        <f t="shared" si="1045"/>
        <v>-1</v>
      </c>
      <c r="DL741" s="3">
        <f t="shared" si="1045"/>
        <v>-1</v>
      </c>
      <c r="DM741" s="161" t="str">
        <f t="shared" si="1046"/>
        <v>-</v>
      </c>
      <c r="DN741" s="161" t="str">
        <f t="shared" si="1047"/>
        <v>-</v>
      </c>
      <c r="DO741" s="139" t="str">
        <f t="shared" si="1053"/>
        <v>-</v>
      </c>
      <c r="DP741" s="235" t="str">
        <f t="shared" si="1052"/>
        <v>-</v>
      </c>
      <c r="DQ741" s="142"/>
      <c r="EJ741" s="147"/>
    </row>
    <row r="742" spans="88:140" ht="13.5" customHeight="1">
      <c r="CJ742" s="236" t="str">
        <f t="shared" si="1048"/>
        <v>-</v>
      </c>
      <c r="CK742" s="142" t="str">
        <f t="shared" si="1030"/>
        <v>-</v>
      </c>
      <c r="CL742" s="260" t="str">
        <f t="shared" si="1049"/>
        <v>-</v>
      </c>
      <c r="CM742" s="3">
        <f t="shared" si="1031"/>
        <v>0</v>
      </c>
      <c r="CN742" s="3">
        <f t="shared" si="1050"/>
        <v>0</v>
      </c>
      <c r="CO742" s="3">
        <f t="shared" si="1032"/>
        <v>0</v>
      </c>
      <c r="CP742" s="3">
        <f t="shared" si="1033"/>
        <v>0</v>
      </c>
      <c r="CQ742" s="3">
        <f t="shared" si="1034"/>
        <v>0</v>
      </c>
      <c r="CR742" s="3">
        <f t="shared" si="1035"/>
        <v>0</v>
      </c>
      <c r="CS742" s="3">
        <f t="shared" si="1036"/>
        <v>0</v>
      </c>
      <c r="CT742" s="3">
        <f t="shared" si="1037"/>
        <v>0</v>
      </c>
      <c r="CU742" s="3">
        <f t="shared" si="1038"/>
        <v>0</v>
      </c>
      <c r="CV742" s="3">
        <f t="shared" si="1039"/>
        <v>0</v>
      </c>
      <c r="CW742" s="3">
        <f t="shared" si="1040"/>
        <v>0</v>
      </c>
      <c r="CX742" s="3">
        <f t="shared" si="1041"/>
        <v>0</v>
      </c>
      <c r="CY742" s="3">
        <f t="shared" si="1042"/>
        <v>0</v>
      </c>
      <c r="CZ742" s="3">
        <f t="shared" si="1043"/>
        <v>0</v>
      </c>
      <c r="DA742" s="3">
        <f t="shared" si="1051"/>
        <v>-1</v>
      </c>
      <c r="DB742" s="3">
        <f t="shared" si="1044"/>
        <v>-1</v>
      </c>
      <c r="DC742" s="3">
        <f t="shared" si="1044"/>
        <v>-1</v>
      </c>
      <c r="DD742" s="3">
        <f t="shared" si="1044"/>
        <v>-1</v>
      </c>
      <c r="DE742" s="3">
        <f t="shared" si="1044"/>
        <v>-1</v>
      </c>
      <c r="DF742" s="3">
        <f t="shared" si="1044"/>
        <v>-1</v>
      </c>
      <c r="DG742" s="3">
        <f t="shared" si="1044"/>
        <v>-1</v>
      </c>
      <c r="DH742" s="3">
        <f t="shared" si="1044"/>
        <v>-1</v>
      </c>
      <c r="DI742" s="3">
        <f t="shared" si="1044"/>
        <v>-1</v>
      </c>
      <c r="DJ742" s="3">
        <f t="shared" si="1044"/>
        <v>-1</v>
      </c>
      <c r="DK742" s="3">
        <f t="shared" si="1045"/>
        <v>-1</v>
      </c>
      <c r="DL742" s="3">
        <f t="shared" si="1045"/>
        <v>-1</v>
      </c>
      <c r="DM742" s="161" t="str">
        <f t="shared" si="1046"/>
        <v>-</v>
      </c>
      <c r="DN742" s="161" t="str">
        <f t="shared" si="1047"/>
        <v>-</v>
      </c>
      <c r="DO742" s="139" t="str">
        <f t="shared" si="1053"/>
        <v>-</v>
      </c>
      <c r="DP742" s="235" t="str">
        <f t="shared" si="1052"/>
        <v>-</v>
      </c>
      <c r="DQ742" s="142"/>
      <c r="EJ742" s="147"/>
    </row>
    <row r="743" spans="88:140" ht="13.5" customHeight="1">
      <c r="CJ743" s="236" t="str">
        <f t="shared" si="1048"/>
        <v>-</v>
      </c>
      <c r="CK743" s="142" t="str">
        <f t="shared" si="1030"/>
        <v>-</v>
      </c>
      <c r="CL743" s="260" t="str">
        <f t="shared" si="1049"/>
        <v>-</v>
      </c>
      <c r="CM743" s="3">
        <f t="shared" si="1031"/>
        <v>0</v>
      </c>
      <c r="CN743" s="3">
        <f t="shared" si="1050"/>
        <v>0</v>
      </c>
      <c r="CO743" s="3">
        <f t="shared" si="1032"/>
        <v>0</v>
      </c>
      <c r="CP743" s="3">
        <f t="shared" si="1033"/>
        <v>0</v>
      </c>
      <c r="CQ743" s="3">
        <f t="shared" si="1034"/>
        <v>0</v>
      </c>
      <c r="CR743" s="3">
        <f t="shared" si="1035"/>
        <v>0</v>
      </c>
      <c r="CS743" s="3">
        <f t="shared" si="1036"/>
        <v>0</v>
      </c>
      <c r="CT743" s="3">
        <f t="shared" si="1037"/>
        <v>0</v>
      </c>
      <c r="CU743" s="3">
        <f t="shared" si="1038"/>
        <v>0</v>
      </c>
      <c r="CV743" s="3">
        <f t="shared" si="1039"/>
        <v>0</v>
      </c>
      <c r="CW743" s="3">
        <f t="shared" si="1040"/>
        <v>0</v>
      </c>
      <c r="CX743" s="3">
        <f t="shared" si="1041"/>
        <v>0</v>
      </c>
      <c r="CY743" s="3">
        <f t="shared" si="1042"/>
        <v>0</v>
      </c>
      <c r="CZ743" s="3">
        <f t="shared" si="1043"/>
        <v>0</v>
      </c>
      <c r="DA743" s="3">
        <f t="shared" si="1051"/>
        <v>-1</v>
      </c>
      <c r="DB743" s="3">
        <f t="shared" si="1044"/>
        <v>-1</v>
      </c>
      <c r="DC743" s="3">
        <f t="shared" si="1044"/>
        <v>-1</v>
      </c>
      <c r="DD743" s="3">
        <f t="shared" si="1044"/>
        <v>-1</v>
      </c>
      <c r="DE743" s="3">
        <f t="shared" si="1044"/>
        <v>-1</v>
      </c>
      <c r="DF743" s="3">
        <f t="shared" si="1044"/>
        <v>-1</v>
      </c>
      <c r="DG743" s="3">
        <f t="shared" si="1044"/>
        <v>-1</v>
      </c>
      <c r="DH743" s="3">
        <f t="shared" si="1044"/>
        <v>-1</v>
      </c>
      <c r="DI743" s="3">
        <f t="shared" si="1044"/>
        <v>-1</v>
      </c>
      <c r="DJ743" s="3">
        <f t="shared" si="1044"/>
        <v>-1</v>
      </c>
      <c r="DK743" s="3">
        <f t="shared" si="1045"/>
        <v>-1</v>
      </c>
      <c r="DL743" s="3">
        <f t="shared" si="1045"/>
        <v>-1</v>
      </c>
      <c r="DM743" s="161" t="str">
        <f t="shared" si="1046"/>
        <v>-</v>
      </c>
      <c r="DN743" s="161" t="str">
        <f t="shared" si="1047"/>
        <v>-</v>
      </c>
      <c r="DO743" s="139" t="str">
        <f t="shared" si="1053"/>
        <v>-</v>
      </c>
      <c r="DP743" s="235" t="str">
        <f t="shared" si="1052"/>
        <v>-</v>
      </c>
      <c r="DQ743" s="171"/>
      <c r="EJ743" s="147"/>
    </row>
    <row r="744" spans="88:140" ht="13.5" customHeight="1">
      <c r="CJ744" s="236" t="str">
        <f t="shared" si="1048"/>
        <v>-</v>
      </c>
      <c r="CK744" s="142" t="str">
        <f t="shared" si="1030"/>
        <v>-</v>
      </c>
      <c r="CL744" s="260" t="str">
        <f t="shared" si="1049"/>
        <v>-</v>
      </c>
      <c r="CM744" s="3">
        <f t="shared" si="1031"/>
        <v>0</v>
      </c>
      <c r="CN744" s="3">
        <f t="shared" si="1050"/>
        <v>0</v>
      </c>
      <c r="CO744" s="3">
        <f t="shared" si="1032"/>
        <v>0</v>
      </c>
      <c r="CP744" s="3">
        <f t="shared" si="1033"/>
        <v>0</v>
      </c>
      <c r="CQ744" s="3">
        <f t="shared" si="1034"/>
        <v>0</v>
      </c>
      <c r="CR744" s="3">
        <f t="shared" si="1035"/>
        <v>0</v>
      </c>
      <c r="CS744" s="3">
        <f t="shared" si="1036"/>
        <v>0</v>
      </c>
      <c r="CT744" s="3">
        <f t="shared" si="1037"/>
        <v>0</v>
      </c>
      <c r="CU744" s="3">
        <f t="shared" si="1038"/>
        <v>0</v>
      </c>
      <c r="CV744" s="3">
        <f t="shared" si="1039"/>
        <v>0</v>
      </c>
      <c r="CW744" s="3">
        <f t="shared" si="1040"/>
        <v>0</v>
      </c>
      <c r="CX744" s="3">
        <f t="shared" si="1041"/>
        <v>0</v>
      </c>
      <c r="CY744" s="3">
        <f t="shared" si="1042"/>
        <v>0</v>
      </c>
      <c r="CZ744" s="3">
        <f t="shared" si="1043"/>
        <v>0</v>
      </c>
      <c r="DA744" s="3">
        <f t="shared" si="1051"/>
        <v>-1</v>
      </c>
      <c r="DB744" s="3">
        <f t="shared" si="1044"/>
        <v>-1</v>
      </c>
      <c r="DC744" s="3">
        <f t="shared" si="1044"/>
        <v>-1</v>
      </c>
      <c r="DD744" s="3">
        <f t="shared" si="1044"/>
        <v>-1</v>
      </c>
      <c r="DE744" s="3">
        <f t="shared" si="1044"/>
        <v>-1</v>
      </c>
      <c r="DF744" s="3">
        <f t="shared" si="1044"/>
        <v>-1</v>
      </c>
      <c r="DG744" s="3">
        <f t="shared" si="1044"/>
        <v>-1</v>
      </c>
      <c r="DH744" s="3">
        <f t="shared" si="1044"/>
        <v>-1</v>
      </c>
      <c r="DI744" s="3">
        <f t="shared" si="1044"/>
        <v>-1</v>
      </c>
      <c r="DJ744" s="3">
        <f t="shared" si="1044"/>
        <v>-1</v>
      </c>
      <c r="DK744" s="3">
        <f t="shared" si="1045"/>
        <v>-1</v>
      </c>
      <c r="DL744" s="3">
        <f t="shared" si="1045"/>
        <v>-1</v>
      </c>
      <c r="DM744" s="161" t="str">
        <f t="shared" si="1046"/>
        <v>-</v>
      </c>
      <c r="DN744" s="161" t="str">
        <f t="shared" si="1047"/>
        <v>-</v>
      </c>
      <c r="DO744" s="139" t="str">
        <f t="shared" si="1053"/>
        <v>-</v>
      </c>
      <c r="DP744" s="235" t="str">
        <f t="shared" si="1052"/>
        <v>-</v>
      </c>
      <c r="DQ744" s="171"/>
      <c r="EJ744" s="147"/>
    </row>
    <row r="745" spans="88:140" ht="13.5" customHeight="1">
      <c r="CJ745" s="236" t="str">
        <f t="shared" si="1048"/>
        <v>-</v>
      </c>
      <c r="CK745" s="142" t="str">
        <f t="shared" si="1030"/>
        <v>-</v>
      </c>
      <c r="CL745" s="260" t="str">
        <f t="shared" si="1049"/>
        <v>-</v>
      </c>
      <c r="CM745" s="3">
        <f t="shared" si="1031"/>
        <v>0</v>
      </c>
      <c r="CN745" s="3">
        <f t="shared" si="1050"/>
        <v>0</v>
      </c>
      <c r="CO745" s="3">
        <f t="shared" si="1032"/>
        <v>0</v>
      </c>
      <c r="CP745" s="3">
        <f t="shared" si="1033"/>
        <v>0</v>
      </c>
      <c r="CQ745" s="3">
        <f t="shared" si="1034"/>
        <v>0</v>
      </c>
      <c r="CR745" s="3">
        <f t="shared" si="1035"/>
        <v>0</v>
      </c>
      <c r="CS745" s="3">
        <f t="shared" si="1036"/>
        <v>0</v>
      </c>
      <c r="CT745" s="3">
        <f t="shared" si="1037"/>
        <v>0</v>
      </c>
      <c r="CU745" s="3">
        <f t="shared" si="1038"/>
        <v>0</v>
      </c>
      <c r="CV745" s="3">
        <f t="shared" si="1039"/>
        <v>0</v>
      </c>
      <c r="CW745" s="3">
        <f t="shared" si="1040"/>
        <v>0</v>
      </c>
      <c r="CX745" s="3">
        <f t="shared" si="1041"/>
        <v>0</v>
      </c>
      <c r="CY745" s="3">
        <f t="shared" si="1042"/>
        <v>0</v>
      </c>
      <c r="CZ745" s="3">
        <f t="shared" si="1043"/>
        <v>0</v>
      </c>
      <c r="DA745" s="3">
        <f t="shared" si="1051"/>
        <v>-1</v>
      </c>
      <c r="DB745" s="3">
        <f t="shared" si="1044"/>
        <v>-1</v>
      </c>
      <c r="DC745" s="3">
        <f t="shared" si="1044"/>
        <v>-1</v>
      </c>
      <c r="DD745" s="3">
        <f t="shared" si="1044"/>
        <v>-1</v>
      </c>
      <c r="DE745" s="3">
        <f t="shared" si="1044"/>
        <v>-1</v>
      </c>
      <c r="DF745" s="3">
        <f t="shared" si="1044"/>
        <v>-1</v>
      </c>
      <c r="DG745" s="3">
        <f t="shared" si="1044"/>
        <v>-1</v>
      </c>
      <c r="DH745" s="3">
        <f t="shared" si="1044"/>
        <v>-1</v>
      </c>
      <c r="DI745" s="3">
        <f t="shared" si="1044"/>
        <v>-1</v>
      </c>
      <c r="DJ745" s="3">
        <f t="shared" si="1044"/>
        <v>-1</v>
      </c>
      <c r="DK745" s="3">
        <f t="shared" si="1045"/>
        <v>-1</v>
      </c>
      <c r="DL745" s="3">
        <f t="shared" si="1045"/>
        <v>-1</v>
      </c>
      <c r="DM745" s="161" t="str">
        <f t="shared" si="1046"/>
        <v>-</v>
      </c>
      <c r="DN745" s="161" t="str">
        <f t="shared" si="1047"/>
        <v>-</v>
      </c>
      <c r="DO745" s="139" t="str">
        <f t="shared" si="1053"/>
        <v>-</v>
      </c>
      <c r="DP745" s="235" t="str">
        <f t="shared" si="1052"/>
        <v>-</v>
      </c>
      <c r="DQ745" s="171"/>
      <c r="EJ745" s="147"/>
    </row>
    <row r="746" spans="88:140" ht="13.5" customHeight="1">
      <c r="CJ746" s="236" t="str">
        <f t="shared" si="1048"/>
        <v>-</v>
      </c>
      <c r="CK746" s="142" t="str">
        <f t="shared" si="1030"/>
        <v>-</v>
      </c>
      <c r="CL746" s="260" t="str">
        <f t="shared" si="1049"/>
        <v>-</v>
      </c>
      <c r="CM746" s="3">
        <f t="shared" si="1031"/>
        <v>0</v>
      </c>
      <c r="CN746" s="3">
        <f t="shared" si="1050"/>
        <v>0</v>
      </c>
      <c r="CO746" s="3">
        <f t="shared" si="1032"/>
        <v>0</v>
      </c>
      <c r="CP746" s="3">
        <f t="shared" si="1033"/>
        <v>0</v>
      </c>
      <c r="CQ746" s="3">
        <f t="shared" si="1034"/>
        <v>0</v>
      </c>
      <c r="CR746" s="3">
        <f t="shared" si="1035"/>
        <v>0</v>
      </c>
      <c r="CS746" s="3">
        <f t="shared" si="1036"/>
        <v>0</v>
      </c>
      <c r="CT746" s="3">
        <f t="shared" si="1037"/>
        <v>0</v>
      </c>
      <c r="CU746" s="3">
        <f t="shared" si="1038"/>
        <v>0</v>
      </c>
      <c r="CV746" s="3">
        <f t="shared" si="1039"/>
        <v>0</v>
      </c>
      <c r="CW746" s="3">
        <f t="shared" si="1040"/>
        <v>0</v>
      </c>
      <c r="CX746" s="3">
        <f t="shared" si="1041"/>
        <v>0</v>
      </c>
      <c r="CY746" s="3">
        <f t="shared" si="1042"/>
        <v>0</v>
      </c>
      <c r="CZ746" s="3">
        <f t="shared" si="1043"/>
        <v>0</v>
      </c>
      <c r="DA746" s="3">
        <f t="shared" si="1051"/>
        <v>-1</v>
      </c>
      <c r="DB746" s="3">
        <f t="shared" si="1044"/>
        <v>-1</v>
      </c>
      <c r="DC746" s="3">
        <f t="shared" si="1044"/>
        <v>-1</v>
      </c>
      <c r="DD746" s="3">
        <f t="shared" si="1044"/>
        <v>-1</v>
      </c>
      <c r="DE746" s="3">
        <f t="shared" si="1044"/>
        <v>-1</v>
      </c>
      <c r="DF746" s="3">
        <f t="shared" si="1044"/>
        <v>-1</v>
      </c>
      <c r="DG746" s="3">
        <f t="shared" si="1044"/>
        <v>-1</v>
      </c>
      <c r="DH746" s="3">
        <f t="shared" si="1044"/>
        <v>-1</v>
      </c>
      <c r="DI746" s="3">
        <f t="shared" si="1044"/>
        <v>-1</v>
      </c>
      <c r="DJ746" s="3">
        <f t="shared" si="1044"/>
        <v>-1</v>
      </c>
      <c r="DK746" s="3">
        <f t="shared" si="1045"/>
        <v>-1</v>
      </c>
      <c r="DL746" s="3">
        <f t="shared" si="1045"/>
        <v>-1</v>
      </c>
      <c r="DM746" s="161" t="str">
        <f t="shared" si="1046"/>
        <v>-</v>
      </c>
      <c r="DN746" s="161" t="str">
        <f t="shared" si="1047"/>
        <v>-</v>
      </c>
      <c r="DO746" s="139" t="str">
        <f t="shared" si="1053"/>
        <v>-</v>
      </c>
      <c r="DP746" s="235" t="str">
        <f t="shared" si="1052"/>
        <v>-</v>
      </c>
      <c r="DQ746" s="171"/>
      <c r="EJ746" s="147"/>
    </row>
    <row r="747" spans="88:140" ht="13.5" customHeight="1">
      <c r="CJ747" s="236" t="str">
        <f t="shared" si="1048"/>
        <v>-</v>
      </c>
      <c r="CK747" s="142" t="str">
        <f t="shared" si="1030"/>
        <v>-</v>
      </c>
      <c r="CL747" s="260" t="str">
        <f t="shared" si="1049"/>
        <v>-</v>
      </c>
      <c r="CM747" s="3">
        <f t="shared" si="1031"/>
        <v>0</v>
      </c>
      <c r="CN747" s="3">
        <f t="shared" si="1050"/>
        <v>0</v>
      </c>
      <c r="CO747" s="3">
        <f t="shared" si="1032"/>
        <v>0</v>
      </c>
      <c r="CP747" s="3">
        <f t="shared" si="1033"/>
        <v>0</v>
      </c>
      <c r="CQ747" s="3">
        <f t="shared" si="1034"/>
        <v>0</v>
      </c>
      <c r="CR747" s="3">
        <f t="shared" si="1035"/>
        <v>0</v>
      </c>
      <c r="CS747" s="3">
        <f t="shared" si="1036"/>
        <v>0</v>
      </c>
      <c r="CT747" s="3">
        <f t="shared" si="1037"/>
        <v>0</v>
      </c>
      <c r="CU747" s="3">
        <f t="shared" si="1038"/>
        <v>0</v>
      </c>
      <c r="CV747" s="3">
        <f t="shared" si="1039"/>
        <v>0</v>
      </c>
      <c r="CW747" s="3">
        <f t="shared" si="1040"/>
        <v>0</v>
      </c>
      <c r="CX747" s="3">
        <f t="shared" si="1041"/>
        <v>0</v>
      </c>
      <c r="CY747" s="3">
        <f t="shared" si="1042"/>
        <v>0</v>
      </c>
      <c r="CZ747" s="3">
        <f t="shared" si="1043"/>
        <v>0</v>
      </c>
      <c r="DA747" s="3">
        <f>IF(AND(CO747&gt;0,CO748&lt;0),1,-1)</f>
        <v>-1</v>
      </c>
      <c r="DB747" s="3">
        <f t="shared" si="1044"/>
        <v>-1</v>
      </c>
      <c r="DC747" s="3">
        <f t="shared" si="1044"/>
        <v>-1</v>
      </c>
      <c r="DD747" s="3">
        <f t="shared" si="1044"/>
        <v>-1</v>
      </c>
      <c r="DE747" s="3">
        <f t="shared" si="1044"/>
        <v>-1</v>
      </c>
      <c r="DF747" s="3">
        <f t="shared" si="1044"/>
        <v>-1</v>
      </c>
      <c r="DG747" s="3">
        <f t="shared" si="1044"/>
        <v>-1</v>
      </c>
      <c r="DH747" s="3">
        <f t="shared" si="1044"/>
        <v>-1</v>
      </c>
      <c r="DI747" s="3">
        <f t="shared" si="1044"/>
        <v>-1</v>
      </c>
      <c r="DJ747" s="3">
        <f t="shared" si="1044"/>
        <v>-1</v>
      </c>
      <c r="DK747" s="3">
        <f t="shared" si="1045"/>
        <v>-1</v>
      </c>
      <c r="DL747" s="3">
        <f t="shared" si="1045"/>
        <v>-1</v>
      </c>
      <c r="DM747" s="161" t="str">
        <f t="shared" si="1046"/>
        <v>-</v>
      </c>
      <c r="DN747" s="161" t="str">
        <f t="shared" si="1047"/>
        <v>-</v>
      </c>
      <c r="DO747" s="139" t="str">
        <f t="shared" si="1053"/>
        <v>-</v>
      </c>
      <c r="DP747" s="235" t="str">
        <f t="shared" si="1052"/>
        <v>-</v>
      </c>
      <c r="DQ747" s="171"/>
      <c r="EJ747" s="147"/>
    </row>
    <row r="748" spans="88:140" ht="13.5" customHeight="1">
      <c r="CJ748" s="236" t="str">
        <f t="shared" si="1048"/>
        <v>-</v>
      </c>
      <c r="CK748" s="142" t="str">
        <f t="shared" si="1030"/>
        <v>-</v>
      </c>
      <c r="CL748" s="260" t="str">
        <f t="shared" si="1049"/>
        <v>-</v>
      </c>
      <c r="CM748" s="3">
        <f t="shared" si="1031"/>
        <v>0</v>
      </c>
      <c r="CN748" s="3">
        <f t="shared" si="1050"/>
        <v>0</v>
      </c>
      <c r="CO748" s="3">
        <f t="shared" si="1032"/>
        <v>0</v>
      </c>
      <c r="CP748" s="3">
        <f t="shared" si="1033"/>
        <v>0</v>
      </c>
      <c r="CQ748" s="3">
        <f t="shared" si="1034"/>
        <v>0</v>
      </c>
      <c r="CR748" s="3">
        <f t="shared" si="1035"/>
        <v>0</v>
      </c>
      <c r="CS748" s="3">
        <f t="shared" si="1036"/>
        <v>0</v>
      </c>
      <c r="CT748" s="3">
        <f t="shared" si="1037"/>
        <v>0</v>
      </c>
      <c r="CU748" s="3">
        <f t="shared" si="1038"/>
        <v>0</v>
      </c>
      <c r="CV748" s="3">
        <f t="shared" si="1039"/>
        <v>0</v>
      </c>
      <c r="CW748" s="3">
        <f t="shared" si="1040"/>
        <v>0</v>
      </c>
      <c r="CX748" s="3">
        <f t="shared" si="1041"/>
        <v>0</v>
      </c>
      <c r="CY748" s="3">
        <f t="shared" si="1042"/>
        <v>0</v>
      </c>
      <c r="CZ748" s="3">
        <f t="shared" si="1043"/>
        <v>0</v>
      </c>
      <c r="DA748" s="3">
        <f>IF(AND(CO748&gt;0,CO749&lt;0),1,-1)</f>
        <v>-1</v>
      </c>
      <c r="DB748" s="3">
        <f t="shared" si="1044"/>
        <v>-1</v>
      </c>
      <c r="DC748" s="3">
        <f t="shared" si="1044"/>
        <v>-1</v>
      </c>
      <c r="DD748" s="3">
        <f t="shared" si="1044"/>
        <v>-1</v>
      </c>
      <c r="DE748" s="3">
        <f t="shared" si="1044"/>
        <v>-1</v>
      </c>
      <c r="DF748" s="3">
        <f t="shared" si="1044"/>
        <v>-1</v>
      </c>
      <c r="DG748" s="3">
        <f t="shared" si="1044"/>
        <v>-1</v>
      </c>
      <c r="DH748" s="3">
        <f t="shared" si="1044"/>
        <v>-1</v>
      </c>
      <c r="DI748" s="3">
        <f t="shared" si="1044"/>
        <v>-1</v>
      </c>
      <c r="DJ748" s="3">
        <f t="shared" si="1044"/>
        <v>-1</v>
      </c>
      <c r="DK748" s="3">
        <f t="shared" si="1045"/>
        <v>-1</v>
      </c>
      <c r="DL748" s="3">
        <f t="shared" si="1045"/>
        <v>-1</v>
      </c>
      <c r="DM748" s="161" t="str">
        <f t="shared" si="1046"/>
        <v>-</v>
      </c>
      <c r="DN748" s="161" t="str">
        <f t="shared" si="1047"/>
        <v>-</v>
      </c>
      <c r="DO748" s="139" t="str">
        <f t="shared" si="1053"/>
        <v>-</v>
      </c>
      <c r="DP748" s="235" t="str">
        <f t="shared" si="1052"/>
        <v>-</v>
      </c>
      <c r="DQ748" s="171"/>
      <c r="EJ748" s="147"/>
    </row>
    <row r="749" spans="88:140" ht="13.5" customHeight="1">
      <c r="CJ749" s="236" t="str">
        <f t="shared" si="1048"/>
        <v>-</v>
      </c>
      <c r="CK749" s="142" t="str">
        <f t="shared" si="1030"/>
        <v>-</v>
      </c>
      <c r="CL749" s="260" t="str">
        <f t="shared" si="1049"/>
        <v>-</v>
      </c>
      <c r="CM749" s="3">
        <f t="shared" si="1031"/>
        <v>0</v>
      </c>
      <c r="CN749" s="3">
        <f t="shared" si="1050"/>
        <v>0</v>
      </c>
      <c r="CO749" s="3">
        <f t="shared" si="1032"/>
        <v>0</v>
      </c>
      <c r="CP749" s="3">
        <f t="shared" si="1033"/>
        <v>0</v>
      </c>
      <c r="CQ749" s="3">
        <f t="shared" si="1034"/>
        <v>0</v>
      </c>
      <c r="CR749" s="3">
        <f t="shared" si="1035"/>
        <v>0</v>
      </c>
      <c r="CS749" s="3">
        <f t="shared" si="1036"/>
        <v>0</v>
      </c>
      <c r="CT749" s="3">
        <f t="shared" si="1037"/>
        <v>0</v>
      </c>
      <c r="CU749" s="3">
        <f t="shared" si="1038"/>
        <v>0</v>
      </c>
      <c r="CV749" s="3">
        <f t="shared" si="1039"/>
        <v>0</v>
      </c>
      <c r="CW749" s="3">
        <f t="shared" si="1040"/>
        <v>0</v>
      </c>
      <c r="CX749" s="3">
        <f t="shared" si="1041"/>
        <v>0</v>
      </c>
      <c r="CY749" s="3">
        <f t="shared" si="1042"/>
        <v>0</v>
      </c>
      <c r="CZ749" s="3">
        <f t="shared" si="1043"/>
        <v>0</v>
      </c>
      <c r="DA749" s="3">
        <f>IF(AND(CO749&gt;0,CO750&lt;0),1,-1)</f>
        <v>-1</v>
      </c>
      <c r="DB749" s="3">
        <f t="shared" si="1044"/>
        <v>-1</v>
      </c>
      <c r="DC749" s="3">
        <f t="shared" si="1044"/>
        <v>-1</v>
      </c>
      <c r="DD749" s="3">
        <f t="shared" si="1044"/>
        <v>-1</v>
      </c>
      <c r="DE749" s="3">
        <f t="shared" si="1044"/>
        <v>-1</v>
      </c>
      <c r="DF749" s="3">
        <f t="shared" si="1044"/>
        <v>-1</v>
      </c>
      <c r="DG749" s="3">
        <f t="shared" si="1044"/>
        <v>-1</v>
      </c>
      <c r="DH749" s="3">
        <f t="shared" si="1044"/>
        <v>-1</v>
      </c>
      <c r="DI749" s="3">
        <f t="shared" si="1044"/>
        <v>-1</v>
      </c>
      <c r="DJ749" s="3">
        <f t="shared" si="1044"/>
        <v>-1</v>
      </c>
      <c r="DK749" s="3">
        <f t="shared" si="1045"/>
        <v>-1</v>
      </c>
      <c r="DL749" s="3">
        <f t="shared" si="1045"/>
        <v>-1</v>
      </c>
      <c r="DM749" s="161" t="str">
        <f t="shared" si="1046"/>
        <v>-</v>
      </c>
      <c r="DN749" s="161" t="str">
        <f t="shared" si="1047"/>
        <v>-</v>
      </c>
      <c r="DO749" s="139" t="str">
        <f t="shared" si="1053"/>
        <v>-</v>
      </c>
      <c r="DP749" s="235" t="str">
        <f t="shared" si="1052"/>
        <v>-</v>
      </c>
      <c r="DQ749" s="171"/>
      <c r="EJ749" s="147"/>
    </row>
    <row r="750" spans="88:140" ht="13.5" customHeight="1">
      <c r="CJ750" s="236" t="str">
        <f t="shared" si="1048"/>
        <v>-</v>
      </c>
      <c r="CK750" s="142" t="str">
        <f t="shared" si="1030"/>
        <v>-</v>
      </c>
      <c r="CL750" s="260" t="str">
        <f t="shared" si="1049"/>
        <v>-</v>
      </c>
      <c r="CM750" s="3">
        <f t="shared" si="1031"/>
        <v>0</v>
      </c>
      <c r="CN750" s="3">
        <f t="shared" si="1050"/>
        <v>0</v>
      </c>
      <c r="CO750" s="3">
        <f t="shared" si="1032"/>
        <v>0</v>
      </c>
      <c r="CP750" s="3">
        <f t="shared" si="1033"/>
        <v>0</v>
      </c>
      <c r="CQ750" s="3">
        <f t="shared" si="1034"/>
        <v>0</v>
      </c>
      <c r="CR750" s="3">
        <f t="shared" si="1035"/>
        <v>0</v>
      </c>
      <c r="CS750" s="3">
        <f t="shared" si="1036"/>
        <v>0</v>
      </c>
      <c r="CT750" s="3">
        <f t="shared" si="1037"/>
        <v>0</v>
      </c>
      <c r="CU750" s="3">
        <f t="shared" si="1038"/>
        <v>0</v>
      </c>
      <c r="CV750" s="3">
        <f t="shared" si="1039"/>
        <v>0</v>
      </c>
      <c r="CW750" s="3">
        <f t="shared" si="1040"/>
        <v>0</v>
      </c>
      <c r="CX750" s="3">
        <f t="shared" si="1041"/>
        <v>0</v>
      </c>
      <c r="CY750" s="3">
        <f t="shared" si="1042"/>
        <v>0</v>
      </c>
      <c r="CZ750" s="3">
        <f t="shared" si="1043"/>
        <v>0</v>
      </c>
      <c r="DA750" s="3">
        <f>IF(AND(CO750&gt;0,CO751&lt;0),1,-1)</f>
        <v>-1</v>
      </c>
      <c r="DB750" s="3">
        <f t="shared" si="1044"/>
        <v>-1</v>
      </c>
      <c r="DC750" s="3">
        <f>IF(AND(CQ750&gt;0,CQ751&lt;0),1,-1)</f>
        <v>-1</v>
      </c>
      <c r="DD750" s="3">
        <f t="shared" si="1044"/>
        <v>-1</v>
      </c>
      <c r="DE750" s="3">
        <f t="shared" si="1044"/>
        <v>-1</v>
      </c>
      <c r="DF750" s="3">
        <f t="shared" si="1044"/>
        <v>-1</v>
      </c>
      <c r="DG750" s="3">
        <f t="shared" si="1044"/>
        <v>-1</v>
      </c>
      <c r="DH750" s="3">
        <f t="shared" si="1044"/>
        <v>-1</v>
      </c>
      <c r="DI750" s="3">
        <f t="shared" si="1044"/>
        <v>-1</v>
      </c>
      <c r="DJ750" s="3">
        <f t="shared" si="1044"/>
        <v>-1</v>
      </c>
      <c r="DK750" s="3">
        <f t="shared" si="1045"/>
        <v>-1</v>
      </c>
      <c r="DL750" s="3">
        <f t="shared" si="1045"/>
        <v>-1</v>
      </c>
      <c r="DM750" s="161" t="str">
        <f t="shared" si="1046"/>
        <v>-</v>
      </c>
      <c r="DN750" s="161" t="str">
        <f t="shared" si="1047"/>
        <v>-</v>
      </c>
      <c r="DO750" s="139" t="str">
        <f t="shared" si="1053"/>
        <v>-</v>
      </c>
      <c r="DP750" s="235" t="str">
        <f t="shared" si="1052"/>
        <v>-</v>
      </c>
      <c r="DQ750" s="171"/>
      <c r="EJ750" s="147"/>
    </row>
    <row r="751" spans="88:140" ht="13.5" customHeight="1">
      <c r="CJ751" s="236" t="str">
        <f t="shared" si="1048"/>
        <v>-</v>
      </c>
      <c r="CK751" s="142" t="str">
        <f t="shared" si="1030"/>
        <v>-</v>
      </c>
      <c r="CL751" s="260" t="str">
        <f t="shared" si="1049"/>
        <v>-</v>
      </c>
      <c r="CM751" s="3">
        <f t="shared" si="1031"/>
        <v>0</v>
      </c>
      <c r="CN751" s="3">
        <f t="shared" si="1050"/>
        <v>0</v>
      </c>
      <c r="CO751" s="3">
        <f t="shared" si="1032"/>
        <v>0</v>
      </c>
      <c r="CP751" s="3">
        <f t="shared" si="1033"/>
        <v>0</v>
      </c>
      <c r="CQ751" s="3">
        <f t="shared" si="1034"/>
        <v>0</v>
      </c>
      <c r="CR751" s="3">
        <f t="shared" si="1035"/>
        <v>0</v>
      </c>
      <c r="CS751" s="3">
        <f t="shared" si="1036"/>
        <v>0</v>
      </c>
      <c r="CT751" s="3">
        <f t="shared" si="1037"/>
        <v>0</v>
      </c>
      <c r="CU751" s="3">
        <f t="shared" si="1038"/>
        <v>0</v>
      </c>
      <c r="CV751" s="3">
        <f t="shared" si="1039"/>
        <v>0</v>
      </c>
      <c r="CW751" s="3">
        <f t="shared" si="1040"/>
        <v>0</v>
      </c>
      <c r="CX751" s="3">
        <f t="shared" si="1041"/>
        <v>0</v>
      </c>
      <c r="CY751" s="3">
        <f t="shared" si="1042"/>
        <v>0</v>
      </c>
      <c r="CZ751" s="3">
        <f t="shared" si="1043"/>
        <v>0</v>
      </c>
      <c r="DA751" s="3">
        <f>IF(AND(CO751&gt;0,CO752&lt;0),1,-1)</f>
        <v>-1</v>
      </c>
      <c r="DB751" s="3">
        <f t="shared" si="1044"/>
        <v>-1</v>
      </c>
      <c r="DC751" s="3">
        <f t="shared" si="1044"/>
        <v>-1</v>
      </c>
      <c r="DD751" s="3">
        <f t="shared" si="1044"/>
        <v>-1</v>
      </c>
      <c r="DE751" s="3">
        <f t="shared" si="1044"/>
        <v>-1</v>
      </c>
      <c r="DF751" s="3">
        <f t="shared" si="1044"/>
        <v>-1</v>
      </c>
      <c r="DG751" s="3">
        <f t="shared" si="1044"/>
        <v>-1</v>
      </c>
      <c r="DH751" s="3">
        <f t="shared" si="1044"/>
        <v>-1</v>
      </c>
      <c r="DI751" s="3">
        <f t="shared" si="1044"/>
        <v>-1</v>
      </c>
      <c r="DJ751" s="3">
        <f>IF(AND(CX751&gt;0,CX752&lt;0),1,-1)</f>
        <v>-1</v>
      </c>
      <c r="DK751" s="3">
        <f>IF(AND(CY751&gt;0,CY752&lt;0),1,-1)</f>
        <v>-1</v>
      </c>
      <c r="DL751" s="3">
        <f>IF(AND(CZ751&gt;0,CZ752&lt;0),1,-1)</f>
        <v>-1</v>
      </c>
      <c r="DM751" s="161" t="str">
        <f t="shared" si="1046"/>
        <v>-</v>
      </c>
      <c r="DN751" s="161" t="str">
        <f t="shared" si="1047"/>
        <v>-</v>
      </c>
      <c r="DO751" s="139" t="str">
        <f>IF(OR(DM751="-",DM752="-"),"-",(DN751-DN752)/(DM751-DM752))</f>
        <v>-</v>
      </c>
      <c r="DP751" s="235" t="str">
        <f t="shared" si="1052"/>
        <v>-</v>
      </c>
      <c r="DQ751" s="171"/>
      <c r="EJ751" s="147"/>
    </row>
    <row r="752" spans="88:140" ht="13.5" customHeight="1">
      <c r="CJ752" s="237" t="str">
        <f t="shared" si="1048"/>
        <v>-</v>
      </c>
      <c r="CK752" s="238" t="str">
        <f>CC25</f>
        <v>-</v>
      </c>
      <c r="CL752" s="260" t="str">
        <f t="shared" si="1049"/>
        <v>-</v>
      </c>
      <c r="CM752" s="196">
        <f>IF(CJ752="-",0,$CK752*$E$25*$E$30*$F$25*$E$31/($E$33))</f>
        <v>0</v>
      </c>
      <c r="CN752" s="3">
        <f t="shared" si="1050"/>
        <v>0</v>
      </c>
      <c r="CO752" s="196">
        <f>IF(CJ752="-",0,$CM752-$CN752-CO$53)</f>
        <v>0</v>
      </c>
      <c r="CP752" s="196">
        <f>IF(CJ752="-",0,$CM752-$CN752-CP$53)</f>
        <v>0</v>
      </c>
      <c r="CQ752" s="196">
        <f>IF(CJ752="-",0,$CM752-$CN752-CQ$53)</f>
        <v>0</v>
      </c>
      <c r="CR752" s="196">
        <f>IF(CJ752="-",0,$CM752-$CN752-CR$53)</f>
        <v>0</v>
      </c>
      <c r="CS752" s="196">
        <f>IF(CJ752="-",0,$CM752-$CN752-CS$53)</f>
        <v>0</v>
      </c>
      <c r="CT752" s="196">
        <f>IF(CJ752="-",0,$CM752-$CN752-CT$53)</f>
        <v>0</v>
      </c>
      <c r="CU752" s="196">
        <f>IF(CJ752="-",0,$CM752-$CN752-CU$53)</f>
        <v>0</v>
      </c>
      <c r="CV752" s="196">
        <f>IF(CJ752="-",0,$CM752-$CN752-CV$53)</f>
        <v>0</v>
      </c>
      <c r="CW752" s="196">
        <f>IF(CJ752="-",0,$CM752-$CN752-CW$53)</f>
        <v>0</v>
      </c>
      <c r="CX752" s="196">
        <f>IF(CJ752="-",0,$CM752-$CN752-CX$53)</f>
        <v>0</v>
      </c>
      <c r="CY752" s="196">
        <f>IF(CJ752="-",0,$CM752-$CN752-CY$53)</f>
        <v>0</v>
      </c>
      <c r="CZ752" s="196">
        <f>IF(CJ752="-",0,$CM752-$CN752-CZ$53)</f>
        <v>0</v>
      </c>
      <c r="DA752" s="196"/>
      <c r="DB752" s="196"/>
      <c r="DC752" s="196"/>
      <c r="DD752" s="196"/>
      <c r="DE752" s="196"/>
      <c r="DF752" s="196"/>
      <c r="DG752" s="196"/>
      <c r="DH752" s="196"/>
      <c r="DI752" s="196"/>
      <c r="DJ752" s="196"/>
      <c r="DK752" s="196"/>
      <c r="DL752" s="196"/>
      <c r="DM752" s="239" t="str">
        <f t="shared" si="1046"/>
        <v>-</v>
      </c>
      <c r="DN752" s="239" t="str">
        <f t="shared" si="1047"/>
        <v>-</v>
      </c>
      <c r="DO752" s="240"/>
      <c r="DP752" s="241"/>
      <c r="DQ752" s="171"/>
      <c r="EJ752" s="147"/>
    </row>
    <row r="753" spans="88:140" ht="13.5" customHeight="1">
      <c r="CJ753" s="139"/>
      <c r="CK753" s="139"/>
      <c r="CL753" s="139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171"/>
      <c r="EJ753" s="147"/>
    </row>
    <row r="754" spans="88:140" ht="13.5" customHeight="1">
      <c r="CJ754" s="139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244" t="s">
        <v>77</v>
      </c>
      <c r="DA754" s="198">
        <f t="shared" ref="DA754:DI754" si="1054">IF(MAX(DA733:DA751)=1,1,0)</f>
        <v>0</v>
      </c>
      <c r="DB754" s="198">
        <f t="shared" si="1054"/>
        <v>0</v>
      </c>
      <c r="DC754" s="198">
        <f t="shared" si="1054"/>
        <v>0</v>
      </c>
      <c r="DD754" s="198">
        <f t="shared" si="1054"/>
        <v>0</v>
      </c>
      <c r="DE754" s="198">
        <f t="shared" si="1054"/>
        <v>0</v>
      </c>
      <c r="DF754" s="198">
        <f t="shared" si="1054"/>
        <v>0</v>
      </c>
      <c r="DG754" s="198">
        <f t="shared" si="1054"/>
        <v>0</v>
      </c>
      <c r="DH754" s="198">
        <f t="shared" si="1054"/>
        <v>0</v>
      </c>
      <c r="DI754" s="198">
        <f t="shared" si="1054"/>
        <v>0</v>
      </c>
      <c r="DJ754" s="198">
        <f>IF(MAX(DJ733:DJ751)=1,1,0)</f>
        <v>0</v>
      </c>
      <c r="DK754" s="198">
        <f>IF(MAX(DK733:DK751)=1,1,0)</f>
        <v>0</v>
      </c>
      <c r="DL754" s="199">
        <f>IF(MAX(DL733:DL751)=1,1,0)</f>
        <v>0</v>
      </c>
      <c r="DM754" s="3"/>
      <c r="DN754" s="3"/>
      <c r="DO754" s="3"/>
      <c r="DP754" s="3"/>
      <c r="DQ754" s="171"/>
      <c r="EJ754" s="147"/>
    </row>
    <row r="755" spans="88:140" ht="13.5" customHeight="1">
      <c r="CJ755" s="139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171"/>
      <c r="EJ755" s="147"/>
    </row>
    <row r="756" spans="88:140" ht="13.5" customHeight="1">
      <c r="CJ756" s="139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192" t="s">
        <v>81</v>
      </c>
      <c r="DA756" s="193">
        <v>13</v>
      </c>
      <c r="DB756" s="193">
        <v>12</v>
      </c>
      <c r="DC756" s="193">
        <v>11</v>
      </c>
      <c r="DD756" s="193">
        <v>10</v>
      </c>
      <c r="DE756" s="193">
        <v>9</v>
      </c>
      <c r="DF756" s="193">
        <v>8</v>
      </c>
      <c r="DG756" s="193">
        <v>7</v>
      </c>
      <c r="DH756" s="193">
        <v>6</v>
      </c>
      <c r="DI756" s="193">
        <v>5</v>
      </c>
      <c r="DJ756" s="193">
        <v>4</v>
      </c>
      <c r="DK756" s="193">
        <v>3</v>
      </c>
      <c r="DL756" s="194">
        <v>2</v>
      </c>
      <c r="DM756" s="3"/>
      <c r="DN756" s="3"/>
      <c r="DO756" s="3"/>
      <c r="DP756" s="3"/>
      <c r="DQ756" s="171"/>
      <c r="EJ756" s="147"/>
    </row>
    <row r="757" spans="88:140" ht="13.5" customHeight="1">
      <c r="CJ757" s="139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212"/>
      <c r="DA757" s="3">
        <v>14</v>
      </c>
      <c r="DB757" s="3">
        <v>13</v>
      </c>
      <c r="DC757" s="3">
        <v>12</v>
      </c>
      <c r="DD757" s="3">
        <v>11</v>
      </c>
      <c r="DE757" s="3">
        <v>10</v>
      </c>
      <c r="DF757" s="3">
        <v>9</v>
      </c>
      <c r="DG757" s="3">
        <v>8</v>
      </c>
      <c r="DH757" s="3">
        <v>7</v>
      </c>
      <c r="DI757" s="3">
        <v>6</v>
      </c>
      <c r="DJ757" s="3">
        <v>5</v>
      </c>
      <c r="DK757" s="3">
        <v>4</v>
      </c>
      <c r="DL757" s="195">
        <v>3</v>
      </c>
      <c r="DM757" s="3"/>
      <c r="DN757" s="3"/>
      <c r="DO757" s="3"/>
      <c r="DP757" s="3"/>
      <c r="DQ757" s="171"/>
      <c r="EJ757" s="147"/>
    </row>
    <row r="758" spans="88:140" ht="13.5" customHeight="1">
      <c r="CJ758" s="139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212"/>
      <c r="DA758" s="3">
        <v>15</v>
      </c>
      <c r="DB758" s="3">
        <v>14</v>
      </c>
      <c r="DC758" s="3">
        <v>13</v>
      </c>
      <c r="DD758" s="3">
        <v>12</v>
      </c>
      <c r="DE758" s="3">
        <v>11</v>
      </c>
      <c r="DF758" s="3">
        <v>10</v>
      </c>
      <c r="DG758" s="3">
        <v>9</v>
      </c>
      <c r="DH758" s="3">
        <v>8</v>
      </c>
      <c r="DI758" s="3">
        <v>7</v>
      </c>
      <c r="DJ758" s="3">
        <v>6</v>
      </c>
      <c r="DK758" s="3">
        <v>5</v>
      </c>
      <c r="DL758" s="195">
        <v>4</v>
      </c>
      <c r="DM758" s="3"/>
      <c r="DN758" s="3"/>
      <c r="DO758" s="3"/>
      <c r="DP758" s="3"/>
      <c r="DQ758" s="171"/>
      <c r="EJ758" s="147"/>
    </row>
    <row r="759" spans="88:140" ht="13.5" customHeight="1">
      <c r="CJ759" s="139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212"/>
      <c r="DA759" s="3">
        <v>16</v>
      </c>
      <c r="DB759" s="3">
        <v>15</v>
      </c>
      <c r="DC759" s="3">
        <v>14</v>
      </c>
      <c r="DD759" s="3">
        <v>13</v>
      </c>
      <c r="DE759" s="3">
        <v>12</v>
      </c>
      <c r="DF759" s="3">
        <v>11</v>
      </c>
      <c r="DG759" s="3">
        <v>10</v>
      </c>
      <c r="DH759" s="3">
        <v>9</v>
      </c>
      <c r="DI759" s="3">
        <v>8</v>
      </c>
      <c r="DJ759" s="3">
        <v>7</v>
      </c>
      <c r="DK759" s="3">
        <v>6</v>
      </c>
      <c r="DL759" s="195">
        <v>5</v>
      </c>
      <c r="DM759" s="3"/>
      <c r="DN759" s="3"/>
      <c r="DO759" s="3"/>
      <c r="DP759" s="3"/>
      <c r="DQ759" s="171"/>
      <c r="EJ759" s="147"/>
    </row>
    <row r="760" spans="88:140" ht="13.5" customHeight="1">
      <c r="CJ760" s="139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212" t="s">
        <v>35</v>
      </c>
      <c r="DA760" s="3" t="str">
        <f>IF(DA754=1,VLOOKUP(1,DA733:DP751,DA756,FALSE),"-")</f>
        <v>-</v>
      </c>
      <c r="DB760" s="3" t="str">
        <f t="shared" ref="DB760:DL760" si="1055">IF(DB754=1,VLOOKUP(1,DB733:DQ751,DB756,FALSE),"-")</f>
        <v>-</v>
      </c>
      <c r="DC760" s="3" t="str">
        <f t="shared" si="1055"/>
        <v>-</v>
      </c>
      <c r="DD760" s="3" t="str">
        <f t="shared" si="1055"/>
        <v>-</v>
      </c>
      <c r="DE760" s="3" t="str">
        <f t="shared" si="1055"/>
        <v>-</v>
      </c>
      <c r="DF760" s="3" t="str">
        <f t="shared" si="1055"/>
        <v>-</v>
      </c>
      <c r="DG760" s="3" t="str">
        <f t="shared" si="1055"/>
        <v>-</v>
      </c>
      <c r="DH760" s="3" t="str">
        <f t="shared" si="1055"/>
        <v>-</v>
      </c>
      <c r="DI760" s="3" t="str">
        <f t="shared" si="1055"/>
        <v>-</v>
      </c>
      <c r="DJ760" s="3" t="str">
        <f t="shared" si="1055"/>
        <v>-</v>
      </c>
      <c r="DK760" s="3" t="str">
        <f t="shared" si="1055"/>
        <v>-</v>
      </c>
      <c r="DL760" s="3" t="str">
        <f t="shared" si="1055"/>
        <v>-</v>
      </c>
      <c r="DM760" s="3"/>
      <c r="DN760" s="3"/>
      <c r="DO760" s="3"/>
      <c r="DP760" s="3"/>
      <c r="DQ760" s="171"/>
      <c r="EJ760" s="147"/>
    </row>
    <row r="761" spans="88:140" ht="13.5" customHeight="1">
      <c r="CJ761" s="139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212" t="s">
        <v>90</v>
      </c>
      <c r="DA761" s="3" t="str">
        <f>IF(DA754=1,VLOOKUP(1,DA733:DP751,DA757,FALSE),"-")</f>
        <v>-</v>
      </c>
      <c r="DB761" s="3" t="str">
        <f t="shared" ref="DB761:DL761" si="1056">IF(DB754=1,VLOOKUP(1,DB733:DQ751,DB757,FALSE),"-")</f>
        <v>-</v>
      </c>
      <c r="DC761" s="3" t="str">
        <f t="shared" si="1056"/>
        <v>-</v>
      </c>
      <c r="DD761" s="3" t="str">
        <f t="shared" si="1056"/>
        <v>-</v>
      </c>
      <c r="DE761" s="3" t="str">
        <f t="shared" si="1056"/>
        <v>-</v>
      </c>
      <c r="DF761" s="3" t="str">
        <f t="shared" si="1056"/>
        <v>-</v>
      </c>
      <c r="DG761" s="3" t="str">
        <f t="shared" si="1056"/>
        <v>-</v>
      </c>
      <c r="DH761" s="3" t="str">
        <f t="shared" si="1056"/>
        <v>-</v>
      </c>
      <c r="DI761" s="3" t="str">
        <f t="shared" si="1056"/>
        <v>-</v>
      </c>
      <c r="DJ761" s="3" t="str">
        <f t="shared" si="1056"/>
        <v>-</v>
      </c>
      <c r="DK761" s="3" t="str">
        <f t="shared" si="1056"/>
        <v>-</v>
      </c>
      <c r="DL761" s="3" t="str">
        <f t="shared" si="1056"/>
        <v>-</v>
      </c>
      <c r="DM761" s="3"/>
      <c r="DN761" s="3"/>
      <c r="DO761" s="3"/>
      <c r="DP761" s="3"/>
      <c r="DQ761" s="171"/>
      <c r="EJ761" s="147"/>
    </row>
    <row r="762" spans="88:140" ht="13.5" customHeight="1">
      <c r="CJ762" s="139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212" t="s">
        <v>60</v>
      </c>
      <c r="DA762" s="3" t="str">
        <f>IF(DA754=1,VLOOKUP(1,DA733:DP751,DA758,FALSE),"-")</f>
        <v>-</v>
      </c>
      <c r="DB762" s="3" t="str">
        <f t="shared" ref="DB762:DL762" si="1057">IF(DB754=1,VLOOKUP(1,DB733:DQ751,DB758,FALSE),"-")</f>
        <v>-</v>
      </c>
      <c r="DC762" s="3" t="str">
        <f t="shared" si="1057"/>
        <v>-</v>
      </c>
      <c r="DD762" s="3" t="str">
        <f t="shared" si="1057"/>
        <v>-</v>
      </c>
      <c r="DE762" s="3" t="str">
        <f t="shared" si="1057"/>
        <v>-</v>
      </c>
      <c r="DF762" s="3" t="str">
        <f t="shared" si="1057"/>
        <v>-</v>
      </c>
      <c r="DG762" s="3" t="str">
        <f t="shared" si="1057"/>
        <v>-</v>
      </c>
      <c r="DH762" s="3" t="str">
        <f t="shared" si="1057"/>
        <v>-</v>
      </c>
      <c r="DI762" s="3" t="str">
        <f t="shared" si="1057"/>
        <v>-</v>
      </c>
      <c r="DJ762" s="3" t="str">
        <f t="shared" si="1057"/>
        <v>-</v>
      </c>
      <c r="DK762" s="3" t="str">
        <f t="shared" si="1057"/>
        <v>-</v>
      </c>
      <c r="DL762" s="3" t="str">
        <f t="shared" si="1057"/>
        <v>-</v>
      </c>
      <c r="DM762" s="3"/>
      <c r="DN762" s="3"/>
      <c r="DO762" s="3"/>
      <c r="DP762" s="3"/>
      <c r="DQ762" s="171"/>
      <c r="EJ762" s="147"/>
    </row>
    <row r="763" spans="88:140" ht="13.5" customHeight="1">
      <c r="CJ763" s="139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212" t="s">
        <v>61</v>
      </c>
      <c r="DA763" s="3" t="str">
        <f>IF(DA754=1,VLOOKUP(1,DA733:DP751,DA759,FALSE),"-")</f>
        <v>-</v>
      </c>
      <c r="DB763" s="3" t="str">
        <f t="shared" ref="DB763:DL763" si="1058">IF(DB754=1,VLOOKUP(1,DB733:DQ751,DB759,FALSE),"-")</f>
        <v>-</v>
      </c>
      <c r="DC763" s="3" t="str">
        <f t="shared" si="1058"/>
        <v>-</v>
      </c>
      <c r="DD763" s="3" t="str">
        <f t="shared" si="1058"/>
        <v>-</v>
      </c>
      <c r="DE763" s="3" t="str">
        <f t="shared" si="1058"/>
        <v>-</v>
      </c>
      <c r="DF763" s="3" t="str">
        <f t="shared" si="1058"/>
        <v>-</v>
      </c>
      <c r="DG763" s="3" t="str">
        <f t="shared" si="1058"/>
        <v>-</v>
      </c>
      <c r="DH763" s="3" t="str">
        <f t="shared" si="1058"/>
        <v>-</v>
      </c>
      <c r="DI763" s="3" t="str">
        <f t="shared" si="1058"/>
        <v>-</v>
      </c>
      <c r="DJ763" s="3" t="str">
        <f t="shared" si="1058"/>
        <v>-</v>
      </c>
      <c r="DK763" s="3" t="str">
        <f t="shared" si="1058"/>
        <v>-</v>
      </c>
      <c r="DL763" s="3" t="str">
        <f t="shared" si="1058"/>
        <v>-</v>
      </c>
      <c r="DM763" s="3"/>
      <c r="DN763" s="3"/>
      <c r="DO763" s="3"/>
      <c r="DP763" s="3"/>
      <c r="DQ763" s="171"/>
      <c r="EJ763" s="147"/>
    </row>
    <row r="764" spans="88:140" ht="13.5" customHeight="1">
      <c r="CJ764" s="139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>
        <v>1</v>
      </c>
      <c r="CZ764" s="245" t="s">
        <v>93</v>
      </c>
      <c r="DA764" s="3" t="str">
        <f>IF(DA760="-","-",$E$38/(($E$25*$E$30/(2*PI()*$E$33)*1000/60)^2))</f>
        <v>-</v>
      </c>
      <c r="DB764" s="3" t="str">
        <f t="shared" ref="DB764:DL764" si="1059">IF(DB760="-","-",$E$38/(($E$25*$E$30/(2*PI()*$E$33)*1000/60)^2))</f>
        <v>-</v>
      </c>
      <c r="DC764" s="3" t="str">
        <f t="shared" si="1059"/>
        <v>-</v>
      </c>
      <c r="DD764" s="3" t="str">
        <f t="shared" si="1059"/>
        <v>-</v>
      </c>
      <c r="DE764" s="3" t="str">
        <f t="shared" si="1059"/>
        <v>-</v>
      </c>
      <c r="DF764" s="3" t="str">
        <f t="shared" si="1059"/>
        <v>-</v>
      </c>
      <c r="DG764" s="3" t="str">
        <f t="shared" si="1059"/>
        <v>-</v>
      </c>
      <c r="DH764" s="3" t="str">
        <f t="shared" si="1059"/>
        <v>-</v>
      </c>
      <c r="DI764" s="3" t="str">
        <f t="shared" si="1059"/>
        <v>-</v>
      </c>
      <c r="DJ764" s="3" t="str">
        <f t="shared" si="1059"/>
        <v>-</v>
      </c>
      <c r="DK764" s="3" t="str">
        <f t="shared" si="1059"/>
        <v>-</v>
      </c>
      <c r="DL764" s="3" t="str">
        <f t="shared" si="1059"/>
        <v>-</v>
      </c>
      <c r="DM764" s="3"/>
      <c r="DN764" s="3"/>
      <c r="DO764" s="3"/>
      <c r="DP764" s="3"/>
      <c r="DQ764" s="172"/>
      <c r="EJ764" s="147"/>
    </row>
    <row r="765" spans="88:140" ht="13.5" customHeight="1">
      <c r="CJ765" s="139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>
        <v>1</v>
      </c>
      <c r="CZ765" s="245" t="s">
        <v>96</v>
      </c>
      <c r="DA765" s="3" t="str">
        <f>IF(DA760="-","-",-($E$25*$E$30*$F$25*$E$31/($E$33)*DA762)+$E$37/($E$25*$E$30/(2*PI()*$E$33)*1000/60))</f>
        <v>-</v>
      </c>
      <c r="DB765" s="3" t="str">
        <f t="shared" ref="DB765:DL765" si="1060">IF(DB760="-","-",-($E$25*$E$30*$F$25*$E$31/($E$33)*DB762)+$E$37/($E$25*$E$30/(2*PI()*$E$33)*1000/60))</f>
        <v>-</v>
      </c>
      <c r="DC765" s="3" t="str">
        <f t="shared" si="1060"/>
        <v>-</v>
      </c>
      <c r="DD765" s="3" t="str">
        <f t="shared" si="1060"/>
        <v>-</v>
      </c>
      <c r="DE765" s="3" t="str">
        <f t="shared" si="1060"/>
        <v>-</v>
      </c>
      <c r="DF765" s="3" t="str">
        <f t="shared" si="1060"/>
        <v>-</v>
      </c>
      <c r="DG765" s="3" t="str">
        <f t="shared" si="1060"/>
        <v>-</v>
      </c>
      <c r="DH765" s="3" t="str">
        <f t="shared" si="1060"/>
        <v>-</v>
      </c>
      <c r="DI765" s="3" t="str">
        <f t="shared" si="1060"/>
        <v>-</v>
      </c>
      <c r="DJ765" s="3" t="str">
        <f t="shared" si="1060"/>
        <v>-</v>
      </c>
      <c r="DK765" s="3" t="str">
        <f t="shared" si="1060"/>
        <v>-</v>
      </c>
      <c r="DL765" s="3" t="str">
        <f t="shared" si="1060"/>
        <v>-</v>
      </c>
      <c r="DM765" s="3"/>
      <c r="DN765" s="3"/>
      <c r="DO765" s="3"/>
      <c r="DP765" s="3"/>
      <c r="EJ765" s="147"/>
    </row>
    <row r="766" spans="88:140" ht="13.5" customHeight="1">
      <c r="CJ766" s="139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>
        <v>1</v>
      </c>
      <c r="CZ766" s="245" t="s">
        <v>99</v>
      </c>
      <c r="DA766" s="3" t="str">
        <f>IF(DA760="-","-",-$E$25*$E$30*$F$25*$E$31/($E$33) * DA763 + $E$36*$E$6*9.80665+DA728)</f>
        <v>-</v>
      </c>
      <c r="DB766" s="3" t="str">
        <f t="shared" ref="DB766:DL766" si="1061">IF(DB760="-","-",-$E$25*$E$30*$F$25*$E$31/($E$33) * DB763 + $E$36*$E$6*9.80665+DB728)</f>
        <v>-</v>
      </c>
      <c r="DC766" s="3" t="str">
        <f t="shared" si="1061"/>
        <v>-</v>
      </c>
      <c r="DD766" s="3" t="str">
        <f t="shared" si="1061"/>
        <v>-</v>
      </c>
      <c r="DE766" s="3" t="str">
        <f t="shared" si="1061"/>
        <v>-</v>
      </c>
      <c r="DF766" s="3" t="str">
        <f t="shared" si="1061"/>
        <v>-</v>
      </c>
      <c r="DG766" s="3" t="str">
        <f t="shared" si="1061"/>
        <v>-</v>
      </c>
      <c r="DH766" s="3" t="str">
        <f t="shared" si="1061"/>
        <v>-</v>
      </c>
      <c r="DI766" s="3" t="str">
        <f t="shared" si="1061"/>
        <v>-</v>
      </c>
      <c r="DJ766" s="3" t="str">
        <f t="shared" si="1061"/>
        <v>-</v>
      </c>
      <c r="DK766" s="3" t="str">
        <f t="shared" si="1061"/>
        <v>-</v>
      </c>
      <c r="DL766" s="3" t="str">
        <f t="shared" si="1061"/>
        <v>-</v>
      </c>
      <c r="DM766" s="3"/>
      <c r="DN766" s="3"/>
      <c r="DO766" s="3"/>
      <c r="DP766" s="3"/>
      <c r="EJ766" s="147"/>
    </row>
    <row r="767" spans="88:140" ht="13.5" customHeight="1">
      <c r="CJ767" s="139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212" t="s">
        <v>102</v>
      </c>
      <c r="DA767" s="3" t="str">
        <f>IF(DA760="-","-",(-DA765+SQRT(DA765^2-4*DA764*(DA766+DA728)))/2/DA764)</f>
        <v>-</v>
      </c>
      <c r="DB767" s="3" t="str">
        <f t="shared" ref="DB767:DL767" si="1062">IF(DB760="-","-",(-DB765+SQRT(DB765^2-4*DB764*(DB766+DB728)))/2/DB764)</f>
        <v>-</v>
      </c>
      <c r="DC767" s="3" t="str">
        <f t="shared" si="1062"/>
        <v>-</v>
      </c>
      <c r="DD767" s="3" t="str">
        <f t="shared" si="1062"/>
        <v>-</v>
      </c>
      <c r="DE767" s="3" t="str">
        <f t="shared" si="1062"/>
        <v>-</v>
      </c>
      <c r="DF767" s="3" t="str">
        <f t="shared" si="1062"/>
        <v>-</v>
      </c>
      <c r="DG767" s="3" t="str">
        <f t="shared" si="1062"/>
        <v>-</v>
      </c>
      <c r="DH767" s="3" t="str">
        <f t="shared" si="1062"/>
        <v>-</v>
      </c>
      <c r="DI767" s="3" t="str">
        <f t="shared" si="1062"/>
        <v>-</v>
      </c>
      <c r="DJ767" s="3" t="str">
        <f t="shared" si="1062"/>
        <v>-</v>
      </c>
      <c r="DK767" s="3" t="str">
        <f t="shared" si="1062"/>
        <v>-</v>
      </c>
      <c r="DL767" s="3" t="str">
        <f t="shared" si="1062"/>
        <v>-</v>
      </c>
      <c r="DM767" s="3"/>
      <c r="DN767" s="3"/>
      <c r="DO767" s="3"/>
      <c r="DP767" s="3"/>
      <c r="EJ767" s="147"/>
    </row>
    <row r="768" spans="88:140" ht="13.5" customHeight="1">
      <c r="CJ768" s="139"/>
      <c r="CZ768" s="246" t="s">
        <v>106</v>
      </c>
      <c r="DA768" s="196" t="str">
        <f>IF(MAX(DA733:DA751)&lt;1,"-",IF(DA760="-","-",DA767/$E$25/$E$30*(2*PI()*$E$33)/1000*60))</f>
        <v>-</v>
      </c>
      <c r="DB768" s="196" t="str">
        <f t="shared" ref="DB768:DL768" si="1063">IF(MAX(DB733:DB751)&lt;1,"-",IF(DB760="-","-",DB767/$E$25/$E$30*(2*PI()*$E$33)/1000*60))</f>
        <v>-</v>
      </c>
      <c r="DC768" s="196" t="str">
        <f t="shared" si="1063"/>
        <v>-</v>
      </c>
      <c r="DD768" s="196" t="str">
        <f t="shared" si="1063"/>
        <v>-</v>
      </c>
      <c r="DE768" s="196" t="str">
        <f t="shared" si="1063"/>
        <v>-</v>
      </c>
      <c r="DF768" s="196" t="str">
        <f t="shared" si="1063"/>
        <v>-</v>
      </c>
      <c r="DG768" s="196" t="str">
        <f t="shared" si="1063"/>
        <v>-</v>
      </c>
      <c r="DH768" s="196" t="str">
        <f t="shared" si="1063"/>
        <v>-</v>
      </c>
      <c r="DI768" s="196" t="str">
        <f t="shared" si="1063"/>
        <v>-</v>
      </c>
      <c r="DJ768" s="196" t="str">
        <f t="shared" si="1063"/>
        <v>-</v>
      </c>
      <c r="DK768" s="196" t="str">
        <f t="shared" si="1063"/>
        <v>-</v>
      </c>
      <c r="DL768" s="196" t="str">
        <f t="shared" si="1063"/>
        <v>-</v>
      </c>
      <c r="EJ768" s="147"/>
    </row>
    <row r="769" spans="88:140" ht="13.5" customHeight="1">
      <c r="CJ769" s="139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142"/>
      <c r="EJ769" s="147"/>
    </row>
    <row r="770" spans="88:140" ht="13.5" customHeight="1">
      <c r="CJ770" s="139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142"/>
      <c r="EJ770" s="147"/>
    </row>
    <row r="771" spans="88:140" ht="13.5" customHeight="1">
      <c r="CJ771" s="157"/>
      <c r="CK771" s="3"/>
      <c r="CL771" s="3"/>
      <c r="CM771" s="3"/>
      <c r="CN771" s="3"/>
      <c r="CO771" s="3" t="s">
        <v>32</v>
      </c>
      <c r="CP771" s="164" t="s">
        <v>33</v>
      </c>
      <c r="CQ771" s="3" t="s">
        <v>34</v>
      </c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173"/>
      <c r="EJ771" s="147"/>
    </row>
    <row r="772" spans="88:140" ht="13.5" customHeight="1">
      <c r="CJ772" s="139"/>
      <c r="CK772" s="3"/>
      <c r="CL772" s="3"/>
      <c r="CM772" s="165"/>
      <c r="CN772" s="165"/>
      <c r="CO772" s="215">
        <v>0</v>
      </c>
      <c r="CP772" s="242">
        <f>$AL$70</f>
        <v>0</v>
      </c>
      <c r="CQ772" s="242">
        <f>$AM$70</f>
        <v>0.01</v>
      </c>
      <c r="CR772" s="242">
        <f>$AN$70</f>
        <v>0.02</v>
      </c>
      <c r="CS772" s="242">
        <f>$AO$70</f>
        <v>0.03</v>
      </c>
      <c r="CT772" s="242">
        <f>$AP$70</f>
        <v>0.04</v>
      </c>
      <c r="CU772" s="242">
        <f>$AQ$70</f>
        <v>0.05</v>
      </c>
      <c r="CV772" s="242">
        <f>$AR$70</f>
        <v>0.06</v>
      </c>
      <c r="CW772" s="242">
        <f>$AS$70</f>
        <v>7.0000000000000007E-2</v>
      </c>
      <c r="CX772" s="242">
        <f>$AT$70</f>
        <v>0.08</v>
      </c>
      <c r="CY772" s="242">
        <f>$AU$70</f>
        <v>0.09</v>
      </c>
      <c r="CZ772" s="242">
        <f>$AV$70</f>
        <v>0.1</v>
      </c>
      <c r="DA772" s="193">
        <f>CO772</f>
        <v>0</v>
      </c>
      <c r="DB772" s="193">
        <f t="shared" ref="DB772:DL773" si="1064">CP772</f>
        <v>0</v>
      </c>
      <c r="DC772" s="193">
        <f t="shared" si="1064"/>
        <v>0.01</v>
      </c>
      <c r="DD772" s="193">
        <f t="shared" si="1064"/>
        <v>0.02</v>
      </c>
      <c r="DE772" s="193">
        <f t="shared" si="1064"/>
        <v>0.03</v>
      </c>
      <c r="DF772" s="193">
        <f t="shared" si="1064"/>
        <v>0.04</v>
      </c>
      <c r="DG772" s="193">
        <f t="shared" si="1064"/>
        <v>0.05</v>
      </c>
      <c r="DH772" s="193">
        <f t="shared" si="1064"/>
        <v>0.06</v>
      </c>
      <c r="DI772" s="193">
        <f t="shared" si="1064"/>
        <v>7.0000000000000007E-2</v>
      </c>
      <c r="DJ772" s="193">
        <f t="shared" si="1064"/>
        <v>0.08</v>
      </c>
      <c r="DK772" s="193">
        <f t="shared" si="1064"/>
        <v>0.09</v>
      </c>
      <c r="DL772" s="194">
        <f t="shared" si="1064"/>
        <v>0.1</v>
      </c>
      <c r="DM772" s="3"/>
      <c r="DN772" s="3"/>
      <c r="DO772" s="3"/>
      <c r="DP772" s="3"/>
      <c r="DQ772" s="171"/>
      <c r="EJ772" s="147"/>
    </row>
    <row r="773" spans="88:140" ht="13.5" customHeight="1">
      <c r="CJ773" s="139"/>
      <c r="CK773" s="3"/>
      <c r="CL773" s="3"/>
      <c r="CM773" s="3"/>
      <c r="CN773" s="3"/>
      <c r="CO773" s="213">
        <f t="shared" ref="CO773:CZ773" si="1065">$E$6*9.80665*SIN(ATAN(CO$6))</f>
        <v>0</v>
      </c>
      <c r="CP773" s="196">
        <f>$E$6*9.80665*SIN(ATAN(CP772))</f>
        <v>0</v>
      </c>
      <c r="CQ773" s="243">
        <f t="shared" si="1065"/>
        <v>0</v>
      </c>
      <c r="CR773" s="196">
        <f t="shared" si="1065"/>
        <v>0</v>
      </c>
      <c r="CS773" s="196">
        <f t="shared" si="1065"/>
        <v>0</v>
      </c>
      <c r="CT773" s="196">
        <f t="shared" si="1065"/>
        <v>0</v>
      </c>
      <c r="CU773" s="196">
        <f t="shared" si="1065"/>
        <v>0</v>
      </c>
      <c r="CV773" s="196">
        <f t="shared" si="1065"/>
        <v>0</v>
      </c>
      <c r="CW773" s="196">
        <f t="shared" si="1065"/>
        <v>0</v>
      </c>
      <c r="CX773" s="196">
        <f t="shared" si="1065"/>
        <v>0</v>
      </c>
      <c r="CY773" s="196">
        <f t="shared" si="1065"/>
        <v>0</v>
      </c>
      <c r="CZ773" s="196">
        <f t="shared" si="1065"/>
        <v>0</v>
      </c>
      <c r="DA773" s="196">
        <f>CO773</f>
        <v>0</v>
      </c>
      <c r="DB773" s="196">
        <f t="shared" si="1064"/>
        <v>0</v>
      </c>
      <c r="DC773" s="196">
        <f t="shared" si="1064"/>
        <v>0</v>
      </c>
      <c r="DD773" s="196">
        <f t="shared" si="1064"/>
        <v>0</v>
      </c>
      <c r="DE773" s="196">
        <f t="shared" si="1064"/>
        <v>0</v>
      </c>
      <c r="DF773" s="196">
        <f t="shared" si="1064"/>
        <v>0</v>
      </c>
      <c r="DG773" s="196">
        <f t="shared" si="1064"/>
        <v>0</v>
      </c>
      <c r="DH773" s="196">
        <f t="shared" si="1064"/>
        <v>0</v>
      </c>
      <c r="DI773" s="196">
        <f t="shared" si="1064"/>
        <v>0</v>
      </c>
      <c r="DJ773" s="196">
        <f t="shared" si="1064"/>
        <v>0</v>
      </c>
      <c r="DK773" s="196">
        <f t="shared" si="1064"/>
        <v>0</v>
      </c>
      <c r="DL773" s="197">
        <f t="shared" si="1064"/>
        <v>0</v>
      </c>
      <c r="DM773" s="3"/>
      <c r="DN773" s="3"/>
      <c r="DO773" s="3"/>
      <c r="DP773" s="3"/>
      <c r="DQ773" s="171"/>
      <c r="EJ773" s="147"/>
    </row>
    <row r="774" spans="88:140" ht="13.5" customHeight="1">
      <c r="CJ774" s="139"/>
      <c r="CK774" s="3"/>
      <c r="CL774" s="3"/>
      <c r="CM774" s="3"/>
      <c r="CN774" s="3"/>
      <c r="CO774" s="3"/>
      <c r="CP774" s="3"/>
      <c r="CQ774" s="166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171"/>
      <c r="EJ774" s="147"/>
    </row>
    <row r="775" spans="88:140" ht="13.5" customHeight="1">
      <c r="CJ775" s="139"/>
      <c r="CK775" s="3"/>
      <c r="CL775" s="1" t="s">
        <v>26</v>
      </c>
      <c r="CM775" s="3" t="s">
        <v>50</v>
      </c>
      <c r="CN775" s="3" t="s">
        <v>51</v>
      </c>
      <c r="CO775" s="3" t="s">
        <v>52</v>
      </c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 t="s">
        <v>25</v>
      </c>
      <c r="DN775" s="3" t="s">
        <v>53</v>
      </c>
      <c r="DO775" s="151" t="s">
        <v>54</v>
      </c>
      <c r="DP775" s="3"/>
      <c r="DQ775" s="171"/>
      <c r="EJ775" s="147"/>
    </row>
    <row r="776" spans="88:140" ht="13.5" customHeight="1">
      <c r="CJ776" s="231"/>
      <c r="CK776" s="249" t="str">
        <f>CD4</f>
        <v>18th</v>
      </c>
      <c r="CL776" s="232"/>
      <c r="CM776" s="223"/>
      <c r="CN776" s="223"/>
      <c r="CO776" s="193">
        <f>CO$6</f>
        <v>0</v>
      </c>
      <c r="CP776" s="193">
        <f t="shared" ref="CP776:CZ776" si="1066">CP$6</f>
        <v>0</v>
      </c>
      <c r="CQ776" s="193">
        <f t="shared" si="1066"/>
        <v>0.01</v>
      </c>
      <c r="CR776" s="193">
        <f t="shared" si="1066"/>
        <v>0.02</v>
      </c>
      <c r="CS776" s="193">
        <f t="shared" si="1066"/>
        <v>0.03</v>
      </c>
      <c r="CT776" s="193">
        <f t="shared" si="1066"/>
        <v>0.04</v>
      </c>
      <c r="CU776" s="193">
        <f t="shared" si="1066"/>
        <v>0.05</v>
      </c>
      <c r="CV776" s="193">
        <f t="shared" si="1066"/>
        <v>0.06</v>
      </c>
      <c r="CW776" s="193">
        <f t="shared" si="1066"/>
        <v>7.0000000000000007E-2</v>
      </c>
      <c r="CX776" s="193">
        <f t="shared" si="1066"/>
        <v>0.08</v>
      </c>
      <c r="CY776" s="193">
        <f t="shared" si="1066"/>
        <v>0.09</v>
      </c>
      <c r="CZ776" s="193">
        <f t="shared" si="1066"/>
        <v>0.1</v>
      </c>
      <c r="DA776" s="193">
        <f>CO$6</f>
        <v>0</v>
      </c>
      <c r="DB776" s="193">
        <f>CP$6</f>
        <v>0</v>
      </c>
      <c r="DC776" s="193">
        <f t="shared" ref="DC776:DJ776" si="1067">CQ$6</f>
        <v>0.01</v>
      </c>
      <c r="DD776" s="193">
        <f t="shared" si="1067"/>
        <v>0.02</v>
      </c>
      <c r="DE776" s="193">
        <f t="shared" si="1067"/>
        <v>0.03</v>
      </c>
      <c r="DF776" s="193">
        <f t="shared" si="1067"/>
        <v>0.04</v>
      </c>
      <c r="DG776" s="193">
        <f t="shared" si="1067"/>
        <v>0.05</v>
      </c>
      <c r="DH776" s="193">
        <f t="shared" si="1067"/>
        <v>0.06</v>
      </c>
      <c r="DI776" s="193">
        <f t="shared" si="1067"/>
        <v>7.0000000000000007E-2</v>
      </c>
      <c r="DJ776" s="193">
        <f t="shared" si="1067"/>
        <v>0.08</v>
      </c>
      <c r="DK776" s="193">
        <f>CY$6</f>
        <v>0.09</v>
      </c>
      <c r="DL776" s="193">
        <f>CZ$6</f>
        <v>0.1</v>
      </c>
      <c r="DM776" s="193"/>
      <c r="DN776" s="193"/>
      <c r="DO776" s="193" t="s">
        <v>56</v>
      </c>
      <c r="DP776" s="194"/>
      <c r="DQ776" s="171"/>
      <c r="EJ776" s="147"/>
    </row>
    <row r="777" spans="88:140" ht="13.5" customHeight="1">
      <c r="CJ777" s="236" t="str">
        <f>BL5</f>
        <v>rpm</v>
      </c>
      <c r="CK777" s="142" t="str">
        <f>CD5</f>
        <v>Nm</v>
      </c>
      <c r="CL777" s="139" t="s">
        <v>36</v>
      </c>
      <c r="CM777" s="3" t="s">
        <v>58</v>
      </c>
      <c r="CN777" s="3" t="s">
        <v>59</v>
      </c>
      <c r="CO777" s="3" t="s">
        <v>59</v>
      </c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 t="s">
        <v>35</v>
      </c>
      <c r="DN777" s="3" t="s">
        <v>58</v>
      </c>
      <c r="DO777" s="139" t="s">
        <v>60</v>
      </c>
      <c r="DP777" s="235" t="s">
        <v>61</v>
      </c>
      <c r="DQ777" s="171"/>
      <c r="EJ777" s="147"/>
    </row>
    <row r="778" spans="88:140" ht="13.5" customHeight="1">
      <c r="CJ778" s="236" t="str">
        <f>IF($E$26="","-",BL6)</f>
        <v>-</v>
      </c>
      <c r="CK778" s="142" t="str">
        <f t="shared" ref="CK778:CK796" si="1068">CD6</f>
        <v>-</v>
      </c>
      <c r="CL778" s="260" t="str">
        <f>IF(CJ778="-","-",CJ778/$E$26/$E$30*(2*PI()*$E$33)/1000*60)</f>
        <v>-</v>
      </c>
      <c r="CM778" s="3">
        <f t="shared" ref="CM778:CM796" si="1069">IF(CJ778="-",0,$CK778*$E$26*$E$30*$F$26*$E$31/($E$33))</f>
        <v>0</v>
      </c>
      <c r="CN778" s="3">
        <f>IF(CJ778="-",0,$E$36*$E$6*9.80665+$E$37*($CJ778/$E$26/$E$30*(2*PI()*$E$33)/1000*60)+$E$38*($CJ778/$E$26/$E$30*(2*PI()*$E$33)/1000*60)^2)</f>
        <v>0</v>
      </c>
      <c r="CO778" s="3">
        <f t="shared" ref="CO778:CO796" si="1070">IF(CJ778="-",0,$CM778-$CN778-CO$53)</f>
        <v>0</v>
      </c>
      <c r="CP778" s="3">
        <f t="shared" ref="CP778:CP796" si="1071">IF(CJ778="-",0,$CM778-$CN778-CP$53)</f>
        <v>0</v>
      </c>
      <c r="CQ778" s="3">
        <f t="shared" ref="CQ778:CQ796" si="1072">IF(CJ778="-",0,$CM778-$CN778-CQ$53)</f>
        <v>0</v>
      </c>
      <c r="CR778" s="3">
        <f t="shared" ref="CR778:CR796" si="1073">IF(CJ778="-",0,$CM778-$CN778-CR$53)</f>
        <v>0</v>
      </c>
      <c r="CS778" s="3">
        <f t="shared" ref="CS778:CS796" si="1074">IF(CJ778="-",0,$CM778-$CN778-CS$53)</f>
        <v>0</v>
      </c>
      <c r="CT778" s="3">
        <f t="shared" ref="CT778:CT796" si="1075">IF(CJ778="-",0,$CM778-$CN778-CT$53)</f>
        <v>0</v>
      </c>
      <c r="CU778" s="3">
        <f t="shared" ref="CU778:CU796" si="1076">IF(CJ778="-",0,$CM778-$CN778-CU$53)</f>
        <v>0</v>
      </c>
      <c r="CV778" s="3">
        <f t="shared" ref="CV778:CV796" si="1077">IF(CJ778="-",0,$CM778-$CN778-CV$53)</f>
        <v>0</v>
      </c>
      <c r="CW778" s="3">
        <f t="shared" ref="CW778:CW796" si="1078">IF(CJ778="-",0,$CM778-$CN778-CW$53)</f>
        <v>0</v>
      </c>
      <c r="CX778" s="3">
        <f t="shared" ref="CX778:CX796" si="1079">IF(CJ778="-",0,$CM778-$CN778-CX$53)</f>
        <v>0</v>
      </c>
      <c r="CY778" s="3">
        <f t="shared" ref="CY778:CY796" si="1080">IF(CJ778="-",0,$CM778-$CN778-CY$53)</f>
        <v>0</v>
      </c>
      <c r="CZ778" s="3">
        <f t="shared" ref="CZ778:CZ796" si="1081">IF(CJ778="-",0,$CM778-$CN778-CZ$53)</f>
        <v>0</v>
      </c>
      <c r="DA778" s="3">
        <f>IF(AND(CO778&gt;0,CO779&lt;0),1,-1)</f>
        <v>-1</v>
      </c>
      <c r="DB778" s="3">
        <f t="shared" ref="DB778:DJ796" si="1082">IF(AND(CP778&gt;0,CP779&lt;0),1,-1)</f>
        <v>-1</v>
      </c>
      <c r="DC778" s="3">
        <f t="shared" si="1082"/>
        <v>-1</v>
      </c>
      <c r="DD778" s="3">
        <f t="shared" si="1082"/>
        <v>-1</v>
      </c>
      <c r="DE778" s="3">
        <f t="shared" si="1082"/>
        <v>-1</v>
      </c>
      <c r="DF778" s="3">
        <f t="shared" si="1082"/>
        <v>-1</v>
      </c>
      <c r="DG778" s="3">
        <f t="shared" si="1082"/>
        <v>-1</v>
      </c>
      <c r="DH778" s="3">
        <f t="shared" si="1082"/>
        <v>-1</v>
      </c>
      <c r="DI778" s="3">
        <f t="shared" si="1082"/>
        <v>-1</v>
      </c>
      <c r="DJ778" s="3">
        <f>IF(AND(CX778&gt;0,CX779&lt;0),1,-1)</f>
        <v>-1</v>
      </c>
      <c r="DK778" s="3">
        <f t="shared" ref="DK778:DL795" si="1083">IF(AND(CY778&gt;0,CY779&lt;0),1,-1)</f>
        <v>-1</v>
      </c>
      <c r="DL778" s="3">
        <f t="shared" si="1083"/>
        <v>-1</v>
      </c>
      <c r="DM778" s="161" t="str">
        <f t="shared" ref="DM778:DM797" si="1084">CJ778</f>
        <v>-</v>
      </c>
      <c r="DN778" s="161" t="str">
        <f t="shared" ref="DN778:DN797" si="1085">CK778</f>
        <v>-</v>
      </c>
      <c r="DO778" s="139" t="str">
        <f>IF(OR(DM778="-",DM779="-"),"-",(DN778-DN779)/(DM778-DM779))</f>
        <v>-</v>
      </c>
      <c r="DP778" s="235" t="str">
        <f>IF(OR(DM778="-",DM779="-"),"-",(DM778*DN779-DN778*DM779)/(DM778-DM779))</f>
        <v>-</v>
      </c>
      <c r="DQ778" s="171"/>
      <c r="EJ778" s="147"/>
    </row>
    <row r="779" spans="88:140" ht="13.5" customHeight="1">
      <c r="CJ779" s="236" t="str">
        <f t="shared" ref="CJ779:CJ797" si="1086">IF($E$26="","-",BL7)</f>
        <v>-</v>
      </c>
      <c r="CK779" s="142" t="str">
        <f t="shared" si="1068"/>
        <v>-</v>
      </c>
      <c r="CL779" s="260" t="str">
        <f t="shared" ref="CL779:CL797" si="1087">IF(CJ779="-","-",CJ779/$E$26/$E$30*(2*PI()*$E$33)/1000*60)</f>
        <v>-</v>
      </c>
      <c r="CM779" s="3">
        <f t="shared" si="1069"/>
        <v>0</v>
      </c>
      <c r="CN779" s="3">
        <f t="shared" ref="CN779:CN797" si="1088">IF(CJ779="-",0,$E$36*$E$6*9.80665+$E$37*($CJ779/$E$26/$E$30*(2*PI()*$E$33)/1000*60)+$E$38*($CJ779/$E$26/$E$30*(2*PI()*$E$33)/1000*60)^2)</f>
        <v>0</v>
      </c>
      <c r="CO779" s="3">
        <f t="shared" si="1070"/>
        <v>0</v>
      </c>
      <c r="CP779" s="3">
        <f t="shared" si="1071"/>
        <v>0</v>
      </c>
      <c r="CQ779" s="3">
        <f t="shared" si="1072"/>
        <v>0</v>
      </c>
      <c r="CR779" s="3">
        <f t="shared" si="1073"/>
        <v>0</v>
      </c>
      <c r="CS779" s="3">
        <f t="shared" si="1074"/>
        <v>0</v>
      </c>
      <c r="CT779" s="3">
        <f t="shared" si="1075"/>
        <v>0</v>
      </c>
      <c r="CU779" s="3">
        <f t="shared" si="1076"/>
        <v>0</v>
      </c>
      <c r="CV779" s="3">
        <f t="shared" si="1077"/>
        <v>0</v>
      </c>
      <c r="CW779" s="3">
        <f t="shared" si="1078"/>
        <v>0</v>
      </c>
      <c r="CX779" s="3">
        <f t="shared" si="1079"/>
        <v>0</v>
      </c>
      <c r="CY779" s="3">
        <f t="shared" si="1080"/>
        <v>0</v>
      </c>
      <c r="CZ779" s="3">
        <f t="shared" si="1081"/>
        <v>0</v>
      </c>
      <c r="DA779" s="3">
        <f t="shared" ref="DA779:DA791" si="1089">IF(AND(CO779&gt;0,CO780&lt;0),1,-1)</f>
        <v>-1</v>
      </c>
      <c r="DB779" s="3">
        <f t="shared" si="1082"/>
        <v>-1</v>
      </c>
      <c r="DC779" s="3">
        <f t="shared" si="1082"/>
        <v>-1</v>
      </c>
      <c r="DD779" s="3">
        <f t="shared" si="1082"/>
        <v>-1</v>
      </c>
      <c r="DE779" s="3">
        <f t="shared" si="1082"/>
        <v>-1</v>
      </c>
      <c r="DF779" s="3">
        <f t="shared" si="1082"/>
        <v>-1</v>
      </c>
      <c r="DG779" s="3">
        <f t="shared" si="1082"/>
        <v>-1</v>
      </c>
      <c r="DH779" s="3">
        <f t="shared" si="1082"/>
        <v>-1</v>
      </c>
      <c r="DI779" s="3">
        <f t="shared" si="1082"/>
        <v>-1</v>
      </c>
      <c r="DJ779" s="3">
        <f t="shared" si="1082"/>
        <v>-1</v>
      </c>
      <c r="DK779" s="3">
        <f t="shared" si="1083"/>
        <v>-1</v>
      </c>
      <c r="DL779" s="3">
        <f t="shared" si="1083"/>
        <v>-1</v>
      </c>
      <c r="DM779" s="161" t="str">
        <f t="shared" si="1084"/>
        <v>-</v>
      </c>
      <c r="DN779" s="161" t="str">
        <f t="shared" si="1085"/>
        <v>-</v>
      </c>
      <c r="DO779" s="139" t="str">
        <f>IF(OR(DM779="-",DM780="-"),"-",(DN779-DN780)/(DM779-DM780))</f>
        <v>-</v>
      </c>
      <c r="DP779" s="235" t="str">
        <f t="shared" ref="DP779:DP796" si="1090">IF(OR(DM779="-",DM780="-"),"-",(DM779*DN780-DN779*DM780)/(DM779-DM780))</f>
        <v>-</v>
      </c>
      <c r="DQ779" s="171"/>
      <c r="EJ779" s="147"/>
    </row>
    <row r="780" spans="88:140" ht="13.5" customHeight="1">
      <c r="CJ780" s="236" t="str">
        <f t="shared" si="1086"/>
        <v>-</v>
      </c>
      <c r="CK780" s="142" t="str">
        <f t="shared" si="1068"/>
        <v>-</v>
      </c>
      <c r="CL780" s="260" t="str">
        <f t="shared" si="1087"/>
        <v>-</v>
      </c>
      <c r="CM780" s="3">
        <f t="shared" si="1069"/>
        <v>0</v>
      </c>
      <c r="CN780" s="3">
        <f t="shared" si="1088"/>
        <v>0</v>
      </c>
      <c r="CO780" s="3">
        <f t="shared" si="1070"/>
        <v>0</v>
      </c>
      <c r="CP780" s="3">
        <f t="shared" si="1071"/>
        <v>0</v>
      </c>
      <c r="CQ780" s="3">
        <f t="shared" si="1072"/>
        <v>0</v>
      </c>
      <c r="CR780" s="3">
        <f t="shared" si="1073"/>
        <v>0</v>
      </c>
      <c r="CS780" s="3">
        <f t="shared" si="1074"/>
        <v>0</v>
      </c>
      <c r="CT780" s="3">
        <f t="shared" si="1075"/>
        <v>0</v>
      </c>
      <c r="CU780" s="3">
        <f t="shared" si="1076"/>
        <v>0</v>
      </c>
      <c r="CV780" s="3">
        <f t="shared" si="1077"/>
        <v>0</v>
      </c>
      <c r="CW780" s="3">
        <f t="shared" si="1078"/>
        <v>0</v>
      </c>
      <c r="CX780" s="3">
        <f t="shared" si="1079"/>
        <v>0</v>
      </c>
      <c r="CY780" s="3">
        <f t="shared" si="1080"/>
        <v>0</v>
      </c>
      <c r="CZ780" s="3">
        <f t="shared" si="1081"/>
        <v>0</v>
      </c>
      <c r="DA780" s="3">
        <f t="shared" si="1089"/>
        <v>-1</v>
      </c>
      <c r="DB780" s="3">
        <f t="shared" si="1082"/>
        <v>-1</v>
      </c>
      <c r="DC780" s="3">
        <f t="shared" si="1082"/>
        <v>-1</v>
      </c>
      <c r="DD780" s="3">
        <f t="shared" si="1082"/>
        <v>-1</v>
      </c>
      <c r="DE780" s="3">
        <f t="shared" si="1082"/>
        <v>-1</v>
      </c>
      <c r="DF780" s="3">
        <f t="shared" si="1082"/>
        <v>-1</v>
      </c>
      <c r="DG780" s="3">
        <f t="shared" si="1082"/>
        <v>-1</v>
      </c>
      <c r="DH780" s="3">
        <f t="shared" si="1082"/>
        <v>-1</v>
      </c>
      <c r="DI780" s="3">
        <f t="shared" si="1082"/>
        <v>-1</v>
      </c>
      <c r="DJ780" s="3">
        <f t="shared" si="1082"/>
        <v>-1</v>
      </c>
      <c r="DK780" s="3">
        <f t="shared" si="1083"/>
        <v>-1</v>
      </c>
      <c r="DL780" s="3">
        <f t="shared" si="1083"/>
        <v>-1</v>
      </c>
      <c r="DM780" s="161" t="str">
        <f t="shared" si="1084"/>
        <v>-</v>
      </c>
      <c r="DN780" s="161" t="str">
        <f t="shared" si="1085"/>
        <v>-</v>
      </c>
      <c r="DO780" s="139" t="str">
        <f t="shared" ref="DO780:DO795" si="1091">IF(OR(DM780="-",DM781="-"),"-",(DN780-DN781)/(DM780-DM781))</f>
        <v>-</v>
      </c>
      <c r="DP780" s="235" t="str">
        <f t="shared" si="1090"/>
        <v>-</v>
      </c>
      <c r="DQ780" s="171"/>
      <c r="EJ780" s="147"/>
    </row>
    <row r="781" spans="88:140" ht="13.5" customHeight="1">
      <c r="CJ781" s="236" t="str">
        <f t="shared" si="1086"/>
        <v>-</v>
      </c>
      <c r="CK781" s="142" t="str">
        <f t="shared" si="1068"/>
        <v>-</v>
      </c>
      <c r="CL781" s="260" t="str">
        <f t="shared" si="1087"/>
        <v>-</v>
      </c>
      <c r="CM781" s="3">
        <f t="shared" si="1069"/>
        <v>0</v>
      </c>
      <c r="CN781" s="3">
        <f t="shared" si="1088"/>
        <v>0</v>
      </c>
      <c r="CO781" s="3">
        <f t="shared" si="1070"/>
        <v>0</v>
      </c>
      <c r="CP781" s="3">
        <f t="shared" si="1071"/>
        <v>0</v>
      </c>
      <c r="CQ781" s="3">
        <f t="shared" si="1072"/>
        <v>0</v>
      </c>
      <c r="CR781" s="3">
        <f t="shared" si="1073"/>
        <v>0</v>
      </c>
      <c r="CS781" s="3">
        <f t="shared" si="1074"/>
        <v>0</v>
      </c>
      <c r="CT781" s="3">
        <f t="shared" si="1075"/>
        <v>0</v>
      </c>
      <c r="CU781" s="3">
        <f t="shared" si="1076"/>
        <v>0</v>
      </c>
      <c r="CV781" s="3">
        <f t="shared" si="1077"/>
        <v>0</v>
      </c>
      <c r="CW781" s="3">
        <f t="shared" si="1078"/>
        <v>0</v>
      </c>
      <c r="CX781" s="3">
        <f t="shared" si="1079"/>
        <v>0</v>
      </c>
      <c r="CY781" s="3">
        <f t="shared" si="1080"/>
        <v>0</v>
      </c>
      <c r="CZ781" s="3">
        <f t="shared" si="1081"/>
        <v>0</v>
      </c>
      <c r="DA781" s="3">
        <f t="shared" si="1089"/>
        <v>-1</v>
      </c>
      <c r="DB781" s="3">
        <f t="shared" si="1082"/>
        <v>-1</v>
      </c>
      <c r="DC781" s="3">
        <f t="shared" si="1082"/>
        <v>-1</v>
      </c>
      <c r="DD781" s="3">
        <f t="shared" si="1082"/>
        <v>-1</v>
      </c>
      <c r="DE781" s="3">
        <f t="shared" si="1082"/>
        <v>-1</v>
      </c>
      <c r="DF781" s="3">
        <f t="shared" si="1082"/>
        <v>-1</v>
      </c>
      <c r="DG781" s="3">
        <f t="shared" si="1082"/>
        <v>-1</v>
      </c>
      <c r="DH781" s="3">
        <f t="shared" si="1082"/>
        <v>-1</v>
      </c>
      <c r="DI781" s="3">
        <f t="shared" si="1082"/>
        <v>-1</v>
      </c>
      <c r="DJ781" s="3">
        <f t="shared" si="1082"/>
        <v>-1</v>
      </c>
      <c r="DK781" s="3">
        <f t="shared" si="1083"/>
        <v>-1</v>
      </c>
      <c r="DL781" s="3">
        <f t="shared" si="1083"/>
        <v>-1</v>
      </c>
      <c r="DM781" s="161" t="str">
        <f t="shared" si="1084"/>
        <v>-</v>
      </c>
      <c r="DN781" s="161" t="str">
        <f t="shared" si="1085"/>
        <v>-</v>
      </c>
      <c r="DO781" s="139" t="str">
        <f t="shared" si="1091"/>
        <v>-</v>
      </c>
      <c r="DP781" s="235" t="str">
        <f t="shared" si="1090"/>
        <v>-</v>
      </c>
      <c r="DQ781" s="171"/>
      <c r="EJ781" s="147"/>
    </row>
    <row r="782" spans="88:140" ht="13.5" customHeight="1">
      <c r="CJ782" s="236" t="str">
        <f t="shared" si="1086"/>
        <v>-</v>
      </c>
      <c r="CK782" s="142" t="str">
        <f t="shared" si="1068"/>
        <v>-</v>
      </c>
      <c r="CL782" s="260" t="str">
        <f t="shared" si="1087"/>
        <v>-</v>
      </c>
      <c r="CM782" s="3">
        <f t="shared" si="1069"/>
        <v>0</v>
      </c>
      <c r="CN782" s="3">
        <f t="shared" si="1088"/>
        <v>0</v>
      </c>
      <c r="CO782" s="3">
        <f t="shared" si="1070"/>
        <v>0</v>
      </c>
      <c r="CP782" s="3">
        <f t="shared" si="1071"/>
        <v>0</v>
      </c>
      <c r="CQ782" s="3">
        <f t="shared" si="1072"/>
        <v>0</v>
      </c>
      <c r="CR782" s="3">
        <f t="shared" si="1073"/>
        <v>0</v>
      </c>
      <c r="CS782" s="3">
        <f t="shared" si="1074"/>
        <v>0</v>
      </c>
      <c r="CT782" s="3">
        <f t="shared" si="1075"/>
        <v>0</v>
      </c>
      <c r="CU782" s="3">
        <f t="shared" si="1076"/>
        <v>0</v>
      </c>
      <c r="CV782" s="3">
        <f t="shared" si="1077"/>
        <v>0</v>
      </c>
      <c r="CW782" s="3">
        <f t="shared" si="1078"/>
        <v>0</v>
      </c>
      <c r="CX782" s="3">
        <f t="shared" si="1079"/>
        <v>0</v>
      </c>
      <c r="CY782" s="3">
        <f t="shared" si="1080"/>
        <v>0</v>
      </c>
      <c r="CZ782" s="3">
        <f t="shared" si="1081"/>
        <v>0</v>
      </c>
      <c r="DA782" s="3">
        <f t="shared" si="1089"/>
        <v>-1</v>
      </c>
      <c r="DB782" s="3">
        <f t="shared" si="1082"/>
        <v>-1</v>
      </c>
      <c r="DC782" s="3">
        <f t="shared" si="1082"/>
        <v>-1</v>
      </c>
      <c r="DD782" s="3">
        <f t="shared" si="1082"/>
        <v>-1</v>
      </c>
      <c r="DE782" s="3">
        <f t="shared" si="1082"/>
        <v>-1</v>
      </c>
      <c r="DF782" s="3">
        <f t="shared" si="1082"/>
        <v>-1</v>
      </c>
      <c r="DG782" s="3">
        <f t="shared" si="1082"/>
        <v>-1</v>
      </c>
      <c r="DH782" s="3">
        <f t="shared" si="1082"/>
        <v>-1</v>
      </c>
      <c r="DI782" s="3">
        <f t="shared" si="1082"/>
        <v>-1</v>
      </c>
      <c r="DJ782" s="3">
        <f t="shared" si="1082"/>
        <v>-1</v>
      </c>
      <c r="DK782" s="3">
        <f t="shared" si="1083"/>
        <v>-1</v>
      </c>
      <c r="DL782" s="3">
        <f t="shared" si="1083"/>
        <v>-1</v>
      </c>
      <c r="DM782" s="161" t="str">
        <f t="shared" si="1084"/>
        <v>-</v>
      </c>
      <c r="DN782" s="161" t="str">
        <f t="shared" si="1085"/>
        <v>-</v>
      </c>
      <c r="DO782" s="139" t="str">
        <f t="shared" si="1091"/>
        <v>-</v>
      </c>
      <c r="DP782" s="235" t="str">
        <f t="shared" si="1090"/>
        <v>-</v>
      </c>
      <c r="DQ782" s="171"/>
      <c r="EJ782" s="147"/>
    </row>
    <row r="783" spans="88:140" ht="13.5" customHeight="1">
      <c r="CJ783" s="236" t="str">
        <f t="shared" si="1086"/>
        <v>-</v>
      </c>
      <c r="CK783" s="142" t="str">
        <f t="shared" si="1068"/>
        <v>-</v>
      </c>
      <c r="CL783" s="260" t="str">
        <f t="shared" si="1087"/>
        <v>-</v>
      </c>
      <c r="CM783" s="3">
        <f t="shared" si="1069"/>
        <v>0</v>
      </c>
      <c r="CN783" s="3">
        <f t="shared" si="1088"/>
        <v>0</v>
      </c>
      <c r="CO783" s="3">
        <f t="shared" si="1070"/>
        <v>0</v>
      </c>
      <c r="CP783" s="3">
        <f t="shared" si="1071"/>
        <v>0</v>
      </c>
      <c r="CQ783" s="3">
        <f t="shared" si="1072"/>
        <v>0</v>
      </c>
      <c r="CR783" s="3">
        <f t="shared" si="1073"/>
        <v>0</v>
      </c>
      <c r="CS783" s="3">
        <f t="shared" si="1074"/>
        <v>0</v>
      </c>
      <c r="CT783" s="3">
        <f t="shared" si="1075"/>
        <v>0</v>
      </c>
      <c r="CU783" s="3">
        <f t="shared" si="1076"/>
        <v>0</v>
      </c>
      <c r="CV783" s="3">
        <f t="shared" si="1077"/>
        <v>0</v>
      </c>
      <c r="CW783" s="3">
        <f t="shared" si="1078"/>
        <v>0</v>
      </c>
      <c r="CX783" s="3">
        <f t="shared" si="1079"/>
        <v>0</v>
      </c>
      <c r="CY783" s="3">
        <f t="shared" si="1080"/>
        <v>0</v>
      </c>
      <c r="CZ783" s="3">
        <f t="shared" si="1081"/>
        <v>0</v>
      </c>
      <c r="DA783" s="3">
        <f t="shared" si="1089"/>
        <v>-1</v>
      </c>
      <c r="DB783" s="3">
        <f t="shared" si="1082"/>
        <v>-1</v>
      </c>
      <c r="DC783" s="3">
        <f t="shared" si="1082"/>
        <v>-1</v>
      </c>
      <c r="DD783" s="3">
        <f t="shared" si="1082"/>
        <v>-1</v>
      </c>
      <c r="DE783" s="3">
        <f t="shared" si="1082"/>
        <v>-1</v>
      </c>
      <c r="DF783" s="3">
        <f t="shared" si="1082"/>
        <v>-1</v>
      </c>
      <c r="DG783" s="3">
        <f t="shared" si="1082"/>
        <v>-1</v>
      </c>
      <c r="DH783" s="3">
        <f t="shared" si="1082"/>
        <v>-1</v>
      </c>
      <c r="DI783" s="3">
        <f t="shared" si="1082"/>
        <v>-1</v>
      </c>
      <c r="DJ783" s="3">
        <f t="shared" si="1082"/>
        <v>-1</v>
      </c>
      <c r="DK783" s="3">
        <f t="shared" si="1083"/>
        <v>-1</v>
      </c>
      <c r="DL783" s="3">
        <f t="shared" si="1083"/>
        <v>-1</v>
      </c>
      <c r="DM783" s="161" t="str">
        <f t="shared" si="1084"/>
        <v>-</v>
      </c>
      <c r="DN783" s="161" t="str">
        <f t="shared" si="1085"/>
        <v>-</v>
      </c>
      <c r="DO783" s="139" t="str">
        <f t="shared" si="1091"/>
        <v>-</v>
      </c>
      <c r="DP783" s="235" t="str">
        <f t="shared" si="1090"/>
        <v>-</v>
      </c>
      <c r="DQ783" s="171"/>
      <c r="EJ783" s="147"/>
    </row>
    <row r="784" spans="88:140" ht="13.5" customHeight="1">
      <c r="CJ784" s="236" t="str">
        <f t="shared" si="1086"/>
        <v>-</v>
      </c>
      <c r="CK784" s="142" t="str">
        <f t="shared" si="1068"/>
        <v>-</v>
      </c>
      <c r="CL784" s="260" t="str">
        <f t="shared" si="1087"/>
        <v>-</v>
      </c>
      <c r="CM784" s="3">
        <f t="shared" si="1069"/>
        <v>0</v>
      </c>
      <c r="CN784" s="3">
        <f t="shared" si="1088"/>
        <v>0</v>
      </c>
      <c r="CO784" s="3">
        <f t="shared" si="1070"/>
        <v>0</v>
      </c>
      <c r="CP784" s="3">
        <f t="shared" si="1071"/>
        <v>0</v>
      </c>
      <c r="CQ784" s="3">
        <f t="shared" si="1072"/>
        <v>0</v>
      </c>
      <c r="CR784" s="3">
        <f t="shared" si="1073"/>
        <v>0</v>
      </c>
      <c r="CS784" s="3">
        <f t="shared" si="1074"/>
        <v>0</v>
      </c>
      <c r="CT784" s="3">
        <f t="shared" si="1075"/>
        <v>0</v>
      </c>
      <c r="CU784" s="3">
        <f t="shared" si="1076"/>
        <v>0</v>
      </c>
      <c r="CV784" s="3">
        <f t="shared" si="1077"/>
        <v>0</v>
      </c>
      <c r="CW784" s="3">
        <f t="shared" si="1078"/>
        <v>0</v>
      </c>
      <c r="CX784" s="3">
        <f t="shared" si="1079"/>
        <v>0</v>
      </c>
      <c r="CY784" s="3">
        <f t="shared" si="1080"/>
        <v>0</v>
      </c>
      <c r="CZ784" s="3">
        <f t="shared" si="1081"/>
        <v>0</v>
      </c>
      <c r="DA784" s="3">
        <f t="shared" si="1089"/>
        <v>-1</v>
      </c>
      <c r="DB784" s="3">
        <f t="shared" si="1082"/>
        <v>-1</v>
      </c>
      <c r="DC784" s="3">
        <f t="shared" si="1082"/>
        <v>-1</v>
      </c>
      <c r="DD784" s="3">
        <f t="shared" si="1082"/>
        <v>-1</v>
      </c>
      <c r="DE784" s="3">
        <f t="shared" si="1082"/>
        <v>-1</v>
      </c>
      <c r="DF784" s="3">
        <f t="shared" si="1082"/>
        <v>-1</v>
      </c>
      <c r="DG784" s="3">
        <f t="shared" si="1082"/>
        <v>-1</v>
      </c>
      <c r="DH784" s="3">
        <f t="shared" si="1082"/>
        <v>-1</v>
      </c>
      <c r="DI784" s="3">
        <f t="shared" si="1082"/>
        <v>-1</v>
      </c>
      <c r="DJ784" s="3">
        <f t="shared" si="1082"/>
        <v>-1</v>
      </c>
      <c r="DK784" s="3">
        <f t="shared" si="1083"/>
        <v>-1</v>
      </c>
      <c r="DL784" s="3">
        <f t="shared" si="1083"/>
        <v>-1</v>
      </c>
      <c r="DM784" s="161" t="str">
        <f t="shared" si="1084"/>
        <v>-</v>
      </c>
      <c r="DN784" s="161" t="str">
        <f t="shared" si="1085"/>
        <v>-</v>
      </c>
      <c r="DO784" s="139" t="str">
        <f t="shared" si="1091"/>
        <v>-</v>
      </c>
      <c r="DP784" s="235" t="str">
        <f t="shared" si="1090"/>
        <v>-</v>
      </c>
      <c r="DQ784" s="171"/>
      <c r="EJ784" s="147"/>
    </row>
    <row r="785" spans="88:140" ht="13.5" customHeight="1">
      <c r="CJ785" s="236" t="str">
        <f t="shared" si="1086"/>
        <v>-</v>
      </c>
      <c r="CK785" s="142" t="str">
        <f t="shared" si="1068"/>
        <v>-</v>
      </c>
      <c r="CL785" s="260" t="str">
        <f t="shared" si="1087"/>
        <v>-</v>
      </c>
      <c r="CM785" s="3">
        <f t="shared" si="1069"/>
        <v>0</v>
      </c>
      <c r="CN785" s="3">
        <f t="shared" si="1088"/>
        <v>0</v>
      </c>
      <c r="CO785" s="3">
        <f t="shared" si="1070"/>
        <v>0</v>
      </c>
      <c r="CP785" s="3">
        <f t="shared" si="1071"/>
        <v>0</v>
      </c>
      <c r="CQ785" s="3">
        <f t="shared" si="1072"/>
        <v>0</v>
      </c>
      <c r="CR785" s="3">
        <f t="shared" si="1073"/>
        <v>0</v>
      </c>
      <c r="CS785" s="3">
        <f t="shared" si="1074"/>
        <v>0</v>
      </c>
      <c r="CT785" s="3">
        <f t="shared" si="1075"/>
        <v>0</v>
      </c>
      <c r="CU785" s="3">
        <f t="shared" si="1076"/>
        <v>0</v>
      </c>
      <c r="CV785" s="3">
        <f t="shared" si="1077"/>
        <v>0</v>
      </c>
      <c r="CW785" s="3">
        <f t="shared" si="1078"/>
        <v>0</v>
      </c>
      <c r="CX785" s="3">
        <f t="shared" si="1079"/>
        <v>0</v>
      </c>
      <c r="CY785" s="3">
        <f t="shared" si="1080"/>
        <v>0</v>
      </c>
      <c r="CZ785" s="3">
        <f t="shared" si="1081"/>
        <v>0</v>
      </c>
      <c r="DA785" s="3">
        <f t="shared" si="1089"/>
        <v>-1</v>
      </c>
      <c r="DB785" s="3">
        <f t="shared" si="1082"/>
        <v>-1</v>
      </c>
      <c r="DC785" s="3">
        <f t="shared" si="1082"/>
        <v>-1</v>
      </c>
      <c r="DD785" s="3">
        <f t="shared" si="1082"/>
        <v>-1</v>
      </c>
      <c r="DE785" s="3">
        <f t="shared" si="1082"/>
        <v>-1</v>
      </c>
      <c r="DF785" s="3">
        <f t="shared" si="1082"/>
        <v>-1</v>
      </c>
      <c r="DG785" s="3">
        <f t="shared" si="1082"/>
        <v>-1</v>
      </c>
      <c r="DH785" s="3">
        <f t="shared" si="1082"/>
        <v>-1</v>
      </c>
      <c r="DI785" s="3">
        <f t="shared" si="1082"/>
        <v>-1</v>
      </c>
      <c r="DJ785" s="3">
        <f t="shared" si="1082"/>
        <v>-1</v>
      </c>
      <c r="DK785" s="3">
        <f t="shared" si="1083"/>
        <v>-1</v>
      </c>
      <c r="DL785" s="3">
        <f t="shared" si="1083"/>
        <v>-1</v>
      </c>
      <c r="DM785" s="161" t="str">
        <f t="shared" si="1084"/>
        <v>-</v>
      </c>
      <c r="DN785" s="161" t="str">
        <f t="shared" si="1085"/>
        <v>-</v>
      </c>
      <c r="DO785" s="139" t="str">
        <f t="shared" si="1091"/>
        <v>-</v>
      </c>
      <c r="DP785" s="235" t="str">
        <f t="shared" si="1090"/>
        <v>-</v>
      </c>
      <c r="DQ785" s="171"/>
      <c r="EJ785" s="147"/>
    </row>
    <row r="786" spans="88:140" ht="13.5" customHeight="1">
      <c r="CJ786" s="236" t="str">
        <f t="shared" si="1086"/>
        <v>-</v>
      </c>
      <c r="CK786" s="142" t="str">
        <f t="shared" si="1068"/>
        <v>-</v>
      </c>
      <c r="CL786" s="260" t="str">
        <f t="shared" si="1087"/>
        <v>-</v>
      </c>
      <c r="CM786" s="3">
        <f t="shared" si="1069"/>
        <v>0</v>
      </c>
      <c r="CN786" s="3">
        <f t="shared" si="1088"/>
        <v>0</v>
      </c>
      <c r="CO786" s="3">
        <f t="shared" si="1070"/>
        <v>0</v>
      </c>
      <c r="CP786" s="3">
        <f t="shared" si="1071"/>
        <v>0</v>
      </c>
      <c r="CQ786" s="3">
        <f t="shared" si="1072"/>
        <v>0</v>
      </c>
      <c r="CR786" s="3">
        <f t="shared" si="1073"/>
        <v>0</v>
      </c>
      <c r="CS786" s="3">
        <f t="shared" si="1074"/>
        <v>0</v>
      </c>
      <c r="CT786" s="3">
        <f t="shared" si="1075"/>
        <v>0</v>
      </c>
      <c r="CU786" s="3">
        <f t="shared" si="1076"/>
        <v>0</v>
      </c>
      <c r="CV786" s="3">
        <f t="shared" si="1077"/>
        <v>0</v>
      </c>
      <c r="CW786" s="3">
        <f t="shared" si="1078"/>
        <v>0</v>
      </c>
      <c r="CX786" s="3">
        <f t="shared" si="1079"/>
        <v>0</v>
      </c>
      <c r="CY786" s="3">
        <f t="shared" si="1080"/>
        <v>0</v>
      </c>
      <c r="CZ786" s="3">
        <f t="shared" si="1081"/>
        <v>0</v>
      </c>
      <c r="DA786" s="3">
        <f t="shared" si="1089"/>
        <v>-1</v>
      </c>
      <c r="DB786" s="3">
        <f t="shared" si="1082"/>
        <v>-1</v>
      </c>
      <c r="DC786" s="3">
        <f t="shared" si="1082"/>
        <v>-1</v>
      </c>
      <c r="DD786" s="3">
        <f t="shared" si="1082"/>
        <v>-1</v>
      </c>
      <c r="DE786" s="3">
        <f t="shared" si="1082"/>
        <v>-1</v>
      </c>
      <c r="DF786" s="3">
        <f t="shared" si="1082"/>
        <v>-1</v>
      </c>
      <c r="DG786" s="3">
        <f t="shared" si="1082"/>
        <v>-1</v>
      </c>
      <c r="DH786" s="3">
        <f t="shared" si="1082"/>
        <v>-1</v>
      </c>
      <c r="DI786" s="3">
        <f t="shared" si="1082"/>
        <v>-1</v>
      </c>
      <c r="DJ786" s="3">
        <f t="shared" si="1082"/>
        <v>-1</v>
      </c>
      <c r="DK786" s="3">
        <f t="shared" si="1083"/>
        <v>-1</v>
      </c>
      <c r="DL786" s="3">
        <f t="shared" si="1083"/>
        <v>-1</v>
      </c>
      <c r="DM786" s="161" t="str">
        <f t="shared" si="1084"/>
        <v>-</v>
      </c>
      <c r="DN786" s="161" t="str">
        <f t="shared" si="1085"/>
        <v>-</v>
      </c>
      <c r="DO786" s="139" t="str">
        <f t="shared" si="1091"/>
        <v>-</v>
      </c>
      <c r="DP786" s="235" t="str">
        <f t="shared" si="1090"/>
        <v>-</v>
      </c>
      <c r="DQ786" s="171"/>
      <c r="EJ786" s="147"/>
    </row>
    <row r="787" spans="88:140" ht="13.5" customHeight="1">
      <c r="CJ787" s="236" t="str">
        <f t="shared" si="1086"/>
        <v>-</v>
      </c>
      <c r="CK787" s="142" t="str">
        <f t="shared" si="1068"/>
        <v>-</v>
      </c>
      <c r="CL787" s="260" t="str">
        <f t="shared" si="1087"/>
        <v>-</v>
      </c>
      <c r="CM787" s="3">
        <f t="shared" si="1069"/>
        <v>0</v>
      </c>
      <c r="CN787" s="3">
        <f t="shared" si="1088"/>
        <v>0</v>
      </c>
      <c r="CO787" s="3">
        <f t="shared" si="1070"/>
        <v>0</v>
      </c>
      <c r="CP787" s="3">
        <f t="shared" si="1071"/>
        <v>0</v>
      </c>
      <c r="CQ787" s="3">
        <f t="shared" si="1072"/>
        <v>0</v>
      </c>
      <c r="CR787" s="3">
        <f t="shared" si="1073"/>
        <v>0</v>
      </c>
      <c r="CS787" s="3">
        <f t="shared" si="1074"/>
        <v>0</v>
      </c>
      <c r="CT787" s="3">
        <f t="shared" si="1075"/>
        <v>0</v>
      </c>
      <c r="CU787" s="3">
        <f t="shared" si="1076"/>
        <v>0</v>
      </c>
      <c r="CV787" s="3">
        <f t="shared" si="1077"/>
        <v>0</v>
      </c>
      <c r="CW787" s="3">
        <f t="shared" si="1078"/>
        <v>0</v>
      </c>
      <c r="CX787" s="3">
        <f t="shared" si="1079"/>
        <v>0</v>
      </c>
      <c r="CY787" s="3">
        <f t="shared" si="1080"/>
        <v>0</v>
      </c>
      <c r="CZ787" s="3">
        <f t="shared" si="1081"/>
        <v>0</v>
      </c>
      <c r="DA787" s="3">
        <f t="shared" si="1089"/>
        <v>-1</v>
      </c>
      <c r="DB787" s="3">
        <f t="shared" si="1082"/>
        <v>-1</v>
      </c>
      <c r="DC787" s="3">
        <f t="shared" si="1082"/>
        <v>-1</v>
      </c>
      <c r="DD787" s="3">
        <f t="shared" si="1082"/>
        <v>-1</v>
      </c>
      <c r="DE787" s="3">
        <f t="shared" si="1082"/>
        <v>-1</v>
      </c>
      <c r="DF787" s="3">
        <f t="shared" si="1082"/>
        <v>-1</v>
      </c>
      <c r="DG787" s="3">
        <f t="shared" si="1082"/>
        <v>-1</v>
      </c>
      <c r="DH787" s="3">
        <f t="shared" si="1082"/>
        <v>-1</v>
      </c>
      <c r="DI787" s="3">
        <f t="shared" si="1082"/>
        <v>-1</v>
      </c>
      <c r="DJ787" s="3">
        <f t="shared" si="1082"/>
        <v>-1</v>
      </c>
      <c r="DK787" s="3">
        <f t="shared" si="1083"/>
        <v>-1</v>
      </c>
      <c r="DL787" s="3">
        <f t="shared" si="1083"/>
        <v>-1</v>
      </c>
      <c r="DM787" s="161" t="str">
        <f t="shared" si="1084"/>
        <v>-</v>
      </c>
      <c r="DN787" s="161" t="str">
        <f t="shared" si="1085"/>
        <v>-</v>
      </c>
      <c r="DO787" s="139" t="str">
        <f t="shared" si="1091"/>
        <v>-</v>
      </c>
      <c r="DP787" s="235" t="str">
        <f t="shared" si="1090"/>
        <v>-</v>
      </c>
      <c r="DQ787" s="171"/>
      <c r="EJ787" s="147"/>
    </row>
    <row r="788" spans="88:140" ht="13.5" customHeight="1">
      <c r="CJ788" s="236" t="str">
        <f t="shared" si="1086"/>
        <v>-</v>
      </c>
      <c r="CK788" s="142" t="str">
        <f t="shared" si="1068"/>
        <v>-</v>
      </c>
      <c r="CL788" s="260" t="str">
        <f t="shared" si="1087"/>
        <v>-</v>
      </c>
      <c r="CM788" s="3">
        <f t="shared" si="1069"/>
        <v>0</v>
      </c>
      <c r="CN788" s="3">
        <f t="shared" si="1088"/>
        <v>0</v>
      </c>
      <c r="CO788" s="3">
        <f t="shared" si="1070"/>
        <v>0</v>
      </c>
      <c r="CP788" s="3">
        <f t="shared" si="1071"/>
        <v>0</v>
      </c>
      <c r="CQ788" s="3">
        <f t="shared" si="1072"/>
        <v>0</v>
      </c>
      <c r="CR788" s="3">
        <f t="shared" si="1073"/>
        <v>0</v>
      </c>
      <c r="CS788" s="3">
        <f t="shared" si="1074"/>
        <v>0</v>
      </c>
      <c r="CT788" s="3">
        <f t="shared" si="1075"/>
        <v>0</v>
      </c>
      <c r="CU788" s="3">
        <f t="shared" si="1076"/>
        <v>0</v>
      </c>
      <c r="CV788" s="3">
        <f t="shared" si="1077"/>
        <v>0</v>
      </c>
      <c r="CW788" s="3">
        <f t="shared" si="1078"/>
        <v>0</v>
      </c>
      <c r="CX788" s="3">
        <f t="shared" si="1079"/>
        <v>0</v>
      </c>
      <c r="CY788" s="3">
        <f t="shared" si="1080"/>
        <v>0</v>
      </c>
      <c r="CZ788" s="3">
        <f t="shared" si="1081"/>
        <v>0</v>
      </c>
      <c r="DA788" s="3">
        <f t="shared" si="1089"/>
        <v>-1</v>
      </c>
      <c r="DB788" s="3">
        <f t="shared" si="1082"/>
        <v>-1</v>
      </c>
      <c r="DC788" s="3">
        <f t="shared" si="1082"/>
        <v>-1</v>
      </c>
      <c r="DD788" s="3">
        <f t="shared" si="1082"/>
        <v>-1</v>
      </c>
      <c r="DE788" s="3">
        <f t="shared" si="1082"/>
        <v>-1</v>
      </c>
      <c r="DF788" s="3">
        <f t="shared" si="1082"/>
        <v>-1</v>
      </c>
      <c r="DG788" s="3">
        <f t="shared" si="1082"/>
        <v>-1</v>
      </c>
      <c r="DH788" s="3">
        <f t="shared" si="1082"/>
        <v>-1</v>
      </c>
      <c r="DI788" s="3">
        <f t="shared" si="1082"/>
        <v>-1</v>
      </c>
      <c r="DJ788" s="3">
        <f t="shared" si="1082"/>
        <v>-1</v>
      </c>
      <c r="DK788" s="3">
        <f t="shared" si="1083"/>
        <v>-1</v>
      </c>
      <c r="DL788" s="3">
        <f t="shared" si="1083"/>
        <v>-1</v>
      </c>
      <c r="DM788" s="161" t="str">
        <f t="shared" si="1084"/>
        <v>-</v>
      </c>
      <c r="DN788" s="161" t="str">
        <f t="shared" si="1085"/>
        <v>-</v>
      </c>
      <c r="DO788" s="139" t="str">
        <f t="shared" si="1091"/>
        <v>-</v>
      </c>
      <c r="DP788" s="235" t="str">
        <f t="shared" si="1090"/>
        <v>-</v>
      </c>
      <c r="DQ788" s="171"/>
      <c r="EJ788" s="147"/>
    </row>
    <row r="789" spans="88:140" ht="13.5" customHeight="1">
      <c r="CJ789" s="236" t="str">
        <f t="shared" si="1086"/>
        <v>-</v>
      </c>
      <c r="CK789" s="142" t="str">
        <f t="shared" si="1068"/>
        <v>-</v>
      </c>
      <c r="CL789" s="260" t="str">
        <f t="shared" si="1087"/>
        <v>-</v>
      </c>
      <c r="CM789" s="3">
        <f t="shared" si="1069"/>
        <v>0</v>
      </c>
      <c r="CN789" s="3">
        <f t="shared" si="1088"/>
        <v>0</v>
      </c>
      <c r="CO789" s="3">
        <f t="shared" si="1070"/>
        <v>0</v>
      </c>
      <c r="CP789" s="3">
        <f t="shared" si="1071"/>
        <v>0</v>
      </c>
      <c r="CQ789" s="3">
        <f t="shared" si="1072"/>
        <v>0</v>
      </c>
      <c r="CR789" s="3">
        <f t="shared" si="1073"/>
        <v>0</v>
      </c>
      <c r="CS789" s="3">
        <f t="shared" si="1074"/>
        <v>0</v>
      </c>
      <c r="CT789" s="3">
        <f t="shared" si="1075"/>
        <v>0</v>
      </c>
      <c r="CU789" s="3">
        <f t="shared" si="1076"/>
        <v>0</v>
      </c>
      <c r="CV789" s="3">
        <f t="shared" si="1077"/>
        <v>0</v>
      </c>
      <c r="CW789" s="3">
        <f t="shared" si="1078"/>
        <v>0</v>
      </c>
      <c r="CX789" s="3">
        <f t="shared" si="1079"/>
        <v>0</v>
      </c>
      <c r="CY789" s="3">
        <f t="shared" si="1080"/>
        <v>0</v>
      </c>
      <c r="CZ789" s="3">
        <f t="shared" si="1081"/>
        <v>0</v>
      </c>
      <c r="DA789" s="3">
        <f t="shared" si="1089"/>
        <v>-1</v>
      </c>
      <c r="DB789" s="3">
        <f t="shared" si="1082"/>
        <v>-1</v>
      </c>
      <c r="DC789" s="3">
        <f t="shared" si="1082"/>
        <v>-1</v>
      </c>
      <c r="DD789" s="3">
        <f t="shared" si="1082"/>
        <v>-1</v>
      </c>
      <c r="DE789" s="3">
        <f t="shared" si="1082"/>
        <v>-1</v>
      </c>
      <c r="DF789" s="3">
        <f t="shared" si="1082"/>
        <v>-1</v>
      </c>
      <c r="DG789" s="3">
        <f t="shared" si="1082"/>
        <v>-1</v>
      </c>
      <c r="DH789" s="3">
        <f t="shared" si="1082"/>
        <v>-1</v>
      </c>
      <c r="DI789" s="3">
        <f t="shared" si="1082"/>
        <v>-1</v>
      </c>
      <c r="DJ789" s="3">
        <f t="shared" si="1082"/>
        <v>-1</v>
      </c>
      <c r="DK789" s="3">
        <f t="shared" si="1083"/>
        <v>-1</v>
      </c>
      <c r="DL789" s="3">
        <f t="shared" si="1083"/>
        <v>-1</v>
      </c>
      <c r="DM789" s="161" t="str">
        <f t="shared" si="1084"/>
        <v>-</v>
      </c>
      <c r="DN789" s="161" t="str">
        <f t="shared" si="1085"/>
        <v>-</v>
      </c>
      <c r="DO789" s="139" t="str">
        <f t="shared" si="1091"/>
        <v>-</v>
      </c>
      <c r="DP789" s="235" t="str">
        <f t="shared" si="1090"/>
        <v>-</v>
      </c>
      <c r="DQ789" s="171"/>
      <c r="EJ789" s="147"/>
    </row>
    <row r="790" spans="88:140" ht="13.5" customHeight="1">
      <c r="CJ790" s="236" t="str">
        <f t="shared" si="1086"/>
        <v>-</v>
      </c>
      <c r="CK790" s="142" t="str">
        <f t="shared" si="1068"/>
        <v>-</v>
      </c>
      <c r="CL790" s="260" t="str">
        <f t="shared" si="1087"/>
        <v>-</v>
      </c>
      <c r="CM790" s="3">
        <f t="shared" si="1069"/>
        <v>0</v>
      </c>
      <c r="CN790" s="3">
        <f t="shared" si="1088"/>
        <v>0</v>
      </c>
      <c r="CO790" s="3">
        <f t="shared" si="1070"/>
        <v>0</v>
      </c>
      <c r="CP790" s="3">
        <f t="shared" si="1071"/>
        <v>0</v>
      </c>
      <c r="CQ790" s="3">
        <f t="shared" si="1072"/>
        <v>0</v>
      </c>
      <c r="CR790" s="3">
        <f t="shared" si="1073"/>
        <v>0</v>
      </c>
      <c r="CS790" s="3">
        <f t="shared" si="1074"/>
        <v>0</v>
      </c>
      <c r="CT790" s="3">
        <f t="shared" si="1075"/>
        <v>0</v>
      </c>
      <c r="CU790" s="3">
        <f t="shared" si="1076"/>
        <v>0</v>
      </c>
      <c r="CV790" s="3">
        <f t="shared" si="1077"/>
        <v>0</v>
      </c>
      <c r="CW790" s="3">
        <f t="shared" si="1078"/>
        <v>0</v>
      </c>
      <c r="CX790" s="3">
        <f t="shared" si="1079"/>
        <v>0</v>
      </c>
      <c r="CY790" s="3">
        <f t="shared" si="1080"/>
        <v>0</v>
      </c>
      <c r="CZ790" s="3">
        <f t="shared" si="1081"/>
        <v>0</v>
      </c>
      <c r="DA790" s="3">
        <f t="shared" si="1089"/>
        <v>-1</v>
      </c>
      <c r="DB790" s="3">
        <f t="shared" si="1082"/>
        <v>-1</v>
      </c>
      <c r="DC790" s="3">
        <f t="shared" si="1082"/>
        <v>-1</v>
      </c>
      <c r="DD790" s="3">
        <f t="shared" si="1082"/>
        <v>-1</v>
      </c>
      <c r="DE790" s="3">
        <f t="shared" si="1082"/>
        <v>-1</v>
      </c>
      <c r="DF790" s="3">
        <f t="shared" si="1082"/>
        <v>-1</v>
      </c>
      <c r="DG790" s="3">
        <f t="shared" si="1082"/>
        <v>-1</v>
      </c>
      <c r="DH790" s="3">
        <f t="shared" si="1082"/>
        <v>-1</v>
      </c>
      <c r="DI790" s="3">
        <f t="shared" si="1082"/>
        <v>-1</v>
      </c>
      <c r="DJ790" s="3">
        <f t="shared" si="1082"/>
        <v>-1</v>
      </c>
      <c r="DK790" s="3">
        <f t="shared" si="1083"/>
        <v>-1</v>
      </c>
      <c r="DL790" s="3">
        <f t="shared" si="1083"/>
        <v>-1</v>
      </c>
      <c r="DM790" s="161" t="str">
        <f t="shared" si="1084"/>
        <v>-</v>
      </c>
      <c r="DN790" s="161" t="str">
        <f t="shared" si="1085"/>
        <v>-</v>
      </c>
      <c r="DO790" s="139" t="str">
        <f t="shared" si="1091"/>
        <v>-</v>
      </c>
      <c r="DP790" s="235" t="str">
        <f t="shared" si="1090"/>
        <v>-</v>
      </c>
      <c r="DQ790" s="171"/>
      <c r="EJ790" s="147"/>
    </row>
    <row r="791" spans="88:140" ht="13.5" customHeight="1">
      <c r="CJ791" s="236" t="str">
        <f t="shared" si="1086"/>
        <v>-</v>
      </c>
      <c r="CK791" s="142" t="str">
        <f t="shared" si="1068"/>
        <v>-</v>
      </c>
      <c r="CL791" s="260" t="str">
        <f t="shared" si="1087"/>
        <v>-</v>
      </c>
      <c r="CM791" s="3">
        <f t="shared" si="1069"/>
        <v>0</v>
      </c>
      <c r="CN791" s="3">
        <f t="shared" si="1088"/>
        <v>0</v>
      </c>
      <c r="CO791" s="3">
        <f t="shared" si="1070"/>
        <v>0</v>
      </c>
      <c r="CP791" s="3">
        <f t="shared" si="1071"/>
        <v>0</v>
      </c>
      <c r="CQ791" s="3">
        <f t="shared" si="1072"/>
        <v>0</v>
      </c>
      <c r="CR791" s="3">
        <f t="shared" si="1073"/>
        <v>0</v>
      </c>
      <c r="CS791" s="3">
        <f t="shared" si="1074"/>
        <v>0</v>
      </c>
      <c r="CT791" s="3">
        <f t="shared" si="1075"/>
        <v>0</v>
      </c>
      <c r="CU791" s="3">
        <f t="shared" si="1076"/>
        <v>0</v>
      </c>
      <c r="CV791" s="3">
        <f t="shared" si="1077"/>
        <v>0</v>
      </c>
      <c r="CW791" s="3">
        <f t="shared" si="1078"/>
        <v>0</v>
      </c>
      <c r="CX791" s="3">
        <f t="shared" si="1079"/>
        <v>0</v>
      </c>
      <c r="CY791" s="3">
        <f t="shared" si="1080"/>
        <v>0</v>
      </c>
      <c r="CZ791" s="3">
        <f t="shared" si="1081"/>
        <v>0</v>
      </c>
      <c r="DA791" s="3">
        <f t="shared" si="1089"/>
        <v>-1</v>
      </c>
      <c r="DB791" s="3">
        <f t="shared" si="1082"/>
        <v>-1</v>
      </c>
      <c r="DC791" s="3">
        <f t="shared" si="1082"/>
        <v>-1</v>
      </c>
      <c r="DD791" s="3">
        <f t="shared" si="1082"/>
        <v>-1</v>
      </c>
      <c r="DE791" s="3">
        <f t="shared" si="1082"/>
        <v>-1</v>
      </c>
      <c r="DF791" s="3">
        <f t="shared" si="1082"/>
        <v>-1</v>
      </c>
      <c r="DG791" s="3">
        <f t="shared" si="1082"/>
        <v>-1</v>
      </c>
      <c r="DH791" s="3">
        <f t="shared" si="1082"/>
        <v>-1</v>
      </c>
      <c r="DI791" s="3">
        <f t="shared" si="1082"/>
        <v>-1</v>
      </c>
      <c r="DJ791" s="3">
        <f t="shared" si="1082"/>
        <v>-1</v>
      </c>
      <c r="DK791" s="3">
        <f t="shared" si="1083"/>
        <v>-1</v>
      </c>
      <c r="DL791" s="3">
        <f t="shared" si="1083"/>
        <v>-1</v>
      </c>
      <c r="DM791" s="161" t="str">
        <f t="shared" si="1084"/>
        <v>-</v>
      </c>
      <c r="DN791" s="161" t="str">
        <f t="shared" si="1085"/>
        <v>-</v>
      </c>
      <c r="DO791" s="139" t="str">
        <f t="shared" si="1091"/>
        <v>-</v>
      </c>
      <c r="DP791" s="235" t="str">
        <f t="shared" si="1090"/>
        <v>-</v>
      </c>
      <c r="DQ791" s="171"/>
      <c r="EJ791" s="147"/>
    </row>
    <row r="792" spans="88:140" ht="13.5" customHeight="1">
      <c r="CJ792" s="236" t="str">
        <f t="shared" si="1086"/>
        <v>-</v>
      </c>
      <c r="CK792" s="142" t="str">
        <f t="shared" si="1068"/>
        <v>-</v>
      </c>
      <c r="CL792" s="260" t="str">
        <f t="shared" si="1087"/>
        <v>-</v>
      </c>
      <c r="CM792" s="3">
        <f t="shared" si="1069"/>
        <v>0</v>
      </c>
      <c r="CN792" s="3">
        <f t="shared" si="1088"/>
        <v>0</v>
      </c>
      <c r="CO792" s="3">
        <f t="shared" si="1070"/>
        <v>0</v>
      </c>
      <c r="CP792" s="3">
        <f t="shared" si="1071"/>
        <v>0</v>
      </c>
      <c r="CQ792" s="3">
        <f t="shared" si="1072"/>
        <v>0</v>
      </c>
      <c r="CR792" s="3">
        <f t="shared" si="1073"/>
        <v>0</v>
      </c>
      <c r="CS792" s="3">
        <f t="shared" si="1074"/>
        <v>0</v>
      </c>
      <c r="CT792" s="3">
        <f t="shared" si="1075"/>
        <v>0</v>
      </c>
      <c r="CU792" s="3">
        <f t="shared" si="1076"/>
        <v>0</v>
      </c>
      <c r="CV792" s="3">
        <f t="shared" si="1077"/>
        <v>0</v>
      </c>
      <c r="CW792" s="3">
        <f t="shared" si="1078"/>
        <v>0</v>
      </c>
      <c r="CX792" s="3">
        <f t="shared" si="1079"/>
        <v>0</v>
      </c>
      <c r="CY792" s="3">
        <f t="shared" si="1080"/>
        <v>0</v>
      </c>
      <c r="CZ792" s="3">
        <f t="shared" si="1081"/>
        <v>0</v>
      </c>
      <c r="DA792" s="3">
        <f>IF(AND(CO792&gt;0,CO793&lt;0),1,-1)</f>
        <v>-1</v>
      </c>
      <c r="DB792" s="3">
        <f t="shared" si="1082"/>
        <v>-1</v>
      </c>
      <c r="DC792" s="3">
        <f t="shared" si="1082"/>
        <v>-1</v>
      </c>
      <c r="DD792" s="3">
        <f t="shared" si="1082"/>
        <v>-1</v>
      </c>
      <c r="DE792" s="3">
        <f t="shared" si="1082"/>
        <v>-1</v>
      </c>
      <c r="DF792" s="3">
        <f t="shared" si="1082"/>
        <v>-1</v>
      </c>
      <c r="DG792" s="3">
        <f t="shared" si="1082"/>
        <v>-1</v>
      </c>
      <c r="DH792" s="3">
        <f t="shared" si="1082"/>
        <v>-1</v>
      </c>
      <c r="DI792" s="3">
        <f t="shared" si="1082"/>
        <v>-1</v>
      </c>
      <c r="DJ792" s="3">
        <f t="shared" si="1082"/>
        <v>-1</v>
      </c>
      <c r="DK792" s="3">
        <f t="shared" si="1083"/>
        <v>-1</v>
      </c>
      <c r="DL792" s="3">
        <f t="shared" si="1083"/>
        <v>-1</v>
      </c>
      <c r="DM792" s="161" t="str">
        <f t="shared" si="1084"/>
        <v>-</v>
      </c>
      <c r="DN792" s="161" t="str">
        <f t="shared" si="1085"/>
        <v>-</v>
      </c>
      <c r="DO792" s="139" t="str">
        <f t="shared" si="1091"/>
        <v>-</v>
      </c>
      <c r="DP792" s="235" t="str">
        <f t="shared" si="1090"/>
        <v>-</v>
      </c>
      <c r="DQ792" s="171"/>
      <c r="EJ792" s="147"/>
    </row>
    <row r="793" spans="88:140" ht="13.5" customHeight="1">
      <c r="CJ793" s="236" t="str">
        <f t="shared" si="1086"/>
        <v>-</v>
      </c>
      <c r="CK793" s="142" t="str">
        <f t="shared" si="1068"/>
        <v>-</v>
      </c>
      <c r="CL793" s="260" t="str">
        <f t="shared" si="1087"/>
        <v>-</v>
      </c>
      <c r="CM793" s="3">
        <f t="shared" si="1069"/>
        <v>0</v>
      </c>
      <c r="CN793" s="3">
        <f t="shared" si="1088"/>
        <v>0</v>
      </c>
      <c r="CO793" s="3">
        <f t="shared" si="1070"/>
        <v>0</v>
      </c>
      <c r="CP793" s="3">
        <f t="shared" si="1071"/>
        <v>0</v>
      </c>
      <c r="CQ793" s="3">
        <f t="shared" si="1072"/>
        <v>0</v>
      </c>
      <c r="CR793" s="3">
        <f t="shared" si="1073"/>
        <v>0</v>
      </c>
      <c r="CS793" s="3">
        <f t="shared" si="1074"/>
        <v>0</v>
      </c>
      <c r="CT793" s="3">
        <f t="shared" si="1075"/>
        <v>0</v>
      </c>
      <c r="CU793" s="3">
        <f t="shared" si="1076"/>
        <v>0</v>
      </c>
      <c r="CV793" s="3">
        <f t="shared" si="1077"/>
        <v>0</v>
      </c>
      <c r="CW793" s="3">
        <f t="shared" si="1078"/>
        <v>0</v>
      </c>
      <c r="CX793" s="3">
        <f t="shared" si="1079"/>
        <v>0</v>
      </c>
      <c r="CY793" s="3">
        <f t="shared" si="1080"/>
        <v>0</v>
      </c>
      <c r="CZ793" s="3">
        <f t="shared" si="1081"/>
        <v>0</v>
      </c>
      <c r="DA793" s="3">
        <f>IF(AND(CO793&gt;0,CO794&lt;0),1,-1)</f>
        <v>-1</v>
      </c>
      <c r="DB793" s="3">
        <f t="shared" si="1082"/>
        <v>-1</v>
      </c>
      <c r="DC793" s="3">
        <f t="shared" si="1082"/>
        <v>-1</v>
      </c>
      <c r="DD793" s="3">
        <f t="shared" si="1082"/>
        <v>-1</v>
      </c>
      <c r="DE793" s="3">
        <f t="shared" si="1082"/>
        <v>-1</v>
      </c>
      <c r="DF793" s="3">
        <f t="shared" si="1082"/>
        <v>-1</v>
      </c>
      <c r="DG793" s="3">
        <f t="shared" si="1082"/>
        <v>-1</v>
      </c>
      <c r="DH793" s="3">
        <f t="shared" si="1082"/>
        <v>-1</v>
      </c>
      <c r="DI793" s="3">
        <f t="shared" si="1082"/>
        <v>-1</v>
      </c>
      <c r="DJ793" s="3">
        <f t="shared" si="1082"/>
        <v>-1</v>
      </c>
      <c r="DK793" s="3">
        <f t="shared" si="1083"/>
        <v>-1</v>
      </c>
      <c r="DL793" s="3">
        <f t="shared" si="1083"/>
        <v>-1</v>
      </c>
      <c r="DM793" s="161" t="str">
        <f t="shared" si="1084"/>
        <v>-</v>
      </c>
      <c r="DN793" s="161" t="str">
        <f t="shared" si="1085"/>
        <v>-</v>
      </c>
      <c r="DO793" s="139" t="str">
        <f t="shared" si="1091"/>
        <v>-</v>
      </c>
      <c r="DP793" s="235" t="str">
        <f t="shared" si="1090"/>
        <v>-</v>
      </c>
      <c r="DQ793" s="171"/>
      <c r="EJ793" s="147"/>
    </row>
    <row r="794" spans="88:140" ht="13.5" customHeight="1">
      <c r="CJ794" s="236" t="str">
        <f t="shared" si="1086"/>
        <v>-</v>
      </c>
      <c r="CK794" s="142" t="str">
        <f t="shared" si="1068"/>
        <v>-</v>
      </c>
      <c r="CL794" s="260" t="str">
        <f t="shared" si="1087"/>
        <v>-</v>
      </c>
      <c r="CM794" s="3">
        <f t="shared" si="1069"/>
        <v>0</v>
      </c>
      <c r="CN794" s="3">
        <f t="shared" si="1088"/>
        <v>0</v>
      </c>
      <c r="CO794" s="3">
        <f t="shared" si="1070"/>
        <v>0</v>
      </c>
      <c r="CP794" s="3">
        <f t="shared" si="1071"/>
        <v>0</v>
      </c>
      <c r="CQ794" s="3">
        <f t="shared" si="1072"/>
        <v>0</v>
      </c>
      <c r="CR794" s="3">
        <f t="shared" si="1073"/>
        <v>0</v>
      </c>
      <c r="CS794" s="3">
        <f t="shared" si="1074"/>
        <v>0</v>
      </c>
      <c r="CT794" s="3">
        <f t="shared" si="1075"/>
        <v>0</v>
      </c>
      <c r="CU794" s="3">
        <f t="shared" si="1076"/>
        <v>0</v>
      </c>
      <c r="CV794" s="3">
        <f t="shared" si="1077"/>
        <v>0</v>
      </c>
      <c r="CW794" s="3">
        <f t="shared" si="1078"/>
        <v>0</v>
      </c>
      <c r="CX794" s="3">
        <f t="shared" si="1079"/>
        <v>0</v>
      </c>
      <c r="CY794" s="3">
        <f t="shared" si="1080"/>
        <v>0</v>
      </c>
      <c r="CZ794" s="3">
        <f t="shared" si="1081"/>
        <v>0</v>
      </c>
      <c r="DA794" s="3">
        <f>IF(AND(CO794&gt;0,CO795&lt;0),1,-1)</f>
        <v>-1</v>
      </c>
      <c r="DB794" s="3">
        <f t="shared" si="1082"/>
        <v>-1</v>
      </c>
      <c r="DC794" s="3">
        <f t="shared" si="1082"/>
        <v>-1</v>
      </c>
      <c r="DD794" s="3">
        <f t="shared" si="1082"/>
        <v>-1</v>
      </c>
      <c r="DE794" s="3">
        <f t="shared" si="1082"/>
        <v>-1</v>
      </c>
      <c r="DF794" s="3">
        <f t="shared" si="1082"/>
        <v>-1</v>
      </c>
      <c r="DG794" s="3">
        <f t="shared" si="1082"/>
        <v>-1</v>
      </c>
      <c r="DH794" s="3">
        <f t="shared" si="1082"/>
        <v>-1</v>
      </c>
      <c r="DI794" s="3">
        <f t="shared" si="1082"/>
        <v>-1</v>
      </c>
      <c r="DJ794" s="3">
        <f t="shared" si="1082"/>
        <v>-1</v>
      </c>
      <c r="DK794" s="3">
        <f t="shared" si="1083"/>
        <v>-1</v>
      </c>
      <c r="DL794" s="3">
        <f t="shared" si="1083"/>
        <v>-1</v>
      </c>
      <c r="DM794" s="161" t="str">
        <f t="shared" si="1084"/>
        <v>-</v>
      </c>
      <c r="DN794" s="161" t="str">
        <f t="shared" si="1085"/>
        <v>-</v>
      </c>
      <c r="DO794" s="139" t="str">
        <f t="shared" si="1091"/>
        <v>-</v>
      </c>
      <c r="DP794" s="235" t="str">
        <f t="shared" si="1090"/>
        <v>-</v>
      </c>
      <c r="DQ794" s="171"/>
      <c r="EJ794" s="147"/>
    </row>
    <row r="795" spans="88:140" ht="13.5" customHeight="1">
      <c r="CJ795" s="236" t="str">
        <f t="shared" si="1086"/>
        <v>-</v>
      </c>
      <c r="CK795" s="142" t="str">
        <f t="shared" si="1068"/>
        <v>-</v>
      </c>
      <c r="CL795" s="260" t="str">
        <f t="shared" si="1087"/>
        <v>-</v>
      </c>
      <c r="CM795" s="3">
        <f t="shared" si="1069"/>
        <v>0</v>
      </c>
      <c r="CN795" s="3">
        <f t="shared" si="1088"/>
        <v>0</v>
      </c>
      <c r="CO795" s="3">
        <f t="shared" si="1070"/>
        <v>0</v>
      </c>
      <c r="CP795" s="3">
        <f t="shared" si="1071"/>
        <v>0</v>
      </c>
      <c r="CQ795" s="3">
        <f t="shared" si="1072"/>
        <v>0</v>
      </c>
      <c r="CR795" s="3">
        <f t="shared" si="1073"/>
        <v>0</v>
      </c>
      <c r="CS795" s="3">
        <f t="shared" si="1074"/>
        <v>0</v>
      </c>
      <c r="CT795" s="3">
        <f t="shared" si="1075"/>
        <v>0</v>
      </c>
      <c r="CU795" s="3">
        <f t="shared" si="1076"/>
        <v>0</v>
      </c>
      <c r="CV795" s="3">
        <f t="shared" si="1077"/>
        <v>0</v>
      </c>
      <c r="CW795" s="3">
        <f t="shared" si="1078"/>
        <v>0</v>
      </c>
      <c r="CX795" s="3">
        <f t="shared" si="1079"/>
        <v>0</v>
      </c>
      <c r="CY795" s="3">
        <f t="shared" si="1080"/>
        <v>0</v>
      </c>
      <c r="CZ795" s="3">
        <f t="shared" si="1081"/>
        <v>0</v>
      </c>
      <c r="DA795" s="3">
        <f>IF(AND(CO795&gt;0,CO796&lt;0),1,-1)</f>
        <v>-1</v>
      </c>
      <c r="DB795" s="3">
        <f t="shared" si="1082"/>
        <v>-1</v>
      </c>
      <c r="DC795" s="3">
        <f>IF(AND(CQ795&gt;0,CQ796&lt;0),1,-1)</f>
        <v>-1</v>
      </c>
      <c r="DD795" s="3">
        <f t="shared" si="1082"/>
        <v>-1</v>
      </c>
      <c r="DE795" s="3">
        <f t="shared" si="1082"/>
        <v>-1</v>
      </c>
      <c r="DF795" s="3">
        <f t="shared" si="1082"/>
        <v>-1</v>
      </c>
      <c r="DG795" s="3">
        <f t="shared" si="1082"/>
        <v>-1</v>
      </c>
      <c r="DH795" s="3">
        <f t="shared" si="1082"/>
        <v>-1</v>
      </c>
      <c r="DI795" s="3">
        <f t="shared" si="1082"/>
        <v>-1</v>
      </c>
      <c r="DJ795" s="3">
        <f t="shared" si="1082"/>
        <v>-1</v>
      </c>
      <c r="DK795" s="3">
        <f t="shared" si="1083"/>
        <v>-1</v>
      </c>
      <c r="DL795" s="3">
        <f t="shared" si="1083"/>
        <v>-1</v>
      </c>
      <c r="DM795" s="161" t="str">
        <f t="shared" si="1084"/>
        <v>-</v>
      </c>
      <c r="DN795" s="161" t="str">
        <f t="shared" si="1085"/>
        <v>-</v>
      </c>
      <c r="DO795" s="139" t="str">
        <f t="shared" si="1091"/>
        <v>-</v>
      </c>
      <c r="DP795" s="235" t="str">
        <f t="shared" si="1090"/>
        <v>-</v>
      </c>
      <c r="DQ795" s="171"/>
      <c r="EJ795" s="147"/>
    </row>
    <row r="796" spans="88:140" ht="13.5" customHeight="1">
      <c r="CJ796" s="236" t="str">
        <f t="shared" si="1086"/>
        <v>-</v>
      </c>
      <c r="CK796" s="142" t="str">
        <f t="shared" si="1068"/>
        <v>-</v>
      </c>
      <c r="CL796" s="260" t="str">
        <f t="shared" si="1087"/>
        <v>-</v>
      </c>
      <c r="CM796" s="3">
        <f t="shared" si="1069"/>
        <v>0</v>
      </c>
      <c r="CN796" s="3">
        <f t="shared" si="1088"/>
        <v>0</v>
      </c>
      <c r="CO796" s="3">
        <f t="shared" si="1070"/>
        <v>0</v>
      </c>
      <c r="CP796" s="3">
        <f t="shared" si="1071"/>
        <v>0</v>
      </c>
      <c r="CQ796" s="3">
        <f t="shared" si="1072"/>
        <v>0</v>
      </c>
      <c r="CR796" s="3">
        <f t="shared" si="1073"/>
        <v>0</v>
      </c>
      <c r="CS796" s="3">
        <f t="shared" si="1074"/>
        <v>0</v>
      </c>
      <c r="CT796" s="3">
        <f t="shared" si="1075"/>
        <v>0</v>
      </c>
      <c r="CU796" s="3">
        <f t="shared" si="1076"/>
        <v>0</v>
      </c>
      <c r="CV796" s="3">
        <f t="shared" si="1077"/>
        <v>0</v>
      </c>
      <c r="CW796" s="3">
        <f t="shared" si="1078"/>
        <v>0</v>
      </c>
      <c r="CX796" s="3">
        <f t="shared" si="1079"/>
        <v>0</v>
      </c>
      <c r="CY796" s="3">
        <f t="shared" si="1080"/>
        <v>0</v>
      </c>
      <c r="CZ796" s="3">
        <f t="shared" si="1081"/>
        <v>0</v>
      </c>
      <c r="DA796" s="3">
        <f>IF(AND(CO796&gt;0,CO797&lt;0),1,-1)</f>
        <v>-1</v>
      </c>
      <c r="DB796" s="3">
        <f t="shared" si="1082"/>
        <v>-1</v>
      </c>
      <c r="DC796" s="3">
        <f t="shared" si="1082"/>
        <v>-1</v>
      </c>
      <c r="DD796" s="3">
        <f t="shared" si="1082"/>
        <v>-1</v>
      </c>
      <c r="DE796" s="3">
        <f t="shared" si="1082"/>
        <v>-1</v>
      </c>
      <c r="DF796" s="3">
        <f t="shared" si="1082"/>
        <v>-1</v>
      </c>
      <c r="DG796" s="3">
        <f t="shared" si="1082"/>
        <v>-1</v>
      </c>
      <c r="DH796" s="3">
        <f t="shared" si="1082"/>
        <v>-1</v>
      </c>
      <c r="DI796" s="3">
        <f t="shared" si="1082"/>
        <v>-1</v>
      </c>
      <c r="DJ796" s="3">
        <f>IF(AND(CX796&gt;0,CX797&lt;0),1,-1)</f>
        <v>-1</v>
      </c>
      <c r="DK796" s="3">
        <f>IF(AND(CY796&gt;0,CY797&lt;0),1,-1)</f>
        <v>-1</v>
      </c>
      <c r="DL796" s="3">
        <f>IF(AND(CZ796&gt;0,CZ797&lt;0),1,-1)</f>
        <v>-1</v>
      </c>
      <c r="DM796" s="161" t="str">
        <f t="shared" si="1084"/>
        <v>-</v>
      </c>
      <c r="DN796" s="161" t="str">
        <f t="shared" si="1085"/>
        <v>-</v>
      </c>
      <c r="DO796" s="139" t="str">
        <f>IF(OR(DM796="-",DM797="-"),"-",(DN796-DN797)/(DM796-DM797))</f>
        <v>-</v>
      </c>
      <c r="DP796" s="235" t="str">
        <f t="shared" si="1090"/>
        <v>-</v>
      </c>
      <c r="DQ796" s="174"/>
      <c r="EJ796" s="147"/>
    </row>
    <row r="797" spans="88:140" ht="13.5" customHeight="1">
      <c r="CJ797" s="237" t="str">
        <f t="shared" si="1086"/>
        <v>-</v>
      </c>
      <c r="CK797" s="238" t="str">
        <f>CD25</f>
        <v>-</v>
      </c>
      <c r="CL797" s="260" t="str">
        <f t="shared" si="1087"/>
        <v>-</v>
      </c>
      <c r="CM797" s="196">
        <f>IF(CJ797="-",0,$CK797*$E$26*$E$30*$F$26*$E$31/($E$33))</f>
        <v>0</v>
      </c>
      <c r="CN797" s="3">
        <f t="shared" si="1088"/>
        <v>0</v>
      </c>
      <c r="CO797" s="196">
        <f>IF(CJ797="-",0,$CM797-$CN797-CO$53)</f>
        <v>0</v>
      </c>
      <c r="CP797" s="196">
        <f>IF(CJ797="-",0,$CM797-$CN797-CP$53)</f>
        <v>0</v>
      </c>
      <c r="CQ797" s="196">
        <f>IF(CJ797="-",0,$CM797-$CN797-CQ$53)</f>
        <v>0</v>
      </c>
      <c r="CR797" s="196">
        <f>IF(CJ797="-",0,$CM797-$CN797-CR$53)</f>
        <v>0</v>
      </c>
      <c r="CS797" s="196">
        <f>IF(CJ797="-",0,$CM797-$CN797-CS$53)</f>
        <v>0</v>
      </c>
      <c r="CT797" s="196">
        <f>IF(CJ797="-",0,$CM797-$CN797-CT$53)</f>
        <v>0</v>
      </c>
      <c r="CU797" s="196">
        <f>IF(CJ797="-",0,$CM797-$CN797-CU$53)</f>
        <v>0</v>
      </c>
      <c r="CV797" s="196">
        <f>IF(CJ797="-",0,$CM797-$CN797-CV$53)</f>
        <v>0</v>
      </c>
      <c r="CW797" s="196">
        <f>IF(CJ797="-",0,$CM797-$CN797-CW$53)</f>
        <v>0</v>
      </c>
      <c r="CX797" s="196">
        <f>IF(CJ797="-",0,$CM797-$CN797-CX$53)</f>
        <v>0</v>
      </c>
      <c r="CY797" s="196">
        <f>IF(CJ797="-",0,$CM797-$CN797-CY$53)</f>
        <v>0</v>
      </c>
      <c r="CZ797" s="196">
        <f>IF(CJ797="-",0,$CM797-$CN797-CZ$53)</f>
        <v>0</v>
      </c>
      <c r="DA797" s="196"/>
      <c r="DB797" s="196"/>
      <c r="DC797" s="196"/>
      <c r="DD797" s="196"/>
      <c r="DE797" s="196"/>
      <c r="DF797" s="196"/>
      <c r="DG797" s="196"/>
      <c r="DH797" s="196"/>
      <c r="DI797" s="196"/>
      <c r="DJ797" s="196"/>
      <c r="DK797" s="196"/>
      <c r="DL797" s="196"/>
      <c r="DM797" s="239" t="str">
        <f t="shared" si="1084"/>
        <v>-</v>
      </c>
      <c r="DN797" s="239" t="str">
        <f t="shared" si="1085"/>
        <v>-</v>
      </c>
      <c r="DO797" s="240"/>
      <c r="DP797" s="241"/>
      <c r="DQ797" s="171"/>
      <c r="EJ797" s="147"/>
    </row>
    <row r="798" spans="88:140" ht="13.5" customHeight="1">
      <c r="CJ798" s="139"/>
      <c r="CK798" s="139"/>
      <c r="CL798" s="139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EJ798" s="147"/>
    </row>
    <row r="799" spans="88:140" ht="13.5" customHeight="1">
      <c r="CJ799" s="139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244" t="s">
        <v>77</v>
      </c>
      <c r="DA799" s="198">
        <f t="shared" ref="DA799:DI799" si="1092">IF(MAX(DA778:DA796)=1,1,0)</f>
        <v>0</v>
      </c>
      <c r="DB799" s="198">
        <f t="shared" si="1092"/>
        <v>0</v>
      </c>
      <c r="DC799" s="198">
        <f t="shared" si="1092"/>
        <v>0</v>
      </c>
      <c r="DD799" s="198">
        <f t="shared" si="1092"/>
        <v>0</v>
      </c>
      <c r="DE799" s="198">
        <f t="shared" si="1092"/>
        <v>0</v>
      </c>
      <c r="DF799" s="198">
        <f t="shared" si="1092"/>
        <v>0</v>
      </c>
      <c r="DG799" s="198">
        <f t="shared" si="1092"/>
        <v>0</v>
      </c>
      <c r="DH799" s="198">
        <f t="shared" si="1092"/>
        <v>0</v>
      </c>
      <c r="DI799" s="198">
        <f t="shared" si="1092"/>
        <v>0</v>
      </c>
      <c r="DJ799" s="198">
        <f>IF(MAX(DJ778:DJ796)=1,1,0)</f>
        <v>0</v>
      </c>
      <c r="DK799" s="198">
        <f>IF(MAX(DK778:DK796)=1,1,0)</f>
        <v>0</v>
      </c>
      <c r="DL799" s="199">
        <f>IF(MAX(DL778:DL796)=1,1,0)</f>
        <v>0</v>
      </c>
      <c r="DM799" s="3"/>
      <c r="DN799" s="3"/>
      <c r="DO799" s="3"/>
      <c r="DP799" s="3"/>
      <c r="EJ799" s="147"/>
    </row>
    <row r="800" spans="88:140" ht="13.5" customHeight="1">
      <c r="CJ800" s="139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EJ800" s="147"/>
    </row>
    <row r="801" spans="88:140" ht="13.5" customHeight="1">
      <c r="CJ801" s="139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192" t="s">
        <v>81</v>
      </c>
      <c r="DA801" s="193">
        <v>13</v>
      </c>
      <c r="DB801" s="193">
        <v>12</v>
      </c>
      <c r="DC801" s="193">
        <v>11</v>
      </c>
      <c r="DD801" s="193">
        <v>10</v>
      </c>
      <c r="DE801" s="193">
        <v>9</v>
      </c>
      <c r="DF801" s="193">
        <v>8</v>
      </c>
      <c r="DG801" s="193">
        <v>7</v>
      </c>
      <c r="DH801" s="193">
        <v>6</v>
      </c>
      <c r="DI801" s="193">
        <v>5</v>
      </c>
      <c r="DJ801" s="193">
        <v>4</v>
      </c>
      <c r="DK801" s="193">
        <v>3</v>
      </c>
      <c r="DL801" s="194">
        <v>2</v>
      </c>
      <c r="DM801" s="3"/>
      <c r="DN801" s="3"/>
      <c r="DO801" s="3"/>
      <c r="DP801" s="3"/>
      <c r="EJ801" s="147"/>
    </row>
    <row r="802" spans="88:140" ht="13.5" customHeight="1">
      <c r="CJ802" s="139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212"/>
      <c r="DA802" s="3">
        <v>14</v>
      </c>
      <c r="DB802" s="3">
        <v>13</v>
      </c>
      <c r="DC802" s="3">
        <v>12</v>
      </c>
      <c r="DD802" s="3">
        <v>11</v>
      </c>
      <c r="DE802" s="3">
        <v>10</v>
      </c>
      <c r="DF802" s="3">
        <v>9</v>
      </c>
      <c r="DG802" s="3">
        <v>8</v>
      </c>
      <c r="DH802" s="3">
        <v>7</v>
      </c>
      <c r="DI802" s="3">
        <v>6</v>
      </c>
      <c r="DJ802" s="3">
        <v>5</v>
      </c>
      <c r="DK802" s="3">
        <v>4</v>
      </c>
      <c r="DL802" s="195">
        <v>3</v>
      </c>
      <c r="DM802" s="3"/>
      <c r="DN802" s="3"/>
      <c r="DO802" s="3"/>
      <c r="DP802" s="3"/>
      <c r="EJ802" s="147"/>
    </row>
    <row r="803" spans="88:140" ht="13.5" customHeight="1">
      <c r="CJ803" s="139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212"/>
      <c r="DA803" s="3">
        <v>15</v>
      </c>
      <c r="DB803" s="3">
        <v>14</v>
      </c>
      <c r="DC803" s="3">
        <v>13</v>
      </c>
      <c r="DD803" s="3">
        <v>12</v>
      </c>
      <c r="DE803" s="3">
        <v>11</v>
      </c>
      <c r="DF803" s="3">
        <v>10</v>
      </c>
      <c r="DG803" s="3">
        <v>9</v>
      </c>
      <c r="DH803" s="3">
        <v>8</v>
      </c>
      <c r="DI803" s="3">
        <v>7</v>
      </c>
      <c r="DJ803" s="3">
        <v>6</v>
      </c>
      <c r="DK803" s="3">
        <v>5</v>
      </c>
      <c r="DL803" s="195">
        <v>4</v>
      </c>
      <c r="DM803" s="3"/>
      <c r="DN803" s="3"/>
      <c r="DO803" s="3"/>
      <c r="DP803" s="3"/>
      <c r="EJ803" s="147"/>
    </row>
    <row r="804" spans="88:140" ht="13.5" customHeight="1">
      <c r="CJ804" s="139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212"/>
      <c r="DA804" s="3">
        <v>16</v>
      </c>
      <c r="DB804" s="3">
        <v>15</v>
      </c>
      <c r="DC804" s="3">
        <v>14</v>
      </c>
      <c r="DD804" s="3">
        <v>13</v>
      </c>
      <c r="DE804" s="3">
        <v>12</v>
      </c>
      <c r="DF804" s="3">
        <v>11</v>
      </c>
      <c r="DG804" s="3">
        <v>10</v>
      </c>
      <c r="DH804" s="3">
        <v>9</v>
      </c>
      <c r="DI804" s="3">
        <v>8</v>
      </c>
      <c r="DJ804" s="3">
        <v>7</v>
      </c>
      <c r="DK804" s="3">
        <v>6</v>
      </c>
      <c r="DL804" s="195">
        <v>5</v>
      </c>
      <c r="DM804" s="3"/>
      <c r="DN804" s="3"/>
      <c r="DO804" s="3"/>
      <c r="DP804" s="3"/>
      <c r="DQ804" s="142"/>
      <c r="EJ804" s="147"/>
    </row>
    <row r="805" spans="88:140" ht="13.5" customHeight="1">
      <c r="CJ805" s="139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212" t="s">
        <v>35</v>
      </c>
      <c r="DA805" s="3" t="str">
        <f>IF(DA799=1,VLOOKUP(1,DA778:DP796,DA801,FALSE),"-")</f>
        <v>-</v>
      </c>
      <c r="DB805" s="3" t="str">
        <f t="shared" ref="DB805:DL805" si="1093">IF(DB799=1,VLOOKUP(1,DB778:DQ796,DB801,FALSE),"-")</f>
        <v>-</v>
      </c>
      <c r="DC805" s="3" t="str">
        <f t="shared" si="1093"/>
        <v>-</v>
      </c>
      <c r="DD805" s="3" t="str">
        <f t="shared" si="1093"/>
        <v>-</v>
      </c>
      <c r="DE805" s="3" t="str">
        <f t="shared" si="1093"/>
        <v>-</v>
      </c>
      <c r="DF805" s="3" t="str">
        <f t="shared" si="1093"/>
        <v>-</v>
      </c>
      <c r="DG805" s="3" t="str">
        <f t="shared" si="1093"/>
        <v>-</v>
      </c>
      <c r="DH805" s="3" t="str">
        <f t="shared" si="1093"/>
        <v>-</v>
      </c>
      <c r="DI805" s="3" t="str">
        <f t="shared" si="1093"/>
        <v>-</v>
      </c>
      <c r="DJ805" s="3" t="str">
        <f t="shared" si="1093"/>
        <v>-</v>
      </c>
      <c r="DK805" s="3" t="str">
        <f t="shared" si="1093"/>
        <v>-</v>
      </c>
      <c r="DL805" s="3" t="str">
        <f t="shared" si="1093"/>
        <v>-</v>
      </c>
      <c r="DM805" s="3"/>
      <c r="DN805" s="3"/>
      <c r="DO805" s="3"/>
      <c r="DP805" s="3"/>
      <c r="DQ805" s="142"/>
      <c r="EJ805" s="147"/>
    </row>
    <row r="806" spans="88:140" ht="13.5" customHeight="1">
      <c r="CJ806" s="139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212" t="s">
        <v>90</v>
      </c>
      <c r="DA806" s="3" t="str">
        <f>IF(DA799=1,VLOOKUP(1,DA778:DP796,DA802,FALSE),"-")</f>
        <v>-</v>
      </c>
      <c r="DB806" s="3" t="str">
        <f t="shared" ref="DB806:DL806" si="1094">IF(DB799=1,VLOOKUP(1,DB778:DQ796,DB802,FALSE),"-")</f>
        <v>-</v>
      </c>
      <c r="DC806" s="3" t="str">
        <f t="shared" si="1094"/>
        <v>-</v>
      </c>
      <c r="DD806" s="3" t="str">
        <f t="shared" si="1094"/>
        <v>-</v>
      </c>
      <c r="DE806" s="3" t="str">
        <f t="shared" si="1094"/>
        <v>-</v>
      </c>
      <c r="DF806" s="3" t="str">
        <f t="shared" si="1094"/>
        <v>-</v>
      </c>
      <c r="DG806" s="3" t="str">
        <f t="shared" si="1094"/>
        <v>-</v>
      </c>
      <c r="DH806" s="3" t="str">
        <f t="shared" si="1094"/>
        <v>-</v>
      </c>
      <c r="DI806" s="3" t="str">
        <f t="shared" si="1094"/>
        <v>-</v>
      </c>
      <c r="DJ806" s="3" t="str">
        <f t="shared" si="1094"/>
        <v>-</v>
      </c>
      <c r="DK806" s="3" t="str">
        <f t="shared" si="1094"/>
        <v>-</v>
      </c>
      <c r="DL806" s="3" t="str">
        <f t="shared" si="1094"/>
        <v>-</v>
      </c>
      <c r="DM806" s="3"/>
      <c r="DN806" s="3"/>
      <c r="DO806" s="3"/>
      <c r="DP806" s="3"/>
      <c r="DQ806" s="171"/>
      <c r="EJ806" s="147"/>
    </row>
    <row r="807" spans="88:140" ht="13.5" customHeight="1">
      <c r="CJ807" s="139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212" t="s">
        <v>60</v>
      </c>
      <c r="DA807" s="3" t="str">
        <f>IF(DA799=1,VLOOKUP(1,DA778:DP796,DA803,FALSE),"-")</f>
        <v>-</v>
      </c>
      <c r="DB807" s="3" t="str">
        <f t="shared" ref="DB807:DL807" si="1095">IF(DB799=1,VLOOKUP(1,DB778:DQ796,DB803,FALSE),"-")</f>
        <v>-</v>
      </c>
      <c r="DC807" s="3" t="str">
        <f t="shared" si="1095"/>
        <v>-</v>
      </c>
      <c r="DD807" s="3" t="str">
        <f t="shared" si="1095"/>
        <v>-</v>
      </c>
      <c r="DE807" s="3" t="str">
        <f t="shared" si="1095"/>
        <v>-</v>
      </c>
      <c r="DF807" s="3" t="str">
        <f t="shared" si="1095"/>
        <v>-</v>
      </c>
      <c r="DG807" s="3" t="str">
        <f t="shared" si="1095"/>
        <v>-</v>
      </c>
      <c r="DH807" s="3" t="str">
        <f t="shared" si="1095"/>
        <v>-</v>
      </c>
      <c r="DI807" s="3" t="str">
        <f t="shared" si="1095"/>
        <v>-</v>
      </c>
      <c r="DJ807" s="3" t="str">
        <f t="shared" si="1095"/>
        <v>-</v>
      </c>
      <c r="DK807" s="3" t="str">
        <f t="shared" si="1095"/>
        <v>-</v>
      </c>
      <c r="DL807" s="3" t="str">
        <f t="shared" si="1095"/>
        <v>-</v>
      </c>
      <c r="DM807" s="3"/>
      <c r="DN807" s="3"/>
      <c r="DO807" s="3"/>
      <c r="DP807" s="3"/>
      <c r="DQ807" s="171"/>
      <c r="EJ807" s="147"/>
    </row>
    <row r="808" spans="88:140" ht="13.5" customHeight="1">
      <c r="CJ808" s="139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212" t="s">
        <v>61</v>
      </c>
      <c r="DA808" s="3" t="str">
        <f>IF(DA799=1,VLOOKUP(1,DA778:DP796,DA804,FALSE),"-")</f>
        <v>-</v>
      </c>
      <c r="DB808" s="3" t="str">
        <f t="shared" ref="DB808:DL808" si="1096">IF(DB799=1,VLOOKUP(1,DB778:DQ796,DB804,FALSE),"-")</f>
        <v>-</v>
      </c>
      <c r="DC808" s="3" t="str">
        <f t="shared" si="1096"/>
        <v>-</v>
      </c>
      <c r="DD808" s="3" t="str">
        <f t="shared" si="1096"/>
        <v>-</v>
      </c>
      <c r="DE808" s="3" t="str">
        <f t="shared" si="1096"/>
        <v>-</v>
      </c>
      <c r="DF808" s="3" t="str">
        <f t="shared" si="1096"/>
        <v>-</v>
      </c>
      <c r="DG808" s="3" t="str">
        <f t="shared" si="1096"/>
        <v>-</v>
      </c>
      <c r="DH808" s="3" t="str">
        <f t="shared" si="1096"/>
        <v>-</v>
      </c>
      <c r="DI808" s="3" t="str">
        <f t="shared" si="1096"/>
        <v>-</v>
      </c>
      <c r="DJ808" s="3" t="str">
        <f t="shared" si="1096"/>
        <v>-</v>
      </c>
      <c r="DK808" s="3" t="str">
        <f t="shared" si="1096"/>
        <v>-</v>
      </c>
      <c r="DL808" s="3" t="str">
        <f t="shared" si="1096"/>
        <v>-</v>
      </c>
      <c r="DM808" s="3"/>
      <c r="DN808" s="3"/>
      <c r="DO808" s="3"/>
      <c r="DP808" s="3"/>
      <c r="DQ808" s="171"/>
      <c r="EJ808" s="147"/>
    </row>
    <row r="809" spans="88:140" ht="13.5" customHeight="1">
      <c r="CJ809" s="139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>
        <v>1</v>
      </c>
      <c r="CZ809" s="245" t="s">
        <v>93</v>
      </c>
      <c r="DA809" s="3" t="str">
        <f>IF(DA805="-","-",$E$38/(($E$26*$E$30/(2*PI()*$E$33)*1000/60)^2))</f>
        <v>-</v>
      </c>
      <c r="DB809" s="3" t="str">
        <f t="shared" ref="DB809:DL809" si="1097">IF(DB805="-","-",$E$38/(($E$26*$E$30/(2*PI()*$E$33)*1000/60)^2))</f>
        <v>-</v>
      </c>
      <c r="DC809" s="3" t="str">
        <f t="shared" si="1097"/>
        <v>-</v>
      </c>
      <c r="DD809" s="3" t="str">
        <f t="shared" si="1097"/>
        <v>-</v>
      </c>
      <c r="DE809" s="3" t="str">
        <f t="shared" si="1097"/>
        <v>-</v>
      </c>
      <c r="DF809" s="3" t="str">
        <f t="shared" si="1097"/>
        <v>-</v>
      </c>
      <c r="DG809" s="3" t="str">
        <f t="shared" si="1097"/>
        <v>-</v>
      </c>
      <c r="DH809" s="3" t="str">
        <f t="shared" si="1097"/>
        <v>-</v>
      </c>
      <c r="DI809" s="3" t="str">
        <f t="shared" si="1097"/>
        <v>-</v>
      </c>
      <c r="DJ809" s="3" t="str">
        <f t="shared" si="1097"/>
        <v>-</v>
      </c>
      <c r="DK809" s="3" t="str">
        <f t="shared" si="1097"/>
        <v>-</v>
      </c>
      <c r="DL809" s="3" t="str">
        <f t="shared" si="1097"/>
        <v>-</v>
      </c>
      <c r="DM809" s="3"/>
      <c r="DN809" s="3"/>
      <c r="DO809" s="3"/>
      <c r="DP809" s="3"/>
      <c r="DQ809" s="171"/>
      <c r="EJ809" s="147"/>
    </row>
    <row r="810" spans="88:140" ht="13.5" customHeight="1">
      <c r="CJ810" s="139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>
        <v>1</v>
      </c>
      <c r="CZ810" s="245" t="s">
        <v>96</v>
      </c>
      <c r="DA810" s="3" t="str">
        <f>IF(DA805="-","-",-($E$26*$E$30*$F$26*$E$31/($E$33)*DA807)+$E$37/($E$26*$E$30/(2*PI()*$E$33)*1000/60))</f>
        <v>-</v>
      </c>
      <c r="DB810" s="3" t="str">
        <f t="shared" ref="DB810:DL810" si="1098">IF(DB805="-","-",-($E$26*$E$30*$F$26*$E$31/($E$33)*DB807)+$E$37/($E$26*$E$30/(2*PI()*$E$33)*1000/60))</f>
        <v>-</v>
      </c>
      <c r="DC810" s="3" t="str">
        <f t="shared" si="1098"/>
        <v>-</v>
      </c>
      <c r="DD810" s="3" t="str">
        <f t="shared" si="1098"/>
        <v>-</v>
      </c>
      <c r="DE810" s="3" t="str">
        <f t="shared" si="1098"/>
        <v>-</v>
      </c>
      <c r="DF810" s="3" t="str">
        <f t="shared" si="1098"/>
        <v>-</v>
      </c>
      <c r="DG810" s="3" t="str">
        <f t="shared" si="1098"/>
        <v>-</v>
      </c>
      <c r="DH810" s="3" t="str">
        <f t="shared" si="1098"/>
        <v>-</v>
      </c>
      <c r="DI810" s="3" t="str">
        <f t="shared" si="1098"/>
        <v>-</v>
      </c>
      <c r="DJ810" s="3" t="str">
        <f t="shared" si="1098"/>
        <v>-</v>
      </c>
      <c r="DK810" s="3" t="str">
        <f t="shared" si="1098"/>
        <v>-</v>
      </c>
      <c r="DL810" s="3" t="str">
        <f t="shared" si="1098"/>
        <v>-</v>
      </c>
      <c r="DM810" s="3"/>
      <c r="DN810" s="3"/>
      <c r="DO810" s="3"/>
      <c r="DP810" s="3"/>
      <c r="DQ810" s="171"/>
      <c r="EJ810" s="147"/>
    </row>
    <row r="811" spans="88:140" ht="13.5" customHeight="1">
      <c r="CJ811" s="139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>
        <v>1</v>
      </c>
      <c r="CZ811" s="245" t="s">
        <v>99</v>
      </c>
      <c r="DA811" s="3" t="str">
        <f>IF(DA805="-","-",-$E$26*$E$30*$F$26*$E$31/($E$33) * DA808 + $E$36*$E$6*9.80665+DA773)</f>
        <v>-</v>
      </c>
      <c r="DB811" s="3" t="str">
        <f t="shared" ref="DB811:DL811" si="1099">IF(DB805="-","-",-$E$26*$E$30*$F$26*$E$31/($E$33) * DB808 + $E$36*$E$6*9.80665+DB773)</f>
        <v>-</v>
      </c>
      <c r="DC811" s="3" t="str">
        <f t="shared" si="1099"/>
        <v>-</v>
      </c>
      <c r="DD811" s="3" t="str">
        <f t="shared" si="1099"/>
        <v>-</v>
      </c>
      <c r="DE811" s="3" t="str">
        <f t="shared" si="1099"/>
        <v>-</v>
      </c>
      <c r="DF811" s="3" t="str">
        <f t="shared" si="1099"/>
        <v>-</v>
      </c>
      <c r="DG811" s="3" t="str">
        <f t="shared" si="1099"/>
        <v>-</v>
      </c>
      <c r="DH811" s="3" t="str">
        <f t="shared" si="1099"/>
        <v>-</v>
      </c>
      <c r="DI811" s="3" t="str">
        <f t="shared" si="1099"/>
        <v>-</v>
      </c>
      <c r="DJ811" s="3" t="str">
        <f t="shared" si="1099"/>
        <v>-</v>
      </c>
      <c r="DK811" s="3" t="str">
        <f t="shared" si="1099"/>
        <v>-</v>
      </c>
      <c r="DL811" s="3" t="str">
        <f t="shared" si="1099"/>
        <v>-</v>
      </c>
      <c r="DM811" s="3"/>
      <c r="DN811" s="3"/>
      <c r="DO811" s="3"/>
      <c r="DP811" s="3"/>
      <c r="DQ811" s="171"/>
      <c r="EJ811" s="147"/>
    </row>
    <row r="812" spans="88:140" ht="13.5" customHeight="1">
      <c r="CJ812" s="139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212" t="s">
        <v>102</v>
      </c>
      <c r="DA812" s="3" t="str">
        <f>IF(DA805="-","-",(-DA810+SQRT(DA810^2-4*DA809*(DA811+DA773)))/2/DA809)</f>
        <v>-</v>
      </c>
      <c r="DB812" s="3" t="str">
        <f t="shared" ref="DB812:DL812" si="1100">IF(DB805="-","-",(-DB810+SQRT(DB810^2-4*DB809*(DB811+DB773)))/2/DB809)</f>
        <v>-</v>
      </c>
      <c r="DC812" s="3" t="str">
        <f t="shared" si="1100"/>
        <v>-</v>
      </c>
      <c r="DD812" s="3" t="str">
        <f t="shared" si="1100"/>
        <v>-</v>
      </c>
      <c r="DE812" s="3" t="str">
        <f t="shared" si="1100"/>
        <v>-</v>
      </c>
      <c r="DF812" s="3" t="str">
        <f t="shared" si="1100"/>
        <v>-</v>
      </c>
      <c r="DG812" s="3" t="str">
        <f t="shared" si="1100"/>
        <v>-</v>
      </c>
      <c r="DH812" s="3" t="str">
        <f t="shared" si="1100"/>
        <v>-</v>
      </c>
      <c r="DI812" s="3" t="str">
        <f t="shared" si="1100"/>
        <v>-</v>
      </c>
      <c r="DJ812" s="3" t="str">
        <f t="shared" si="1100"/>
        <v>-</v>
      </c>
      <c r="DK812" s="3" t="str">
        <f t="shared" si="1100"/>
        <v>-</v>
      </c>
      <c r="DL812" s="3" t="str">
        <f t="shared" si="1100"/>
        <v>-</v>
      </c>
      <c r="DM812" s="3"/>
      <c r="DN812" s="3"/>
      <c r="DO812" s="3"/>
      <c r="DP812" s="3"/>
      <c r="DQ812" s="171"/>
      <c r="EJ812" s="147"/>
    </row>
    <row r="813" spans="88:140" ht="13.5" customHeight="1">
      <c r="CJ813" s="139"/>
      <c r="CZ813" s="246" t="s">
        <v>106</v>
      </c>
      <c r="DA813" s="196" t="str">
        <f>IF(MAX(DA778:DA796)&lt;1,"-",IF(DA805="-","-",DA812/$E$26/$E$30*(2*PI()*$E$33)/1000*60))</f>
        <v>-</v>
      </c>
      <c r="DB813" s="196" t="str">
        <f t="shared" ref="DB813:DL813" si="1101">IF(MAX(DB778:DB796)&lt;1,"-",IF(DB805="-","-",DB812/$E$26/$E$30*(2*PI()*$E$33)/1000*60))</f>
        <v>-</v>
      </c>
      <c r="DC813" s="196" t="str">
        <f t="shared" si="1101"/>
        <v>-</v>
      </c>
      <c r="DD813" s="196" t="str">
        <f t="shared" si="1101"/>
        <v>-</v>
      </c>
      <c r="DE813" s="196" t="str">
        <f t="shared" si="1101"/>
        <v>-</v>
      </c>
      <c r="DF813" s="196" t="str">
        <f t="shared" si="1101"/>
        <v>-</v>
      </c>
      <c r="DG813" s="196" t="str">
        <f t="shared" si="1101"/>
        <v>-</v>
      </c>
      <c r="DH813" s="196" t="str">
        <f t="shared" si="1101"/>
        <v>-</v>
      </c>
      <c r="DI813" s="196" t="str">
        <f t="shared" si="1101"/>
        <v>-</v>
      </c>
      <c r="DJ813" s="196" t="str">
        <f t="shared" si="1101"/>
        <v>-</v>
      </c>
      <c r="DK813" s="196" t="str">
        <f t="shared" si="1101"/>
        <v>-</v>
      </c>
      <c r="DL813" s="196" t="str">
        <f t="shared" si="1101"/>
        <v>-</v>
      </c>
      <c r="DQ813" s="171"/>
      <c r="EJ813" s="147"/>
    </row>
    <row r="814" spans="88:140" ht="13.5" customHeight="1">
      <c r="CJ814" s="139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171"/>
      <c r="EJ814" s="147"/>
    </row>
    <row r="815" spans="88:140" ht="13.5" customHeight="1">
      <c r="CJ815" s="139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171"/>
      <c r="EJ815" s="147"/>
    </row>
    <row r="816" spans="88:140" ht="13.5" customHeight="1">
      <c r="CJ816" s="157"/>
      <c r="CK816" s="3"/>
      <c r="CL816" s="3"/>
      <c r="CM816" s="3"/>
      <c r="CN816" s="3"/>
      <c r="CO816" s="3" t="s">
        <v>32</v>
      </c>
      <c r="CP816" s="164" t="s">
        <v>33</v>
      </c>
      <c r="CQ816" s="3" t="s">
        <v>34</v>
      </c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171"/>
      <c r="EJ816" s="147"/>
    </row>
    <row r="817" spans="88:140" ht="13.5" customHeight="1">
      <c r="CJ817" s="139"/>
      <c r="CK817" s="3"/>
      <c r="CL817" s="3"/>
      <c r="CM817" s="165"/>
      <c r="CN817" s="165"/>
      <c r="CO817" s="215">
        <v>0</v>
      </c>
      <c r="CP817" s="242">
        <f>$AL$70</f>
        <v>0</v>
      </c>
      <c r="CQ817" s="242">
        <f>$AM$70</f>
        <v>0.01</v>
      </c>
      <c r="CR817" s="242">
        <f>$AN$70</f>
        <v>0.02</v>
      </c>
      <c r="CS817" s="242">
        <f>$AO$70</f>
        <v>0.03</v>
      </c>
      <c r="CT817" s="242">
        <f>$AP$70</f>
        <v>0.04</v>
      </c>
      <c r="CU817" s="242">
        <f>$AQ$70</f>
        <v>0.05</v>
      </c>
      <c r="CV817" s="242">
        <f>$AR$70</f>
        <v>0.06</v>
      </c>
      <c r="CW817" s="242">
        <f>$AS$70</f>
        <v>7.0000000000000007E-2</v>
      </c>
      <c r="CX817" s="242">
        <f>$AT$70</f>
        <v>0.08</v>
      </c>
      <c r="CY817" s="242">
        <f>$AU$70</f>
        <v>0.09</v>
      </c>
      <c r="CZ817" s="242">
        <f>$AV$70</f>
        <v>0.1</v>
      </c>
      <c r="DA817" s="193">
        <f>CO817</f>
        <v>0</v>
      </c>
      <c r="DB817" s="193">
        <f t="shared" ref="DB817:DL818" si="1102">CP817</f>
        <v>0</v>
      </c>
      <c r="DC817" s="193">
        <f t="shared" si="1102"/>
        <v>0.01</v>
      </c>
      <c r="DD817" s="193">
        <f t="shared" si="1102"/>
        <v>0.02</v>
      </c>
      <c r="DE817" s="193">
        <f t="shared" si="1102"/>
        <v>0.03</v>
      </c>
      <c r="DF817" s="193">
        <f t="shared" si="1102"/>
        <v>0.04</v>
      </c>
      <c r="DG817" s="193">
        <f t="shared" si="1102"/>
        <v>0.05</v>
      </c>
      <c r="DH817" s="193">
        <f t="shared" si="1102"/>
        <v>0.06</v>
      </c>
      <c r="DI817" s="193">
        <f t="shared" si="1102"/>
        <v>7.0000000000000007E-2</v>
      </c>
      <c r="DJ817" s="193">
        <f t="shared" si="1102"/>
        <v>0.08</v>
      </c>
      <c r="DK817" s="193">
        <f t="shared" si="1102"/>
        <v>0.09</v>
      </c>
      <c r="DL817" s="194">
        <f t="shared" si="1102"/>
        <v>0.1</v>
      </c>
      <c r="DM817" s="3"/>
      <c r="DN817" s="3"/>
      <c r="DO817" s="3"/>
      <c r="DP817" s="3"/>
      <c r="DQ817" s="171"/>
      <c r="EJ817" s="147"/>
    </row>
    <row r="818" spans="88:140" ht="13.5" customHeight="1">
      <c r="CJ818" s="139"/>
      <c r="CK818" s="3"/>
      <c r="CL818" s="3"/>
      <c r="CM818" s="3"/>
      <c r="CN818" s="3"/>
      <c r="CO818" s="213">
        <f t="shared" ref="CO818:CZ818" si="1103">$E$6*9.80665*SIN(ATAN(CO$6))</f>
        <v>0</v>
      </c>
      <c r="CP818" s="196">
        <f>$E$6*9.80665*SIN(ATAN(CP817))</f>
        <v>0</v>
      </c>
      <c r="CQ818" s="243">
        <f t="shared" si="1103"/>
        <v>0</v>
      </c>
      <c r="CR818" s="196">
        <f t="shared" si="1103"/>
        <v>0</v>
      </c>
      <c r="CS818" s="196">
        <f t="shared" si="1103"/>
        <v>0</v>
      </c>
      <c r="CT818" s="196">
        <f t="shared" si="1103"/>
        <v>0</v>
      </c>
      <c r="CU818" s="196">
        <f t="shared" si="1103"/>
        <v>0</v>
      </c>
      <c r="CV818" s="196">
        <f t="shared" si="1103"/>
        <v>0</v>
      </c>
      <c r="CW818" s="196">
        <f t="shared" si="1103"/>
        <v>0</v>
      </c>
      <c r="CX818" s="196">
        <f t="shared" si="1103"/>
        <v>0</v>
      </c>
      <c r="CY818" s="196">
        <f t="shared" si="1103"/>
        <v>0</v>
      </c>
      <c r="CZ818" s="196">
        <f t="shared" si="1103"/>
        <v>0</v>
      </c>
      <c r="DA818" s="196">
        <f>CO818</f>
        <v>0</v>
      </c>
      <c r="DB818" s="196">
        <f t="shared" si="1102"/>
        <v>0</v>
      </c>
      <c r="DC818" s="196">
        <f t="shared" si="1102"/>
        <v>0</v>
      </c>
      <c r="DD818" s="196">
        <f t="shared" si="1102"/>
        <v>0</v>
      </c>
      <c r="DE818" s="196">
        <f t="shared" si="1102"/>
        <v>0</v>
      </c>
      <c r="DF818" s="196">
        <f t="shared" si="1102"/>
        <v>0</v>
      </c>
      <c r="DG818" s="196">
        <f t="shared" si="1102"/>
        <v>0</v>
      </c>
      <c r="DH818" s="196">
        <f t="shared" si="1102"/>
        <v>0</v>
      </c>
      <c r="DI818" s="196">
        <f t="shared" si="1102"/>
        <v>0</v>
      </c>
      <c r="DJ818" s="196">
        <f t="shared" si="1102"/>
        <v>0</v>
      </c>
      <c r="DK818" s="196">
        <f t="shared" si="1102"/>
        <v>0</v>
      </c>
      <c r="DL818" s="197">
        <f t="shared" si="1102"/>
        <v>0</v>
      </c>
      <c r="DM818" s="3"/>
      <c r="DN818" s="3"/>
      <c r="DO818" s="3"/>
      <c r="DP818" s="3"/>
      <c r="DQ818" s="171"/>
      <c r="EJ818" s="147"/>
    </row>
    <row r="819" spans="88:140" ht="13.5" customHeight="1">
      <c r="CJ819" s="139"/>
      <c r="CK819" s="3"/>
      <c r="CL819" s="3"/>
      <c r="CM819" s="3"/>
      <c r="CN819" s="3"/>
      <c r="CO819" s="3"/>
      <c r="CP819" s="3"/>
      <c r="CQ819" s="166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171"/>
      <c r="EJ819" s="147"/>
    </row>
    <row r="820" spans="88:140" ht="13.5" customHeight="1">
      <c r="CJ820" s="139"/>
      <c r="CK820" s="3"/>
      <c r="CL820" s="1" t="s">
        <v>26</v>
      </c>
      <c r="CM820" s="3" t="s">
        <v>50</v>
      </c>
      <c r="CN820" s="3" t="s">
        <v>51</v>
      </c>
      <c r="CO820" s="3" t="s">
        <v>52</v>
      </c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 t="s">
        <v>25</v>
      </c>
      <c r="DN820" s="3" t="s">
        <v>53</v>
      </c>
      <c r="DO820" s="151" t="s">
        <v>54</v>
      </c>
      <c r="DP820" s="3"/>
      <c r="DQ820" s="171"/>
      <c r="EJ820" s="147"/>
    </row>
    <row r="821" spans="88:140" ht="13.5" customHeight="1">
      <c r="CJ821" s="231"/>
      <c r="CK821" s="249" t="str">
        <f>CE4</f>
        <v>19th</v>
      </c>
      <c r="CL821" s="232"/>
      <c r="CM821" s="223"/>
      <c r="CN821" s="223"/>
      <c r="CO821" s="193">
        <f>CO$6</f>
        <v>0</v>
      </c>
      <c r="CP821" s="193">
        <f t="shared" ref="CP821:CZ821" si="1104">CP$6</f>
        <v>0</v>
      </c>
      <c r="CQ821" s="193">
        <f t="shared" si="1104"/>
        <v>0.01</v>
      </c>
      <c r="CR821" s="193">
        <f t="shared" si="1104"/>
        <v>0.02</v>
      </c>
      <c r="CS821" s="193">
        <f t="shared" si="1104"/>
        <v>0.03</v>
      </c>
      <c r="CT821" s="193">
        <f t="shared" si="1104"/>
        <v>0.04</v>
      </c>
      <c r="CU821" s="193">
        <f t="shared" si="1104"/>
        <v>0.05</v>
      </c>
      <c r="CV821" s="193">
        <f t="shared" si="1104"/>
        <v>0.06</v>
      </c>
      <c r="CW821" s="193">
        <f t="shared" si="1104"/>
        <v>7.0000000000000007E-2</v>
      </c>
      <c r="CX821" s="193">
        <f t="shared" si="1104"/>
        <v>0.08</v>
      </c>
      <c r="CY821" s="193">
        <f t="shared" si="1104"/>
        <v>0.09</v>
      </c>
      <c r="CZ821" s="193">
        <f t="shared" si="1104"/>
        <v>0.1</v>
      </c>
      <c r="DA821" s="193">
        <f>CO$6</f>
        <v>0</v>
      </c>
      <c r="DB821" s="193">
        <f>CP$6</f>
        <v>0</v>
      </c>
      <c r="DC821" s="193">
        <f t="shared" ref="DC821:DJ821" si="1105">CQ$6</f>
        <v>0.01</v>
      </c>
      <c r="DD821" s="193">
        <f t="shared" si="1105"/>
        <v>0.02</v>
      </c>
      <c r="DE821" s="193">
        <f t="shared" si="1105"/>
        <v>0.03</v>
      </c>
      <c r="DF821" s="193">
        <f t="shared" si="1105"/>
        <v>0.04</v>
      </c>
      <c r="DG821" s="193">
        <f t="shared" si="1105"/>
        <v>0.05</v>
      </c>
      <c r="DH821" s="193">
        <f t="shared" si="1105"/>
        <v>0.06</v>
      </c>
      <c r="DI821" s="193">
        <f t="shared" si="1105"/>
        <v>7.0000000000000007E-2</v>
      </c>
      <c r="DJ821" s="193">
        <f t="shared" si="1105"/>
        <v>0.08</v>
      </c>
      <c r="DK821" s="193">
        <f>CY$6</f>
        <v>0.09</v>
      </c>
      <c r="DL821" s="193">
        <f>CZ$6</f>
        <v>0.1</v>
      </c>
      <c r="DM821" s="193"/>
      <c r="DN821" s="193"/>
      <c r="DO821" s="193" t="s">
        <v>56</v>
      </c>
      <c r="DP821" s="194"/>
      <c r="DQ821" s="171"/>
      <c r="EJ821" s="147"/>
    </row>
    <row r="822" spans="88:140" ht="13.5" customHeight="1">
      <c r="CJ822" s="236" t="str">
        <f>BL5</f>
        <v>rpm</v>
      </c>
      <c r="CK822" s="142" t="str">
        <f>CE5</f>
        <v>Nm</v>
      </c>
      <c r="CL822" s="139" t="s">
        <v>36</v>
      </c>
      <c r="CM822" s="3" t="s">
        <v>58</v>
      </c>
      <c r="CN822" s="3" t="s">
        <v>59</v>
      </c>
      <c r="CO822" s="3" t="s">
        <v>59</v>
      </c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 t="s">
        <v>35</v>
      </c>
      <c r="DN822" s="3" t="s">
        <v>58</v>
      </c>
      <c r="DO822" s="139" t="s">
        <v>60</v>
      </c>
      <c r="DP822" s="235" t="s">
        <v>61</v>
      </c>
      <c r="DQ822" s="171"/>
      <c r="EJ822" s="147"/>
    </row>
    <row r="823" spans="88:140" ht="13.5" customHeight="1">
      <c r="CJ823" s="236" t="str">
        <f>IF($E$27="","-",BL6)</f>
        <v>-</v>
      </c>
      <c r="CK823" s="142" t="str">
        <f t="shared" ref="CK823:CK841" si="1106">CE6</f>
        <v>-</v>
      </c>
      <c r="CL823" s="260" t="str">
        <f>IF(CJ823="-","-",CJ823/$E$27/$E$30*(2*PI()*$E$33)/1000*60)</f>
        <v>-</v>
      </c>
      <c r="CM823" s="3">
        <f t="shared" ref="CM823:CM841" si="1107">IF(CJ823="-",0,$CK823*$E$27*$E$30*$F$27*$E$31/($E$33))</f>
        <v>0</v>
      </c>
      <c r="CN823" s="3">
        <f>IF(CJ823="-",0,$E$36*$E$6*9.80665+$E$37*($CJ823/$E$27/$E$30*(2*PI()*$E$33)/1000*60)+$E$38*($CJ823/$E$27/$E$30*(2*PI()*$E$33)/1000*60)^2)</f>
        <v>0</v>
      </c>
      <c r="CO823" s="3">
        <f t="shared" ref="CO823:CO841" si="1108">IF(CJ823="-",0,$CM823-$CN823-CO$53)</f>
        <v>0</v>
      </c>
      <c r="CP823" s="3">
        <f t="shared" ref="CP823:CP841" si="1109">IF(CJ823="-",0,$CM823-$CN823-CP$53)</f>
        <v>0</v>
      </c>
      <c r="CQ823" s="3">
        <f t="shared" ref="CQ823:CQ841" si="1110">IF(CJ823="-",0,$CM823-$CN823-CQ$53)</f>
        <v>0</v>
      </c>
      <c r="CR823" s="3">
        <f t="shared" ref="CR823:CR841" si="1111">IF(CJ823="-",0,$CM823-$CN823-CR$53)</f>
        <v>0</v>
      </c>
      <c r="CS823" s="3">
        <f t="shared" ref="CS823:CS841" si="1112">IF(CJ823="-",0,$CM823-$CN823-CS$53)</f>
        <v>0</v>
      </c>
      <c r="CT823" s="3">
        <f t="shared" ref="CT823:CT841" si="1113">IF(CJ823="-",0,$CM823-$CN823-CT$53)</f>
        <v>0</v>
      </c>
      <c r="CU823" s="3">
        <f t="shared" ref="CU823:CU841" si="1114">IF(CJ823="-",0,$CM823-$CN823-CU$53)</f>
        <v>0</v>
      </c>
      <c r="CV823" s="3">
        <f t="shared" ref="CV823:CV841" si="1115">IF(CJ823="-",0,$CM823-$CN823-CV$53)</f>
        <v>0</v>
      </c>
      <c r="CW823" s="3">
        <f t="shared" ref="CW823:CW841" si="1116">IF(CJ823="-",0,$CM823-$CN823-CW$53)</f>
        <v>0</v>
      </c>
      <c r="CX823" s="3">
        <f t="shared" ref="CX823:CX841" si="1117">IF(CJ823="-",0,$CM823-$CN823-CX$53)</f>
        <v>0</v>
      </c>
      <c r="CY823" s="3">
        <f t="shared" ref="CY823:CY841" si="1118">IF(CJ823="-",0,$CM823-$CN823-CY$53)</f>
        <v>0</v>
      </c>
      <c r="CZ823" s="3">
        <f t="shared" ref="CZ823:CZ841" si="1119">IF(CJ823="-",0,$CM823-$CN823-CZ$53)</f>
        <v>0</v>
      </c>
      <c r="DA823" s="3">
        <f>IF(AND(CO823&gt;0,CO824&lt;0),1,-1)</f>
        <v>-1</v>
      </c>
      <c r="DB823" s="3">
        <f t="shared" ref="DB823:DJ841" si="1120">IF(AND(CP823&gt;0,CP824&lt;0),1,-1)</f>
        <v>-1</v>
      </c>
      <c r="DC823" s="3">
        <f t="shared" si="1120"/>
        <v>-1</v>
      </c>
      <c r="DD823" s="3">
        <f t="shared" si="1120"/>
        <v>-1</v>
      </c>
      <c r="DE823" s="3">
        <f t="shared" si="1120"/>
        <v>-1</v>
      </c>
      <c r="DF823" s="3">
        <f t="shared" si="1120"/>
        <v>-1</v>
      </c>
      <c r="DG823" s="3">
        <f t="shared" si="1120"/>
        <v>-1</v>
      </c>
      <c r="DH823" s="3">
        <f t="shared" si="1120"/>
        <v>-1</v>
      </c>
      <c r="DI823" s="3">
        <f t="shared" si="1120"/>
        <v>-1</v>
      </c>
      <c r="DJ823" s="3">
        <f>IF(AND(CX823&gt;0,CX824&lt;0),1,-1)</f>
        <v>-1</v>
      </c>
      <c r="DK823" s="3">
        <f t="shared" ref="DK823:DL840" si="1121">IF(AND(CY823&gt;0,CY824&lt;0),1,-1)</f>
        <v>-1</v>
      </c>
      <c r="DL823" s="3">
        <f t="shared" si="1121"/>
        <v>-1</v>
      </c>
      <c r="DM823" s="161" t="str">
        <f t="shared" ref="DM823:DM842" si="1122">CJ823</f>
        <v>-</v>
      </c>
      <c r="DN823" s="161" t="str">
        <f t="shared" ref="DN823:DN842" si="1123">CK823</f>
        <v>-</v>
      </c>
      <c r="DO823" s="139" t="str">
        <f>IF(OR(DM823="-",DM824="-"),"-",(DN823-DN824)/(DM823-DM824))</f>
        <v>-</v>
      </c>
      <c r="DP823" s="235" t="str">
        <f>IF(OR(DM823="-",DM824="-"),"-",(DM823*DN824-DN823*DM824)/(DM823-DM824))</f>
        <v>-</v>
      </c>
      <c r="DQ823" s="171"/>
      <c r="EJ823" s="147"/>
    </row>
    <row r="824" spans="88:140" ht="13.5" customHeight="1">
      <c r="CJ824" s="236" t="str">
        <f t="shared" ref="CJ824:CJ842" si="1124">IF($E$27="","-",BL7)</f>
        <v>-</v>
      </c>
      <c r="CK824" s="142" t="str">
        <f t="shared" si="1106"/>
        <v>-</v>
      </c>
      <c r="CL824" s="260" t="str">
        <f t="shared" ref="CL824:CL842" si="1125">IF(CJ824="-","-",CJ824/$E$27/$E$30*(2*PI()*$E$33)/1000*60)</f>
        <v>-</v>
      </c>
      <c r="CM824" s="3">
        <f t="shared" si="1107"/>
        <v>0</v>
      </c>
      <c r="CN824" s="3">
        <f t="shared" ref="CN824:CN842" si="1126">IF(CJ824="-",0,$E$36*$E$6*9.80665+$E$37*($CJ824/$E$27/$E$30*(2*PI()*$E$33)/1000*60)+$E$38*($CJ824/$E$27/$E$30*(2*PI()*$E$33)/1000*60)^2)</f>
        <v>0</v>
      </c>
      <c r="CO824" s="3">
        <f t="shared" si="1108"/>
        <v>0</v>
      </c>
      <c r="CP824" s="3">
        <f t="shared" si="1109"/>
        <v>0</v>
      </c>
      <c r="CQ824" s="3">
        <f t="shared" si="1110"/>
        <v>0</v>
      </c>
      <c r="CR824" s="3">
        <f t="shared" si="1111"/>
        <v>0</v>
      </c>
      <c r="CS824" s="3">
        <f t="shared" si="1112"/>
        <v>0</v>
      </c>
      <c r="CT824" s="3">
        <f t="shared" si="1113"/>
        <v>0</v>
      </c>
      <c r="CU824" s="3">
        <f t="shared" si="1114"/>
        <v>0</v>
      </c>
      <c r="CV824" s="3">
        <f t="shared" si="1115"/>
        <v>0</v>
      </c>
      <c r="CW824" s="3">
        <f t="shared" si="1116"/>
        <v>0</v>
      </c>
      <c r="CX824" s="3">
        <f t="shared" si="1117"/>
        <v>0</v>
      </c>
      <c r="CY824" s="3">
        <f t="shared" si="1118"/>
        <v>0</v>
      </c>
      <c r="CZ824" s="3">
        <f t="shared" si="1119"/>
        <v>0</v>
      </c>
      <c r="DA824" s="3">
        <f t="shared" ref="DA824:DA836" si="1127">IF(AND(CO824&gt;0,CO825&lt;0),1,-1)</f>
        <v>-1</v>
      </c>
      <c r="DB824" s="3">
        <f t="shared" si="1120"/>
        <v>-1</v>
      </c>
      <c r="DC824" s="3">
        <f t="shared" si="1120"/>
        <v>-1</v>
      </c>
      <c r="DD824" s="3">
        <f t="shared" si="1120"/>
        <v>-1</v>
      </c>
      <c r="DE824" s="3">
        <f t="shared" si="1120"/>
        <v>-1</v>
      </c>
      <c r="DF824" s="3">
        <f t="shared" si="1120"/>
        <v>-1</v>
      </c>
      <c r="DG824" s="3">
        <f t="shared" si="1120"/>
        <v>-1</v>
      </c>
      <c r="DH824" s="3">
        <f t="shared" si="1120"/>
        <v>-1</v>
      </c>
      <c r="DI824" s="3">
        <f t="shared" si="1120"/>
        <v>-1</v>
      </c>
      <c r="DJ824" s="3">
        <f t="shared" si="1120"/>
        <v>-1</v>
      </c>
      <c r="DK824" s="3">
        <f t="shared" si="1121"/>
        <v>-1</v>
      </c>
      <c r="DL824" s="3">
        <f t="shared" si="1121"/>
        <v>-1</v>
      </c>
      <c r="DM824" s="161" t="str">
        <f t="shared" si="1122"/>
        <v>-</v>
      </c>
      <c r="DN824" s="161" t="str">
        <f t="shared" si="1123"/>
        <v>-</v>
      </c>
      <c r="DO824" s="139" t="str">
        <f>IF(OR(DM824="-",DM825="-"),"-",(DN824-DN825)/(DM824-DM825))</f>
        <v>-</v>
      </c>
      <c r="DP824" s="235" t="str">
        <f t="shared" ref="DP824:DP841" si="1128">IF(OR(DM824="-",DM825="-"),"-",(DM824*DN825-DN824*DM825)/(DM824-DM825))</f>
        <v>-</v>
      </c>
      <c r="DQ824" s="171"/>
      <c r="EJ824" s="147"/>
    </row>
    <row r="825" spans="88:140" ht="13.5" customHeight="1">
      <c r="CJ825" s="236" t="str">
        <f t="shared" si="1124"/>
        <v>-</v>
      </c>
      <c r="CK825" s="142" t="str">
        <f t="shared" si="1106"/>
        <v>-</v>
      </c>
      <c r="CL825" s="260" t="str">
        <f t="shared" si="1125"/>
        <v>-</v>
      </c>
      <c r="CM825" s="3">
        <f t="shared" si="1107"/>
        <v>0</v>
      </c>
      <c r="CN825" s="3">
        <f t="shared" si="1126"/>
        <v>0</v>
      </c>
      <c r="CO825" s="3">
        <f t="shared" si="1108"/>
        <v>0</v>
      </c>
      <c r="CP825" s="3">
        <f t="shared" si="1109"/>
        <v>0</v>
      </c>
      <c r="CQ825" s="3">
        <f t="shared" si="1110"/>
        <v>0</v>
      </c>
      <c r="CR825" s="3">
        <f t="shared" si="1111"/>
        <v>0</v>
      </c>
      <c r="CS825" s="3">
        <f t="shared" si="1112"/>
        <v>0</v>
      </c>
      <c r="CT825" s="3">
        <f t="shared" si="1113"/>
        <v>0</v>
      </c>
      <c r="CU825" s="3">
        <f t="shared" si="1114"/>
        <v>0</v>
      </c>
      <c r="CV825" s="3">
        <f t="shared" si="1115"/>
        <v>0</v>
      </c>
      <c r="CW825" s="3">
        <f t="shared" si="1116"/>
        <v>0</v>
      </c>
      <c r="CX825" s="3">
        <f t="shared" si="1117"/>
        <v>0</v>
      </c>
      <c r="CY825" s="3">
        <f t="shared" si="1118"/>
        <v>0</v>
      </c>
      <c r="CZ825" s="3">
        <f t="shared" si="1119"/>
        <v>0</v>
      </c>
      <c r="DA825" s="3">
        <f t="shared" si="1127"/>
        <v>-1</v>
      </c>
      <c r="DB825" s="3">
        <f t="shared" si="1120"/>
        <v>-1</v>
      </c>
      <c r="DC825" s="3">
        <f t="shared" si="1120"/>
        <v>-1</v>
      </c>
      <c r="DD825" s="3">
        <f t="shared" si="1120"/>
        <v>-1</v>
      </c>
      <c r="DE825" s="3">
        <f t="shared" si="1120"/>
        <v>-1</v>
      </c>
      <c r="DF825" s="3">
        <f t="shared" si="1120"/>
        <v>-1</v>
      </c>
      <c r="DG825" s="3">
        <f t="shared" si="1120"/>
        <v>-1</v>
      </c>
      <c r="DH825" s="3">
        <f t="shared" si="1120"/>
        <v>-1</v>
      </c>
      <c r="DI825" s="3">
        <f t="shared" si="1120"/>
        <v>-1</v>
      </c>
      <c r="DJ825" s="3">
        <f t="shared" si="1120"/>
        <v>-1</v>
      </c>
      <c r="DK825" s="3">
        <f t="shared" si="1121"/>
        <v>-1</v>
      </c>
      <c r="DL825" s="3">
        <f t="shared" si="1121"/>
        <v>-1</v>
      </c>
      <c r="DM825" s="161" t="str">
        <f t="shared" si="1122"/>
        <v>-</v>
      </c>
      <c r="DN825" s="161" t="str">
        <f t="shared" si="1123"/>
        <v>-</v>
      </c>
      <c r="DO825" s="139" t="str">
        <f t="shared" ref="DO825:DO840" si="1129">IF(OR(DM825="-",DM826="-"),"-",(DN825-DN826)/(DM825-DM826))</f>
        <v>-</v>
      </c>
      <c r="DP825" s="235" t="str">
        <f t="shared" si="1128"/>
        <v>-</v>
      </c>
      <c r="DQ825" s="171"/>
      <c r="EJ825" s="147"/>
    </row>
    <row r="826" spans="88:140" ht="13.5" customHeight="1">
      <c r="CJ826" s="236" t="str">
        <f t="shared" si="1124"/>
        <v>-</v>
      </c>
      <c r="CK826" s="142" t="str">
        <f t="shared" si="1106"/>
        <v>-</v>
      </c>
      <c r="CL826" s="260" t="str">
        <f t="shared" si="1125"/>
        <v>-</v>
      </c>
      <c r="CM826" s="3">
        <f t="shared" si="1107"/>
        <v>0</v>
      </c>
      <c r="CN826" s="3">
        <f t="shared" si="1126"/>
        <v>0</v>
      </c>
      <c r="CO826" s="3">
        <f t="shared" si="1108"/>
        <v>0</v>
      </c>
      <c r="CP826" s="3">
        <f t="shared" si="1109"/>
        <v>0</v>
      </c>
      <c r="CQ826" s="3">
        <f t="shared" si="1110"/>
        <v>0</v>
      </c>
      <c r="CR826" s="3">
        <f t="shared" si="1111"/>
        <v>0</v>
      </c>
      <c r="CS826" s="3">
        <f t="shared" si="1112"/>
        <v>0</v>
      </c>
      <c r="CT826" s="3">
        <f t="shared" si="1113"/>
        <v>0</v>
      </c>
      <c r="CU826" s="3">
        <f t="shared" si="1114"/>
        <v>0</v>
      </c>
      <c r="CV826" s="3">
        <f t="shared" si="1115"/>
        <v>0</v>
      </c>
      <c r="CW826" s="3">
        <f t="shared" si="1116"/>
        <v>0</v>
      </c>
      <c r="CX826" s="3">
        <f t="shared" si="1117"/>
        <v>0</v>
      </c>
      <c r="CY826" s="3">
        <f t="shared" si="1118"/>
        <v>0</v>
      </c>
      <c r="CZ826" s="3">
        <f t="shared" si="1119"/>
        <v>0</v>
      </c>
      <c r="DA826" s="3">
        <f t="shared" si="1127"/>
        <v>-1</v>
      </c>
      <c r="DB826" s="3">
        <f t="shared" si="1120"/>
        <v>-1</v>
      </c>
      <c r="DC826" s="3">
        <f t="shared" si="1120"/>
        <v>-1</v>
      </c>
      <c r="DD826" s="3">
        <f t="shared" si="1120"/>
        <v>-1</v>
      </c>
      <c r="DE826" s="3">
        <f t="shared" si="1120"/>
        <v>-1</v>
      </c>
      <c r="DF826" s="3">
        <f t="shared" si="1120"/>
        <v>-1</v>
      </c>
      <c r="DG826" s="3">
        <f t="shared" si="1120"/>
        <v>-1</v>
      </c>
      <c r="DH826" s="3">
        <f t="shared" si="1120"/>
        <v>-1</v>
      </c>
      <c r="DI826" s="3">
        <f t="shared" si="1120"/>
        <v>-1</v>
      </c>
      <c r="DJ826" s="3">
        <f t="shared" si="1120"/>
        <v>-1</v>
      </c>
      <c r="DK826" s="3">
        <f t="shared" si="1121"/>
        <v>-1</v>
      </c>
      <c r="DL826" s="3">
        <f t="shared" si="1121"/>
        <v>-1</v>
      </c>
      <c r="DM826" s="161" t="str">
        <f t="shared" si="1122"/>
        <v>-</v>
      </c>
      <c r="DN826" s="161" t="str">
        <f t="shared" si="1123"/>
        <v>-</v>
      </c>
      <c r="DO826" s="139" t="str">
        <f t="shared" si="1129"/>
        <v>-</v>
      </c>
      <c r="DP826" s="235" t="str">
        <f t="shared" si="1128"/>
        <v>-</v>
      </c>
      <c r="DQ826" s="171"/>
      <c r="EJ826" s="147"/>
    </row>
    <row r="827" spans="88:140" ht="13.5" customHeight="1">
      <c r="CJ827" s="236" t="str">
        <f t="shared" si="1124"/>
        <v>-</v>
      </c>
      <c r="CK827" s="142" t="str">
        <f t="shared" si="1106"/>
        <v>-</v>
      </c>
      <c r="CL827" s="260" t="str">
        <f t="shared" si="1125"/>
        <v>-</v>
      </c>
      <c r="CM827" s="3">
        <f t="shared" si="1107"/>
        <v>0</v>
      </c>
      <c r="CN827" s="3">
        <f t="shared" si="1126"/>
        <v>0</v>
      </c>
      <c r="CO827" s="3">
        <f t="shared" si="1108"/>
        <v>0</v>
      </c>
      <c r="CP827" s="3">
        <f t="shared" si="1109"/>
        <v>0</v>
      </c>
      <c r="CQ827" s="3">
        <f t="shared" si="1110"/>
        <v>0</v>
      </c>
      <c r="CR827" s="3">
        <f t="shared" si="1111"/>
        <v>0</v>
      </c>
      <c r="CS827" s="3">
        <f t="shared" si="1112"/>
        <v>0</v>
      </c>
      <c r="CT827" s="3">
        <f t="shared" si="1113"/>
        <v>0</v>
      </c>
      <c r="CU827" s="3">
        <f t="shared" si="1114"/>
        <v>0</v>
      </c>
      <c r="CV827" s="3">
        <f t="shared" si="1115"/>
        <v>0</v>
      </c>
      <c r="CW827" s="3">
        <f t="shared" si="1116"/>
        <v>0</v>
      </c>
      <c r="CX827" s="3">
        <f t="shared" si="1117"/>
        <v>0</v>
      </c>
      <c r="CY827" s="3">
        <f t="shared" si="1118"/>
        <v>0</v>
      </c>
      <c r="CZ827" s="3">
        <f t="shared" si="1119"/>
        <v>0</v>
      </c>
      <c r="DA827" s="3">
        <f t="shared" si="1127"/>
        <v>-1</v>
      </c>
      <c r="DB827" s="3">
        <f t="shared" si="1120"/>
        <v>-1</v>
      </c>
      <c r="DC827" s="3">
        <f t="shared" si="1120"/>
        <v>-1</v>
      </c>
      <c r="DD827" s="3">
        <f t="shared" si="1120"/>
        <v>-1</v>
      </c>
      <c r="DE827" s="3">
        <f t="shared" si="1120"/>
        <v>-1</v>
      </c>
      <c r="DF827" s="3">
        <f t="shared" si="1120"/>
        <v>-1</v>
      </c>
      <c r="DG827" s="3">
        <f t="shared" si="1120"/>
        <v>-1</v>
      </c>
      <c r="DH827" s="3">
        <f t="shared" si="1120"/>
        <v>-1</v>
      </c>
      <c r="DI827" s="3">
        <f t="shared" si="1120"/>
        <v>-1</v>
      </c>
      <c r="DJ827" s="3">
        <f t="shared" si="1120"/>
        <v>-1</v>
      </c>
      <c r="DK827" s="3">
        <f t="shared" si="1121"/>
        <v>-1</v>
      </c>
      <c r="DL827" s="3">
        <f t="shared" si="1121"/>
        <v>-1</v>
      </c>
      <c r="DM827" s="161" t="str">
        <f t="shared" si="1122"/>
        <v>-</v>
      </c>
      <c r="DN827" s="161" t="str">
        <f t="shared" si="1123"/>
        <v>-</v>
      </c>
      <c r="DO827" s="139" t="str">
        <f t="shared" si="1129"/>
        <v>-</v>
      </c>
      <c r="DP827" s="235" t="str">
        <f t="shared" si="1128"/>
        <v>-</v>
      </c>
      <c r="DQ827" s="172"/>
      <c r="EJ827" s="147"/>
    </row>
    <row r="828" spans="88:140" ht="13.5" customHeight="1">
      <c r="CJ828" s="236" t="str">
        <f t="shared" si="1124"/>
        <v>-</v>
      </c>
      <c r="CK828" s="142" t="str">
        <f t="shared" si="1106"/>
        <v>-</v>
      </c>
      <c r="CL828" s="260" t="str">
        <f t="shared" si="1125"/>
        <v>-</v>
      </c>
      <c r="CM828" s="3">
        <f t="shared" si="1107"/>
        <v>0</v>
      </c>
      <c r="CN828" s="3">
        <f t="shared" si="1126"/>
        <v>0</v>
      </c>
      <c r="CO828" s="3">
        <f t="shared" si="1108"/>
        <v>0</v>
      </c>
      <c r="CP828" s="3">
        <f t="shared" si="1109"/>
        <v>0</v>
      </c>
      <c r="CQ828" s="3">
        <f t="shared" si="1110"/>
        <v>0</v>
      </c>
      <c r="CR828" s="3">
        <f t="shared" si="1111"/>
        <v>0</v>
      </c>
      <c r="CS828" s="3">
        <f t="shared" si="1112"/>
        <v>0</v>
      </c>
      <c r="CT828" s="3">
        <f t="shared" si="1113"/>
        <v>0</v>
      </c>
      <c r="CU828" s="3">
        <f t="shared" si="1114"/>
        <v>0</v>
      </c>
      <c r="CV828" s="3">
        <f t="shared" si="1115"/>
        <v>0</v>
      </c>
      <c r="CW828" s="3">
        <f t="shared" si="1116"/>
        <v>0</v>
      </c>
      <c r="CX828" s="3">
        <f t="shared" si="1117"/>
        <v>0</v>
      </c>
      <c r="CY828" s="3">
        <f t="shared" si="1118"/>
        <v>0</v>
      </c>
      <c r="CZ828" s="3">
        <f t="shared" si="1119"/>
        <v>0</v>
      </c>
      <c r="DA828" s="3">
        <f t="shared" si="1127"/>
        <v>-1</v>
      </c>
      <c r="DB828" s="3">
        <f t="shared" si="1120"/>
        <v>-1</v>
      </c>
      <c r="DC828" s="3">
        <f t="shared" si="1120"/>
        <v>-1</v>
      </c>
      <c r="DD828" s="3">
        <f t="shared" si="1120"/>
        <v>-1</v>
      </c>
      <c r="DE828" s="3">
        <f t="shared" si="1120"/>
        <v>-1</v>
      </c>
      <c r="DF828" s="3">
        <f t="shared" si="1120"/>
        <v>-1</v>
      </c>
      <c r="DG828" s="3">
        <f t="shared" si="1120"/>
        <v>-1</v>
      </c>
      <c r="DH828" s="3">
        <f t="shared" si="1120"/>
        <v>-1</v>
      </c>
      <c r="DI828" s="3">
        <f t="shared" si="1120"/>
        <v>-1</v>
      </c>
      <c r="DJ828" s="3">
        <f t="shared" si="1120"/>
        <v>-1</v>
      </c>
      <c r="DK828" s="3">
        <f t="shared" si="1121"/>
        <v>-1</v>
      </c>
      <c r="DL828" s="3">
        <f t="shared" si="1121"/>
        <v>-1</v>
      </c>
      <c r="DM828" s="161" t="str">
        <f t="shared" si="1122"/>
        <v>-</v>
      </c>
      <c r="DN828" s="161" t="str">
        <f t="shared" si="1123"/>
        <v>-</v>
      </c>
      <c r="DO828" s="139" t="str">
        <f t="shared" si="1129"/>
        <v>-</v>
      </c>
      <c r="DP828" s="235" t="str">
        <f t="shared" si="1128"/>
        <v>-</v>
      </c>
      <c r="EJ828" s="147"/>
    </row>
    <row r="829" spans="88:140" ht="13.5" customHeight="1">
      <c r="CJ829" s="236" t="str">
        <f t="shared" si="1124"/>
        <v>-</v>
      </c>
      <c r="CK829" s="142" t="str">
        <f t="shared" si="1106"/>
        <v>-</v>
      </c>
      <c r="CL829" s="260" t="str">
        <f t="shared" si="1125"/>
        <v>-</v>
      </c>
      <c r="CM829" s="3">
        <f t="shared" si="1107"/>
        <v>0</v>
      </c>
      <c r="CN829" s="3">
        <f t="shared" si="1126"/>
        <v>0</v>
      </c>
      <c r="CO829" s="3">
        <f t="shared" si="1108"/>
        <v>0</v>
      </c>
      <c r="CP829" s="3">
        <f t="shared" si="1109"/>
        <v>0</v>
      </c>
      <c r="CQ829" s="3">
        <f t="shared" si="1110"/>
        <v>0</v>
      </c>
      <c r="CR829" s="3">
        <f t="shared" si="1111"/>
        <v>0</v>
      </c>
      <c r="CS829" s="3">
        <f t="shared" si="1112"/>
        <v>0</v>
      </c>
      <c r="CT829" s="3">
        <f t="shared" si="1113"/>
        <v>0</v>
      </c>
      <c r="CU829" s="3">
        <f t="shared" si="1114"/>
        <v>0</v>
      </c>
      <c r="CV829" s="3">
        <f t="shared" si="1115"/>
        <v>0</v>
      </c>
      <c r="CW829" s="3">
        <f t="shared" si="1116"/>
        <v>0</v>
      </c>
      <c r="CX829" s="3">
        <f t="shared" si="1117"/>
        <v>0</v>
      </c>
      <c r="CY829" s="3">
        <f t="shared" si="1118"/>
        <v>0</v>
      </c>
      <c r="CZ829" s="3">
        <f t="shared" si="1119"/>
        <v>0</v>
      </c>
      <c r="DA829" s="3">
        <f t="shared" si="1127"/>
        <v>-1</v>
      </c>
      <c r="DB829" s="3">
        <f t="shared" si="1120"/>
        <v>-1</v>
      </c>
      <c r="DC829" s="3">
        <f t="shared" si="1120"/>
        <v>-1</v>
      </c>
      <c r="DD829" s="3">
        <f t="shared" si="1120"/>
        <v>-1</v>
      </c>
      <c r="DE829" s="3">
        <f t="shared" si="1120"/>
        <v>-1</v>
      </c>
      <c r="DF829" s="3">
        <f t="shared" si="1120"/>
        <v>-1</v>
      </c>
      <c r="DG829" s="3">
        <f t="shared" si="1120"/>
        <v>-1</v>
      </c>
      <c r="DH829" s="3">
        <f t="shared" si="1120"/>
        <v>-1</v>
      </c>
      <c r="DI829" s="3">
        <f t="shared" si="1120"/>
        <v>-1</v>
      </c>
      <c r="DJ829" s="3">
        <f t="shared" si="1120"/>
        <v>-1</v>
      </c>
      <c r="DK829" s="3">
        <f t="shared" si="1121"/>
        <v>-1</v>
      </c>
      <c r="DL829" s="3">
        <f t="shared" si="1121"/>
        <v>-1</v>
      </c>
      <c r="DM829" s="161" t="str">
        <f t="shared" si="1122"/>
        <v>-</v>
      </c>
      <c r="DN829" s="161" t="str">
        <f t="shared" si="1123"/>
        <v>-</v>
      </c>
      <c r="DO829" s="139" t="str">
        <f t="shared" si="1129"/>
        <v>-</v>
      </c>
      <c r="DP829" s="235" t="str">
        <f t="shared" si="1128"/>
        <v>-</v>
      </c>
      <c r="EJ829" s="147"/>
    </row>
    <row r="830" spans="88:140" ht="13.5" customHeight="1">
      <c r="CJ830" s="236" t="str">
        <f t="shared" si="1124"/>
        <v>-</v>
      </c>
      <c r="CK830" s="142" t="str">
        <f t="shared" si="1106"/>
        <v>-</v>
      </c>
      <c r="CL830" s="260" t="str">
        <f t="shared" si="1125"/>
        <v>-</v>
      </c>
      <c r="CM830" s="3">
        <f t="shared" si="1107"/>
        <v>0</v>
      </c>
      <c r="CN830" s="3">
        <f t="shared" si="1126"/>
        <v>0</v>
      </c>
      <c r="CO830" s="3">
        <f t="shared" si="1108"/>
        <v>0</v>
      </c>
      <c r="CP830" s="3">
        <f t="shared" si="1109"/>
        <v>0</v>
      </c>
      <c r="CQ830" s="3">
        <f t="shared" si="1110"/>
        <v>0</v>
      </c>
      <c r="CR830" s="3">
        <f t="shared" si="1111"/>
        <v>0</v>
      </c>
      <c r="CS830" s="3">
        <f t="shared" si="1112"/>
        <v>0</v>
      </c>
      <c r="CT830" s="3">
        <f t="shared" si="1113"/>
        <v>0</v>
      </c>
      <c r="CU830" s="3">
        <f t="shared" si="1114"/>
        <v>0</v>
      </c>
      <c r="CV830" s="3">
        <f t="shared" si="1115"/>
        <v>0</v>
      </c>
      <c r="CW830" s="3">
        <f t="shared" si="1116"/>
        <v>0</v>
      </c>
      <c r="CX830" s="3">
        <f t="shared" si="1117"/>
        <v>0</v>
      </c>
      <c r="CY830" s="3">
        <f t="shared" si="1118"/>
        <v>0</v>
      </c>
      <c r="CZ830" s="3">
        <f t="shared" si="1119"/>
        <v>0</v>
      </c>
      <c r="DA830" s="3">
        <f t="shared" si="1127"/>
        <v>-1</v>
      </c>
      <c r="DB830" s="3">
        <f t="shared" si="1120"/>
        <v>-1</v>
      </c>
      <c r="DC830" s="3">
        <f t="shared" si="1120"/>
        <v>-1</v>
      </c>
      <c r="DD830" s="3">
        <f t="shared" si="1120"/>
        <v>-1</v>
      </c>
      <c r="DE830" s="3">
        <f t="shared" si="1120"/>
        <v>-1</v>
      </c>
      <c r="DF830" s="3">
        <f t="shared" si="1120"/>
        <v>-1</v>
      </c>
      <c r="DG830" s="3">
        <f t="shared" si="1120"/>
        <v>-1</v>
      </c>
      <c r="DH830" s="3">
        <f t="shared" si="1120"/>
        <v>-1</v>
      </c>
      <c r="DI830" s="3">
        <f t="shared" si="1120"/>
        <v>-1</v>
      </c>
      <c r="DJ830" s="3">
        <f t="shared" si="1120"/>
        <v>-1</v>
      </c>
      <c r="DK830" s="3">
        <f t="shared" si="1121"/>
        <v>-1</v>
      </c>
      <c r="DL830" s="3">
        <f t="shared" si="1121"/>
        <v>-1</v>
      </c>
      <c r="DM830" s="161" t="str">
        <f t="shared" si="1122"/>
        <v>-</v>
      </c>
      <c r="DN830" s="161" t="str">
        <f t="shared" si="1123"/>
        <v>-</v>
      </c>
      <c r="DO830" s="139" t="str">
        <f t="shared" si="1129"/>
        <v>-</v>
      </c>
      <c r="DP830" s="235" t="str">
        <f t="shared" si="1128"/>
        <v>-</v>
      </c>
      <c r="EJ830" s="147"/>
    </row>
    <row r="831" spans="88:140" ht="13.5" customHeight="1">
      <c r="CJ831" s="236" t="str">
        <f t="shared" si="1124"/>
        <v>-</v>
      </c>
      <c r="CK831" s="142" t="str">
        <f t="shared" si="1106"/>
        <v>-</v>
      </c>
      <c r="CL831" s="260" t="str">
        <f t="shared" si="1125"/>
        <v>-</v>
      </c>
      <c r="CM831" s="3">
        <f t="shared" si="1107"/>
        <v>0</v>
      </c>
      <c r="CN831" s="3">
        <f t="shared" si="1126"/>
        <v>0</v>
      </c>
      <c r="CO831" s="3">
        <f t="shared" si="1108"/>
        <v>0</v>
      </c>
      <c r="CP831" s="3">
        <f t="shared" si="1109"/>
        <v>0</v>
      </c>
      <c r="CQ831" s="3">
        <f t="shared" si="1110"/>
        <v>0</v>
      </c>
      <c r="CR831" s="3">
        <f t="shared" si="1111"/>
        <v>0</v>
      </c>
      <c r="CS831" s="3">
        <f t="shared" si="1112"/>
        <v>0</v>
      </c>
      <c r="CT831" s="3">
        <f t="shared" si="1113"/>
        <v>0</v>
      </c>
      <c r="CU831" s="3">
        <f t="shared" si="1114"/>
        <v>0</v>
      </c>
      <c r="CV831" s="3">
        <f t="shared" si="1115"/>
        <v>0</v>
      </c>
      <c r="CW831" s="3">
        <f t="shared" si="1116"/>
        <v>0</v>
      </c>
      <c r="CX831" s="3">
        <f t="shared" si="1117"/>
        <v>0</v>
      </c>
      <c r="CY831" s="3">
        <f t="shared" si="1118"/>
        <v>0</v>
      </c>
      <c r="CZ831" s="3">
        <f t="shared" si="1119"/>
        <v>0</v>
      </c>
      <c r="DA831" s="3">
        <f t="shared" si="1127"/>
        <v>-1</v>
      </c>
      <c r="DB831" s="3">
        <f t="shared" si="1120"/>
        <v>-1</v>
      </c>
      <c r="DC831" s="3">
        <f t="shared" si="1120"/>
        <v>-1</v>
      </c>
      <c r="DD831" s="3">
        <f t="shared" si="1120"/>
        <v>-1</v>
      </c>
      <c r="DE831" s="3">
        <f t="shared" si="1120"/>
        <v>-1</v>
      </c>
      <c r="DF831" s="3">
        <f t="shared" si="1120"/>
        <v>-1</v>
      </c>
      <c r="DG831" s="3">
        <f t="shared" si="1120"/>
        <v>-1</v>
      </c>
      <c r="DH831" s="3">
        <f t="shared" si="1120"/>
        <v>-1</v>
      </c>
      <c r="DI831" s="3">
        <f t="shared" si="1120"/>
        <v>-1</v>
      </c>
      <c r="DJ831" s="3">
        <f t="shared" si="1120"/>
        <v>-1</v>
      </c>
      <c r="DK831" s="3">
        <f t="shared" si="1121"/>
        <v>-1</v>
      </c>
      <c r="DL831" s="3">
        <f t="shared" si="1121"/>
        <v>-1</v>
      </c>
      <c r="DM831" s="161" t="str">
        <f t="shared" si="1122"/>
        <v>-</v>
      </c>
      <c r="DN831" s="161" t="str">
        <f t="shared" si="1123"/>
        <v>-</v>
      </c>
      <c r="DO831" s="139" t="str">
        <f t="shared" si="1129"/>
        <v>-</v>
      </c>
      <c r="DP831" s="235" t="str">
        <f t="shared" si="1128"/>
        <v>-</v>
      </c>
      <c r="EJ831" s="147"/>
    </row>
    <row r="832" spans="88:140" ht="13.5" customHeight="1">
      <c r="CJ832" s="236" t="str">
        <f t="shared" si="1124"/>
        <v>-</v>
      </c>
      <c r="CK832" s="142" t="str">
        <f t="shared" si="1106"/>
        <v>-</v>
      </c>
      <c r="CL832" s="260" t="str">
        <f t="shared" si="1125"/>
        <v>-</v>
      </c>
      <c r="CM832" s="3">
        <f t="shared" si="1107"/>
        <v>0</v>
      </c>
      <c r="CN832" s="3">
        <f t="shared" si="1126"/>
        <v>0</v>
      </c>
      <c r="CO832" s="3">
        <f t="shared" si="1108"/>
        <v>0</v>
      </c>
      <c r="CP832" s="3">
        <f t="shared" si="1109"/>
        <v>0</v>
      </c>
      <c r="CQ832" s="3">
        <f t="shared" si="1110"/>
        <v>0</v>
      </c>
      <c r="CR832" s="3">
        <f t="shared" si="1111"/>
        <v>0</v>
      </c>
      <c r="CS832" s="3">
        <f t="shared" si="1112"/>
        <v>0</v>
      </c>
      <c r="CT832" s="3">
        <f t="shared" si="1113"/>
        <v>0</v>
      </c>
      <c r="CU832" s="3">
        <f t="shared" si="1114"/>
        <v>0</v>
      </c>
      <c r="CV832" s="3">
        <f t="shared" si="1115"/>
        <v>0</v>
      </c>
      <c r="CW832" s="3">
        <f t="shared" si="1116"/>
        <v>0</v>
      </c>
      <c r="CX832" s="3">
        <f t="shared" si="1117"/>
        <v>0</v>
      </c>
      <c r="CY832" s="3">
        <f t="shared" si="1118"/>
        <v>0</v>
      </c>
      <c r="CZ832" s="3">
        <f t="shared" si="1119"/>
        <v>0</v>
      </c>
      <c r="DA832" s="3">
        <f t="shared" si="1127"/>
        <v>-1</v>
      </c>
      <c r="DB832" s="3">
        <f t="shared" si="1120"/>
        <v>-1</v>
      </c>
      <c r="DC832" s="3">
        <f t="shared" si="1120"/>
        <v>-1</v>
      </c>
      <c r="DD832" s="3">
        <f t="shared" si="1120"/>
        <v>-1</v>
      </c>
      <c r="DE832" s="3">
        <f t="shared" si="1120"/>
        <v>-1</v>
      </c>
      <c r="DF832" s="3">
        <f t="shared" si="1120"/>
        <v>-1</v>
      </c>
      <c r="DG832" s="3">
        <f t="shared" si="1120"/>
        <v>-1</v>
      </c>
      <c r="DH832" s="3">
        <f t="shared" si="1120"/>
        <v>-1</v>
      </c>
      <c r="DI832" s="3">
        <f t="shared" si="1120"/>
        <v>-1</v>
      </c>
      <c r="DJ832" s="3">
        <f t="shared" si="1120"/>
        <v>-1</v>
      </c>
      <c r="DK832" s="3">
        <f t="shared" si="1121"/>
        <v>-1</v>
      </c>
      <c r="DL832" s="3">
        <f t="shared" si="1121"/>
        <v>-1</v>
      </c>
      <c r="DM832" s="161" t="str">
        <f t="shared" si="1122"/>
        <v>-</v>
      </c>
      <c r="DN832" s="161" t="str">
        <f t="shared" si="1123"/>
        <v>-</v>
      </c>
      <c r="DO832" s="139" t="str">
        <f t="shared" si="1129"/>
        <v>-</v>
      </c>
      <c r="DP832" s="235" t="str">
        <f t="shared" si="1128"/>
        <v>-</v>
      </c>
      <c r="DQ832" s="142"/>
      <c r="EJ832" s="147"/>
    </row>
    <row r="833" spans="88:140" ht="13.5" customHeight="1">
      <c r="CJ833" s="236" t="str">
        <f t="shared" si="1124"/>
        <v>-</v>
      </c>
      <c r="CK833" s="142" t="str">
        <f t="shared" si="1106"/>
        <v>-</v>
      </c>
      <c r="CL833" s="260" t="str">
        <f t="shared" si="1125"/>
        <v>-</v>
      </c>
      <c r="CM833" s="3">
        <f t="shared" si="1107"/>
        <v>0</v>
      </c>
      <c r="CN833" s="3">
        <f t="shared" si="1126"/>
        <v>0</v>
      </c>
      <c r="CO833" s="3">
        <f t="shared" si="1108"/>
        <v>0</v>
      </c>
      <c r="CP833" s="3">
        <f t="shared" si="1109"/>
        <v>0</v>
      </c>
      <c r="CQ833" s="3">
        <f t="shared" si="1110"/>
        <v>0</v>
      </c>
      <c r="CR833" s="3">
        <f t="shared" si="1111"/>
        <v>0</v>
      </c>
      <c r="CS833" s="3">
        <f t="shared" si="1112"/>
        <v>0</v>
      </c>
      <c r="CT833" s="3">
        <f t="shared" si="1113"/>
        <v>0</v>
      </c>
      <c r="CU833" s="3">
        <f t="shared" si="1114"/>
        <v>0</v>
      </c>
      <c r="CV833" s="3">
        <f t="shared" si="1115"/>
        <v>0</v>
      </c>
      <c r="CW833" s="3">
        <f t="shared" si="1116"/>
        <v>0</v>
      </c>
      <c r="CX833" s="3">
        <f t="shared" si="1117"/>
        <v>0</v>
      </c>
      <c r="CY833" s="3">
        <f t="shared" si="1118"/>
        <v>0</v>
      </c>
      <c r="CZ833" s="3">
        <f t="shared" si="1119"/>
        <v>0</v>
      </c>
      <c r="DA833" s="3">
        <f t="shared" si="1127"/>
        <v>-1</v>
      </c>
      <c r="DB833" s="3">
        <f t="shared" si="1120"/>
        <v>-1</v>
      </c>
      <c r="DC833" s="3">
        <f t="shared" si="1120"/>
        <v>-1</v>
      </c>
      <c r="DD833" s="3">
        <f t="shared" si="1120"/>
        <v>-1</v>
      </c>
      <c r="DE833" s="3">
        <f t="shared" si="1120"/>
        <v>-1</v>
      </c>
      <c r="DF833" s="3">
        <f t="shared" si="1120"/>
        <v>-1</v>
      </c>
      <c r="DG833" s="3">
        <f t="shared" si="1120"/>
        <v>-1</v>
      </c>
      <c r="DH833" s="3">
        <f t="shared" si="1120"/>
        <v>-1</v>
      </c>
      <c r="DI833" s="3">
        <f t="shared" si="1120"/>
        <v>-1</v>
      </c>
      <c r="DJ833" s="3">
        <f t="shared" si="1120"/>
        <v>-1</v>
      </c>
      <c r="DK833" s="3">
        <f t="shared" si="1121"/>
        <v>-1</v>
      </c>
      <c r="DL833" s="3">
        <f t="shared" si="1121"/>
        <v>-1</v>
      </c>
      <c r="DM833" s="161" t="str">
        <f t="shared" si="1122"/>
        <v>-</v>
      </c>
      <c r="DN833" s="161" t="str">
        <f t="shared" si="1123"/>
        <v>-</v>
      </c>
      <c r="DO833" s="139" t="str">
        <f t="shared" si="1129"/>
        <v>-</v>
      </c>
      <c r="DP833" s="235" t="str">
        <f t="shared" si="1128"/>
        <v>-</v>
      </c>
      <c r="DQ833" s="142"/>
      <c r="EJ833" s="147"/>
    </row>
    <row r="834" spans="88:140" ht="13.5" customHeight="1">
      <c r="CJ834" s="236" t="str">
        <f t="shared" si="1124"/>
        <v>-</v>
      </c>
      <c r="CK834" s="142" t="str">
        <f t="shared" si="1106"/>
        <v>-</v>
      </c>
      <c r="CL834" s="260" t="str">
        <f t="shared" si="1125"/>
        <v>-</v>
      </c>
      <c r="CM834" s="3">
        <f t="shared" si="1107"/>
        <v>0</v>
      </c>
      <c r="CN834" s="3">
        <f t="shared" si="1126"/>
        <v>0</v>
      </c>
      <c r="CO834" s="3">
        <f t="shared" si="1108"/>
        <v>0</v>
      </c>
      <c r="CP834" s="3">
        <f t="shared" si="1109"/>
        <v>0</v>
      </c>
      <c r="CQ834" s="3">
        <f t="shared" si="1110"/>
        <v>0</v>
      </c>
      <c r="CR834" s="3">
        <f t="shared" si="1111"/>
        <v>0</v>
      </c>
      <c r="CS834" s="3">
        <f t="shared" si="1112"/>
        <v>0</v>
      </c>
      <c r="CT834" s="3">
        <f t="shared" si="1113"/>
        <v>0</v>
      </c>
      <c r="CU834" s="3">
        <f t="shared" si="1114"/>
        <v>0</v>
      </c>
      <c r="CV834" s="3">
        <f t="shared" si="1115"/>
        <v>0</v>
      </c>
      <c r="CW834" s="3">
        <f t="shared" si="1116"/>
        <v>0</v>
      </c>
      <c r="CX834" s="3">
        <f t="shared" si="1117"/>
        <v>0</v>
      </c>
      <c r="CY834" s="3">
        <f t="shared" si="1118"/>
        <v>0</v>
      </c>
      <c r="CZ834" s="3">
        <f t="shared" si="1119"/>
        <v>0</v>
      </c>
      <c r="DA834" s="3">
        <f t="shared" si="1127"/>
        <v>-1</v>
      </c>
      <c r="DB834" s="3">
        <f t="shared" si="1120"/>
        <v>-1</v>
      </c>
      <c r="DC834" s="3">
        <f t="shared" si="1120"/>
        <v>-1</v>
      </c>
      <c r="DD834" s="3">
        <f t="shared" si="1120"/>
        <v>-1</v>
      </c>
      <c r="DE834" s="3">
        <f t="shared" si="1120"/>
        <v>-1</v>
      </c>
      <c r="DF834" s="3">
        <f t="shared" si="1120"/>
        <v>-1</v>
      </c>
      <c r="DG834" s="3">
        <f t="shared" si="1120"/>
        <v>-1</v>
      </c>
      <c r="DH834" s="3">
        <f t="shared" si="1120"/>
        <v>-1</v>
      </c>
      <c r="DI834" s="3">
        <f t="shared" si="1120"/>
        <v>-1</v>
      </c>
      <c r="DJ834" s="3">
        <f t="shared" si="1120"/>
        <v>-1</v>
      </c>
      <c r="DK834" s="3">
        <f t="shared" si="1121"/>
        <v>-1</v>
      </c>
      <c r="DL834" s="3">
        <f t="shared" si="1121"/>
        <v>-1</v>
      </c>
      <c r="DM834" s="161" t="str">
        <f t="shared" si="1122"/>
        <v>-</v>
      </c>
      <c r="DN834" s="161" t="str">
        <f t="shared" si="1123"/>
        <v>-</v>
      </c>
      <c r="DO834" s="139" t="str">
        <f t="shared" si="1129"/>
        <v>-</v>
      </c>
      <c r="DP834" s="235" t="str">
        <f t="shared" si="1128"/>
        <v>-</v>
      </c>
      <c r="DQ834" s="173"/>
      <c r="EJ834" s="147"/>
    </row>
    <row r="835" spans="88:140" ht="13.5" customHeight="1">
      <c r="CJ835" s="236" t="str">
        <f t="shared" si="1124"/>
        <v>-</v>
      </c>
      <c r="CK835" s="142" t="str">
        <f t="shared" si="1106"/>
        <v>-</v>
      </c>
      <c r="CL835" s="260" t="str">
        <f t="shared" si="1125"/>
        <v>-</v>
      </c>
      <c r="CM835" s="3">
        <f t="shared" si="1107"/>
        <v>0</v>
      </c>
      <c r="CN835" s="3">
        <f t="shared" si="1126"/>
        <v>0</v>
      </c>
      <c r="CO835" s="3">
        <f t="shared" si="1108"/>
        <v>0</v>
      </c>
      <c r="CP835" s="3">
        <f t="shared" si="1109"/>
        <v>0</v>
      </c>
      <c r="CQ835" s="3">
        <f t="shared" si="1110"/>
        <v>0</v>
      </c>
      <c r="CR835" s="3">
        <f t="shared" si="1111"/>
        <v>0</v>
      </c>
      <c r="CS835" s="3">
        <f t="shared" si="1112"/>
        <v>0</v>
      </c>
      <c r="CT835" s="3">
        <f t="shared" si="1113"/>
        <v>0</v>
      </c>
      <c r="CU835" s="3">
        <f t="shared" si="1114"/>
        <v>0</v>
      </c>
      <c r="CV835" s="3">
        <f t="shared" si="1115"/>
        <v>0</v>
      </c>
      <c r="CW835" s="3">
        <f t="shared" si="1116"/>
        <v>0</v>
      </c>
      <c r="CX835" s="3">
        <f t="shared" si="1117"/>
        <v>0</v>
      </c>
      <c r="CY835" s="3">
        <f t="shared" si="1118"/>
        <v>0</v>
      </c>
      <c r="CZ835" s="3">
        <f t="shared" si="1119"/>
        <v>0</v>
      </c>
      <c r="DA835" s="3">
        <f t="shared" si="1127"/>
        <v>-1</v>
      </c>
      <c r="DB835" s="3">
        <f t="shared" si="1120"/>
        <v>-1</v>
      </c>
      <c r="DC835" s="3">
        <f t="shared" si="1120"/>
        <v>-1</v>
      </c>
      <c r="DD835" s="3">
        <f t="shared" si="1120"/>
        <v>-1</v>
      </c>
      <c r="DE835" s="3">
        <f t="shared" si="1120"/>
        <v>-1</v>
      </c>
      <c r="DF835" s="3">
        <f t="shared" si="1120"/>
        <v>-1</v>
      </c>
      <c r="DG835" s="3">
        <f t="shared" si="1120"/>
        <v>-1</v>
      </c>
      <c r="DH835" s="3">
        <f t="shared" si="1120"/>
        <v>-1</v>
      </c>
      <c r="DI835" s="3">
        <f t="shared" si="1120"/>
        <v>-1</v>
      </c>
      <c r="DJ835" s="3">
        <f t="shared" si="1120"/>
        <v>-1</v>
      </c>
      <c r="DK835" s="3">
        <f t="shared" si="1121"/>
        <v>-1</v>
      </c>
      <c r="DL835" s="3">
        <f t="shared" si="1121"/>
        <v>-1</v>
      </c>
      <c r="DM835" s="161" t="str">
        <f t="shared" si="1122"/>
        <v>-</v>
      </c>
      <c r="DN835" s="161" t="str">
        <f t="shared" si="1123"/>
        <v>-</v>
      </c>
      <c r="DO835" s="139" t="str">
        <f t="shared" si="1129"/>
        <v>-</v>
      </c>
      <c r="DP835" s="235" t="str">
        <f t="shared" si="1128"/>
        <v>-</v>
      </c>
      <c r="DQ835" s="171"/>
      <c r="EJ835" s="147"/>
    </row>
    <row r="836" spans="88:140" ht="13.5" customHeight="1">
      <c r="CJ836" s="236" t="str">
        <f t="shared" si="1124"/>
        <v>-</v>
      </c>
      <c r="CK836" s="142" t="str">
        <f t="shared" si="1106"/>
        <v>-</v>
      </c>
      <c r="CL836" s="260" t="str">
        <f t="shared" si="1125"/>
        <v>-</v>
      </c>
      <c r="CM836" s="3">
        <f t="shared" si="1107"/>
        <v>0</v>
      </c>
      <c r="CN836" s="3">
        <f t="shared" si="1126"/>
        <v>0</v>
      </c>
      <c r="CO836" s="3">
        <f t="shared" si="1108"/>
        <v>0</v>
      </c>
      <c r="CP836" s="3">
        <f t="shared" si="1109"/>
        <v>0</v>
      </c>
      <c r="CQ836" s="3">
        <f t="shared" si="1110"/>
        <v>0</v>
      </c>
      <c r="CR836" s="3">
        <f t="shared" si="1111"/>
        <v>0</v>
      </c>
      <c r="CS836" s="3">
        <f t="shared" si="1112"/>
        <v>0</v>
      </c>
      <c r="CT836" s="3">
        <f t="shared" si="1113"/>
        <v>0</v>
      </c>
      <c r="CU836" s="3">
        <f t="shared" si="1114"/>
        <v>0</v>
      </c>
      <c r="CV836" s="3">
        <f t="shared" si="1115"/>
        <v>0</v>
      </c>
      <c r="CW836" s="3">
        <f t="shared" si="1116"/>
        <v>0</v>
      </c>
      <c r="CX836" s="3">
        <f t="shared" si="1117"/>
        <v>0</v>
      </c>
      <c r="CY836" s="3">
        <f t="shared" si="1118"/>
        <v>0</v>
      </c>
      <c r="CZ836" s="3">
        <f t="shared" si="1119"/>
        <v>0</v>
      </c>
      <c r="DA836" s="3">
        <f t="shared" si="1127"/>
        <v>-1</v>
      </c>
      <c r="DB836" s="3">
        <f t="shared" si="1120"/>
        <v>-1</v>
      </c>
      <c r="DC836" s="3">
        <f t="shared" si="1120"/>
        <v>-1</v>
      </c>
      <c r="DD836" s="3">
        <f t="shared" si="1120"/>
        <v>-1</v>
      </c>
      <c r="DE836" s="3">
        <f t="shared" si="1120"/>
        <v>-1</v>
      </c>
      <c r="DF836" s="3">
        <f t="shared" si="1120"/>
        <v>-1</v>
      </c>
      <c r="DG836" s="3">
        <f t="shared" si="1120"/>
        <v>-1</v>
      </c>
      <c r="DH836" s="3">
        <f t="shared" si="1120"/>
        <v>-1</v>
      </c>
      <c r="DI836" s="3">
        <f t="shared" si="1120"/>
        <v>-1</v>
      </c>
      <c r="DJ836" s="3">
        <f t="shared" si="1120"/>
        <v>-1</v>
      </c>
      <c r="DK836" s="3">
        <f t="shared" si="1121"/>
        <v>-1</v>
      </c>
      <c r="DL836" s="3">
        <f t="shared" si="1121"/>
        <v>-1</v>
      </c>
      <c r="DM836" s="161" t="str">
        <f t="shared" si="1122"/>
        <v>-</v>
      </c>
      <c r="DN836" s="161" t="str">
        <f t="shared" si="1123"/>
        <v>-</v>
      </c>
      <c r="DO836" s="139" t="str">
        <f t="shared" si="1129"/>
        <v>-</v>
      </c>
      <c r="DP836" s="235" t="str">
        <f t="shared" si="1128"/>
        <v>-</v>
      </c>
      <c r="DQ836" s="171"/>
      <c r="EJ836" s="147"/>
    </row>
    <row r="837" spans="88:140" ht="13.5" customHeight="1">
      <c r="CJ837" s="236" t="str">
        <f t="shared" si="1124"/>
        <v>-</v>
      </c>
      <c r="CK837" s="142" t="str">
        <f t="shared" si="1106"/>
        <v>-</v>
      </c>
      <c r="CL837" s="260" t="str">
        <f t="shared" si="1125"/>
        <v>-</v>
      </c>
      <c r="CM837" s="3">
        <f t="shared" si="1107"/>
        <v>0</v>
      </c>
      <c r="CN837" s="3">
        <f t="shared" si="1126"/>
        <v>0</v>
      </c>
      <c r="CO837" s="3">
        <f t="shared" si="1108"/>
        <v>0</v>
      </c>
      <c r="CP837" s="3">
        <f t="shared" si="1109"/>
        <v>0</v>
      </c>
      <c r="CQ837" s="3">
        <f t="shared" si="1110"/>
        <v>0</v>
      </c>
      <c r="CR837" s="3">
        <f t="shared" si="1111"/>
        <v>0</v>
      </c>
      <c r="CS837" s="3">
        <f t="shared" si="1112"/>
        <v>0</v>
      </c>
      <c r="CT837" s="3">
        <f t="shared" si="1113"/>
        <v>0</v>
      </c>
      <c r="CU837" s="3">
        <f t="shared" si="1114"/>
        <v>0</v>
      </c>
      <c r="CV837" s="3">
        <f t="shared" si="1115"/>
        <v>0</v>
      </c>
      <c r="CW837" s="3">
        <f t="shared" si="1116"/>
        <v>0</v>
      </c>
      <c r="CX837" s="3">
        <f t="shared" si="1117"/>
        <v>0</v>
      </c>
      <c r="CY837" s="3">
        <f t="shared" si="1118"/>
        <v>0</v>
      </c>
      <c r="CZ837" s="3">
        <f t="shared" si="1119"/>
        <v>0</v>
      </c>
      <c r="DA837" s="3">
        <f>IF(AND(CO837&gt;0,CO838&lt;0),1,-1)</f>
        <v>-1</v>
      </c>
      <c r="DB837" s="3">
        <f t="shared" si="1120"/>
        <v>-1</v>
      </c>
      <c r="DC837" s="3">
        <f t="shared" si="1120"/>
        <v>-1</v>
      </c>
      <c r="DD837" s="3">
        <f t="shared" si="1120"/>
        <v>-1</v>
      </c>
      <c r="DE837" s="3">
        <f t="shared" si="1120"/>
        <v>-1</v>
      </c>
      <c r="DF837" s="3">
        <f t="shared" si="1120"/>
        <v>-1</v>
      </c>
      <c r="DG837" s="3">
        <f t="shared" si="1120"/>
        <v>-1</v>
      </c>
      <c r="DH837" s="3">
        <f t="shared" si="1120"/>
        <v>-1</v>
      </c>
      <c r="DI837" s="3">
        <f t="shared" si="1120"/>
        <v>-1</v>
      </c>
      <c r="DJ837" s="3">
        <f t="shared" si="1120"/>
        <v>-1</v>
      </c>
      <c r="DK837" s="3">
        <f t="shared" si="1121"/>
        <v>-1</v>
      </c>
      <c r="DL837" s="3">
        <f t="shared" si="1121"/>
        <v>-1</v>
      </c>
      <c r="DM837" s="161" t="str">
        <f t="shared" si="1122"/>
        <v>-</v>
      </c>
      <c r="DN837" s="161" t="str">
        <f t="shared" si="1123"/>
        <v>-</v>
      </c>
      <c r="DO837" s="139" t="str">
        <f t="shared" si="1129"/>
        <v>-</v>
      </c>
      <c r="DP837" s="235" t="str">
        <f t="shared" si="1128"/>
        <v>-</v>
      </c>
      <c r="DQ837" s="171"/>
      <c r="EJ837" s="147"/>
    </row>
    <row r="838" spans="88:140" ht="13.5" customHeight="1">
      <c r="CJ838" s="236" t="str">
        <f t="shared" si="1124"/>
        <v>-</v>
      </c>
      <c r="CK838" s="142" t="str">
        <f t="shared" si="1106"/>
        <v>-</v>
      </c>
      <c r="CL838" s="260" t="str">
        <f t="shared" si="1125"/>
        <v>-</v>
      </c>
      <c r="CM838" s="3">
        <f t="shared" si="1107"/>
        <v>0</v>
      </c>
      <c r="CN838" s="3">
        <f t="shared" si="1126"/>
        <v>0</v>
      </c>
      <c r="CO838" s="3">
        <f t="shared" si="1108"/>
        <v>0</v>
      </c>
      <c r="CP838" s="3">
        <f t="shared" si="1109"/>
        <v>0</v>
      </c>
      <c r="CQ838" s="3">
        <f t="shared" si="1110"/>
        <v>0</v>
      </c>
      <c r="CR838" s="3">
        <f t="shared" si="1111"/>
        <v>0</v>
      </c>
      <c r="CS838" s="3">
        <f t="shared" si="1112"/>
        <v>0</v>
      </c>
      <c r="CT838" s="3">
        <f t="shared" si="1113"/>
        <v>0</v>
      </c>
      <c r="CU838" s="3">
        <f t="shared" si="1114"/>
        <v>0</v>
      </c>
      <c r="CV838" s="3">
        <f t="shared" si="1115"/>
        <v>0</v>
      </c>
      <c r="CW838" s="3">
        <f t="shared" si="1116"/>
        <v>0</v>
      </c>
      <c r="CX838" s="3">
        <f t="shared" si="1117"/>
        <v>0</v>
      </c>
      <c r="CY838" s="3">
        <f t="shared" si="1118"/>
        <v>0</v>
      </c>
      <c r="CZ838" s="3">
        <f t="shared" si="1119"/>
        <v>0</v>
      </c>
      <c r="DA838" s="3">
        <f>IF(AND(CO838&gt;0,CO839&lt;0),1,-1)</f>
        <v>-1</v>
      </c>
      <c r="DB838" s="3">
        <f t="shared" si="1120"/>
        <v>-1</v>
      </c>
      <c r="DC838" s="3">
        <f t="shared" si="1120"/>
        <v>-1</v>
      </c>
      <c r="DD838" s="3">
        <f t="shared" si="1120"/>
        <v>-1</v>
      </c>
      <c r="DE838" s="3">
        <f t="shared" si="1120"/>
        <v>-1</v>
      </c>
      <c r="DF838" s="3">
        <f t="shared" si="1120"/>
        <v>-1</v>
      </c>
      <c r="DG838" s="3">
        <f t="shared" si="1120"/>
        <v>-1</v>
      </c>
      <c r="DH838" s="3">
        <f t="shared" si="1120"/>
        <v>-1</v>
      </c>
      <c r="DI838" s="3">
        <f t="shared" si="1120"/>
        <v>-1</v>
      </c>
      <c r="DJ838" s="3">
        <f t="shared" si="1120"/>
        <v>-1</v>
      </c>
      <c r="DK838" s="3">
        <f t="shared" si="1121"/>
        <v>-1</v>
      </c>
      <c r="DL838" s="3">
        <f t="shared" si="1121"/>
        <v>-1</v>
      </c>
      <c r="DM838" s="161" t="str">
        <f t="shared" si="1122"/>
        <v>-</v>
      </c>
      <c r="DN838" s="161" t="str">
        <f t="shared" si="1123"/>
        <v>-</v>
      </c>
      <c r="DO838" s="139" t="str">
        <f t="shared" si="1129"/>
        <v>-</v>
      </c>
      <c r="DP838" s="235" t="str">
        <f t="shared" si="1128"/>
        <v>-</v>
      </c>
      <c r="DQ838" s="171"/>
      <c r="EJ838" s="147"/>
    </row>
    <row r="839" spans="88:140" ht="13.5" customHeight="1">
      <c r="CJ839" s="236" t="str">
        <f t="shared" si="1124"/>
        <v>-</v>
      </c>
      <c r="CK839" s="142" t="str">
        <f t="shared" si="1106"/>
        <v>-</v>
      </c>
      <c r="CL839" s="260" t="str">
        <f t="shared" si="1125"/>
        <v>-</v>
      </c>
      <c r="CM839" s="3">
        <f t="shared" si="1107"/>
        <v>0</v>
      </c>
      <c r="CN839" s="3">
        <f t="shared" si="1126"/>
        <v>0</v>
      </c>
      <c r="CO839" s="3">
        <f t="shared" si="1108"/>
        <v>0</v>
      </c>
      <c r="CP839" s="3">
        <f t="shared" si="1109"/>
        <v>0</v>
      </c>
      <c r="CQ839" s="3">
        <f t="shared" si="1110"/>
        <v>0</v>
      </c>
      <c r="CR839" s="3">
        <f t="shared" si="1111"/>
        <v>0</v>
      </c>
      <c r="CS839" s="3">
        <f t="shared" si="1112"/>
        <v>0</v>
      </c>
      <c r="CT839" s="3">
        <f t="shared" si="1113"/>
        <v>0</v>
      </c>
      <c r="CU839" s="3">
        <f t="shared" si="1114"/>
        <v>0</v>
      </c>
      <c r="CV839" s="3">
        <f t="shared" si="1115"/>
        <v>0</v>
      </c>
      <c r="CW839" s="3">
        <f t="shared" si="1116"/>
        <v>0</v>
      </c>
      <c r="CX839" s="3">
        <f t="shared" si="1117"/>
        <v>0</v>
      </c>
      <c r="CY839" s="3">
        <f t="shared" si="1118"/>
        <v>0</v>
      </c>
      <c r="CZ839" s="3">
        <f t="shared" si="1119"/>
        <v>0</v>
      </c>
      <c r="DA839" s="3">
        <f>IF(AND(CO839&gt;0,CO840&lt;0),1,-1)</f>
        <v>-1</v>
      </c>
      <c r="DB839" s="3">
        <f t="shared" si="1120"/>
        <v>-1</v>
      </c>
      <c r="DC839" s="3">
        <f t="shared" si="1120"/>
        <v>-1</v>
      </c>
      <c r="DD839" s="3">
        <f t="shared" si="1120"/>
        <v>-1</v>
      </c>
      <c r="DE839" s="3">
        <f t="shared" si="1120"/>
        <v>-1</v>
      </c>
      <c r="DF839" s="3">
        <f t="shared" si="1120"/>
        <v>-1</v>
      </c>
      <c r="DG839" s="3">
        <f t="shared" si="1120"/>
        <v>-1</v>
      </c>
      <c r="DH839" s="3">
        <f t="shared" si="1120"/>
        <v>-1</v>
      </c>
      <c r="DI839" s="3">
        <f t="shared" si="1120"/>
        <v>-1</v>
      </c>
      <c r="DJ839" s="3">
        <f t="shared" si="1120"/>
        <v>-1</v>
      </c>
      <c r="DK839" s="3">
        <f t="shared" si="1121"/>
        <v>-1</v>
      </c>
      <c r="DL839" s="3">
        <f t="shared" si="1121"/>
        <v>-1</v>
      </c>
      <c r="DM839" s="161" t="str">
        <f t="shared" si="1122"/>
        <v>-</v>
      </c>
      <c r="DN839" s="161" t="str">
        <f t="shared" si="1123"/>
        <v>-</v>
      </c>
      <c r="DO839" s="139" t="str">
        <f t="shared" si="1129"/>
        <v>-</v>
      </c>
      <c r="DP839" s="235" t="str">
        <f t="shared" si="1128"/>
        <v>-</v>
      </c>
      <c r="DQ839" s="171"/>
      <c r="EJ839" s="147"/>
    </row>
    <row r="840" spans="88:140" ht="13.5" customHeight="1">
      <c r="CJ840" s="236" t="str">
        <f t="shared" si="1124"/>
        <v>-</v>
      </c>
      <c r="CK840" s="142" t="str">
        <f t="shared" si="1106"/>
        <v>-</v>
      </c>
      <c r="CL840" s="260" t="str">
        <f t="shared" si="1125"/>
        <v>-</v>
      </c>
      <c r="CM840" s="3">
        <f t="shared" si="1107"/>
        <v>0</v>
      </c>
      <c r="CN840" s="3">
        <f t="shared" si="1126"/>
        <v>0</v>
      </c>
      <c r="CO840" s="3">
        <f t="shared" si="1108"/>
        <v>0</v>
      </c>
      <c r="CP840" s="3">
        <f t="shared" si="1109"/>
        <v>0</v>
      </c>
      <c r="CQ840" s="3">
        <f t="shared" si="1110"/>
        <v>0</v>
      </c>
      <c r="CR840" s="3">
        <f t="shared" si="1111"/>
        <v>0</v>
      </c>
      <c r="CS840" s="3">
        <f t="shared" si="1112"/>
        <v>0</v>
      </c>
      <c r="CT840" s="3">
        <f t="shared" si="1113"/>
        <v>0</v>
      </c>
      <c r="CU840" s="3">
        <f t="shared" si="1114"/>
        <v>0</v>
      </c>
      <c r="CV840" s="3">
        <f t="shared" si="1115"/>
        <v>0</v>
      </c>
      <c r="CW840" s="3">
        <f t="shared" si="1116"/>
        <v>0</v>
      </c>
      <c r="CX840" s="3">
        <f t="shared" si="1117"/>
        <v>0</v>
      </c>
      <c r="CY840" s="3">
        <f t="shared" si="1118"/>
        <v>0</v>
      </c>
      <c r="CZ840" s="3">
        <f t="shared" si="1119"/>
        <v>0</v>
      </c>
      <c r="DA840" s="3">
        <f>IF(AND(CO840&gt;0,CO841&lt;0),1,-1)</f>
        <v>-1</v>
      </c>
      <c r="DB840" s="3">
        <f t="shared" si="1120"/>
        <v>-1</v>
      </c>
      <c r="DC840" s="3">
        <f>IF(AND(CQ840&gt;0,CQ841&lt;0),1,-1)</f>
        <v>-1</v>
      </c>
      <c r="DD840" s="3">
        <f t="shared" si="1120"/>
        <v>-1</v>
      </c>
      <c r="DE840" s="3">
        <f t="shared" si="1120"/>
        <v>-1</v>
      </c>
      <c r="DF840" s="3">
        <f t="shared" si="1120"/>
        <v>-1</v>
      </c>
      <c r="DG840" s="3">
        <f t="shared" si="1120"/>
        <v>-1</v>
      </c>
      <c r="DH840" s="3">
        <f t="shared" si="1120"/>
        <v>-1</v>
      </c>
      <c r="DI840" s="3">
        <f t="shared" si="1120"/>
        <v>-1</v>
      </c>
      <c r="DJ840" s="3">
        <f t="shared" si="1120"/>
        <v>-1</v>
      </c>
      <c r="DK840" s="3">
        <f t="shared" si="1121"/>
        <v>-1</v>
      </c>
      <c r="DL840" s="3">
        <f t="shared" si="1121"/>
        <v>-1</v>
      </c>
      <c r="DM840" s="161" t="str">
        <f t="shared" si="1122"/>
        <v>-</v>
      </c>
      <c r="DN840" s="161" t="str">
        <f t="shared" si="1123"/>
        <v>-</v>
      </c>
      <c r="DO840" s="139" t="str">
        <f t="shared" si="1129"/>
        <v>-</v>
      </c>
      <c r="DP840" s="235" t="str">
        <f t="shared" si="1128"/>
        <v>-</v>
      </c>
      <c r="DQ840" s="171"/>
      <c r="EJ840" s="147"/>
    </row>
    <row r="841" spans="88:140" ht="13.5" customHeight="1">
      <c r="CJ841" s="236" t="str">
        <f t="shared" si="1124"/>
        <v>-</v>
      </c>
      <c r="CK841" s="142" t="str">
        <f t="shared" si="1106"/>
        <v>-</v>
      </c>
      <c r="CL841" s="260" t="str">
        <f t="shared" si="1125"/>
        <v>-</v>
      </c>
      <c r="CM841" s="3">
        <f t="shared" si="1107"/>
        <v>0</v>
      </c>
      <c r="CN841" s="3">
        <f t="shared" si="1126"/>
        <v>0</v>
      </c>
      <c r="CO841" s="3">
        <f t="shared" si="1108"/>
        <v>0</v>
      </c>
      <c r="CP841" s="3">
        <f t="shared" si="1109"/>
        <v>0</v>
      </c>
      <c r="CQ841" s="3">
        <f t="shared" si="1110"/>
        <v>0</v>
      </c>
      <c r="CR841" s="3">
        <f t="shared" si="1111"/>
        <v>0</v>
      </c>
      <c r="CS841" s="3">
        <f t="shared" si="1112"/>
        <v>0</v>
      </c>
      <c r="CT841" s="3">
        <f t="shared" si="1113"/>
        <v>0</v>
      </c>
      <c r="CU841" s="3">
        <f t="shared" si="1114"/>
        <v>0</v>
      </c>
      <c r="CV841" s="3">
        <f t="shared" si="1115"/>
        <v>0</v>
      </c>
      <c r="CW841" s="3">
        <f t="shared" si="1116"/>
        <v>0</v>
      </c>
      <c r="CX841" s="3">
        <f t="shared" si="1117"/>
        <v>0</v>
      </c>
      <c r="CY841" s="3">
        <f t="shared" si="1118"/>
        <v>0</v>
      </c>
      <c r="CZ841" s="3">
        <f t="shared" si="1119"/>
        <v>0</v>
      </c>
      <c r="DA841" s="3">
        <f>IF(AND(CO841&gt;0,CO842&lt;0),1,-1)</f>
        <v>-1</v>
      </c>
      <c r="DB841" s="3">
        <f t="shared" si="1120"/>
        <v>-1</v>
      </c>
      <c r="DC841" s="3">
        <f t="shared" si="1120"/>
        <v>-1</v>
      </c>
      <c r="DD841" s="3">
        <f t="shared" si="1120"/>
        <v>-1</v>
      </c>
      <c r="DE841" s="3">
        <f t="shared" si="1120"/>
        <v>-1</v>
      </c>
      <c r="DF841" s="3">
        <f t="shared" si="1120"/>
        <v>-1</v>
      </c>
      <c r="DG841" s="3">
        <f t="shared" si="1120"/>
        <v>-1</v>
      </c>
      <c r="DH841" s="3">
        <f t="shared" si="1120"/>
        <v>-1</v>
      </c>
      <c r="DI841" s="3">
        <f t="shared" si="1120"/>
        <v>-1</v>
      </c>
      <c r="DJ841" s="3">
        <f>IF(AND(CX841&gt;0,CX842&lt;0),1,-1)</f>
        <v>-1</v>
      </c>
      <c r="DK841" s="3">
        <f>IF(AND(CY841&gt;0,CY842&lt;0),1,-1)</f>
        <v>-1</v>
      </c>
      <c r="DL841" s="3">
        <f>IF(AND(CZ841&gt;0,CZ842&lt;0),1,-1)</f>
        <v>-1</v>
      </c>
      <c r="DM841" s="161" t="str">
        <f t="shared" si="1122"/>
        <v>-</v>
      </c>
      <c r="DN841" s="161" t="str">
        <f t="shared" si="1123"/>
        <v>-</v>
      </c>
      <c r="DO841" s="139" t="str">
        <f>IF(OR(DM841="-",DM842="-"),"-",(DN841-DN842)/(DM841-DM842))</f>
        <v>-</v>
      </c>
      <c r="DP841" s="235" t="str">
        <f t="shared" si="1128"/>
        <v>-</v>
      </c>
      <c r="DQ841" s="171"/>
      <c r="EJ841" s="147"/>
    </row>
    <row r="842" spans="88:140" ht="13.5" customHeight="1">
      <c r="CJ842" s="237" t="str">
        <f t="shared" si="1124"/>
        <v>-</v>
      </c>
      <c r="CK842" s="238" t="str">
        <f>CE25</f>
        <v>-</v>
      </c>
      <c r="CL842" s="260" t="str">
        <f t="shared" si="1125"/>
        <v>-</v>
      </c>
      <c r="CM842" s="196">
        <f>IF(CJ842="-",0,$CK842*$E$27*$E$30*$F$27*$E$31/($E$33))</f>
        <v>0</v>
      </c>
      <c r="CN842" s="3">
        <f t="shared" si="1126"/>
        <v>0</v>
      </c>
      <c r="CO842" s="196">
        <f>IF(CJ842="-",0,$CM842-$CN842-CO$53)</f>
        <v>0</v>
      </c>
      <c r="CP842" s="196">
        <f>IF(CJ842="-",0,$CM842-$CN842-CP$53)</f>
        <v>0</v>
      </c>
      <c r="CQ842" s="196">
        <f>IF(CJ842="-",0,$CM842-$CN842-CQ$53)</f>
        <v>0</v>
      </c>
      <c r="CR842" s="196">
        <f>IF(CJ842="-",0,$CM842-$CN842-CR$53)</f>
        <v>0</v>
      </c>
      <c r="CS842" s="196">
        <f>IF(CJ842="-",0,$CM842-$CN842-CS$53)</f>
        <v>0</v>
      </c>
      <c r="CT842" s="196">
        <f>IF(CJ842="-",0,$CM842-$CN842-CT$53)</f>
        <v>0</v>
      </c>
      <c r="CU842" s="196">
        <f>IF(CJ842="-",0,$CM842-$CN842-CU$53)</f>
        <v>0</v>
      </c>
      <c r="CV842" s="196">
        <f>IF(CJ842="-",0,$CM842-$CN842-CV$53)</f>
        <v>0</v>
      </c>
      <c r="CW842" s="196">
        <f>IF(CJ842="-",0,$CM842-$CN842-CW$53)</f>
        <v>0</v>
      </c>
      <c r="CX842" s="196">
        <f>IF(CJ842="-",0,$CM842-$CN842-CX$53)</f>
        <v>0</v>
      </c>
      <c r="CY842" s="196">
        <f>IF(CJ842="-",0,$CM842-$CN842-CY$53)</f>
        <v>0</v>
      </c>
      <c r="CZ842" s="196">
        <f>IF(CJ842="-",0,$CM842-$CN842-CZ$53)</f>
        <v>0</v>
      </c>
      <c r="DA842" s="196"/>
      <c r="DB842" s="196"/>
      <c r="DC842" s="196"/>
      <c r="DD842" s="196"/>
      <c r="DE842" s="196"/>
      <c r="DF842" s="196"/>
      <c r="DG842" s="196"/>
      <c r="DH842" s="196"/>
      <c r="DI842" s="196"/>
      <c r="DJ842" s="196"/>
      <c r="DK842" s="196"/>
      <c r="DL842" s="196"/>
      <c r="DM842" s="239" t="str">
        <f t="shared" si="1122"/>
        <v>-</v>
      </c>
      <c r="DN842" s="239" t="str">
        <f t="shared" si="1123"/>
        <v>-</v>
      </c>
      <c r="DO842" s="240"/>
      <c r="DP842" s="241"/>
      <c r="DQ842" s="171"/>
      <c r="EJ842" s="147"/>
    </row>
    <row r="843" spans="88:140" ht="13.5" customHeight="1">
      <c r="CJ843" s="139"/>
      <c r="CK843" s="139"/>
      <c r="CL843" s="139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171"/>
      <c r="EJ843" s="147"/>
    </row>
    <row r="844" spans="88:140" ht="13.5" customHeight="1">
      <c r="CJ844" s="139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244" t="s">
        <v>77</v>
      </c>
      <c r="DA844" s="198">
        <f t="shared" ref="DA844:DI844" si="1130">IF(MAX(DA823:DA841)=1,1,0)</f>
        <v>0</v>
      </c>
      <c r="DB844" s="198">
        <f t="shared" si="1130"/>
        <v>0</v>
      </c>
      <c r="DC844" s="198">
        <f t="shared" si="1130"/>
        <v>0</v>
      </c>
      <c r="DD844" s="198">
        <f t="shared" si="1130"/>
        <v>0</v>
      </c>
      <c r="DE844" s="198">
        <f t="shared" si="1130"/>
        <v>0</v>
      </c>
      <c r="DF844" s="198">
        <f t="shared" si="1130"/>
        <v>0</v>
      </c>
      <c r="DG844" s="198">
        <f t="shared" si="1130"/>
        <v>0</v>
      </c>
      <c r="DH844" s="198">
        <f t="shared" si="1130"/>
        <v>0</v>
      </c>
      <c r="DI844" s="198">
        <f t="shared" si="1130"/>
        <v>0</v>
      </c>
      <c r="DJ844" s="198">
        <f>IF(MAX(DJ823:DJ841)=1,1,0)</f>
        <v>0</v>
      </c>
      <c r="DK844" s="198">
        <f>IF(MAX(DK823:DK841)=1,1,0)</f>
        <v>0</v>
      </c>
      <c r="DL844" s="199">
        <f>IF(MAX(DL823:DL841)=1,1,0)</f>
        <v>0</v>
      </c>
      <c r="DM844" s="3"/>
      <c r="DN844" s="3"/>
      <c r="DO844" s="3"/>
      <c r="DP844" s="3"/>
      <c r="DQ844" s="171"/>
      <c r="EJ844" s="147"/>
    </row>
    <row r="845" spans="88:140" ht="13.5" customHeight="1">
      <c r="CJ845" s="139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171"/>
      <c r="EJ845" s="147"/>
    </row>
    <row r="846" spans="88:140" ht="13.5" customHeight="1">
      <c r="CJ846" s="139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192" t="s">
        <v>81</v>
      </c>
      <c r="DA846" s="193">
        <v>13</v>
      </c>
      <c r="DB846" s="193">
        <v>12</v>
      </c>
      <c r="DC846" s="193">
        <v>11</v>
      </c>
      <c r="DD846" s="193">
        <v>10</v>
      </c>
      <c r="DE846" s="193">
        <v>9</v>
      </c>
      <c r="DF846" s="193">
        <v>8</v>
      </c>
      <c r="DG846" s="193">
        <v>7</v>
      </c>
      <c r="DH846" s="193">
        <v>6</v>
      </c>
      <c r="DI846" s="193">
        <v>5</v>
      </c>
      <c r="DJ846" s="193">
        <v>4</v>
      </c>
      <c r="DK846" s="193">
        <v>3</v>
      </c>
      <c r="DL846" s="194">
        <v>2</v>
      </c>
      <c r="DM846" s="3"/>
      <c r="DN846" s="3"/>
      <c r="DO846" s="3"/>
      <c r="DP846" s="3"/>
      <c r="DQ846" s="171"/>
      <c r="EJ846" s="147"/>
    </row>
    <row r="847" spans="88:140" ht="13.5" customHeight="1">
      <c r="CJ847" s="139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212"/>
      <c r="DA847" s="3">
        <v>14</v>
      </c>
      <c r="DB847" s="3">
        <v>13</v>
      </c>
      <c r="DC847" s="3">
        <v>12</v>
      </c>
      <c r="DD847" s="3">
        <v>11</v>
      </c>
      <c r="DE847" s="3">
        <v>10</v>
      </c>
      <c r="DF847" s="3">
        <v>9</v>
      </c>
      <c r="DG847" s="3">
        <v>8</v>
      </c>
      <c r="DH847" s="3">
        <v>7</v>
      </c>
      <c r="DI847" s="3">
        <v>6</v>
      </c>
      <c r="DJ847" s="3">
        <v>5</v>
      </c>
      <c r="DK847" s="3">
        <v>4</v>
      </c>
      <c r="DL847" s="195">
        <v>3</v>
      </c>
      <c r="DM847" s="3"/>
      <c r="DN847" s="3"/>
      <c r="DO847" s="3"/>
      <c r="DP847" s="3"/>
      <c r="DQ847" s="171"/>
      <c r="EJ847" s="147"/>
    </row>
    <row r="848" spans="88:140" ht="13.5" customHeight="1">
      <c r="CJ848" s="139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212"/>
      <c r="DA848" s="3">
        <v>15</v>
      </c>
      <c r="DB848" s="3">
        <v>14</v>
      </c>
      <c r="DC848" s="3">
        <v>13</v>
      </c>
      <c r="DD848" s="3">
        <v>12</v>
      </c>
      <c r="DE848" s="3">
        <v>11</v>
      </c>
      <c r="DF848" s="3">
        <v>10</v>
      </c>
      <c r="DG848" s="3">
        <v>9</v>
      </c>
      <c r="DH848" s="3">
        <v>8</v>
      </c>
      <c r="DI848" s="3">
        <v>7</v>
      </c>
      <c r="DJ848" s="3">
        <v>6</v>
      </c>
      <c r="DK848" s="3">
        <v>5</v>
      </c>
      <c r="DL848" s="195">
        <v>4</v>
      </c>
      <c r="DM848" s="3"/>
      <c r="DN848" s="3"/>
      <c r="DO848" s="3"/>
      <c r="DP848" s="3"/>
      <c r="DQ848" s="171"/>
      <c r="EJ848" s="147"/>
    </row>
    <row r="849" spans="88:140" ht="13.5" customHeight="1">
      <c r="CJ849" s="139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212"/>
      <c r="DA849" s="3">
        <v>16</v>
      </c>
      <c r="DB849" s="3">
        <v>15</v>
      </c>
      <c r="DC849" s="3">
        <v>14</v>
      </c>
      <c r="DD849" s="3">
        <v>13</v>
      </c>
      <c r="DE849" s="3">
        <v>12</v>
      </c>
      <c r="DF849" s="3">
        <v>11</v>
      </c>
      <c r="DG849" s="3">
        <v>10</v>
      </c>
      <c r="DH849" s="3">
        <v>9</v>
      </c>
      <c r="DI849" s="3">
        <v>8</v>
      </c>
      <c r="DJ849" s="3">
        <v>7</v>
      </c>
      <c r="DK849" s="3">
        <v>6</v>
      </c>
      <c r="DL849" s="195">
        <v>5</v>
      </c>
      <c r="DM849" s="3"/>
      <c r="DN849" s="3"/>
      <c r="DO849" s="3"/>
      <c r="DP849" s="3"/>
      <c r="DQ849" s="171"/>
      <c r="EJ849" s="147"/>
    </row>
    <row r="850" spans="88:140" ht="13.5" customHeight="1">
      <c r="CJ850" s="139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212" t="s">
        <v>35</v>
      </c>
      <c r="DA850" s="3" t="str">
        <f>IF(DA844=1,VLOOKUP(1,DA823:DP841,DA846,FALSE),"-")</f>
        <v>-</v>
      </c>
      <c r="DB850" s="3" t="str">
        <f t="shared" ref="DB850:DL850" si="1131">IF(DB844=1,VLOOKUP(1,DB823:DQ841,DB846,FALSE),"-")</f>
        <v>-</v>
      </c>
      <c r="DC850" s="3" t="str">
        <f t="shared" si="1131"/>
        <v>-</v>
      </c>
      <c r="DD850" s="3" t="str">
        <f t="shared" si="1131"/>
        <v>-</v>
      </c>
      <c r="DE850" s="3" t="str">
        <f t="shared" si="1131"/>
        <v>-</v>
      </c>
      <c r="DF850" s="3" t="str">
        <f t="shared" si="1131"/>
        <v>-</v>
      </c>
      <c r="DG850" s="3" t="str">
        <f t="shared" si="1131"/>
        <v>-</v>
      </c>
      <c r="DH850" s="3" t="str">
        <f t="shared" si="1131"/>
        <v>-</v>
      </c>
      <c r="DI850" s="3" t="str">
        <f t="shared" si="1131"/>
        <v>-</v>
      </c>
      <c r="DJ850" s="3" t="str">
        <f t="shared" si="1131"/>
        <v>-</v>
      </c>
      <c r="DK850" s="3" t="str">
        <f t="shared" si="1131"/>
        <v>-</v>
      </c>
      <c r="DL850" s="3" t="str">
        <f t="shared" si="1131"/>
        <v>-</v>
      </c>
      <c r="DM850" s="3"/>
      <c r="DN850" s="3"/>
      <c r="DO850" s="3"/>
      <c r="DP850" s="3"/>
      <c r="DQ850" s="171"/>
      <c r="EJ850" s="147"/>
    </row>
    <row r="851" spans="88:140" ht="13.5" customHeight="1">
      <c r="CJ851" s="139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212" t="s">
        <v>90</v>
      </c>
      <c r="DA851" s="3" t="str">
        <f>IF(DA844=1,VLOOKUP(1,DA823:DP841,DA847,FALSE),"-")</f>
        <v>-</v>
      </c>
      <c r="DB851" s="3" t="str">
        <f t="shared" ref="DB851:DL851" si="1132">IF(DB844=1,VLOOKUP(1,DB823:DQ841,DB847,FALSE),"-")</f>
        <v>-</v>
      </c>
      <c r="DC851" s="3" t="str">
        <f t="shared" si="1132"/>
        <v>-</v>
      </c>
      <c r="DD851" s="3" t="str">
        <f t="shared" si="1132"/>
        <v>-</v>
      </c>
      <c r="DE851" s="3" t="str">
        <f t="shared" si="1132"/>
        <v>-</v>
      </c>
      <c r="DF851" s="3" t="str">
        <f t="shared" si="1132"/>
        <v>-</v>
      </c>
      <c r="DG851" s="3" t="str">
        <f t="shared" si="1132"/>
        <v>-</v>
      </c>
      <c r="DH851" s="3" t="str">
        <f t="shared" si="1132"/>
        <v>-</v>
      </c>
      <c r="DI851" s="3" t="str">
        <f t="shared" si="1132"/>
        <v>-</v>
      </c>
      <c r="DJ851" s="3" t="str">
        <f t="shared" si="1132"/>
        <v>-</v>
      </c>
      <c r="DK851" s="3" t="str">
        <f t="shared" si="1132"/>
        <v>-</v>
      </c>
      <c r="DL851" s="3" t="str">
        <f t="shared" si="1132"/>
        <v>-</v>
      </c>
      <c r="DM851" s="3"/>
      <c r="DN851" s="3"/>
      <c r="DO851" s="3"/>
      <c r="DP851" s="3"/>
      <c r="DQ851" s="171"/>
      <c r="EJ851" s="147"/>
    </row>
    <row r="852" spans="88:140" ht="13.5" customHeight="1">
      <c r="CJ852" s="139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212" t="s">
        <v>60</v>
      </c>
      <c r="DA852" s="3" t="str">
        <f>IF(DA844=1,VLOOKUP(1,DA823:DP841,DA848,FALSE),"-")</f>
        <v>-</v>
      </c>
      <c r="DB852" s="3" t="str">
        <f t="shared" ref="DB852:DL852" si="1133">IF(DB844=1,VLOOKUP(1,DB823:DQ841,DB848,FALSE),"-")</f>
        <v>-</v>
      </c>
      <c r="DC852" s="3" t="str">
        <f t="shared" si="1133"/>
        <v>-</v>
      </c>
      <c r="DD852" s="3" t="str">
        <f t="shared" si="1133"/>
        <v>-</v>
      </c>
      <c r="DE852" s="3" t="str">
        <f t="shared" si="1133"/>
        <v>-</v>
      </c>
      <c r="DF852" s="3" t="str">
        <f t="shared" si="1133"/>
        <v>-</v>
      </c>
      <c r="DG852" s="3" t="str">
        <f t="shared" si="1133"/>
        <v>-</v>
      </c>
      <c r="DH852" s="3" t="str">
        <f t="shared" si="1133"/>
        <v>-</v>
      </c>
      <c r="DI852" s="3" t="str">
        <f t="shared" si="1133"/>
        <v>-</v>
      </c>
      <c r="DJ852" s="3" t="str">
        <f t="shared" si="1133"/>
        <v>-</v>
      </c>
      <c r="DK852" s="3" t="str">
        <f t="shared" si="1133"/>
        <v>-</v>
      </c>
      <c r="DL852" s="3" t="str">
        <f t="shared" si="1133"/>
        <v>-</v>
      </c>
      <c r="DM852" s="3"/>
      <c r="DN852" s="3"/>
      <c r="DO852" s="3"/>
      <c r="DP852" s="3"/>
      <c r="DQ852" s="171"/>
      <c r="EJ852" s="147"/>
    </row>
    <row r="853" spans="88:140" ht="13.5" customHeight="1">
      <c r="CJ853" s="139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212" t="s">
        <v>61</v>
      </c>
      <c r="DA853" s="3" t="str">
        <f>IF(DA844=1,VLOOKUP(1,DA823:DP841,DA849,FALSE),"-")</f>
        <v>-</v>
      </c>
      <c r="DB853" s="3" t="str">
        <f t="shared" ref="DB853:DL853" si="1134">IF(DB844=1,VLOOKUP(1,DB823:DQ841,DB849,FALSE),"-")</f>
        <v>-</v>
      </c>
      <c r="DC853" s="3" t="str">
        <f t="shared" si="1134"/>
        <v>-</v>
      </c>
      <c r="DD853" s="3" t="str">
        <f t="shared" si="1134"/>
        <v>-</v>
      </c>
      <c r="DE853" s="3" t="str">
        <f t="shared" si="1134"/>
        <v>-</v>
      </c>
      <c r="DF853" s="3" t="str">
        <f t="shared" si="1134"/>
        <v>-</v>
      </c>
      <c r="DG853" s="3" t="str">
        <f t="shared" si="1134"/>
        <v>-</v>
      </c>
      <c r="DH853" s="3" t="str">
        <f t="shared" si="1134"/>
        <v>-</v>
      </c>
      <c r="DI853" s="3" t="str">
        <f t="shared" si="1134"/>
        <v>-</v>
      </c>
      <c r="DJ853" s="3" t="str">
        <f t="shared" si="1134"/>
        <v>-</v>
      </c>
      <c r="DK853" s="3" t="str">
        <f t="shared" si="1134"/>
        <v>-</v>
      </c>
      <c r="DL853" s="3" t="str">
        <f t="shared" si="1134"/>
        <v>-</v>
      </c>
      <c r="DM853" s="3"/>
      <c r="DN853" s="3"/>
      <c r="DO853" s="3"/>
      <c r="DP853" s="3"/>
      <c r="DQ853" s="171"/>
      <c r="EJ853" s="147"/>
    </row>
    <row r="854" spans="88:140" ht="13.5" customHeight="1">
      <c r="CJ854" s="139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>
        <v>1</v>
      </c>
      <c r="CZ854" s="245" t="s">
        <v>93</v>
      </c>
      <c r="DA854" s="3" t="str">
        <f>IF(DA850="-","-",$E$38/(($E$27*$E$30/(2*PI()*$E$33)*1000/60)^2))</f>
        <v>-</v>
      </c>
      <c r="DB854" s="3" t="str">
        <f t="shared" ref="DB854:DL854" si="1135">IF(DB850="-","-",$E$38/(($E$27*$E$30/(2*PI()*$E$33)*1000/60)^2))</f>
        <v>-</v>
      </c>
      <c r="DC854" s="3" t="str">
        <f t="shared" si="1135"/>
        <v>-</v>
      </c>
      <c r="DD854" s="3" t="str">
        <f t="shared" si="1135"/>
        <v>-</v>
      </c>
      <c r="DE854" s="3" t="str">
        <f t="shared" si="1135"/>
        <v>-</v>
      </c>
      <c r="DF854" s="3" t="str">
        <f t="shared" si="1135"/>
        <v>-</v>
      </c>
      <c r="DG854" s="3" t="str">
        <f t="shared" si="1135"/>
        <v>-</v>
      </c>
      <c r="DH854" s="3" t="str">
        <f t="shared" si="1135"/>
        <v>-</v>
      </c>
      <c r="DI854" s="3" t="str">
        <f t="shared" si="1135"/>
        <v>-</v>
      </c>
      <c r="DJ854" s="3" t="str">
        <f t="shared" si="1135"/>
        <v>-</v>
      </c>
      <c r="DK854" s="3" t="str">
        <f t="shared" si="1135"/>
        <v>-</v>
      </c>
      <c r="DL854" s="3" t="str">
        <f t="shared" si="1135"/>
        <v>-</v>
      </c>
      <c r="DM854" s="3"/>
      <c r="DN854" s="3"/>
      <c r="DO854" s="3"/>
      <c r="DP854" s="3"/>
      <c r="DQ854" s="171"/>
      <c r="EJ854" s="147"/>
    </row>
    <row r="855" spans="88:140" ht="13.5" customHeight="1">
      <c r="CJ855" s="139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>
        <v>1</v>
      </c>
      <c r="CZ855" s="245" t="s">
        <v>96</v>
      </c>
      <c r="DA855" s="3" t="str">
        <f>IF(DA850="-","-",-($E$27*$E$30*$F$27*$E$31/($E$33)*DA852)+$E$37/($E$27*$E$30/(2*PI()*$E$33)*1000/60))</f>
        <v>-</v>
      </c>
      <c r="DB855" s="3" t="str">
        <f t="shared" ref="DB855:DL855" si="1136">IF(DB850="-","-",-($E$27*$E$30*$F$27*$E$31/($E$33)*DB852)+$E$37/($E$27*$E$30/(2*PI()*$E$33)*1000/60))</f>
        <v>-</v>
      </c>
      <c r="DC855" s="3" t="str">
        <f t="shared" si="1136"/>
        <v>-</v>
      </c>
      <c r="DD855" s="3" t="str">
        <f t="shared" si="1136"/>
        <v>-</v>
      </c>
      <c r="DE855" s="3" t="str">
        <f t="shared" si="1136"/>
        <v>-</v>
      </c>
      <c r="DF855" s="3" t="str">
        <f t="shared" si="1136"/>
        <v>-</v>
      </c>
      <c r="DG855" s="3" t="str">
        <f t="shared" si="1136"/>
        <v>-</v>
      </c>
      <c r="DH855" s="3" t="str">
        <f t="shared" si="1136"/>
        <v>-</v>
      </c>
      <c r="DI855" s="3" t="str">
        <f t="shared" si="1136"/>
        <v>-</v>
      </c>
      <c r="DJ855" s="3" t="str">
        <f t="shared" si="1136"/>
        <v>-</v>
      </c>
      <c r="DK855" s="3" t="str">
        <f t="shared" si="1136"/>
        <v>-</v>
      </c>
      <c r="DL855" s="3" t="str">
        <f t="shared" si="1136"/>
        <v>-</v>
      </c>
      <c r="DM855" s="3"/>
      <c r="DN855" s="3"/>
      <c r="DO855" s="3"/>
      <c r="DP855" s="3"/>
      <c r="DQ855" s="171"/>
      <c r="EJ855" s="147"/>
    </row>
    <row r="856" spans="88:140" ht="13.5" customHeight="1">
      <c r="CJ856" s="139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>
        <v>1</v>
      </c>
      <c r="CZ856" s="245" t="s">
        <v>99</v>
      </c>
      <c r="DA856" s="3" t="str">
        <f>IF(DA850="-","-",-$E$27*$E$30*$F$27*$E$31/($E$33) * DA853 + $E$36*$E$6*9.80665+DA818)</f>
        <v>-</v>
      </c>
      <c r="DB856" s="3" t="str">
        <f t="shared" ref="DB856:DL856" si="1137">IF(DB850="-","-",-$E$27*$E$30*$F$27*$E$31/($E$33) * DB853 + $E$36*$E$6*9.80665+DB818)</f>
        <v>-</v>
      </c>
      <c r="DC856" s="3" t="str">
        <f t="shared" si="1137"/>
        <v>-</v>
      </c>
      <c r="DD856" s="3" t="str">
        <f t="shared" si="1137"/>
        <v>-</v>
      </c>
      <c r="DE856" s="3" t="str">
        <f t="shared" si="1137"/>
        <v>-</v>
      </c>
      <c r="DF856" s="3" t="str">
        <f t="shared" si="1137"/>
        <v>-</v>
      </c>
      <c r="DG856" s="3" t="str">
        <f t="shared" si="1137"/>
        <v>-</v>
      </c>
      <c r="DH856" s="3" t="str">
        <f t="shared" si="1137"/>
        <v>-</v>
      </c>
      <c r="DI856" s="3" t="str">
        <f t="shared" si="1137"/>
        <v>-</v>
      </c>
      <c r="DJ856" s="3" t="str">
        <f t="shared" si="1137"/>
        <v>-</v>
      </c>
      <c r="DK856" s="3" t="str">
        <f t="shared" si="1137"/>
        <v>-</v>
      </c>
      <c r="DL856" s="3" t="str">
        <f t="shared" si="1137"/>
        <v>-</v>
      </c>
      <c r="DM856" s="3"/>
      <c r="DN856" s="3"/>
      <c r="DO856" s="3"/>
      <c r="DP856" s="3"/>
      <c r="DQ856" s="171"/>
      <c r="EJ856" s="147"/>
    </row>
    <row r="857" spans="88:140" ht="13.5" customHeight="1">
      <c r="CJ857" s="139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212" t="s">
        <v>102</v>
      </c>
      <c r="DA857" s="3" t="str">
        <f>IF(DA850="-","-",(-DA855+SQRT(DA855^2-4*DA854*(DA856+DA818)))/2/DA854)</f>
        <v>-</v>
      </c>
      <c r="DB857" s="3" t="str">
        <f t="shared" ref="DB857:DL857" si="1138">IF(DB850="-","-",(-DB855+SQRT(DB855^2-4*DB854*(DB856+DB818)))/2/DB854)</f>
        <v>-</v>
      </c>
      <c r="DC857" s="3" t="str">
        <f t="shared" si="1138"/>
        <v>-</v>
      </c>
      <c r="DD857" s="3" t="str">
        <f t="shared" si="1138"/>
        <v>-</v>
      </c>
      <c r="DE857" s="3" t="str">
        <f t="shared" si="1138"/>
        <v>-</v>
      </c>
      <c r="DF857" s="3" t="str">
        <f t="shared" si="1138"/>
        <v>-</v>
      </c>
      <c r="DG857" s="3" t="str">
        <f t="shared" si="1138"/>
        <v>-</v>
      </c>
      <c r="DH857" s="3" t="str">
        <f t="shared" si="1138"/>
        <v>-</v>
      </c>
      <c r="DI857" s="3" t="str">
        <f t="shared" si="1138"/>
        <v>-</v>
      </c>
      <c r="DJ857" s="3" t="str">
        <f t="shared" si="1138"/>
        <v>-</v>
      </c>
      <c r="DK857" s="3" t="str">
        <f t="shared" si="1138"/>
        <v>-</v>
      </c>
      <c r="DL857" s="3" t="str">
        <f t="shared" si="1138"/>
        <v>-</v>
      </c>
      <c r="DM857" s="3"/>
      <c r="DN857" s="3"/>
      <c r="DO857" s="3"/>
      <c r="DP857" s="3"/>
      <c r="DQ857" s="171"/>
      <c r="EJ857" s="147"/>
    </row>
    <row r="858" spans="88:140" ht="13.5" customHeight="1">
      <c r="CJ858" s="139"/>
      <c r="CZ858" s="246" t="s">
        <v>106</v>
      </c>
      <c r="DA858" s="196" t="str">
        <f>IF(MAX(DA823:DA841)&lt;1,"-",IF(DA850="-","-",DA857/$E$27/$E$30*(2*PI()*$E$33)/1000*60))</f>
        <v>-</v>
      </c>
      <c r="DB858" s="196" t="str">
        <f t="shared" ref="DB858:DL858" si="1139">IF(MAX(DB823:DB841)&lt;1,"-",IF(DB850="-","-",DB857/$E$27/$E$30*(2*PI()*$E$33)/1000*60))</f>
        <v>-</v>
      </c>
      <c r="DC858" s="196" t="str">
        <f t="shared" si="1139"/>
        <v>-</v>
      </c>
      <c r="DD858" s="196" t="str">
        <f t="shared" si="1139"/>
        <v>-</v>
      </c>
      <c r="DE858" s="196" t="str">
        <f t="shared" si="1139"/>
        <v>-</v>
      </c>
      <c r="DF858" s="196" t="str">
        <f t="shared" si="1139"/>
        <v>-</v>
      </c>
      <c r="DG858" s="196" t="str">
        <f t="shared" si="1139"/>
        <v>-</v>
      </c>
      <c r="DH858" s="196" t="str">
        <f t="shared" si="1139"/>
        <v>-</v>
      </c>
      <c r="DI858" s="196" t="str">
        <f t="shared" si="1139"/>
        <v>-</v>
      </c>
      <c r="DJ858" s="196" t="str">
        <f t="shared" si="1139"/>
        <v>-</v>
      </c>
      <c r="DK858" s="196" t="str">
        <f t="shared" si="1139"/>
        <v>-</v>
      </c>
      <c r="DL858" s="196" t="str">
        <f t="shared" si="1139"/>
        <v>-</v>
      </c>
      <c r="DQ858" s="171"/>
      <c r="EJ858" s="147"/>
    </row>
    <row r="859" spans="88:140" ht="13.5" customHeight="1">
      <c r="CJ859" s="139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174"/>
      <c r="EJ859" s="147"/>
    </row>
    <row r="860" spans="88:140" ht="13.5" customHeight="1">
      <c r="CJ860" s="139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171"/>
      <c r="EJ860" s="147"/>
    </row>
    <row r="861" spans="88:140" ht="13.5" customHeight="1">
      <c r="CJ861" s="157"/>
      <c r="CK861" s="3"/>
      <c r="CL861" s="3"/>
      <c r="CM861" s="3"/>
      <c r="CN861" s="3"/>
      <c r="CO861" s="3" t="s">
        <v>32</v>
      </c>
      <c r="CP861" s="164" t="s">
        <v>33</v>
      </c>
      <c r="CQ861" s="3" t="s">
        <v>34</v>
      </c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EJ861" s="147"/>
    </row>
    <row r="862" spans="88:140" ht="13.5" customHeight="1">
      <c r="CJ862" s="139"/>
      <c r="CK862" s="3"/>
      <c r="CL862" s="3"/>
      <c r="CM862" s="165"/>
      <c r="CN862" s="165"/>
      <c r="CO862" s="215">
        <v>0</v>
      </c>
      <c r="CP862" s="242">
        <f>$AL$70</f>
        <v>0</v>
      </c>
      <c r="CQ862" s="242">
        <f>$AM$70</f>
        <v>0.01</v>
      </c>
      <c r="CR862" s="242">
        <f>$AN$70</f>
        <v>0.02</v>
      </c>
      <c r="CS862" s="242">
        <f>$AO$70</f>
        <v>0.03</v>
      </c>
      <c r="CT862" s="242">
        <f>$AP$70</f>
        <v>0.04</v>
      </c>
      <c r="CU862" s="242">
        <f>$AQ$70</f>
        <v>0.05</v>
      </c>
      <c r="CV862" s="242">
        <f>$AR$70</f>
        <v>0.06</v>
      </c>
      <c r="CW862" s="242">
        <f>$AS$70</f>
        <v>7.0000000000000007E-2</v>
      </c>
      <c r="CX862" s="242">
        <f>$AT$70</f>
        <v>0.08</v>
      </c>
      <c r="CY862" s="242">
        <f>$AU$70</f>
        <v>0.09</v>
      </c>
      <c r="CZ862" s="242">
        <f>$AV$70</f>
        <v>0.1</v>
      </c>
      <c r="DA862" s="193">
        <f>CO862</f>
        <v>0</v>
      </c>
      <c r="DB862" s="193">
        <f t="shared" ref="DB862:DL863" si="1140">CP862</f>
        <v>0</v>
      </c>
      <c r="DC862" s="193">
        <f t="shared" si="1140"/>
        <v>0.01</v>
      </c>
      <c r="DD862" s="193">
        <f t="shared" si="1140"/>
        <v>0.02</v>
      </c>
      <c r="DE862" s="193">
        <f t="shared" si="1140"/>
        <v>0.03</v>
      </c>
      <c r="DF862" s="193">
        <f t="shared" si="1140"/>
        <v>0.04</v>
      </c>
      <c r="DG862" s="193">
        <f t="shared" si="1140"/>
        <v>0.05</v>
      </c>
      <c r="DH862" s="193">
        <f t="shared" si="1140"/>
        <v>0.06</v>
      </c>
      <c r="DI862" s="193">
        <f t="shared" si="1140"/>
        <v>7.0000000000000007E-2</v>
      </c>
      <c r="DJ862" s="193">
        <f t="shared" si="1140"/>
        <v>0.08</v>
      </c>
      <c r="DK862" s="193">
        <f t="shared" si="1140"/>
        <v>0.09</v>
      </c>
      <c r="DL862" s="194">
        <f t="shared" si="1140"/>
        <v>0.1</v>
      </c>
      <c r="DM862" s="3"/>
      <c r="DN862" s="3"/>
      <c r="DO862" s="3"/>
      <c r="DP862" s="3"/>
      <c r="EJ862" s="147"/>
    </row>
    <row r="863" spans="88:140" ht="13.5" customHeight="1">
      <c r="CJ863" s="139"/>
      <c r="CK863" s="3"/>
      <c r="CL863" s="3"/>
      <c r="CM863" s="3"/>
      <c r="CN863" s="3"/>
      <c r="CO863" s="213">
        <f t="shared" ref="CO863:CZ863" si="1141">$E$6*9.80665*SIN(ATAN(CO$6))</f>
        <v>0</v>
      </c>
      <c r="CP863" s="196">
        <f>$E$6*9.80665*SIN(ATAN(CP862))</f>
        <v>0</v>
      </c>
      <c r="CQ863" s="243">
        <f t="shared" si="1141"/>
        <v>0</v>
      </c>
      <c r="CR863" s="196">
        <f t="shared" si="1141"/>
        <v>0</v>
      </c>
      <c r="CS863" s="196">
        <f t="shared" si="1141"/>
        <v>0</v>
      </c>
      <c r="CT863" s="196">
        <f t="shared" si="1141"/>
        <v>0</v>
      </c>
      <c r="CU863" s="196">
        <f t="shared" si="1141"/>
        <v>0</v>
      </c>
      <c r="CV863" s="196">
        <f t="shared" si="1141"/>
        <v>0</v>
      </c>
      <c r="CW863" s="196">
        <f t="shared" si="1141"/>
        <v>0</v>
      </c>
      <c r="CX863" s="196">
        <f t="shared" si="1141"/>
        <v>0</v>
      </c>
      <c r="CY863" s="196">
        <f t="shared" si="1141"/>
        <v>0</v>
      </c>
      <c r="CZ863" s="196">
        <f t="shared" si="1141"/>
        <v>0</v>
      </c>
      <c r="DA863" s="196">
        <f>CO863</f>
        <v>0</v>
      </c>
      <c r="DB863" s="196">
        <f t="shared" si="1140"/>
        <v>0</v>
      </c>
      <c r="DC863" s="196">
        <f t="shared" si="1140"/>
        <v>0</v>
      </c>
      <c r="DD863" s="196">
        <f t="shared" si="1140"/>
        <v>0</v>
      </c>
      <c r="DE863" s="196">
        <f t="shared" si="1140"/>
        <v>0</v>
      </c>
      <c r="DF863" s="196">
        <f t="shared" si="1140"/>
        <v>0</v>
      </c>
      <c r="DG863" s="196">
        <f t="shared" si="1140"/>
        <v>0</v>
      </c>
      <c r="DH863" s="196">
        <f t="shared" si="1140"/>
        <v>0</v>
      </c>
      <c r="DI863" s="196">
        <f t="shared" si="1140"/>
        <v>0</v>
      </c>
      <c r="DJ863" s="196">
        <f t="shared" si="1140"/>
        <v>0</v>
      </c>
      <c r="DK863" s="196">
        <f t="shared" si="1140"/>
        <v>0</v>
      </c>
      <c r="DL863" s="197">
        <f t="shared" si="1140"/>
        <v>0</v>
      </c>
      <c r="DM863" s="3"/>
      <c r="DN863" s="3"/>
      <c r="DO863" s="3"/>
      <c r="DP863" s="3"/>
      <c r="EJ863" s="147"/>
    </row>
    <row r="864" spans="88:140" ht="13.5" customHeight="1">
      <c r="CJ864" s="139"/>
      <c r="CK864" s="3"/>
      <c r="CL864" s="3"/>
      <c r="CM864" s="3"/>
      <c r="CN864" s="3"/>
      <c r="CO864" s="3"/>
      <c r="CP864" s="3"/>
      <c r="CQ864" s="166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EJ864" s="147"/>
    </row>
    <row r="865" spans="88:140" ht="13.5" customHeight="1">
      <c r="CJ865" s="139"/>
      <c r="CK865" s="3"/>
      <c r="CL865" s="1" t="s">
        <v>26</v>
      </c>
      <c r="CM865" s="3" t="s">
        <v>50</v>
      </c>
      <c r="CN865" s="3" t="s">
        <v>51</v>
      </c>
      <c r="CO865" s="3" t="s">
        <v>52</v>
      </c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 t="s">
        <v>25</v>
      </c>
      <c r="DN865" s="3" t="s">
        <v>53</v>
      </c>
      <c r="DO865" s="151" t="s">
        <v>54</v>
      </c>
      <c r="DP865" s="3"/>
      <c r="EJ865" s="147"/>
    </row>
    <row r="866" spans="88:140" ht="13.5" customHeight="1">
      <c r="CJ866" s="231"/>
      <c r="CK866" s="249" t="str">
        <f>CF4</f>
        <v>20th</v>
      </c>
      <c r="CL866" s="232"/>
      <c r="CM866" s="223"/>
      <c r="CN866" s="223"/>
      <c r="CO866" s="193">
        <f>CO$6</f>
        <v>0</v>
      </c>
      <c r="CP866" s="193">
        <f t="shared" ref="CP866:CZ866" si="1142">CP$6</f>
        <v>0</v>
      </c>
      <c r="CQ866" s="193">
        <f t="shared" si="1142"/>
        <v>0.01</v>
      </c>
      <c r="CR866" s="193">
        <f t="shared" si="1142"/>
        <v>0.02</v>
      </c>
      <c r="CS866" s="193">
        <f t="shared" si="1142"/>
        <v>0.03</v>
      </c>
      <c r="CT866" s="193">
        <f t="shared" si="1142"/>
        <v>0.04</v>
      </c>
      <c r="CU866" s="193">
        <f t="shared" si="1142"/>
        <v>0.05</v>
      </c>
      <c r="CV866" s="193">
        <f t="shared" si="1142"/>
        <v>0.06</v>
      </c>
      <c r="CW866" s="193">
        <f t="shared" si="1142"/>
        <v>7.0000000000000007E-2</v>
      </c>
      <c r="CX866" s="193">
        <f t="shared" si="1142"/>
        <v>0.08</v>
      </c>
      <c r="CY866" s="193">
        <f t="shared" si="1142"/>
        <v>0.09</v>
      </c>
      <c r="CZ866" s="193">
        <f t="shared" si="1142"/>
        <v>0.1</v>
      </c>
      <c r="DA866" s="193">
        <f>CO$6</f>
        <v>0</v>
      </c>
      <c r="DB866" s="193">
        <f>CP$6</f>
        <v>0</v>
      </c>
      <c r="DC866" s="193">
        <f t="shared" ref="DC866:DJ866" si="1143">CQ$6</f>
        <v>0.01</v>
      </c>
      <c r="DD866" s="193">
        <f t="shared" si="1143"/>
        <v>0.02</v>
      </c>
      <c r="DE866" s="193">
        <f t="shared" si="1143"/>
        <v>0.03</v>
      </c>
      <c r="DF866" s="193">
        <f t="shared" si="1143"/>
        <v>0.04</v>
      </c>
      <c r="DG866" s="193">
        <f t="shared" si="1143"/>
        <v>0.05</v>
      </c>
      <c r="DH866" s="193">
        <f t="shared" si="1143"/>
        <v>0.06</v>
      </c>
      <c r="DI866" s="193">
        <f t="shared" si="1143"/>
        <v>7.0000000000000007E-2</v>
      </c>
      <c r="DJ866" s="193">
        <f t="shared" si="1143"/>
        <v>0.08</v>
      </c>
      <c r="DK866" s="193">
        <f>CY$6</f>
        <v>0.09</v>
      </c>
      <c r="DL866" s="193">
        <f>CZ$6</f>
        <v>0.1</v>
      </c>
      <c r="DM866" s="193"/>
      <c r="DN866" s="193"/>
      <c r="DO866" s="193" t="s">
        <v>56</v>
      </c>
      <c r="DP866" s="194"/>
      <c r="EJ866" s="147"/>
    </row>
    <row r="867" spans="88:140" ht="13.5" customHeight="1">
      <c r="CJ867" s="236" t="str">
        <f>BL5</f>
        <v>rpm</v>
      </c>
      <c r="CK867" s="142" t="str">
        <f>CF5</f>
        <v>Nm</v>
      </c>
      <c r="CL867" s="139" t="s">
        <v>36</v>
      </c>
      <c r="CM867" s="3" t="s">
        <v>58</v>
      </c>
      <c r="CN867" s="3" t="s">
        <v>59</v>
      </c>
      <c r="CO867" s="3" t="s">
        <v>59</v>
      </c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 t="s">
        <v>35</v>
      </c>
      <c r="DN867" s="3" t="s">
        <v>58</v>
      </c>
      <c r="DO867" s="139" t="s">
        <v>60</v>
      </c>
      <c r="DP867" s="235" t="s">
        <v>61</v>
      </c>
      <c r="EJ867" s="147"/>
    </row>
    <row r="868" spans="88:140" ht="13.5" customHeight="1">
      <c r="CJ868" s="236" t="str">
        <f>IF($E$28="","-",BL6)</f>
        <v>-</v>
      </c>
      <c r="CK868" s="142" t="str">
        <f t="shared" ref="CK868:CK886" si="1144">CF6</f>
        <v>-</v>
      </c>
      <c r="CL868" s="260" t="str">
        <f>IF(CJ868="-","-",CJ868/$E$28/$E$30*(2*PI()*$E$33)/1000*60)</f>
        <v>-</v>
      </c>
      <c r="CM868" s="3">
        <f t="shared" ref="CM868:CM886" si="1145">IF(CJ868="-",0,$CK868*$E$27*$E$30*$F$27*$E$31/($E$33))</f>
        <v>0</v>
      </c>
      <c r="CN868" s="3">
        <f>IF(CJ868="-",0,$E$36*$E$6*9.80665+$E$37*($CJ868/$E$27/$E$30*(2*PI()*$E$33)/1000*60)+$E$38*($CJ868/$E$27/$E$30*(2*PI()*$E$33)/1000*60)^2)</f>
        <v>0</v>
      </c>
      <c r="CO868" s="3">
        <f t="shared" ref="CO868:CO886" si="1146">IF(CJ868="-",0,$CM868-$CN868-CO$53)</f>
        <v>0</v>
      </c>
      <c r="CP868" s="3">
        <f t="shared" ref="CP868:CP886" si="1147">IF(CJ868="-",0,$CM868-$CN868-CP$53)</f>
        <v>0</v>
      </c>
      <c r="CQ868" s="3">
        <f t="shared" ref="CQ868:CQ886" si="1148">IF(CJ868="-",0,$CM868-$CN868-CQ$53)</f>
        <v>0</v>
      </c>
      <c r="CR868" s="3">
        <f t="shared" ref="CR868:CR886" si="1149">IF(CJ868="-",0,$CM868-$CN868-CR$53)</f>
        <v>0</v>
      </c>
      <c r="CS868" s="3">
        <f t="shared" ref="CS868:CS886" si="1150">IF(CJ868="-",0,$CM868-$CN868-CS$53)</f>
        <v>0</v>
      </c>
      <c r="CT868" s="3">
        <f t="shared" ref="CT868:CT886" si="1151">IF(CJ868="-",0,$CM868-$CN868-CT$53)</f>
        <v>0</v>
      </c>
      <c r="CU868" s="3">
        <f t="shared" ref="CU868:CU886" si="1152">IF(CJ868="-",0,$CM868-$CN868-CU$53)</f>
        <v>0</v>
      </c>
      <c r="CV868" s="3">
        <f t="shared" ref="CV868:CV886" si="1153">IF(CJ868="-",0,$CM868-$CN868-CV$53)</f>
        <v>0</v>
      </c>
      <c r="CW868" s="3">
        <f t="shared" ref="CW868:CW886" si="1154">IF(CJ868="-",0,$CM868-$CN868-CW$53)</f>
        <v>0</v>
      </c>
      <c r="CX868" s="3">
        <f t="shared" ref="CX868:CX886" si="1155">IF(CJ868="-",0,$CM868-$CN868-CX$53)</f>
        <v>0</v>
      </c>
      <c r="CY868" s="3">
        <f t="shared" ref="CY868:CY886" si="1156">IF(CJ868="-",0,$CM868-$CN868-CY$53)</f>
        <v>0</v>
      </c>
      <c r="CZ868" s="3">
        <f t="shared" ref="CZ868:CZ886" si="1157">IF(CJ868="-",0,$CM868-$CN868-CZ$53)</f>
        <v>0</v>
      </c>
      <c r="DA868" s="3">
        <f>IF(AND(CO868&gt;0,CO869&lt;0),1,-1)</f>
        <v>-1</v>
      </c>
      <c r="DB868" s="3">
        <f t="shared" ref="DB868:DJ886" si="1158">IF(AND(CP868&gt;0,CP869&lt;0),1,-1)</f>
        <v>-1</v>
      </c>
      <c r="DC868" s="3">
        <f t="shared" si="1158"/>
        <v>-1</v>
      </c>
      <c r="DD868" s="3">
        <f t="shared" si="1158"/>
        <v>-1</v>
      </c>
      <c r="DE868" s="3">
        <f t="shared" si="1158"/>
        <v>-1</v>
      </c>
      <c r="DF868" s="3">
        <f t="shared" si="1158"/>
        <v>-1</v>
      </c>
      <c r="DG868" s="3">
        <f t="shared" si="1158"/>
        <v>-1</v>
      </c>
      <c r="DH868" s="3">
        <f t="shared" si="1158"/>
        <v>-1</v>
      </c>
      <c r="DI868" s="3">
        <f t="shared" si="1158"/>
        <v>-1</v>
      </c>
      <c r="DJ868" s="3">
        <f>IF(AND(CX868&gt;0,CX869&lt;0),1,-1)</f>
        <v>-1</v>
      </c>
      <c r="DK868" s="3">
        <f t="shared" ref="DK868:DL885" si="1159">IF(AND(CY868&gt;0,CY869&lt;0),1,-1)</f>
        <v>-1</v>
      </c>
      <c r="DL868" s="3">
        <f t="shared" si="1159"/>
        <v>-1</v>
      </c>
      <c r="DM868" s="161" t="str">
        <f t="shared" ref="DM868:DM887" si="1160">CJ868</f>
        <v>-</v>
      </c>
      <c r="DN868" s="161" t="str">
        <f t="shared" ref="DN868:DN887" si="1161">CK868</f>
        <v>-</v>
      </c>
      <c r="DO868" s="139" t="str">
        <f>IF(OR(DM868="-",DM869="-"),"-",(DN868-DN869)/(DM868-DM869))</f>
        <v>-</v>
      </c>
      <c r="DP868" s="235" t="str">
        <f>IF(OR(DM868="-",DM869="-"),"-",(DM868*DN869-DN868*DM869)/(DM868-DM869))</f>
        <v>-</v>
      </c>
      <c r="DQ868" s="142"/>
      <c r="EJ868" s="147"/>
    </row>
    <row r="869" spans="88:140" ht="13.5" customHeight="1">
      <c r="CJ869" s="236" t="str">
        <f t="shared" ref="CJ869:CJ887" si="1162">IF($E$28="","-",BL7)</f>
        <v>-</v>
      </c>
      <c r="CK869" s="142" t="str">
        <f t="shared" si="1144"/>
        <v>-</v>
      </c>
      <c r="CL869" s="260" t="str">
        <f t="shared" ref="CL869:CL887" si="1163">IF(CJ869="-","-",CJ869/$E$28/$E$30*(2*PI()*$E$33)/1000*60)</f>
        <v>-</v>
      </c>
      <c r="CM869" s="3">
        <f t="shared" si="1145"/>
        <v>0</v>
      </c>
      <c r="CN869" s="3">
        <f t="shared" ref="CN869:CN887" si="1164">IF(CJ869="-",0,$E$36*$E$6*9.80665+$E$37*($CJ869/$E$27/$E$30*(2*PI()*$E$33)/1000*60)+$E$38*($CJ869/$E$27/$E$30*(2*PI()*$E$33)/1000*60)^2)</f>
        <v>0</v>
      </c>
      <c r="CO869" s="3">
        <f t="shared" si="1146"/>
        <v>0</v>
      </c>
      <c r="CP869" s="3">
        <f t="shared" si="1147"/>
        <v>0</v>
      </c>
      <c r="CQ869" s="3">
        <f t="shared" si="1148"/>
        <v>0</v>
      </c>
      <c r="CR869" s="3">
        <f t="shared" si="1149"/>
        <v>0</v>
      </c>
      <c r="CS869" s="3">
        <f t="shared" si="1150"/>
        <v>0</v>
      </c>
      <c r="CT869" s="3">
        <f t="shared" si="1151"/>
        <v>0</v>
      </c>
      <c r="CU869" s="3">
        <f t="shared" si="1152"/>
        <v>0</v>
      </c>
      <c r="CV869" s="3">
        <f t="shared" si="1153"/>
        <v>0</v>
      </c>
      <c r="CW869" s="3">
        <f t="shared" si="1154"/>
        <v>0</v>
      </c>
      <c r="CX869" s="3">
        <f t="shared" si="1155"/>
        <v>0</v>
      </c>
      <c r="CY869" s="3">
        <f t="shared" si="1156"/>
        <v>0</v>
      </c>
      <c r="CZ869" s="3">
        <f t="shared" si="1157"/>
        <v>0</v>
      </c>
      <c r="DA869" s="3">
        <f t="shared" ref="DA869:DA881" si="1165">IF(AND(CO869&gt;0,CO870&lt;0),1,-1)</f>
        <v>-1</v>
      </c>
      <c r="DB869" s="3">
        <f t="shared" si="1158"/>
        <v>-1</v>
      </c>
      <c r="DC869" s="3">
        <f t="shared" si="1158"/>
        <v>-1</v>
      </c>
      <c r="DD869" s="3">
        <f t="shared" si="1158"/>
        <v>-1</v>
      </c>
      <c r="DE869" s="3">
        <f t="shared" si="1158"/>
        <v>-1</v>
      </c>
      <c r="DF869" s="3">
        <f t="shared" si="1158"/>
        <v>-1</v>
      </c>
      <c r="DG869" s="3">
        <f t="shared" si="1158"/>
        <v>-1</v>
      </c>
      <c r="DH869" s="3">
        <f t="shared" si="1158"/>
        <v>-1</v>
      </c>
      <c r="DI869" s="3">
        <f t="shared" si="1158"/>
        <v>-1</v>
      </c>
      <c r="DJ869" s="3">
        <f t="shared" si="1158"/>
        <v>-1</v>
      </c>
      <c r="DK869" s="3">
        <f t="shared" si="1159"/>
        <v>-1</v>
      </c>
      <c r="DL869" s="3">
        <f t="shared" si="1159"/>
        <v>-1</v>
      </c>
      <c r="DM869" s="161" t="str">
        <f t="shared" si="1160"/>
        <v>-</v>
      </c>
      <c r="DN869" s="161" t="str">
        <f t="shared" si="1161"/>
        <v>-</v>
      </c>
      <c r="DO869" s="139" t="str">
        <f>IF(OR(DM869="-",DM870="-"),"-",(DN869-DN870)/(DM869-DM870))</f>
        <v>-</v>
      </c>
      <c r="DP869" s="235" t="str">
        <f t="shared" ref="DP869:DP886" si="1166">IF(OR(DM869="-",DM870="-"),"-",(DM869*DN870-DN869*DM870)/(DM869-DM870))</f>
        <v>-</v>
      </c>
      <c r="DQ869" s="142"/>
      <c r="EJ869" s="147"/>
    </row>
    <row r="870" spans="88:140" ht="13.5" customHeight="1">
      <c r="CJ870" s="236" t="str">
        <f t="shared" si="1162"/>
        <v>-</v>
      </c>
      <c r="CK870" s="142" t="str">
        <f t="shared" si="1144"/>
        <v>-</v>
      </c>
      <c r="CL870" s="260" t="str">
        <f t="shared" si="1163"/>
        <v>-</v>
      </c>
      <c r="CM870" s="3">
        <f t="shared" si="1145"/>
        <v>0</v>
      </c>
      <c r="CN870" s="3">
        <f t="shared" si="1164"/>
        <v>0</v>
      </c>
      <c r="CO870" s="3">
        <f t="shared" si="1146"/>
        <v>0</v>
      </c>
      <c r="CP870" s="3">
        <f t="shared" si="1147"/>
        <v>0</v>
      </c>
      <c r="CQ870" s="3">
        <f t="shared" si="1148"/>
        <v>0</v>
      </c>
      <c r="CR870" s="3">
        <f t="shared" si="1149"/>
        <v>0</v>
      </c>
      <c r="CS870" s="3">
        <f t="shared" si="1150"/>
        <v>0</v>
      </c>
      <c r="CT870" s="3">
        <f t="shared" si="1151"/>
        <v>0</v>
      </c>
      <c r="CU870" s="3">
        <f t="shared" si="1152"/>
        <v>0</v>
      </c>
      <c r="CV870" s="3">
        <f t="shared" si="1153"/>
        <v>0</v>
      </c>
      <c r="CW870" s="3">
        <f t="shared" si="1154"/>
        <v>0</v>
      </c>
      <c r="CX870" s="3">
        <f t="shared" si="1155"/>
        <v>0</v>
      </c>
      <c r="CY870" s="3">
        <f t="shared" si="1156"/>
        <v>0</v>
      </c>
      <c r="CZ870" s="3">
        <f t="shared" si="1157"/>
        <v>0</v>
      </c>
      <c r="DA870" s="3">
        <f t="shared" si="1165"/>
        <v>-1</v>
      </c>
      <c r="DB870" s="3">
        <f t="shared" si="1158"/>
        <v>-1</v>
      </c>
      <c r="DC870" s="3">
        <f t="shared" si="1158"/>
        <v>-1</v>
      </c>
      <c r="DD870" s="3">
        <f t="shared" si="1158"/>
        <v>-1</v>
      </c>
      <c r="DE870" s="3">
        <f t="shared" si="1158"/>
        <v>-1</v>
      </c>
      <c r="DF870" s="3">
        <f t="shared" si="1158"/>
        <v>-1</v>
      </c>
      <c r="DG870" s="3">
        <f t="shared" si="1158"/>
        <v>-1</v>
      </c>
      <c r="DH870" s="3">
        <f t="shared" si="1158"/>
        <v>-1</v>
      </c>
      <c r="DI870" s="3">
        <f t="shared" si="1158"/>
        <v>-1</v>
      </c>
      <c r="DJ870" s="3">
        <f t="shared" si="1158"/>
        <v>-1</v>
      </c>
      <c r="DK870" s="3">
        <f t="shared" si="1159"/>
        <v>-1</v>
      </c>
      <c r="DL870" s="3">
        <f t="shared" si="1159"/>
        <v>-1</v>
      </c>
      <c r="DM870" s="161" t="str">
        <f t="shared" si="1160"/>
        <v>-</v>
      </c>
      <c r="DN870" s="161" t="str">
        <f t="shared" si="1161"/>
        <v>-</v>
      </c>
      <c r="DO870" s="139" t="str">
        <f t="shared" ref="DO870:DO885" si="1167">IF(OR(DM870="-",DM871="-"),"-",(DN870-DN871)/(DM870-DM871))</f>
        <v>-</v>
      </c>
      <c r="DP870" s="235" t="str">
        <f t="shared" si="1166"/>
        <v>-</v>
      </c>
      <c r="DQ870" s="171"/>
      <c r="EJ870" s="147"/>
    </row>
    <row r="871" spans="88:140" ht="13.5" customHeight="1">
      <c r="CJ871" s="236" t="str">
        <f t="shared" si="1162"/>
        <v>-</v>
      </c>
      <c r="CK871" s="142" t="str">
        <f t="shared" si="1144"/>
        <v>-</v>
      </c>
      <c r="CL871" s="260" t="str">
        <f t="shared" si="1163"/>
        <v>-</v>
      </c>
      <c r="CM871" s="3">
        <f t="shared" si="1145"/>
        <v>0</v>
      </c>
      <c r="CN871" s="3">
        <f t="shared" si="1164"/>
        <v>0</v>
      </c>
      <c r="CO871" s="3">
        <f t="shared" si="1146"/>
        <v>0</v>
      </c>
      <c r="CP871" s="3">
        <f t="shared" si="1147"/>
        <v>0</v>
      </c>
      <c r="CQ871" s="3">
        <f t="shared" si="1148"/>
        <v>0</v>
      </c>
      <c r="CR871" s="3">
        <f t="shared" si="1149"/>
        <v>0</v>
      </c>
      <c r="CS871" s="3">
        <f t="shared" si="1150"/>
        <v>0</v>
      </c>
      <c r="CT871" s="3">
        <f t="shared" si="1151"/>
        <v>0</v>
      </c>
      <c r="CU871" s="3">
        <f t="shared" si="1152"/>
        <v>0</v>
      </c>
      <c r="CV871" s="3">
        <f t="shared" si="1153"/>
        <v>0</v>
      </c>
      <c r="CW871" s="3">
        <f t="shared" si="1154"/>
        <v>0</v>
      </c>
      <c r="CX871" s="3">
        <f t="shared" si="1155"/>
        <v>0</v>
      </c>
      <c r="CY871" s="3">
        <f t="shared" si="1156"/>
        <v>0</v>
      </c>
      <c r="CZ871" s="3">
        <f t="shared" si="1157"/>
        <v>0</v>
      </c>
      <c r="DA871" s="3">
        <f t="shared" si="1165"/>
        <v>-1</v>
      </c>
      <c r="DB871" s="3">
        <f t="shared" si="1158"/>
        <v>-1</v>
      </c>
      <c r="DC871" s="3">
        <f t="shared" si="1158"/>
        <v>-1</v>
      </c>
      <c r="DD871" s="3">
        <f t="shared" si="1158"/>
        <v>-1</v>
      </c>
      <c r="DE871" s="3">
        <f t="shared" si="1158"/>
        <v>-1</v>
      </c>
      <c r="DF871" s="3">
        <f t="shared" si="1158"/>
        <v>-1</v>
      </c>
      <c r="DG871" s="3">
        <f t="shared" si="1158"/>
        <v>-1</v>
      </c>
      <c r="DH871" s="3">
        <f t="shared" si="1158"/>
        <v>-1</v>
      </c>
      <c r="DI871" s="3">
        <f t="shared" si="1158"/>
        <v>-1</v>
      </c>
      <c r="DJ871" s="3">
        <f t="shared" si="1158"/>
        <v>-1</v>
      </c>
      <c r="DK871" s="3">
        <f t="shared" si="1159"/>
        <v>-1</v>
      </c>
      <c r="DL871" s="3">
        <f t="shared" si="1159"/>
        <v>-1</v>
      </c>
      <c r="DM871" s="161" t="str">
        <f t="shared" si="1160"/>
        <v>-</v>
      </c>
      <c r="DN871" s="161" t="str">
        <f t="shared" si="1161"/>
        <v>-</v>
      </c>
      <c r="DO871" s="139" t="str">
        <f t="shared" si="1167"/>
        <v>-</v>
      </c>
      <c r="DP871" s="235" t="str">
        <f t="shared" si="1166"/>
        <v>-</v>
      </c>
      <c r="DQ871" s="171"/>
      <c r="EJ871" s="147"/>
    </row>
    <row r="872" spans="88:140" ht="13.5" customHeight="1">
      <c r="CJ872" s="236" t="str">
        <f t="shared" si="1162"/>
        <v>-</v>
      </c>
      <c r="CK872" s="142" t="str">
        <f t="shared" si="1144"/>
        <v>-</v>
      </c>
      <c r="CL872" s="260" t="str">
        <f t="shared" si="1163"/>
        <v>-</v>
      </c>
      <c r="CM872" s="3">
        <f t="shared" si="1145"/>
        <v>0</v>
      </c>
      <c r="CN872" s="3">
        <f t="shared" si="1164"/>
        <v>0</v>
      </c>
      <c r="CO872" s="3">
        <f t="shared" si="1146"/>
        <v>0</v>
      </c>
      <c r="CP872" s="3">
        <f t="shared" si="1147"/>
        <v>0</v>
      </c>
      <c r="CQ872" s="3">
        <f t="shared" si="1148"/>
        <v>0</v>
      </c>
      <c r="CR872" s="3">
        <f t="shared" si="1149"/>
        <v>0</v>
      </c>
      <c r="CS872" s="3">
        <f t="shared" si="1150"/>
        <v>0</v>
      </c>
      <c r="CT872" s="3">
        <f t="shared" si="1151"/>
        <v>0</v>
      </c>
      <c r="CU872" s="3">
        <f t="shared" si="1152"/>
        <v>0</v>
      </c>
      <c r="CV872" s="3">
        <f t="shared" si="1153"/>
        <v>0</v>
      </c>
      <c r="CW872" s="3">
        <f t="shared" si="1154"/>
        <v>0</v>
      </c>
      <c r="CX872" s="3">
        <f t="shared" si="1155"/>
        <v>0</v>
      </c>
      <c r="CY872" s="3">
        <f t="shared" si="1156"/>
        <v>0</v>
      </c>
      <c r="CZ872" s="3">
        <f t="shared" si="1157"/>
        <v>0</v>
      </c>
      <c r="DA872" s="3">
        <f t="shared" si="1165"/>
        <v>-1</v>
      </c>
      <c r="DB872" s="3">
        <f t="shared" si="1158"/>
        <v>-1</v>
      </c>
      <c r="DC872" s="3">
        <f t="shared" si="1158"/>
        <v>-1</v>
      </c>
      <c r="DD872" s="3">
        <f t="shared" si="1158"/>
        <v>-1</v>
      </c>
      <c r="DE872" s="3">
        <f t="shared" si="1158"/>
        <v>-1</v>
      </c>
      <c r="DF872" s="3">
        <f t="shared" si="1158"/>
        <v>-1</v>
      </c>
      <c r="DG872" s="3">
        <f t="shared" si="1158"/>
        <v>-1</v>
      </c>
      <c r="DH872" s="3">
        <f t="shared" si="1158"/>
        <v>-1</v>
      </c>
      <c r="DI872" s="3">
        <f t="shared" si="1158"/>
        <v>-1</v>
      </c>
      <c r="DJ872" s="3">
        <f t="shared" si="1158"/>
        <v>-1</v>
      </c>
      <c r="DK872" s="3">
        <f t="shared" si="1159"/>
        <v>-1</v>
      </c>
      <c r="DL872" s="3">
        <f t="shared" si="1159"/>
        <v>-1</v>
      </c>
      <c r="DM872" s="161" t="str">
        <f t="shared" si="1160"/>
        <v>-</v>
      </c>
      <c r="DN872" s="161" t="str">
        <f t="shared" si="1161"/>
        <v>-</v>
      </c>
      <c r="DO872" s="139" t="str">
        <f t="shared" si="1167"/>
        <v>-</v>
      </c>
      <c r="DP872" s="235" t="str">
        <f t="shared" si="1166"/>
        <v>-</v>
      </c>
      <c r="DQ872" s="171"/>
      <c r="EJ872" s="147"/>
    </row>
    <row r="873" spans="88:140" ht="13.5" customHeight="1">
      <c r="CJ873" s="236" t="str">
        <f t="shared" si="1162"/>
        <v>-</v>
      </c>
      <c r="CK873" s="142" t="str">
        <f t="shared" si="1144"/>
        <v>-</v>
      </c>
      <c r="CL873" s="260" t="str">
        <f t="shared" si="1163"/>
        <v>-</v>
      </c>
      <c r="CM873" s="3">
        <f t="shared" si="1145"/>
        <v>0</v>
      </c>
      <c r="CN873" s="3">
        <f t="shared" si="1164"/>
        <v>0</v>
      </c>
      <c r="CO873" s="3">
        <f t="shared" si="1146"/>
        <v>0</v>
      </c>
      <c r="CP873" s="3">
        <f t="shared" si="1147"/>
        <v>0</v>
      </c>
      <c r="CQ873" s="3">
        <f t="shared" si="1148"/>
        <v>0</v>
      </c>
      <c r="CR873" s="3">
        <f t="shared" si="1149"/>
        <v>0</v>
      </c>
      <c r="CS873" s="3">
        <f t="shared" si="1150"/>
        <v>0</v>
      </c>
      <c r="CT873" s="3">
        <f t="shared" si="1151"/>
        <v>0</v>
      </c>
      <c r="CU873" s="3">
        <f t="shared" si="1152"/>
        <v>0</v>
      </c>
      <c r="CV873" s="3">
        <f t="shared" si="1153"/>
        <v>0</v>
      </c>
      <c r="CW873" s="3">
        <f t="shared" si="1154"/>
        <v>0</v>
      </c>
      <c r="CX873" s="3">
        <f t="shared" si="1155"/>
        <v>0</v>
      </c>
      <c r="CY873" s="3">
        <f t="shared" si="1156"/>
        <v>0</v>
      </c>
      <c r="CZ873" s="3">
        <f t="shared" si="1157"/>
        <v>0</v>
      </c>
      <c r="DA873" s="3">
        <f t="shared" si="1165"/>
        <v>-1</v>
      </c>
      <c r="DB873" s="3">
        <f t="shared" si="1158"/>
        <v>-1</v>
      </c>
      <c r="DC873" s="3">
        <f t="shared" si="1158"/>
        <v>-1</v>
      </c>
      <c r="DD873" s="3">
        <f t="shared" si="1158"/>
        <v>-1</v>
      </c>
      <c r="DE873" s="3">
        <f t="shared" si="1158"/>
        <v>-1</v>
      </c>
      <c r="DF873" s="3">
        <f t="shared" si="1158"/>
        <v>-1</v>
      </c>
      <c r="DG873" s="3">
        <f t="shared" si="1158"/>
        <v>-1</v>
      </c>
      <c r="DH873" s="3">
        <f t="shared" si="1158"/>
        <v>-1</v>
      </c>
      <c r="DI873" s="3">
        <f t="shared" si="1158"/>
        <v>-1</v>
      </c>
      <c r="DJ873" s="3">
        <f t="shared" si="1158"/>
        <v>-1</v>
      </c>
      <c r="DK873" s="3">
        <f t="shared" si="1159"/>
        <v>-1</v>
      </c>
      <c r="DL873" s="3">
        <f t="shared" si="1159"/>
        <v>-1</v>
      </c>
      <c r="DM873" s="161" t="str">
        <f t="shared" si="1160"/>
        <v>-</v>
      </c>
      <c r="DN873" s="161" t="str">
        <f t="shared" si="1161"/>
        <v>-</v>
      </c>
      <c r="DO873" s="139" t="str">
        <f t="shared" si="1167"/>
        <v>-</v>
      </c>
      <c r="DP873" s="235" t="str">
        <f t="shared" si="1166"/>
        <v>-</v>
      </c>
      <c r="DQ873" s="171"/>
      <c r="EJ873" s="147"/>
    </row>
    <row r="874" spans="88:140" ht="13.5" customHeight="1">
      <c r="CJ874" s="236" t="str">
        <f t="shared" si="1162"/>
        <v>-</v>
      </c>
      <c r="CK874" s="142" t="str">
        <f t="shared" si="1144"/>
        <v>-</v>
      </c>
      <c r="CL874" s="260" t="str">
        <f t="shared" si="1163"/>
        <v>-</v>
      </c>
      <c r="CM874" s="3">
        <f t="shared" si="1145"/>
        <v>0</v>
      </c>
      <c r="CN874" s="3">
        <f t="shared" si="1164"/>
        <v>0</v>
      </c>
      <c r="CO874" s="3">
        <f t="shared" si="1146"/>
        <v>0</v>
      </c>
      <c r="CP874" s="3">
        <f t="shared" si="1147"/>
        <v>0</v>
      </c>
      <c r="CQ874" s="3">
        <f t="shared" si="1148"/>
        <v>0</v>
      </c>
      <c r="CR874" s="3">
        <f t="shared" si="1149"/>
        <v>0</v>
      </c>
      <c r="CS874" s="3">
        <f t="shared" si="1150"/>
        <v>0</v>
      </c>
      <c r="CT874" s="3">
        <f t="shared" si="1151"/>
        <v>0</v>
      </c>
      <c r="CU874" s="3">
        <f t="shared" si="1152"/>
        <v>0</v>
      </c>
      <c r="CV874" s="3">
        <f t="shared" si="1153"/>
        <v>0</v>
      </c>
      <c r="CW874" s="3">
        <f t="shared" si="1154"/>
        <v>0</v>
      </c>
      <c r="CX874" s="3">
        <f t="shared" si="1155"/>
        <v>0</v>
      </c>
      <c r="CY874" s="3">
        <f t="shared" si="1156"/>
        <v>0</v>
      </c>
      <c r="CZ874" s="3">
        <f t="shared" si="1157"/>
        <v>0</v>
      </c>
      <c r="DA874" s="3">
        <f t="shared" si="1165"/>
        <v>-1</v>
      </c>
      <c r="DB874" s="3">
        <f t="shared" si="1158"/>
        <v>-1</v>
      </c>
      <c r="DC874" s="3">
        <f t="shared" si="1158"/>
        <v>-1</v>
      </c>
      <c r="DD874" s="3">
        <f t="shared" si="1158"/>
        <v>-1</v>
      </c>
      <c r="DE874" s="3">
        <f t="shared" si="1158"/>
        <v>-1</v>
      </c>
      <c r="DF874" s="3">
        <f t="shared" si="1158"/>
        <v>-1</v>
      </c>
      <c r="DG874" s="3">
        <f t="shared" si="1158"/>
        <v>-1</v>
      </c>
      <c r="DH874" s="3">
        <f t="shared" si="1158"/>
        <v>-1</v>
      </c>
      <c r="DI874" s="3">
        <f t="shared" si="1158"/>
        <v>-1</v>
      </c>
      <c r="DJ874" s="3">
        <f t="shared" si="1158"/>
        <v>-1</v>
      </c>
      <c r="DK874" s="3">
        <f t="shared" si="1159"/>
        <v>-1</v>
      </c>
      <c r="DL874" s="3">
        <f t="shared" si="1159"/>
        <v>-1</v>
      </c>
      <c r="DM874" s="161" t="str">
        <f t="shared" si="1160"/>
        <v>-</v>
      </c>
      <c r="DN874" s="161" t="str">
        <f t="shared" si="1161"/>
        <v>-</v>
      </c>
      <c r="DO874" s="139" t="str">
        <f t="shared" si="1167"/>
        <v>-</v>
      </c>
      <c r="DP874" s="235" t="str">
        <f t="shared" si="1166"/>
        <v>-</v>
      </c>
      <c r="DQ874" s="171"/>
      <c r="EJ874" s="147"/>
    </row>
    <row r="875" spans="88:140" ht="13.5" customHeight="1">
      <c r="CJ875" s="236" t="str">
        <f t="shared" si="1162"/>
        <v>-</v>
      </c>
      <c r="CK875" s="142" t="str">
        <f t="shared" si="1144"/>
        <v>-</v>
      </c>
      <c r="CL875" s="260" t="str">
        <f t="shared" si="1163"/>
        <v>-</v>
      </c>
      <c r="CM875" s="3">
        <f t="shared" si="1145"/>
        <v>0</v>
      </c>
      <c r="CN875" s="3">
        <f t="shared" si="1164"/>
        <v>0</v>
      </c>
      <c r="CO875" s="3">
        <f t="shared" si="1146"/>
        <v>0</v>
      </c>
      <c r="CP875" s="3">
        <f t="shared" si="1147"/>
        <v>0</v>
      </c>
      <c r="CQ875" s="3">
        <f t="shared" si="1148"/>
        <v>0</v>
      </c>
      <c r="CR875" s="3">
        <f t="shared" si="1149"/>
        <v>0</v>
      </c>
      <c r="CS875" s="3">
        <f t="shared" si="1150"/>
        <v>0</v>
      </c>
      <c r="CT875" s="3">
        <f t="shared" si="1151"/>
        <v>0</v>
      </c>
      <c r="CU875" s="3">
        <f t="shared" si="1152"/>
        <v>0</v>
      </c>
      <c r="CV875" s="3">
        <f t="shared" si="1153"/>
        <v>0</v>
      </c>
      <c r="CW875" s="3">
        <f t="shared" si="1154"/>
        <v>0</v>
      </c>
      <c r="CX875" s="3">
        <f t="shared" si="1155"/>
        <v>0</v>
      </c>
      <c r="CY875" s="3">
        <f t="shared" si="1156"/>
        <v>0</v>
      </c>
      <c r="CZ875" s="3">
        <f t="shared" si="1157"/>
        <v>0</v>
      </c>
      <c r="DA875" s="3">
        <f t="shared" si="1165"/>
        <v>-1</v>
      </c>
      <c r="DB875" s="3">
        <f t="shared" si="1158"/>
        <v>-1</v>
      </c>
      <c r="DC875" s="3">
        <f t="shared" si="1158"/>
        <v>-1</v>
      </c>
      <c r="DD875" s="3">
        <f t="shared" si="1158"/>
        <v>-1</v>
      </c>
      <c r="DE875" s="3">
        <f t="shared" si="1158"/>
        <v>-1</v>
      </c>
      <c r="DF875" s="3">
        <f t="shared" si="1158"/>
        <v>-1</v>
      </c>
      <c r="DG875" s="3">
        <f t="shared" si="1158"/>
        <v>-1</v>
      </c>
      <c r="DH875" s="3">
        <f t="shared" si="1158"/>
        <v>-1</v>
      </c>
      <c r="DI875" s="3">
        <f t="shared" si="1158"/>
        <v>-1</v>
      </c>
      <c r="DJ875" s="3">
        <f t="shared" si="1158"/>
        <v>-1</v>
      </c>
      <c r="DK875" s="3">
        <f t="shared" si="1159"/>
        <v>-1</v>
      </c>
      <c r="DL875" s="3">
        <f t="shared" si="1159"/>
        <v>-1</v>
      </c>
      <c r="DM875" s="161" t="str">
        <f t="shared" si="1160"/>
        <v>-</v>
      </c>
      <c r="DN875" s="161" t="str">
        <f t="shared" si="1161"/>
        <v>-</v>
      </c>
      <c r="DO875" s="139" t="str">
        <f t="shared" si="1167"/>
        <v>-</v>
      </c>
      <c r="DP875" s="235" t="str">
        <f t="shared" si="1166"/>
        <v>-</v>
      </c>
      <c r="DQ875" s="171"/>
      <c r="EJ875" s="147"/>
    </row>
    <row r="876" spans="88:140" ht="13.5" customHeight="1">
      <c r="CJ876" s="236" t="str">
        <f t="shared" si="1162"/>
        <v>-</v>
      </c>
      <c r="CK876" s="142" t="str">
        <f t="shared" si="1144"/>
        <v>-</v>
      </c>
      <c r="CL876" s="260" t="str">
        <f t="shared" si="1163"/>
        <v>-</v>
      </c>
      <c r="CM876" s="3">
        <f t="shared" si="1145"/>
        <v>0</v>
      </c>
      <c r="CN876" s="3">
        <f t="shared" si="1164"/>
        <v>0</v>
      </c>
      <c r="CO876" s="3">
        <f t="shared" si="1146"/>
        <v>0</v>
      </c>
      <c r="CP876" s="3">
        <f t="shared" si="1147"/>
        <v>0</v>
      </c>
      <c r="CQ876" s="3">
        <f t="shared" si="1148"/>
        <v>0</v>
      </c>
      <c r="CR876" s="3">
        <f t="shared" si="1149"/>
        <v>0</v>
      </c>
      <c r="CS876" s="3">
        <f t="shared" si="1150"/>
        <v>0</v>
      </c>
      <c r="CT876" s="3">
        <f t="shared" si="1151"/>
        <v>0</v>
      </c>
      <c r="CU876" s="3">
        <f t="shared" si="1152"/>
        <v>0</v>
      </c>
      <c r="CV876" s="3">
        <f t="shared" si="1153"/>
        <v>0</v>
      </c>
      <c r="CW876" s="3">
        <f t="shared" si="1154"/>
        <v>0</v>
      </c>
      <c r="CX876" s="3">
        <f t="shared" si="1155"/>
        <v>0</v>
      </c>
      <c r="CY876" s="3">
        <f t="shared" si="1156"/>
        <v>0</v>
      </c>
      <c r="CZ876" s="3">
        <f t="shared" si="1157"/>
        <v>0</v>
      </c>
      <c r="DA876" s="3">
        <f t="shared" si="1165"/>
        <v>-1</v>
      </c>
      <c r="DB876" s="3">
        <f t="shared" si="1158"/>
        <v>-1</v>
      </c>
      <c r="DC876" s="3">
        <f t="shared" si="1158"/>
        <v>-1</v>
      </c>
      <c r="DD876" s="3">
        <f t="shared" si="1158"/>
        <v>-1</v>
      </c>
      <c r="DE876" s="3">
        <f t="shared" si="1158"/>
        <v>-1</v>
      </c>
      <c r="DF876" s="3">
        <f t="shared" si="1158"/>
        <v>-1</v>
      </c>
      <c r="DG876" s="3">
        <f t="shared" si="1158"/>
        <v>-1</v>
      </c>
      <c r="DH876" s="3">
        <f t="shared" si="1158"/>
        <v>-1</v>
      </c>
      <c r="DI876" s="3">
        <f t="shared" si="1158"/>
        <v>-1</v>
      </c>
      <c r="DJ876" s="3">
        <f t="shared" si="1158"/>
        <v>-1</v>
      </c>
      <c r="DK876" s="3">
        <f t="shared" si="1159"/>
        <v>-1</v>
      </c>
      <c r="DL876" s="3">
        <f t="shared" si="1159"/>
        <v>-1</v>
      </c>
      <c r="DM876" s="161" t="str">
        <f t="shared" si="1160"/>
        <v>-</v>
      </c>
      <c r="DN876" s="161" t="str">
        <f t="shared" si="1161"/>
        <v>-</v>
      </c>
      <c r="DO876" s="139" t="str">
        <f t="shared" si="1167"/>
        <v>-</v>
      </c>
      <c r="DP876" s="235" t="str">
        <f t="shared" si="1166"/>
        <v>-</v>
      </c>
      <c r="DQ876" s="171"/>
      <c r="EJ876" s="147"/>
    </row>
    <row r="877" spans="88:140" ht="13.5" customHeight="1">
      <c r="CJ877" s="236" t="str">
        <f t="shared" si="1162"/>
        <v>-</v>
      </c>
      <c r="CK877" s="142" t="str">
        <f t="shared" si="1144"/>
        <v>-</v>
      </c>
      <c r="CL877" s="260" t="str">
        <f t="shared" si="1163"/>
        <v>-</v>
      </c>
      <c r="CM877" s="3">
        <f t="shared" si="1145"/>
        <v>0</v>
      </c>
      <c r="CN877" s="3">
        <f t="shared" si="1164"/>
        <v>0</v>
      </c>
      <c r="CO877" s="3">
        <f t="shared" si="1146"/>
        <v>0</v>
      </c>
      <c r="CP877" s="3">
        <f t="shared" si="1147"/>
        <v>0</v>
      </c>
      <c r="CQ877" s="3">
        <f t="shared" si="1148"/>
        <v>0</v>
      </c>
      <c r="CR877" s="3">
        <f t="shared" si="1149"/>
        <v>0</v>
      </c>
      <c r="CS877" s="3">
        <f t="shared" si="1150"/>
        <v>0</v>
      </c>
      <c r="CT877" s="3">
        <f t="shared" si="1151"/>
        <v>0</v>
      </c>
      <c r="CU877" s="3">
        <f t="shared" si="1152"/>
        <v>0</v>
      </c>
      <c r="CV877" s="3">
        <f t="shared" si="1153"/>
        <v>0</v>
      </c>
      <c r="CW877" s="3">
        <f t="shared" si="1154"/>
        <v>0</v>
      </c>
      <c r="CX877" s="3">
        <f t="shared" si="1155"/>
        <v>0</v>
      </c>
      <c r="CY877" s="3">
        <f t="shared" si="1156"/>
        <v>0</v>
      </c>
      <c r="CZ877" s="3">
        <f t="shared" si="1157"/>
        <v>0</v>
      </c>
      <c r="DA877" s="3">
        <f t="shared" si="1165"/>
        <v>-1</v>
      </c>
      <c r="DB877" s="3">
        <f t="shared" si="1158"/>
        <v>-1</v>
      </c>
      <c r="DC877" s="3">
        <f t="shared" si="1158"/>
        <v>-1</v>
      </c>
      <c r="DD877" s="3">
        <f t="shared" si="1158"/>
        <v>-1</v>
      </c>
      <c r="DE877" s="3">
        <f t="shared" si="1158"/>
        <v>-1</v>
      </c>
      <c r="DF877" s="3">
        <f t="shared" si="1158"/>
        <v>-1</v>
      </c>
      <c r="DG877" s="3">
        <f t="shared" si="1158"/>
        <v>-1</v>
      </c>
      <c r="DH877" s="3">
        <f t="shared" si="1158"/>
        <v>-1</v>
      </c>
      <c r="DI877" s="3">
        <f t="shared" si="1158"/>
        <v>-1</v>
      </c>
      <c r="DJ877" s="3">
        <f t="shared" si="1158"/>
        <v>-1</v>
      </c>
      <c r="DK877" s="3">
        <f t="shared" si="1159"/>
        <v>-1</v>
      </c>
      <c r="DL877" s="3">
        <f t="shared" si="1159"/>
        <v>-1</v>
      </c>
      <c r="DM877" s="161" t="str">
        <f t="shared" si="1160"/>
        <v>-</v>
      </c>
      <c r="DN877" s="161" t="str">
        <f t="shared" si="1161"/>
        <v>-</v>
      </c>
      <c r="DO877" s="139" t="str">
        <f t="shared" si="1167"/>
        <v>-</v>
      </c>
      <c r="DP877" s="235" t="str">
        <f t="shared" si="1166"/>
        <v>-</v>
      </c>
      <c r="DQ877" s="171"/>
      <c r="EJ877" s="147"/>
    </row>
    <row r="878" spans="88:140" ht="13.5" customHeight="1">
      <c r="CJ878" s="236" t="str">
        <f t="shared" si="1162"/>
        <v>-</v>
      </c>
      <c r="CK878" s="142" t="str">
        <f t="shared" si="1144"/>
        <v>-</v>
      </c>
      <c r="CL878" s="260" t="str">
        <f t="shared" si="1163"/>
        <v>-</v>
      </c>
      <c r="CM878" s="3">
        <f t="shared" si="1145"/>
        <v>0</v>
      </c>
      <c r="CN878" s="3">
        <f t="shared" si="1164"/>
        <v>0</v>
      </c>
      <c r="CO878" s="3">
        <f t="shared" si="1146"/>
        <v>0</v>
      </c>
      <c r="CP878" s="3">
        <f t="shared" si="1147"/>
        <v>0</v>
      </c>
      <c r="CQ878" s="3">
        <f t="shared" si="1148"/>
        <v>0</v>
      </c>
      <c r="CR878" s="3">
        <f t="shared" si="1149"/>
        <v>0</v>
      </c>
      <c r="CS878" s="3">
        <f t="shared" si="1150"/>
        <v>0</v>
      </c>
      <c r="CT878" s="3">
        <f t="shared" si="1151"/>
        <v>0</v>
      </c>
      <c r="CU878" s="3">
        <f t="shared" si="1152"/>
        <v>0</v>
      </c>
      <c r="CV878" s="3">
        <f t="shared" si="1153"/>
        <v>0</v>
      </c>
      <c r="CW878" s="3">
        <f t="shared" si="1154"/>
        <v>0</v>
      </c>
      <c r="CX878" s="3">
        <f t="shared" si="1155"/>
        <v>0</v>
      </c>
      <c r="CY878" s="3">
        <f t="shared" si="1156"/>
        <v>0</v>
      </c>
      <c r="CZ878" s="3">
        <f t="shared" si="1157"/>
        <v>0</v>
      </c>
      <c r="DA878" s="3">
        <f t="shared" si="1165"/>
        <v>-1</v>
      </c>
      <c r="DB878" s="3">
        <f t="shared" si="1158"/>
        <v>-1</v>
      </c>
      <c r="DC878" s="3">
        <f t="shared" si="1158"/>
        <v>-1</v>
      </c>
      <c r="DD878" s="3">
        <f t="shared" si="1158"/>
        <v>-1</v>
      </c>
      <c r="DE878" s="3">
        <f t="shared" si="1158"/>
        <v>-1</v>
      </c>
      <c r="DF878" s="3">
        <f t="shared" si="1158"/>
        <v>-1</v>
      </c>
      <c r="DG878" s="3">
        <f t="shared" si="1158"/>
        <v>-1</v>
      </c>
      <c r="DH878" s="3">
        <f t="shared" si="1158"/>
        <v>-1</v>
      </c>
      <c r="DI878" s="3">
        <f t="shared" si="1158"/>
        <v>-1</v>
      </c>
      <c r="DJ878" s="3">
        <f t="shared" si="1158"/>
        <v>-1</v>
      </c>
      <c r="DK878" s="3">
        <f t="shared" si="1159"/>
        <v>-1</v>
      </c>
      <c r="DL878" s="3">
        <f t="shared" si="1159"/>
        <v>-1</v>
      </c>
      <c r="DM878" s="161" t="str">
        <f t="shared" si="1160"/>
        <v>-</v>
      </c>
      <c r="DN878" s="161" t="str">
        <f t="shared" si="1161"/>
        <v>-</v>
      </c>
      <c r="DO878" s="139" t="str">
        <f t="shared" si="1167"/>
        <v>-</v>
      </c>
      <c r="DP878" s="235" t="str">
        <f t="shared" si="1166"/>
        <v>-</v>
      </c>
      <c r="DQ878" s="171"/>
      <c r="EJ878" s="147"/>
    </row>
    <row r="879" spans="88:140" ht="13.5" customHeight="1">
      <c r="CJ879" s="236" t="str">
        <f t="shared" si="1162"/>
        <v>-</v>
      </c>
      <c r="CK879" s="142" t="str">
        <f t="shared" si="1144"/>
        <v>-</v>
      </c>
      <c r="CL879" s="260" t="str">
        <f t="shared" si="1163"/>
        <v>-</v>
      </c>
      <c r="CM879" s="3">
        <f t="shared" si="1145"/>
        <v>0</v>
      </c>
      <c r="CN879" s="3">
        <f t="shared" si="1164"/>
        <v>0</v>
      </c>
      <c r="CO879" s="3">
        <f t="shared" si="1146"/>
        <v>0</v>
      </c>
      <c r="CP879" s="3">
        <f t="shared" si="1147"/>
        <v>0</v>
      </c>
      <c r="CQ879" s="3">
        <f t="shared" si="1148"/>
        <v>0</v>
      </c>
      <c r="CR879" s="3">
        <f t="shared" si="1149"/>
        <v>0</v>
      </c>
      <c r="CS879" s="3">
        <f t="shared" si="1150"/>
        <v>0</v>
      </c>
      <c r="CT879" s="3">
        <f t="shared" si="1151"/>
        <v>0</v>
      </c>
      <c r="CU879" s="3">
        <f t="shared" si="1152"/>
        <v>0</v>
      </c>
      <c r="CV879" s="3">
        <f t="shared" si="1153"/>
        <v>0</v>
      </c>
      <c r="CW879" s="3">
        <f t="shared" si="1154"/>
        <v>0</v>
      </c>
      <c r="CX879" s="3">
        <f t="shared" si="1155"/>
        <v>0</v>
      </c>
      <c r="CY879" s="3">
        <f t="shared" si="1156"/>
        <v>0</v>
      </c>
      <c r="CZ879" s="3">
        <f t="shared" si="1157"/>
        <v>0</v>
      </c>
      <c r="DA879" s="3">
        <f t="shared" si="1165"/>
        <v>-1</v>
      </c>
      <c r="DB879" s="3">
        <f t="shared" si="1158"/>
        <v>-1</v>
      </c>
      <c r="DC879" s="3">
        <f t="shared" si="1158"/>
        <v>-1</v>
      </c>
      <c r="DD879" s="3">
        <f t="shared" si="1158"/>
        <v>-1</v>
      </c>
      <c r="DE879" s="3">
        <f t="shared" si="1158"/>
        <v>-1</v>
      </c>
      <c r="DF879" s="3">
        <f t="shared" si="1158"/>
        <v>-1</v>
      </c>
      <c r="DG879" s="3">
        <f t="shared" si="1158"/>
        <v>-1</v>
      </c>
      <c r="DH879" s="3">
        <f t="shared" si="1158"/>
        <v>-1</v>
      </c>
      <c r="DI879" s="3">
        <f t="shared" si="1158"/>
        <v>-1</v>
      </c>
      <c r="DJ879" s="3">
        <f t="shared" si="1158"/>
        <v>-1</v>
      </c>
      <c r="DK879" s="3">
        <f t="shared" si="1159"/>
        <v>-1</v>
      </c>
      <c r="DL879" s="3">
        <f t="shared" si="1159"/>
        <v>-1</v>
      </c>
      <c r="DM879" s="161" t="str">
        <f t="shared" si="1160"/>
        <v>-</v>
      </c>
      <c r="DN879" s="161" t="str">
        <f t="shared" si="1161"/>
        <v>-</v>
      </c>
      <c r="DO879" s="139" t="str">
        <f t="shared" si="1167"/>
        <v>-</v>
      </c>
      <c r="DP879" s="235" t="str">
        <f t="shared" si="1166"/>
        <v>-</v>
      </c>
      <c r="DQ879" s="171"/>
      <c r="EJ879" s="147"/>
    </row>
    <row r="880" spans="88:140" ht="13.5" customHeight="1">
      <c r="CJ880" s="236" t="str">
        <f t="shared" si="1162"/>
        <v>-</v>
      </c>
      <c r="CK880" s="142" t="str">
        <f t="shared" si="1144"/>
        <v>-</v>
      </c>
      <c r="CL880" s="260" t="str">
        <f t="shared" si="1163"/>
        <v>-</v>
      </c>
      <c r="CM880" s="3">
        <f t="shared" si="1145"/>
        <v>0</v>
      </c>
      <c r="CN880" s="3">
        <f t="shared" si="1164"/>
        <v>0</v>
      </c>
      <c r="CO880" s="3">
        <f t="shared" si="1146"/>
        <v>0</v>
      </c>
      <c r="CP880" s="3">
        <f t="shared" si="1147"/>
        <v>0</v>
      </c>
      <c r="CQ880" s="3">
        <f t="shared" si="1148"/>
        <v>0</v>
      </c>
      <c r="CR880" s="3">
        <f t="shared" si="1149"/>
        <v>0</v>
      </c>
      <c r="CS880" s="3">
        <f t="shared" si="1150"/>
        <v>0</v>
      </c>
      <c r="CT880" s="3">
        <f t="shared" si="1151"/>
        <v>0</v>
      </c>
      <c r="CU880" s="3">
        <f t="shared" si="1152"/>
        <v>0</v>
      </c>
      <c r="CV880" s="3">
        <f t="shared" si="1153"/>
        <v>0</v>
      </c>
      <c r="CW880" s="3">
        <f t="shared" si="1154"/>
        <v>0</v>
      </c>
      <c r="CX880" s="3">
        <f t="shared" si="1155"/>
        <v>0</v>
      </c>
      <c r="CY880" s="3">
        <f t="shared" si="1156"/>
        <v>0</v>
      </c>
      <c r="CZ880" s="3">
        <f t="shared" si="1157"/>
        <v>0</v>
      </c>
      <c r="DA880" s="3">
        <f t="shared" si="1165"/>
        <v>-1</v>
      </c>
      <c r="DB880" s="3">
        <f t="shared" si="1158"/>
        <v>-1</v>
      </c>
      <c r="DC880" s="3">
        <f t="shared" si="1158"/>
        <v>-1</v>
      </c>
      <c r="DD880" s="3">
        <f t="shared" si="1158"/>
        <v>-1</v>
      </c>
      <c r="DE880" s="3">
        <f t="shared" si="1158"/>
        <v>-1</v>
      </c>
      <c r="DF880" s="3">
        <f t="shared" si="1158"/>
        <v>-1</v>
      </c>
      <c r="DG880" s="3">
        <f t="shared" si="1158"/>
        <v>-1</v>
      </c>
      <c r="DH880" s="3">
        <f t="shared" si="1158"/>
        <v>-1</v>
      </c>
      <c r="DI880" s="3">
        <f t="shared" si="1158"/>
        <v>-1</v>
      </c>
      <c r="DJ880" s="3">
        <f t="shared" si="1158"/>
        <v>-1</v>
      </c>
      <c r="DK880" s="3">
        <f t="shared" si="1159"/>
        <v>-1</v>
      </c>
      <c r="DL880" s="3">
        <f t="shared" si="1159"/>
        <v>-1</v>
      </c>
      <c r="DM880" s="161" t="str">
        <f t="shared" si="1160"/>
        <v>-</v>
      </c>
      <c r="DN880" s="161" t="str">
        <f t="shared" si="1161"/>
        <v>-</v>
      </c>
      <c r="DO880" s="139" t="str">
        <f t="shared" si="1167"/>
        <v>-</v>
      </c>
      <c r="DP880" s="235" t="str">
        <f t="shared" si="1166"/>
        <v>-</v>
      </c>
      <c r="DQ880" s="171"/>
      <c r="EJ880" s="147"/>
    </row>
    <row r="881" spans="88:140" ht="13.5" customHeight="1">
      <c r="CJ881" s="236" t="str">
        <f t="shared" si="1162"/>
        <v>-</v>
      </c>
      <c r="CK881" s="142" t="str">
        <f t="shared" si="1144"/>
        <v>-</v>
      </c>
      <c r="CL881" s="260" t="str">
        <f t="shared" si="1163"/>
        <v>-</v>
      </c>
      <c r="CM881" s="3">
        <f t="shared" si="1145"/>
        <v>0</v>
      </c>
      <c r="CN881" s="3">
        <f t="shared" si="1164"/>
        <v>0</v>
      </c>
      <c r="CO881" s="3">
        <f t="shared" si="1146"/>
        <v>0</v>
      </c>
      <c r="CP881" s="3">
        <f t="shared" si="1147"/>
        <v>0</v>
      </c>
      <c r="CQ881" s="3">
        <f t="shared" si="1148"/>
        <v>0</v>
      </c>
      <c r="CR881" s="3">
        <f t="shared" si="1149"/>
        <v>0</v>
      </c>
      <c r="CS881" s="3">
        <f t="shared" si="1150"/>
        <v>0</v>
      </c>
      <c r="CT881" s="3">
        <f t="shared" si="1151"/>
        <v>0</v>
      </c>
      <c r="CU881" s="3">
        <f t="shared" si="1152"/>
        <v>0</v>
      </c>
      <c r="CV881" s="3">
        <f t="shared" si="1153"/>
        <v>0</v>
      </c>
      <c r="CW881" s="3">
        <f t="shared" si="1154"/>
        <v>0</v>
      </c>
      <c r="CX881" s="3">
        <f t="shared" si="1155"/>
        <v>0</v>
      </c>
      <c r="CY881" s="3">
        <f t="shared" si="1156"/>
        <v>0</v>
      </c>
      <c r="CZ881" s="3">
        <f t="shared" si="1157"/>
        <v>0</v>
      </c>
      <c r="DA881" s="3">
        <f t="shared" si="1165"/>
        <v>-1</v>
      </c>
      <c r="DB881" s="3">
        <f t="shared" si="1158"/>
        <v>-1</v>
      </c>
      <c r="DC881" s="3">
        <f t="shared" si="1158"/>
        <v>-1</v>
      </c>
      <c r="DD881" s="3">
        <f t="shared" si="1158"/>
        <v>-1</v>
      </c>
      <c r="DE881" s="3">
        <f t="shared" si="1158"/>
        <v>-1</v>
      </c>
      <c r="DF881" s="3">
        <f t="shared" si="1158"/>
        <v>-1</v>
      </c>
      <c r="DG881" s="3">
        <f t="shared" si="1158"/>
        <v>-1</v>
      </c>
      <c r="DH881" s="3">
        <f t="shared" si="1158"/>
        <v>-1</v>
      </c>
      <c r="DI881" s="3">
        <f t="shared" si="1158"/>
        <v>-1</v>
      </c>
      <c r="DJ881" s="3">
        <f t="shared" si="1158"/>
        <v>-1</v>
      </c>
      <c r="DK881" s="3">
        <f t="shared" si="1159"/>
        <v>-1</v>
      </c>
      <c r="DL881" s="3">
        <f t="shared" si="1159"/>
        <v>-1</v>
      </c>
      <c r="DM881" s="161" t="str">
        <f t="shared" si="1160"/>
        <v>-</v>
      </c>
      <c r="DN881" s="161" t="str">
        <f t="shared" si="1161"/>
        <v>-</v>
      </c>
      <c r="DO881" s="139" t="str">
        <f t="shared" si="1167"/>
        <v>-</v>
      </c>
      <c r="DP881" s="235" t="str">
        <f t="shared" si="1166"/>
        <v>-</v>
      </c>
      <c r="DQ881" s="171"/>
      <c r="EJ881" s="147"/>
    </row>
    <row r="882" spans="88:140" ht="13.5" customHeight="1">
      <c r="CJ882" s="236" t="str">
        <f t="shared" si="1162"/>
        <v>-</v>
      </c>
      <c r="CK882" s="142" t="str">
        <f t="shared" si="1144"/>
        <v>-</v>
      </c>
      <c r="CL882" s="260" t="str">
        <f t="shared" si="1163"/>
        <v>-</v>
      </c>
      <c r="CM882" s="3">
        <f t="shared" si="1145"/>
        <v>0</v>
      </c>
      <c r="CN882" s="3">
        <f t="shared" si="1164"/>
        <v>0</v>
      </c>
      <c r="CO882" s="3">
        <f t="shared" si="1146"/>
        <v>0</v>
      </c>
      <c r="CP882" s="3">
        <f t="shared" si="1147"/>
        <v>0</v>
      </c>
      <c r="CQ882" s="3">
        <f t="shared" si="1148"/>
        <v>0</v>
      </c>
      <c r="CR882" s="3">
        <f t="shared" si="1149"/>
        <v>0</v>
      </c>
      <c r="CS882" s="3">
        <f t="shared" si="1150"/>
        <v>0</v>
      </c>
      <c r="CT882" s="3">
        <f t="shared" si="1151"/>
        <v>0</v>
      </c>
      <c r="CU882" s="3">
        <f t="shared" si="1152"/>
        <v>0</v>
      </c>
      <c r="CV882" s="3">
        <f t="shared" si="1153"/>
        <v>0</v>
      </c>
      <c r="CW882" s="3">
        <f t="shared" si="1154"/>
        <v>0</v>
      </c>
      <c r="CX882" s="3">
        <f t="shared" si="1155"/>
        <v>0</v>
      </c>
      <c r="CY882" s="3">
        <f t="shared" si="1156"/>
        <v>0</v>
      </c>
      <c r="CZ882" s="3">
        <f t="shared" si="1157"/>
        <v>0</v>
      </c>
      <c r="DA882" s="3">
        <f>IF(AND(CO882&gt;0,CO883&lt;0),1,-1)</f>
        <v>-1</v>
      </c>
      <c r="DB882" s="3">
        <f t="shared" si="1158"/>
        <v>-1</v>
      </c>
      <c r="DC882" s="3">
        <f t="shared" si="1158"/>
        <v>-1</v>
      </c>
      <c r="DD882" s="3">
        <f t="shared" si="1158"/>
        <v>-1</v>
      </c>
      <c r="DE882" s="3">
        <f t="shared" si="1158"/>
        <v>-1</v>
      </c>
      <c r="DF882" s="3">
        <f t="shared" si="1158"/>
        <v>-1</v>
      </c>
      <c r="DG882" s="3">
        <f t="shared" si="1158"/>
        <v>-1</v>
      </c>
      <c r="DH882" s="3">
        <f t="shared" si="1158"/>
        <v>-1</v>
      </c>
      <c r="DI882" s="3">
        <f t="shared" si="1158"/>
        <v>-1</v>
      </c>
      <c r="DJ882" s="3">
        <f t="shared" si="1158"/>
        <v>-1</v>
      </c>
      <c r="DK882" s="3">
        <f t="shared" si="1159"/>
        <v>-1</v>
      </c>
      <c r="DL882" s="3">
        <f t="shared" si="1159"/>
        <v>-1</v>
      </c>
      <c r="DM882" s="161" t="str">
        <f t="shared" si="1160"/>
        <v>-</v>
      </c>
      <c r="DN882" s="161" t="str">
        <f t="shared" si="1161"/>
        <v>-</v>
      </c>
      <c r="DO882" s="139" t="str">
        <f t="shared" si="1167"/>
        <v>-</v>
      </c>
      <c r="DP882" s="235" t="str">
        <f t="shared" si="1166"/>
        <v>-</v>
      </c>
      <c r="DQ882" s="171"/>
      <c r="EJ882" s="147"/>
    </row>
    <row r="883" spans="88:140" ht="13.5" customHeight="1">
      <c r="CJ883" s="236" t="str">
        <f t="shared" si="1162"/>
        <v>-</v>
      </c>
      <c r="CK883" s="142" t="str">
        <f t="shared" si="1144"/>
        <v>-</v>
      </c>
      <c r="CL883" s="260" t="str">
        <f t="shared" si="1163"/>
        <v>-</v>
      </c>
      <c r="CM883" s="3">
        <f t="shared" si="1145"/>
        <v>0</v>
      </c>
      <c r="CN883" s="3">
        <f t="shared" si="1164"/>
        <v>0</v>
      </c>
      <c r="CO883" s="3">
        <f t="shared" si="1146"/>
        <v>0</v>
      </c>
      <c r="CP883" s="3">
        <f t="shared" si="1147"/>
        <v>0</v>
      </c>
      <c r="CQ883" s="3">
        <f t="shared" si="1148"/>
        <v>0</v>
      </c>
      <c r="CR883" s="3">
        <f t="shared" si="1149"/>
        <v>0</v>
      </c>
      <c r="CS883" s="3">
        <f t="shared" si="1150"/>
        <v>0</v>
      </c>
      <c r="CT883" s="3">
        <f t="shared" si="1151"/>
        <v>0</v>
      </c>
      <c r="CU883" s="3">
        <f t="shared" si="1152"/>
        <v>0</v>
      </c>
      <c r="CV883" s="3">
        <f t="shared" si="1153"/>
        <v>0</v>
      </c>
      <c r="CW883" s="3">
        <f t="shared" si="1154"/>
        <v>0</v>
      </c>
      <c r="CX883" s="3">
        <f t="shared" si="1155"/>
        <v>0</v>
      </c>
      <c r="CY883" s="3">
        <f t="shared" si="1156"/>
        <v>0</v>
      </c>
      <c r="CZ883" s="3">
        <f t="shared" si="1157"/>
        <v>0</v>
      </c>
      <c r="DA883" s="3">
        <f>IF(AND(CO883&gt;0,CO884&lt;0),1,-1)</f>
        <v>-1</v>
      </c>
      <c r="DB883" s="3">
        <f t="shared" si="1158"/>
        <v>-1</v>
      </c>
      <c r="DC883" s="3">
        <f t="shared" si="1158"/>
        <v>-1</v>
      </c>
      <c r="DD883" s="3">
        <f t="shared" si="1158"/>
        <v>-1</v>
      </c>
      <c r="DE883" s="3">
        <f t="shared" si="1158"/>
        <v>-1</v>
      </c>
      <c r="DF883" s="3">
        <f t="shared" si="1158"/>
        <v>-1</v>
      </c>
      <c r="DG883" s="3">
        <f t="shared" si="1158"/>
        <v>-1</v>
      </c>
      <c r="DH883" s="3">
        <f t="shared" si="1158"/>
        <v>-1</v>
      </c>
      <c r="DI883" s="3">
        <f t="shared" si="1158"/>
        <v>-1</v>
      </c>
      <c r="DJ883" s="3">
        <f t="shared" si="1158"/>
        <v>-1</v>
      </c>
      <c r="DK883" s="3">
        <f t="shared" si="1159"/>
        <v>-1</v>
      </c>
      <c r="DL883" s="3">
        <f t="shared" si="1159"/>
        <v>-1</v>
      </c>
      <c r="DM883" s="161" t="str">
        <f t="shared" si="1160"/>
        <v>-</v>
      </c>
      <c r="DN883" s="161" t="str">
        <f t="shared" si="1161"/>
        <v>-</v>
      </c>
      <c r="DO883" s="139" t="str">
        <f t="shared" si="1167"/>
        <v>-</v>
      </c>
      <c r="DP883" s="235" t="str">
        <f t="shared" si="1166"/>
        <v>-</v>
      </c>
      <c r="DQ883" s="171"/>
      <c r="EJ883" s="147"/>
    </row>
    <row r="884" spans="88:140" ht="13.5" customHeight="1">
      <c r="CJ884" s="236" t="str">
        <f t="shared" si="1162"/>
        <v>-</v>
      </c>
      <c r="CK884" s="142" t="str">
        <f t="shared" si="1144"/>
        <v>-</v>
      </c>
      <c r="CL884" s="260" t="str">
        <f t="shared" si="1163"/>
        <v>-</v>
      </c>
      <c r="CM884" s="3">
        <f t="shared" si="1145"/>
        <v>0</v>
      </c>
      <c r="CN884" s="3">
        <f t="shared" si="1164"/>
        <v>0</v>
      </c>
      <c r="CO884" s="3">
        <f t="shared" si="1146"/>
        <v>0</v>
      </c>
      <c r="CP884" s="3">
        <f t="shared" si="1147"/>
        <v>0</v>
      </c>
      <c r="CQ884" s="3">
        <f t="shared" si="1148"/>
        <v>0</v>
      </c>
      <c r="CR884" s="3">
        <f t="shared" si="1149"/>
        <v>0</v>
      </c>
      <c r="CS884" s="3">
        <f t="shared" si="1150"/>
        <v>0</v>
      </c>
      <c r="CT884" s="3">
        <f t="shared" si="1151"/>
        <v>0</v>
      </c>
      <c r="CU884" s="3">
        <f t="shared" si="1152"/>
        <v>0</v>
      </c>
      <c r="CV884" s="3">
        <f t="shared" si="1153"/>
        <v>0</v>
      </c>
      <c r="CW884" s="3">
        <f t="shared" si="1154"/>
        <v>0</v>
      </c>
      <c r="CX884" s="3">
        <f t="shared" si="1155"/>
        <v>0</v>
      </c>
      <c r="CY884" s="3">
        <f t="shared" si="1156"/>
        <v>0</v>
      </c>
      <c r="CZ884" s="3">
        <f t="shared" si="1157"/>
        <v>0</v>
      </c>
      <c r="DA884" s="3">
        <f>IF(AND(CO884&gt;0,CO885&lt;0),1,-1)</f>
        <v>-1</v>
      </c>
      <c r="DB884" s="3">
        <f t="shared" si="1158"/>
        <v>-1</v>
      </c>
      <c r="DC884" s="3">
        <f t="shared" si="1158"/>
        <v>-1</v>
      </c>
      <c r="DD884" s="3">
        <f t="shared" si="1158"/>
        <v>-1</v>
      </c>
      <c r="DE884" s="3">
        <f t="shared" si="1158"/>
        <v>-1</v>
      </c>
      <c r="DF884" s="3">
        <f t="shared" si="1158"/>
        <v>-1</v>
      </c>
      <c r="DG884" s="3">
        <f t="shared" si="1158"/>
        <v>-1</v>
      </c>
      <c r="DH884" s="3">
        <f t="shared" si="1158"/>
        <v>-1</v>
      </c>
      <c r="DI884" s="3">
        <f t="shared" si="1158"/>
        <v>-1</v>
      </c>
      <c r="DJ884" s="3">
        <f t="shared" si="1158"/>
        <v>-1</v>
      </c>
      <c r="DK884" s="3">
        <f t="shared" si="1159"/>
        <v>-1</v>
      </c>
      <c r="DL884" s="3">
        <f t="shared" si="1159"/>
        <v>-1</v>
      </c>
      <c r="DM884" s="161" t="str">
        <f t="shared" si="1160"/>
        <v>-</v>
      </c>
      <c r="DN884" s="161" t="str">
        <f t="shared" si="1161"/>
        <v>-</v>
      </c>
      <c r="DO884" s="139" t="str">
        <f t="shared" si="1167"/>
        <v>-</v>
      </c>
      <c r="DP884" s="235" t="str">
        <f t="shared" si="1166"/>
        <v>-</v>
      </c>
      <c r="DQ884" s="171"/>
      <c r="EJ884" s="147"/>
    </row>
    <row r="885" spans="88:140" ht="13.5" customHeight="1">
      <c r="CJ885" s="236" t="str">
        <f t="shared" si="1162"/>
        <v>-</v>
      </c>
      <c r="CK885" s="142" t="str">
        <f t="shared" si="1144"/>
        <v>-</v>
      </c>
      <c r="CL885" s="260" t="str">
        <f t="shared" si="1163"/>
        <v>-</v>
      </c>
      <c r="CM885" s="3">
        <f t="shared" si="1145"/>
        <v>0</v>
      </c>
      <c r="CN885" s="3">
        <f t="shared" si="1164"/>
        <v>0</v>
      </c>
      <c r="CO885" s="3">
        <f t="shared" si="1146"/>
        <v>0</v>
      </c>
      <c r="CP885" s="3">
        <f t="shared" si="1147"/>
        <v>0</v>
      </c>
      <c r="CQ885" s="3">
        <f t="shared" si="1148"/>
        <v>0</v>
      </c>
      <c r="CR885" s="3">
        <f t="shared" si="1149"/>
        <v>0</v>
      </c>
      <c r="CS885" s="3">
        <f t="shared" si="1150"/>
        <v>0</v>
      </c>
      <c r="CT885" s="3">
        <f t="shared" si="1151"/>
        <v>0</v>
      </c>
      <c r="CU885" s="3">
        <f t="shared" si="1152"/>
        <v>0</v>
      </c>
      <c r="CV885" s="3">
        <f t="shared" si="1153"/>
        <v>0</v>
      </c>
      <c r="CW885" s="3">
        <f t="shared" si="1154"/>
        <v>0</v>
      </c>
      <c r="CX885" s="3">
        <f t="shared" si="1155"/>
        <v>0</v>
      </c>
      <c r="CY885" s="3">
        <f t="shared" si="1156"/>
        <v>0</v>
      </c>
      <c r="CZ885" s="3">
        <f t="shared" si="1157"/>
        <v>0</v>
      </c>
      <c r="DA885" s="3">
        <f>IF(AND(CO885&gt;0,CO886&lt;0),1,-1)</f>
        <v>-1</v>
      </c>
      <c r="DB885" s="3">
        <f t="shared" si="1158"/>
        <v>-1</v>
      </c>
      <c r="DC885" s="3">
        <f>IF(AND(CQ885&gt;0,CQ886&lt;0),1,-1)</f>
        <v>-1</v>
      </c>
      <c r="DD885" s="3">
        <f t="shared" si="1158"/>
        <v>-1</v>
      </c>
      <c r="DE885" s="3">
        <f t="shared" si="1158"/>
        <v>-1</v>
      </c>
      <c r="DF885" s="3">
        <f t="shared" si="1158"/>
        <v>-1</v>
      </c>
      <c r="DG885" s="3">
        <f t="shared" si="1158"/>
        <v>-1</v>
      </c>
      <c r="DH885" s="3">
        <f t="shared" si="1158"/>
        <v>-1</v>
      </c>
      <c r="DI885" s="3">
        <f t="shared" si="1158"/>
        <v>-1</v>
      </c>
      <c r="DJ885" s="3">
        <f t="shared" si="1158"/>
        <v>-1</v>
      </c>
      <c r="DK885" s="3">
        <f t="shared" si="1159"/>
        <v>-1</v>
      </c>
      <c r="DL885" s="3">
        <f t="shared" si="1159"/>
        <v>-1</v>
      </c>
      <c r="DM885" s="161" t="str">
        <f t="shared" si="1160"/>
        <v>-</v>
      </c>
      <c r="DN885" s="161" t="str">
        <f t="shared" si="1161"/>
        <v>-</v>
      </c>
      <c r="DO885" s="139" t="str">
        <f t="shared" si="1167"/>
        <v>-</v>
      </c>
      <c r="DP885" s="235" t="str">
        <f t="shared" si="1166"/>
        <v>-</v>
      </c>
      <c r="DQ885" s="171"/>
      <c r="EJ885" s="147"/>
    </row>
    <row r="886" spans="88:140" ht="13.5" customHeight="1">
      <c r="CJ886" s="236" t="str">
        <f t="shared" si="1162"/>
        <v>-</v>
      </c>
      <c r="CK886" s="142" t="str">
        <f t="shared" si="1144"/>
        <v>-</v>
      </c>
      <c r="CL886" s="260" t="str">
        <f t="shared" si="1163"/>
        <v>-</v>
      </c>
      <c r="CM886" s="3">
        <f t="shared" si="1145"/>
        <v>0</v>
      </c>
      <c r="CN886" s="3">
        <f t="shared" si="1164"/>
        <v>0</v>
      </c>
      <c r="CO886" s="3">
        <f t="shared" si="1146"/>
        <v>0</v>
      </c>
      <c r="CP886" s="3">
        <f t="shared" si="1147"/>
        <v>0</v>
      </c>
      <c r="CQ886" s="3">
        <f t="shared" si="1148"/>
        <v>0</v>
      </c>
      <c r="CR886" s="3">
        <f t="shared" si="1149"/>
        <v>0</v>
      </c>
      <c r="CS886" s="3">
        <f t="shared" si="1150"/>
        <v>0</v>
      </c>
      <c r="CT886" s="3">
        <f t="shared" si="1151"/>
        <v>0</v>
      </c>
      <c r="CU886" s="3">
        <f t="shared" si="1152"/>
        <v>0</v>
      </c>
      <c r="CV886" s="3">
        <f t="shared" si="1153"/>
        <v>0</v>
      </c>
      <c r="CW886" s="3">
        <f t="shared" si="1154"/>
        <v>0</v>
      </c>
      <c r="CX886" s="3">
        <f t="shared" si="1155"/>
        <v>0</v>
      </c>
      <c r="CY886" s="3">
        <f t="shared" si="1156"/>
        <v>0</v>
      </c>
      <c r="CZ886" s="3">
        <f t="shared" si="1157"/>
        <v>0</v>
      </c>
      <c r="DA886" s="3">
        <f>IF(AND(CO886&gt;0,CO887&lt;0),1,-1)</f>
        <v>-1</v>
      </c>
      <c r="DB886" s="3">
        <f t="shared" si="1158"/>
        <v>-1</v>
      </c>
      <c r="DC886" s="3">
        <f t="shared" si="1158"/>
        <v>-1</v>
      </c>
      <c r="DD886" s="3">
        <f t="shared" si="1158"/>
        <v>-1</v>
      </c>
      <c r="DE886" s="3">
        <f t="shared" si="1158"/>
        <v>-1</v>
      </c>
      <c r="DF886" s="3">
        <f t="shared" si="1158"/>
        <v>-1</v>
      </c>
      <c r="DG886" s="3">
        <f t="shared" si="1158"/>
        <v>-1</v>
      </c>
      <c r="DH886" s="3">
        <f t="shared" si="1158"/>
        <v>-1</v>
      </c>
      <c r="DI886" s="3">
        <f t="shared" si="1158"/>
        <v>-1</v>
      </c>
      <c r="DJ886" s="3">
        <f>IF(AND(CX886&gt;0,CX887&lt;0),1,-1)</f>
        <v>-1</v>
      </c>
      <c r="DK886" s="3">
        <f>IF(AND(CY886&gt;0,CY887&lt;0),1,-1)</f>
        <v>-1</v>
      </c>
      <c r="DL886" s="3">
        <f>IF(AND(CZ886&gt;0,CZ887&lt;0),1,-1)</f>
        <v>-1</v>
      </c>
      <c r="DM886" s="161" t="str">
        <f t="shared" si="1160"/>
        <v>-</v>
      </c>
      <c r="DN886" s="161" t="str">
        <f t="shared" si="1161"/>
        <v>-</v>
      </c>
      <c r="DO886" s="139" t="str">
        <f>IF(OR(DM886="-",DM887="-"),"-",(DN886-DN887)/(DM886-DM887))</f>
        <v>-</v>
      </c>
      <c r="DP886" s="235" t="str">
        <f t="shared" si="1166"/>
        <v>-</v>
      </c>
      <c r="DQ886" s="171"/>
      <c r="EJ886" s="147"/>
    </row>
    <row r="887" spans="88:140" ht="13.5" customHeight="1">
      <c r="CJ887" s="237" t="str">
        <f t="shared" si="1162"/>
        <v>-</v>
      </c>
      <c r="CK887" s="238" t="str">
        <f>CF25</f>
        <v>-</v>
      </c>
      <c r="CL887" s="260" t="str">
        <f t="shared" si="1163"/>
        <v>-</v>
      </c>
      <c r="CM887" s="196">
        <f>IF(CJ887="-",0,$CK887*$E$27*$E$30*$F$27*$E$31/($E$33))</f>
        <v>0</v>
      </c>
      <c r="CN887" s="3">
        <f t="shared" si="1164"/>
        <v>0</v>
      </c>
      <c r="CO887" s="196">
        <f>IF(CJ887="-",0,$CM887-$CN887-CO$53)</f>
        <v>0</v>
      </c>
      <c r="CP887" s="196">
        <f>IF(CJ887="-",0,$CM887-$CN887-CP$53)</f>
        <v>0</v>
      </c>
      <c r="CQ887" s="196">
        <f>IF(CJ887="-",0,$CM887-$CN887-CQ$53)</f>
        <v>0</v>
      </c>
      <c r="CR887" s="196">
        <f>IF(CJ887="-",0,$CM887-$CN887-CR$53)</f>
        <v>0</v>
      </c>
      <c r="CS887" s="196">
        <f>IF(CJ887="-",0,$CM887-$CN887-CS$53)</f>
        <v>0</v>
      </c>
      <c r="CT887" s="196">
        <f>IF(CJ887="-",0,$CM887-$CN887-CT$53)</f>
        <v>0</v>
      </c>
      <c r="CU887" s="196">
        <f>IF(CJ887="-",0,$CM887-$CN887-CU$53)</f>
        <v>0</v>
      </c>
      <c r="CV887" s="196">
        <f>IF(CJ887="-",0,$CM887-$CN887-CV$53)</f>
        <v>0</v>
      </c>
      <c r="CW887" s="196">
        <f>IF(CJ887="-",0,$CM887-$CN887-CW$53)</f>
        <v>0</v>
      </c>
      <c r="CX887" s="196">
        <f>IF(CJ887="-",0,$CM887-$CN887-CX$53)</f>
        <v>0</v>
      </c>
      <c r="CY887" s="196">
        <f>IF(CJ887="-",0,$CM887-$CN887-CY$53)</f>
        <v>0</v>
      </c>
      <c r="CZ887" s="196">
        <f>IF(CJ887="-",0,$CM887-$CN887-CZ$53)</f>
        <v>0</v>
      </c>
      <c r="DA887" s="196"/>
      <c r="DB887" s="196"/>
      <c r="DC887" s="196"/>
      <c r="DD887" s="196"/>
      <c r="DE887" s="196"/>
      <c r="DF887" s="196"/>
      <c r="DG887" s="196"/>
      <c r="DH887" s="196"/>
      <c r="DI887" s="196"/>
      <c r="DJ887" s="196"/>
      <c r="DK887" s="196"/>
      <c r="DL887" s="196"/>
      <c r="DM887" s="239" t="str">
        <f t="shared" si="1160"/>
        <v>-</v>
      </c>
      <c r="DN887" s="239" t="str">
        <f t="shared" si="1161"/>
        <v>-</v>
      </c>
      <c r="DO887" s="240"/>
      <c r="DP887" s="241"/>
      <c r="DQ887" s="171"/>
      <c r="EJ887" s="147"/>
    </row>
    <row r="888" spans="88:140" ht="13.5" customHeight="1">
      <c r="CJ888" s="139"/>
      <c r="CK888" s="139"/>
      <c r="CL888" s="139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171"/>
      <c r="EJ888" s="147"/>
    </row>
    <row r="889" spans="88:140" ht="13.5" customHeight="1">
      <c r="CJ889" s="139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244" t="s">
        <v>77</v>
      </c>
      <c r="DA889" s="198">
        <f t="shared" ref="DA889:DI889" si="1168">IF(MAX(DA868:DA886)=1,1,0)</f>
        <v>0</v>
      </c>
      <c r="DB889" s="198">
        <f t="shared" si="1168"/>
        <v>0</v>
      </c>
      <c r="DC889" s="198">
        <f t="shared" si="1168"/>
        <v>0</v>
      </c>
      <c r="DD889" s="198">
        <f t="shared" si="1168"/>
        <v>0</v>
      </c>
      <c r="DE889" s="198">
        <f t="shared" si="1168"/>
        <v>0</v>
      </c>
      <c r="DF889" s="198">
        <f t="shared" si="1168"/>
        <v>0</v>
      </c>
      <c r="DG889" s="198">
        <f t="shared" si="1168"/>
        <v>0</v>
      </c>
      <c r="DH889" s="198">
        <f t="shared" si="1168"/>
        <v>0</v>
      </c>
      <c r="DI889" s="198">
        <f t="shared" si="1168"/>
        <v>0</v>
      </c>
      <c r="DJ889" s="198">
        <f>IF(MAX(DJ868:DJ886)=1,1,0)</f>
        <v>0</v>
      </c>
      <c r="DK889" s="198">
        <f>IF(MAX(DK868:DK886)=1,1,0)</f>
        <v>0</v>
      </c>
      <c r="DL889" s="199">
        <f>IF(MAX(DL868:DL886)=1,1,0)</f>
        <v>0</v>
      </c>
      <c r="DM889" s="3"/>
      <c r="DN889" s="3"/>
      <c r="DO889" s="3"/>
      <c r="DP889" s="3"/>
      <c r="DQ889" s="171"/>
      <c r="EJ889" s="147"/>
    </row>
    <row r="890" spans="88:140" ht="13.5" customHeight="1">
      <c r="CJ890" s="139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171"/>
      <c r="EJ890" s="147"/>
    </row>
    <row r="891" spans="88:140" ht="13.5" customHeight="1">
      <c r="CJ891" s="139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192" t="s">
        <v>81</v>
      </c>
      <c r="DA891" s="193">
        <v>13</v>
      </c>
      <c r="DB891" s="193">
        <v>12</v>
      </c>
      <c r="DC891" s="193">
        <v>11</v>
      </c>
      <c r="DD891" s="193">
        <v>10</v>
      </c>
      <c r="DE891" s="193">
        <v>9</v>
      </c>
      <c r="DF891" s="193">
        <v>8</v>
      </c>
      <c r="DG891" s="193">
        <v>7</v>
      </c>
      <c r="DH891" s="193">
        <v>6</v>
      </c>
      <c r="DI891" s="193">
        <v>5</v>
      </c>
      <c r="DJ891" s="193">
        <v>4</v>
      </c>
      <c r="DK891" s="193">
        <v>3</v>
      </c>
      <c r="DL891" s="194">
        <v>2</v>
      </c>
      <c r="DM891" s="3"/>
      <c r="DN891" s="3"/>
      <c r="DO891" s="3"/>
      <c r="DP891" s="3"/>
      <c r="DQ891" s="172"/>
      <c r="EJ891" s="147"/>
    </row>
    <row r="892" spans="88:140" ht="13.5" customHeight="1">
      <c r="CJ892" s="139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212"/>
      <c r="DA892" s="3">
        <v>14</v>
      </c>
      <c r="DB892" s="3">
        <v>13</v>
      </c>
      <c r="DC892" s="3">
        <v>12</v>
      </c>
      <c r="DD892" s="3">
        <v>11</v>
      </c>
      <c r="DE892" s="3">
        <v>10</v>
      </c>
      <c r="DF892" s="3">
        <v>9</v>
      </c>
      <c r="DG892" s="3">
        <v>8</v>
      </c>
      <c r="DH892" s="3">
        <v>7</v>
      </c>
      <c r="DI892" s="3">
        <v>6</v>
      </c>
      <c r="DJ892" s="3">
        <v>5</v>
      </c>
      <c r="DK892" s="3">
        <v>4</v>
      </c>
      <c r="DL892" s="195">
        <v>3</v>
      </c>
      <c r="DM892" s="3"/>
      <c r="DN892" s="3"/>
      <c r="DO892" s="3"/>
      <c r="DP892" s="3"/>
      <c r="EJ892" s="147"/>
    </row>
    <row r="893" spans="88:140" ht="13.5" customHeight="1">
      <c r="CJ893" s="139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212"/>
      <c r="DA893" s="3">
        <v>15</v>
      </c>
      <c r="DB893" s="3">
        <v>14</v>
      </c>
      <c r="DC893" s="3">
        <v>13</v>
      </c>
      <c r="DD893" s="3">
        <v>12</v>
      </c>
      <c r="DE893" s="3">
        <v>11</v>
      </c>
      <c r="DF893" s="3">
        <v>10</v>
      </c>
      <c r="DG893" s="3">
        <v>9</v>
      </c>
      <c r="DH893" s="3">
        <v>8</v>
      </c>
      <c r="DI893" s="3">
        <v>7</v>
      </c>
      <c r="DJ893" s="3">
        <v>6</v>
      </c>
      <c r="DK893" s="3">
        <v>5</v>
      </c>
      <c r="DL893" s="195">
        <v>4</v>
      </c>
      <c r="DM893" s="3"/>
      <c r="DN893" s="3"/>
      <c r="DO893" s="3"/>
      <c r="DP893" s="3"/>
      <c r="EJ893" s="147"/>
    </row>
    <row r="894" spans="88:140" ht="13.5" customHeight="1">
      <c r="CJ894" s="139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212"/>
      <c r="DA894" s="3">
        <v>16</v>
      </c>
      <c r="DB894" s="3">
        <v>15</v>
      </c>
      <c r="DC894" s="3">
        <v>14</v>
      </c>
      <c r="DD894" s="3">
        <v>13</v>
      </c>
      <c r="DE894" s="3">
        <v>12</v>
      </c>
      <c r="DF894" s="3">
        <v>11</v>
      </c>
      <c r="DG894" s="3">
        <v>10</v>
      </c>
      <c r="DH894" s="3">
        <v>9</v>
      </c>
      <c r="DI894" s="3">
        <v>8</v>
      </c>
      <c r="DJ894" s="3">
        <v>7</v>
      </c>
      <c r="DK894" s="3">
        <v>6</v>
      </c>
      <c r="DL894" s="195">
        <v>5</v>
      </c>
      <c r="DM894" s="3"/>
      <c r="DN894" s="3"/>
      <c r="DO894" s="3"/>
      <c r="DP894" s="3"/>
      <c r="EJ894" s="147"/>
    </row>
    <row r="895" spans="88:140" ht="13.5" customHeight="1">
      <c r="CJ895" s="139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212" t="s">
        <v>35</v>
      </c>
      <c r="DA895" s="3" t="str">
        <f>IF(DA889=1,VLOOKUP(1,DA868:DP886,DA891,FALSE),"-")</f>
        <v>-</v>
      </c>
      <c r="DB895" s="3" t="str">
        <f t="shared" ref="DB895:DL895" si="1169">IF(DB889=1,VLOOKUP(1,DB868:DQ886,DB891,FALSE),"-")</f>
        <v>-</v>
      </c>
      <c r="DC895" s="3" t="str">
        <f t="shared" si="1169"/>
        <v>-</v>
      </c>
      <c r="DD895" s="3" t="str">
        <f t="shared" si="1169"/>
        <v>-</v>
      </c>
      <c r="DE895" s="3" t="str">
        <f t="shared" si="1169"/>
        <v>-</v>
      </c>
      <c r="DF895" s="3" t="str">
        <f t="shared" si="1169"/>
        <v>-</v>
      </c>
      <c r="DG895" s="3" t="str">
        <f t="shared" si="1169"/>
        <v>-</v>
      </c>
      <c r="DH895" s="3" t="str">
        <f t="shared" si="1169"/>
        <v>-</v>
      </c>
      <c r="DI895" s="3" t="str">
        <f t="shared" si="1169"/>
        <v>-</v>
      </c>
      <c r="DJ895" s="3" t="str">
        <f t="shared" si="1169"/>
        <v>-</v>
      </c>
      <c r="DK895" s="3" t="str">
        <f t="shared" si="1169"/>
        <v>-</v>
      </c>
      <c r="DL895" s="3" t="str">
        <f t="shared" si="1169"/>
        <v>-</v>
      </c>
      <c r="DM895" s="3"/>
      <c r="DN895" s="3"/>
      <c r="DO895" s="3"/>
      <c r="DP895" s="3"/>
      <c r="EJ895" s="147"/>
    </row>
    <row r="896" spans="88:140" ht="13.5" customHeight="1">
      <c r="CJ896" s="139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212" t="s">
        <v>90</v>
      </c>
      <c r="DA896" s="3" t="str">
        <f>IF(DA889=1,VLOOKUP(1,DA868:DP886,DA892,FALSE),"-")</f>
        <v>-</v>
      </c>
      <c r="DB896" s="3" t="str">
        <f t="shared" ref="DB896:DL896" si="1170">IF(DB889=1,VLOOKUP(1,DB868:DQ886,DB892,FALSE),"-")</f>
        <v>-</v>
      </c>
      <c r="DC896" s="3" t="str">
        <f t="shared" si="1170"/>
        <v>-</v>
      </c>
      <c r="DD896" s="3" t="str">
        <f t="shared" si="1170"/>
        <v>-</v>
      </c>
      <c r="DE896" s="3" t="str">
        <f t="shared" si="1170"/>
        <v>-</v>
      </c>
      <c r="DF896" s="3" t="str">
        <f t="shared" si="1170"/>
        <v>-</v>
      </c>
      <c r="DG896" s="3" t="str">
        <f t="shared" si="1170"/>
        <v>-</v>
      </c>
      <c r="DH896" s="3" t="str">
        <f t="shared" si="1170"/>
        <v>-</v>
      </c>
      <c r="DI896" s="3" t="str">
        <f t="shared" si="1170"/>
        <v>-</v>
      </c>
      <c r="DJ896" s="3" t="str">
        <f t="shared" si="1170"/>
        <v>-</v>
      </c>
      <c r="DK896" s="3" t="str">
        <f t="shared" si="1170"/>
        <v>-</v>
      </c>
      <c r="DL896" s="3" t="str">
        <f t="shared" si="1170"/>
        <v>-</v>
      </c>
      <c r="DM896" s="3"/>
      <c r="DN896" s="3"/>
      <c r="DO896" s="3"/>
      <c r="DP896" s="3"/>
      <c r="DQ896" s="142"/>
      <c r="EJ896" s="147"/>
    </row>
    <row r="897" spans="88:140" ht="13.5" customHeight="1">
      <c r="CJ897" s="139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212" t="s">
        <v>60</v>
      </c>
      <c r="DA897" s="3" t="str">
        <f>IF(DA889=1,VLOOKUP(1,DA868:DP886,DA893,FALSE),"-")</f>
        <v>-</v>
      </c>
      <c r="DB897" s="3" t="str">
        <f t="shared" ref="DB897:DL897" si="1171">IF(DB889=1,VLOOKUP(1,DB868:DQ886,DB893,FALSE),"-")</f>
        <v>-</v>
      </c>
      <c r="DC897" s="3" t="str">
        <f t="shared" si="1171"/>
        <v>-</v>
      </c>
      <c r="DD897" s="3" t="str">
        <f t="shared" si="1171"/>
        <v>-</v>
      </c>
      <c r="DE897" s="3" t="str">
        <f t="shared" si="1171"/>
        <v>-</v>
      </c>
      <c r="DF897" s="3" t="str">
        <f t="shared" si="1171"/>
        <v>-</v>
      </c>
      <c r="DG897" s="3" t="str">
        <f t="shared" si="1171"/>
        <v>-</v>
      </c>
      <c r="DH897" s="3" t="str">
        <f t="shared" si="1171"/>
        <v>-</v>
      </c>
      <c r="DI897" s="3" t="str">
        <f t="shared" si="1171"/>
        <v>-</v>
      </c>
      <c r="DJ897" s="3" t="str">
        <f t="shared" si="1171"/>
        <v>-</v>
      </c>
      <c r="DK897" s="3" t="str">
        <f t="shared" si="1171"/>
        <v>-</v>
      </c>
      <c r="DL897" s="3" t="str">
        <f t="shared" si="1171"/>
        <v>-</v>
      </c>
      <c r="DM897" s="3"/>
      <c r="DN897" s="3"/>
      <c r="DO897" s="3"/>
      <c r="DP897" s="3"/>
      <c r="DQ897" s="142"/>
      <c r="EJ897" s="147"/>
    </row>
    <row r="898" spans="88:140" ht="13.5" customHeight="1">
      <c r="CJ898" s="139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212" t="s">
        <v>61</v>
      </c>
      <c r="DA898" s="3" t="str">
        <f>IF(DA889=1,VLOOKUP(1,DA868:DP886,DA894,FALSE),"-")</f>
        <v>-</v>
      </c>
      <c r="DB898" s="3" t="str">
        <f t="shared" ref="DB898:DL898" si="1172">IF(DB889=1,VLOOKUP(1,DB868:DQ886,DB894,FALSE),"-")</f>
        <v>-</v>
      </c>
      <c r="DC898" s="3" t="str">
        <f t="shared" si="1172"/>
        <v>-</v>
      </c>
      <c r="DD898" s="3" t="str">
        <f t="shared" si="1172"/>
        <v>-</v>
      </c>
      <c r="DE898" s="3" t="str">
        <f t="shared" si="1172"/>
        <v>-</v>
      </c>
      <c r="DF898" s="3" t="str">
        <f t="shared" si="1172"/>
        <v>-</v>
      </c>
      <c r="DG898" s="3" t="str">
        <f t="shared" si="1172"/>
        <v>-</v>
      </c>
      <c r="DH898" s="3" t="str">
        <f t="shared" si="1172"/>
        <v>-</v>
      </c>
      <c r="DI898" s="3" t="str">
        <f t="shared" si="1172"/>
        <v>-</v>
      </c>
      <c r="DJ898" s="3" t="str">
        <f t="shared" si="1172"/>
        <v>-</v>
      </c>
      <c r="DK898" s="3" t="str">
        <f t="shared" si="1172"/>
        <v>-</v>
      </c>
      <c r="DL898" s="3" t="str">
        <f t="shared" si="1172"/>
        <v>-</v>
      </c>
      <c r="DM898" s="3"/>
      <c r="DN898" s="3"/>
      <c r="DO898" s="3"/>
      <c r="DP898" s="3"/>
      <c r="DQ898" s="173"/>
      <c r="EJ898" s="147"/>
    </row>
    <row r="899" spans="88:140" ht="13.5" customHeight="1">
      <c r="CJ899" s="139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>
        <v>1</v>
      </c>
      <c r="CZ899" s="245" t="s">
        <v>93</v>
      </c>
      <c r="DA899" s="3" t="str">
        <f>IF(DA895="-","-",$E$38/(($E$28*$E$30/(2*PI()*$E$33)*1000/60)^2))</f>
        <v>-</v>
      </c>
      <c r="DB899" s="3" t="str">
        <f t="shared" ref="DB899:DL899" si="1173">IF(DB895="-","-",$E$38/(($E$28*$E$30/(2*PI()*$E$33)*1000/60)^2))</f>
        <v>-</v>
      </c>
      <c r="DC899" s="3" t="str">
        <f t="shared" si="1173"/>
        <v>-</v>
      </c>
      <c r="DD899" s="3" t="str">
        <f t="shared" si="1173"/>
        <v>-</v>
      </c>
      <c r="DE899" s="3" t="str">
        <f t="shared" si="1173"/>
        <v>-</v>
      </c>
      <c r="DF899" s="3" t="str">
        <f t="shared" si="1173"/>
        <v>-</v>
      </c>
      <c r="DG899" s="3" t="str">
        <f t="shared" si="1173"/>
        <v>-</v>
      </c>
      <c r="DH899" s="3" t="str">
        <f t="shared" si="1173"/>
        <v>-</v>
      </c>
      <c r="DI899" s="3" t="str">
        <f t="shared" si="1173"/>
        <v>-</v>
      </c>
      <c r="DJ899" s="3" t="str">
        <f t="shared" si="1173"/>
        <v>-</v>
      </c>
      <c r="DK899" s="3" t="str">
        <f t="shared" si="1173"/>
        <v>-</v>
      </c>
      <c r="DL899" s="3" t="str">
        <f t="shared" si="1173"/>
        <v>-</v>
      </c>
      <c r="DM899" s="3"/>
      <c r="DN899" s="3"/>
      <c r="DO899" s="3"/>
      <c r="DP899" s="3"/>
      <c r="DQ899" s="171"/>
      <c r="EJ899" s="147"/>
    </row>
    <row r="900" spans="88:140" ht="13.5" customHeight="1">
      <c r="CJ900" s="139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>
        <v>1</v>
      </c>
      <c r="CZ900" s="245" t="s">
        <v>96</v>
      </c>
      <c r="DA900" s="3" t="str">
        <f>IF(DA895="-","-",-($E$28*$E$30*$F$28*$E$31/($E$33)*DA897)+$E$37/($E$28*$E$30/(2*PI()*$E$33)*1000/60))</f>
        <v>-</v>
      </c>
      <c r="DB900" s="3" t="str">
        <f t="shared" ref="DB900:DL900" si="1174">IF(DB895="-","-",-($E$28*$E$30*$F$28*$E$31/($E$33)*DB897)+$E$37/($E$28*$E$30/(2*PI()*$E$33)*1000/60))</f>
        <v>-</v>
      </c>
      <c r="DC900" s="3" t="str">
        <f t="shared" si="1174"/>
        <v>-</v>
      </c>
      <c r="DD900" s="3" t="str">
        <f t="shared" si="1174"/>
        <v>-</v>
      </c>
      <c r="DE900" s="3" t="str">
        <f t="shared" si="1174"/>
        <v>-</v>
      </c>
      <c r="DF900" s="3" t="str">
        <f t="shared" si="1174"/>
        <v>-</v>
      </c>
      <c r="DG900" s="3" t="str">
        <f t="shared" si="1174"/>
        <v>-</v>
      </c>
      <c r="DH900" s="3" t="str">
        <f t="shared" si="1174"/>
        <v>-</v>
      </c>
      <c r="DI900" s="3" t="str">
        <f t="shared" si="1174"/>
        <v>-</v>
      </c>
      <c r="DJ900" s="3" t="str">
        <f t="shared" si="1174"/>
        <v>-</v>
      </c>
      <c r="DK900" s="3" t="str">
        <f t="shared" si="1174"/>
        <v>-</v>
      </c>
      <c r="DL900" s="3" t="str">
        <f t="shared" si="1174"/>
        <v>-</v>
      </c>
      <c r="DM900" s="3"/>
      <c r="DN900" s="3"/>
      <c r="DO900" s="3"/>
      <c r="DP900" s="3"/>
      <c r="DQ900" s="171"/>
      <c r="EJ900" s="147"/>
    </row>
    <row r="901" spans="88:140" ht="13.5" customHeight="1">
      <c r="CJ901" s="139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>
        <v>1</v>
      </c>
      <c r="CZ901" s="245" t="s">
        <v>99</v>
      </c>
      <c r="DA901" s="3" t="str">
        <f>IF(DA895="-","-",-$E$28*$E$30*$F$28*$E$31/($E$33) * DA898 + $E$36*$E$6*9.80665+DA863)</f>
        <v>-</v>
      </c>
      <c r="DB901" s="3" t="str">
        <f t="shared" ref="DB901:DL901" si="1175">IF(DB895="-","-",-$E$28*$E$30*$F$28*$E$31/($E$33) * DB898 + $E$36*$E$6*9.80665+DB863)</f>
        <v>-</v>
      </c>
      <c r="DC901" s="3" t="str">
        <f t="shared" si="1175"/>
        <v>-</v>
      </c>
      <c r="DD901" s="3" t="str">
        <f t="shared" si="1175"/>
        <v>-</v>
      </c>
      <c r="DE901" s="3" t="str">
        <f t="shared" si="1175"/>
        <v>-</v>
      </c>
      <c r="DF901" s="3" t="str">
        <f t="shared" si="1175"/>
        <v>-</v>
      </c>
      <c r="DG901" s="3" t="str">
        <f t="shared" si="1175"/>
        <v>-</v>
      </c>
      <c r="DH901" s="3" t="str">
        <f t="shared" si="1175"/>
        <v>-</v>
      </c>
      <c r="DI901" s="3" t="str">
        <f t="shared" si="1175"/>
        <v>-</v>
      </c>
      <c r="DJ901" s="3" t="str">
        <f t="shared" si="1175"/>
        <v>-</v>
      </c>
      <c r="DK901" s="3" t="str">
        <f t="shared" si="1175"/>
        <v>-</v>
      </c>
      <c r="DL901" s="3" t="str">
        <f t="shared" si="1175"/>
        <v>-</v>
      </c>
      <c r="DM901" s="3"/>
      <c r="DN901" s="3"/>
      <c r="DO901" s="3"/>
      <c r="DP901" s="3"/>
      <c r="DQ901" s="171"/>
      <c r="EJ901" s="147"/>
    </row>
    <row r="902" spans="88:140" ht="13.5" customHeight="1">
      <c r="CJ902" s="139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212" t="s">
        <v>102</v>
      </c>
      <c r="DA902" s="3" t="str">
        <f>IF(DA895="-","-",(-DA900+SQRT(DA900^2-4*DA899*(DA901+DA863)))/2/DA899)</f>
        <v>-</v>
      </c>
      <c r="DB902" s="3" t="str">
        <f t="shared" ref="DB902:DL902" si="1176">IF(DB895="-","-",(-DB900+SQRT(DB900^2-4*DB899*(DB901+DB863)))/2/DB899)</f>
        <v>-</v>
      </c>
      <c r="DC902" s="3" t="str">
        <f t="shared" si="1176"/>
        <v>-</v>
      </c>
      <c r="DD902" s="3" t="str">
        <f t="shared" si="1176"/>
        <v>-</v>
      </c>
      <c r="DE902" s="3" t="str">
        <f t="shared" si="1176"/>
        <v>-</v>
      </c>
      <c r="DF902" s="3" t="str">
        <f t="shared" si="1176"/>
        <v>-</v>
      </c>
      <c r="DG902" s="3" t="str">
        <f t="shared" si="1176"/>
        <v>-</v>
      </c>
      <c r="DH902" s="3" t="str">
        <f t="shared" si="1176"/>
        <v>-</v>
      </c>
      <c r="DI902" s="3" t="str">
        <f t="shared" si="1176"/>
        <v>-</v>
      </c>
      <c r="DJ902" s="3" t="str">
        <f t="shared" si="1176"/>
        <v>-</v>
      </c>
      <c r="DK902" s="3" t="str">
        <f t="shared" si="1176"/>
        <v>-</v>
      </c>
      <c r="DL902" s="3" t="str">
        <f t="shared" si="1176"/>
        <v>-</v>
      </c>
      <c r="DM902" s="3"/>
      <c r="DN902" s="3"/>
      <c r="DO902" s="3"/>
      <c r="DP902" s="3"/>
      <c r="DQ902" s="171"/>
      <c r="EJ902" s="147"/>
    </row>
    <row r="903" spans="88:140" ht="13.5" customHeight="1">
      <c r="CJ903" s="139"/>
      <c r="CZ903" s="246" t="s">
        <v>106</v>
      </c>
      <c r="DA903" s="196" t="str">
        <f>IF(MAX(DA868:DA886)&lt;1,"-",IF(DA895="-","-",DA902/$E$28/$E$30*(2*PI()*$E$33)/1000*60))</f>
        <v>-</v>
      </c>
      <c r="DB903" s="196" t="str">
        <f t="shared" ref="DB903:DL903" si="1177">IF(MAX(DB868:DB886)&lt;1,"-",IF(DB895="-","-",DB902/$E$28/$E$30*(2*PI()*$E$33)/1000*60))</f>
        <v>-</v>
      </c>
      <c r="DC903" s="196" t="str">
        <f t="shared" si="1177"/>
        <v>-</v>
      </c>
      <c r="DD903" s="196" t="str">
        <f t="shared" si="1177"/>
        <v>-</v>
      </c>
      <c r="DE903" s="196" t="str">
        <f t="shared" si="1177"/>
        <v>-</v>
      </c>
      <c r="DF903" s="196" t="str">
        <f t="shared" si="1177"/>
        <v>-</v>
      </c>
      <c r="DG903" s="196" t="str">
        <f t="shared" si="1177"/>
        <v>-</v>
      </c>
      <c r="DH903" s="196" t="str">
        <f t="shared" si="1177"/>
        <v>-</v>
      </c>
      <c r="DI903" s="196" t="str">
        <f t="shared" si="1177"/>
        <v>-</v>
      </c>
      <c r="DJ903" s="196" t="str">
        <f t="shared" si="1177"/>
        <v>-</v>
      </c>
      <c r="DK903" s="196" t="str">
        <f t="shared" si="1177"/>
        <v>-</v>
      </c>
      <c r="DL903" s="196" t="str">
        <f t="shared" si="1177"/>
        <v>-</v>
      </c>
      <c r="DQ903" s="171"/>
      <c r="EJ903" s="147"/>
    </row>
    <row r="904" spans="88:140" ht="13.5" customHeight="1">
      <c r="CK904" s="171"/>
      <c r="CL904" s="171"/>
      <c r="CM904" s="171"/>
      <c r="CN904" s="171"/>
      <c r="CO904" s="171"/>
      <c r="CP904" s="171"/>
      <c r="CQ904" s="171"/>
      <c r="CR904" s="171"/>
      <c r="CS904" s="171"/>
      <c r="CT904" s="171"/>
      <c r="CU904" s="171"/>
      <c r="CV904" s="171"/>
      <c r="CW904" s="171"/>
      <c r="CX904" s="171"/>
      <c r="CY904" s="171"/>
      <c r="CZ904" s="171"/>
      <c r="DA904" s="171"/>
      <c r="DB904" s="171"/>
      <c r="DC904" s="171"/>
      <c r="DD904" s="171"/>
      <c r="DE904" s="171"/>
      <c r="DF904" s="171"/>
      <c r="DG904" s="171"/>
      <c r="DH904" s="171"/>
      <c r="DI904" s="171"/>
      <c r="DJ904" s="171"/>
      <c r="DK904" s="171"/>
      <c r="DL904" s="171"/>
      <c r="DM904" s="171"/>
      <c r="DN904" s="171"/>
      <c r="DO904" s="171"/>
      <c r="DP904" s="171"/>
      <c r="DQ904" s="171"/>
      <c r="EJ904" s="147"/>
    </row>
    <row r="905" spans="88:140" ht="13.5" customHeight="1">
      <c r="CK905" s="171"/>
      <c r="CL905" s="171"/>
      <c r="CM905" s="171"/>
      <c r="CN905" s="171"/>
      <c r="CO905" s="171"/>
      <c r="CP905" s="171"/>
      <c r="CQ905" s="171"/>
      <c r="CR905" s="171"/>
      <c r="CS905" s="171"/>
      <c r="CT905" s="171"/>
      <c r="CU905" s="171"/>
      <c r="CV905" s="171"/>
      <c r="CW905" s="171"/>
      <c r="CX905" s="171"/>
      <c r="CY905" s="171"/>
      <c r="CZ905" s="171"/>
      <c r="DA905" s="171"/>
      <c r="DB905" s="171"/>
      <c r="DC905" s="171"/>
      <c r="DD905" s="171"/>
      <c r="DE905" s="171"/>
      <c r="DF905" s="171"/>
      <c r="DG905" s="171"/>
      <c r="DH905" s="171"/>
      <c r="DI905" s="171"/>
      <c r="DJ905" s="171"/>
      <c r="DK905" s="171"/>
      <c r="DL905" s="171"/>
      <c r="DM905" s="171"/>
      <c r="DN905" s="171"/>
      <c r="DO905" s="171"/>
      <c r="DP905" s="171"/>
      <c r="DQ905" s="171"/>
      <c r="EJ905" s="147"/>
    </row>
    <row r="906" spans="88:140" ht="13.5" customHeight="1">
      <c r="CK906" s="171"/>
      <c r="CL906" s="171"/>
      <c r="CM906" s="171"/>
      <c r="CN906" s="171"/>
      <c r="CO906" s="171"/>
      <c r="CP906" s="171"/>
      <c r="CQ906" s="171"/>
      <c r="CR906" s="171"/>
      <c r="CS906" s="171"/>
      <c r="CT906" s="171"/>
      <c r="CU906" s="171"/>
      <c r="CV906" s="171"/>
      <c r="CW906" s="171"/>
      <c r="CX906" s="171"/>
      <c r="CY906" s="171"/>
      <c r="CZ906" s="171"/>
      <c r="DA906" s="171"/>
      <c r="DB906" s="171"/>
      <c r="DC906" s="171"/>
      <c r="DD906" s="171"/>
      <c r="DE906" s="171"/>
      <c r="DF906" s="171"/>
      <c r="DG906" s="171"/>
      <c r="DH906" s="171"/>
      <c r="DI906" s="171"/>
      <c r="DJ906" s="171"/>
      <c r="DK906" s="171"/>
      <c r="DL906" s="171"/>
      <c r="DM906" s="171"/>
      <c r="DN906" s="171"/>
      <c r="DO906" s="171"/>
      <c r="DP906" s="171"/>
      <c r="DQ906" s="171"/>
      <c r="EJ906" s="147"/>
    </row>
    <row r="907" spans="88:140" ht="13.5" customHeight="1">
      <c r="CK907" s="171"/>
      <c r="CL907" s="171"/>
      <c r="CM907" s="171"/>
      <c r="CN907" s="171"/>
      <c r="CO907" s="171"/>
      <c r="CP907" s="171"/>
      <c r="CQ907" s="171"/>
      <c r="CR907" s="171"/>
      <c r="CS907" s="171"/>
      <c r="CT907" s="171"/>
      <c r="CU907" s="171"/>
      <c r="CV907" s="171"/>
      <c r="CW907" s="171"/>
      <c r="CX907" s="171"/>
      <c r="CY907" s="171"/>
      <c r="CZ907" s="171"/>
      <c r="DA907" s="171"/>
      <c r="DB907" s="171"/>
      <c r="DC907" s="171"/>
      <c r="DD907" s="171"/>
      <c r="DE907" s="171"/>
      <c r="DF907" s="171"/>
      <c r="DG907" s="171"/>
      <c r="DH907" s="171"/>
      <c r="DI907" s="171"/>
      <c r="DJ907" s="171"/>
      <c r="DK907" s="171"/>
      <c r="DL907" s="171"/>
      <c r="DM907" s="171"/>
      <c r="DN907" s="171"/>
      <c r="DO907" s="171"/>
      <c r="DP907" s="171"/>
      <c r="DQ907" s="171"/>
      <c r="EJ907" s="147"/>
    </row>
    <row r="908" spans="88:140" ht="13.5" customHeight="1">
      <c r="CK908" s="171"/>
      <c r="CL908" s="171"/>
      <c r="CM908" s="171"/>
      <c r="CN908" s="171"/>
      <c r="CO908" s="171"/>
      <c r="CP908" s="171"/>
      <c r="CQ908" s="171"/>
      <c r="CR908" s="171"/>
      <c r="CS908" s="171"/>
      <c r="CT908" s="171"/>
      <c r="CU908" s="171"/>
      <c r="CV908" s="171"/>
      <c r="CW908" s="171"/>
      <c r="CX908" s="171"/>
      <c r="CY908" s="171"/>
      <c r="CZ908" s="171"/>
      <c r="DA908" s="171"/>
      <c r="DB908" s="171"/>
      <c r="DC908" s="171"/>
      <c r="DD908" s="171"/>
      <c r="DE908" s="171"/>
      <c r="DF908" s="171"/>
      <c r="DG908" s="171"/>
      <c r="DH908" s="171"/>
      <c r="DI908" s="171"/>
      <c r="DJ908" s="171"/>
      <c r="DK908" s="171"/>
      <c r="DL908" s="171"/>
      <c r="DM908" s="171"/>
      <c r="DN908" s="171"/>
      <c r="DO908" s="171"/>
      <c r="DP908" s="171"/>
      <c r="DQ908" s="171"/>
      <c r="EJ908" s="147"/>
    </row>
    <row r="909" spans="88:140" ht="13.5" customHeight="1">
      <c r="CK909" s="171"/>
      <c r="CL909" s="171"/>
      <c r="CM909" s="171"/>
      <c r="CN909" s="171"/>
      <c r="CO909" s="171"/>
      <c r="CP909" s="171"/>
      <c r="CQ909" s="171"/>
      <c r="CR909" s="171"/>
      <c r="CS909" s="171"/>
      <c r="CT909" s="171"/>
      <c r="CU909" s="171"/>
      <c r="CV909" s="171"/>
      <c r="CW909" s="171"/>
      <c r="CX909" s="171"/>
      <c r="CY909" s="171"/>
      <c r="CZ909" s="171"/>
      <c r="DA909" s="171"/>
      <c r="DB909" s="171"/>
      <c r="DC909" s="171"/>
      <c r="DD909" s="171"/>
      <c r="DE909" s="171"/>
      <c r="DF909" s="171"/>
      <c r="DG909" s="171"/>
      <c r="DH909" s="171"/>
      <c r="DI909" s="171"/>
      <c r="DJ909" s="171"/>
      <c r="DK909" s="171"/>
      <c r="DL909" s="171"/>
      <c r="DM909" s="171"/>
      <c r="DN909" s="171"/>
      <c r="DO909" s="171"/>
      <c r="DP909" s="171"/>
      <c r="DQ909" s="171"/>
      <c r="EJ909" s="147"/>
    </row>
    <row r="910" spans="88:140" ht="13.5" customHeight="1">
      <c r="CK910" s="171"/>
      <c r="CL910" s="171"/>
      <c r="CM910" s="171"/>
      <c r="CN910" s="171"/>
      <c r="CO910" s="171"/>
      <c r="CP910" s="171"/>
      <c r="CQ910" s="171"/>
      <c r="CR910" s="171"/>
      <c r="CS910" s="171"/>
      <c r="CT910" s="171"/>
      <c r="CU910" s="171"/>
      <c r="CV910" s="171"/>
      <c r="CW910" s="171"/>
      <c r="CX910" s="171"/>
      <c r="CY910" s="171"/>
      <c r="CZ910" s="171"/>
      <c r="DA910" s="171"/>
      <c r="DB910" s="171"/>
      <c r="DC910" s="171"/>
      <c r="DD910" s="171"/>
      <c r="DE910" s="171"/>
      <c r="DF910" s="171"/>
      <c r="DG910" s="171"/>
      <c r="DH910" s="171"/>
      <c r="DI910" s="171"/>
      <c r="DJ910" s="171"/>
      <c r="DK910" s="171"/>
      <c r="DL910" s="171"/>
      <c r="DM910" s="171"/>
      <c r="DN910" s="171"/>
      <c r="DO910" s="171"/>
      <c r="DP910" s="171"/>
      <c r="DQ910" s="171"/>
      <c r="EJ910" s="147"/>
    </row>
    <row r="911" spans="88:140" ht="13.5" customHeight="1">
      <c r="CK911" s="171"/>
      <c r="CL911" s="171"/>
      <c r="CM911" s="171"/>
      <c r="CN911" s="171"/>
      <c r="CO911" s="171"/>
      <c r="CP911" s="171"/>
      <c r="CQ911" s="171"/>
      <c r="CR911" s="171"/>
      <c r="CS911" s="171"/>
      <c r="CT911" s="171"/>
      <c r="CU911" s="171"/>
      <c r="CV911" s="171"/>
      <c r="CW911" s="171"/>
      <c r="CX911" s="171"/>
      <c r="CY911" s="171"/>
      <c r="CZ911" s="171"/>
      <c r="DA911" s="171"/>
      <c r="DB911" s="171"/>
      <c r="DC911" s="171"/>
      <c r="DD911" s="171"/>
      <c r="DE911" s="171"/>
      <c r="DF911" s="171"/>
      <c r="DG911" s="171"/>
      <c r="DH911" s="171"/>
      <c r="DI911" s="171"/>
      <c r="DJ911" s="171"/>
      <c r="DK911" s="171"/>
      <c r="DL911" s="171"/>
      <c r="DM911" s="171"/>
      <c r="DN911" s="171"/>
      <c r="DO911" s="171"/>
      <c r="DP911" s="171"/>
      <c r="DQ911" s="171"/>
      <c r="EJ911" s="147"/>
    </row>
    <row r="912" spans="88:140" ht="13.5" customHeight="1">
      <c r="CK912" s="171"/>
      <c r="CL912" s="171"/>
      <c r="CM912" s="171"/>
      <c r="CN912" s="171"/>
      <c r="CO912" s="171"/>
      <c r="CP912" s="171"/>
      <c r="CQ912" s="171"/>
      <c r="CR912" s="171"/>
      <c r="CS912" s="171"/>
      <c r="CT912" s="171"/>
      <c r="CU912" s="171"/>
      <c r="CV912" s="171"/>
      <c r="CW912" s="171"/>
      <c r="CX912" s="171"/>
      <c r="CY912" s="171"/>
      <c r="CZ912" s="171"/>
      <c r="DA912" s="171"/>
      <c r="DB912" s="171"/>
      <c r="DC912" s="171"/>
      <c r="DD912" s="171"/>
      <c r="DE912" s="171"/>
      <c r="DF912" s="171"/>
      <c r="DG912" s="171"/>
      <c r="DH912" s="171"/>
      <c r="DI912" s="171"/>
      <c r="DJ912" s="171"/>
      <c r="DK912" s="171"/>
      <c r="DL912" s="171"/>
      <c r="DM912" s="171"/>
      <c r="DN912" s="171"/>
      <c r="DO912" s="171"/>
      <c r="DP912" s="171"/>
      <c r="DQ912" s="171"/>
      <c r="EJ912" s="147"/>
    </row>
    <row r="913" spans="89:140" ht="13.5" customHeight="1">
      <c r="CK913" s="171"/>
      <c r="CL913" s="171"/>
      <c r="CM913" s="171"/>
      <c r="CN913" s="171"/>
      <c r="CO913" s="171"/>
      <c r="CP913" s="171"/>
      <c r="CQ913" s="171"/>
      <c r="CR913" s="171"/>
      <c r="CS913" s="171"/>
      <c r="CT913" s="171"/>
      <c r="CU913" s="171"/>
      <c r="CV913" s="171"/>
      <c r="CW913" s="171"/>
      <c r="CX913" s="171"/>
      <c r="CY913" s="171"/>
      <c r="CZ913" s="171"/>
      <c r="DA913" s="171"/>
      <c r="DB913" s="171"/>
      <c r="DC913" s="171"/>
      <c r="DD913" s="171"/>
      <c r="DE913" s="171"/>
      <c r="DF913" s="171"/>
      <c r="DG913" s="171"/>
      <c r="DH913" s="171"/>
      <c r="DI913" s="171"/>
      <c r="DJ913" s="171"/>
      <c r="DK913" s="171"/>
      <c r="DL913" s="171"/>
      <c r="DM913" s="171"/>
      <c r="DN913" s="171"/>
      <c r="DO913" s="171"/>
      <c r="DP913" s="171"/>
      <c r="DQ913" s="171"/>
      <c r="EJ913" s="147"/>
    </row>
    <row r="914" spans="89:140" ht="13.5" customHeight="1">
      <c r="CK914" s="171"/>
      <c r="CL914" s="171"/>
      <c r="CM914" s="171"/>
      <c r="CN914" s="171"/>
      <c r="CO914" s="171"/>
      <c r="CP914" s="171"/>
      <c r="CQ914" s="171"/>
      <c r="CR914" s="171"/>
      <c r="CS914" s="171"/>
      <c r="CT914" s="171"/>
      <c r="CU914" s="171"/>
      <c r="CV914" s="171"/>
      <c r="CW914" s="171"/>
      <c r="CX914" s="171"/>
      <c r="CY914" s="171"/>
      <c r="CZ914" s="171"/>
      <c r="DA914" s="171"/>
      <c r="DB914" s="171"/>
      <c r="DC914" s="171"/>
      <c r="DD914" s="171"/>
      <c r="DE914" s="171"/>
      <c r="DF914" s="171"/>
      <c r="DG914" s="171"/>
      <c r="DH914" s="171"/>
      <c r="DI914" s="171"/>
      <c r="DJ914" s="171"/>
      <c r="DK914" s="171"/>
      <c r="DL914" s="171"/>
      <c r="DM914" s="171"/>
      <c r="DN914" s="171"/>
      <c r="DO914" s="171"/>
      <c r="DP914" s="171"/>
      <c r="DQ914" s="171"/>
      <c r="EJ914" s="147"/>
    </row>
    <row r="915" spans="89:140" ht="13.5" customHeight="1">
      <c r="CK915" s="171"/>
      <c r="CL915" s="171"/>
      <c r="CM915" s="171"/>
      <c r="CN915" s="171"/>
      <c r="CO915" s="171"/>
      <c r="CP915" s="171"/>
      <c r="CQ915" s="171"/>
      <c r="CR915" s="171"/>
      <c r="CS915" s="171"/>
      <c r="CT915" s="171"/>
      <c r="CU915" s="171"/>
      <c r="CV915" s="171"/>
      <c r="CW915" s="171"/>
      <c r="CX915" s="171"/>
      <c r="CY915" s="171"/>
      <c r="CZ915" s="171"/>
      <c r="DA915" s="171"/>
      <c r="DB915" s="171"/>
      <c r="DC915" s="171"/>
      <c r="DD915" s="171"/>
      <c r="DE915" s="171"/>
      <c r="DF915" s="171"/>
      <c r="DG915" s="171"/>
      <c r="DH915" s="171"/>
      <c r="DI915" s="171"/>
      <c r="DJ915" s="171"/>
      <c r="DK915" s="171"/>
      <c r="DL915" s="171"/>
      <c r="DM915" s="171"/>
      <c r="DN915" s="171"/>
      <c r="DO915" s="171"/>
      <c r="DP915" s="171"/>
      <c r="DQ915" s="171"/>
      <c r="EJ915" s="147"/>
    </row>
    <row r="916" spans="89:140" ht="13.5" customHeight="1">
      <c r="CK916" s="171"/>
      <c r="CL916" s="171"/>
      <c r="CM916" s="171"/>
      <c r="CN916" s="171"/>
      <c r="CO916" s="171"/>
      <c r="CP916" s="171"/>
      <c r="CQ916" s="171"/>
      <c r="CR916" s="171"/>
      <c r="CS916" s="171"/>
      <c r="CT916" s="171"/>
      <c r="CU916" s="171"/>
      <c r="CV916" s="171"/>
      <c r="CW916" s="171"/>
      <c r="CX916" s="171"/>
      <c r="CY916" s="171"/>
      <c r="CZ916" s="171"/>
      <c r="DA916" s="171"/>
      <c r="DB916" s="171"/>
      <c r="DC916" s="171"/>
      <c r="DD916" s="171"/>
      <c r="DE916" s="171"/>
      <c r="DF916" s="171"/>
      <c r="DG916" s="171"/>
      <c r="DH916" s="171"/>
      <c r="DI916" s="171"/>
      <c r="DJ916" s="171"/>
      <c r="DK916" s="171"/>
      <c r="DL916" s="171"/>
      <c r="DM916" s="171"/>
      <c r="DN916" s="171"/>
      <c r="DO916" s="171"/>
      <c r="DP916" s="171"/>
      <c r="DQ916" s="171"/>
      <c r="EJ916" s="147"/>
    </row>
    <row r="917" spans="89:140" ht="13.5" customHeight="1">
      <c r="CK917" s="171"/>
      <c r="CL917" s="171"/>
      <c r="CM917" s="171"/>
      <c r="CN917" s="171"/>
      <c r="CO917" s="171"/>
      <c r="CP917" s="171"/>
      <c r="CQ917" s="171"/>
      <c r="CR917" s="171"/>
      <c r="CS917" s="171"/>
      <c r="CT917" s="171"/>
      <c r="CU917" s="171"/>
      <c r="CV917" s="171"/>
      <c r="CW917" s="171"/>
      <c r="CX917" s="171"/>
      <c r="CY917" s="171"/>
      <c r="CZ917" s="171"/>
      <c r="DA917" s="171"/>
      <c r="DB917" s="171"/>
      <c r="DC917" s="171"/>
      <c r="DD917" s="171"/>
      <c r="DE917" s="171"/>
      <c r="DF917" s="171"/>
      <c r="DG917" s="171"/>
      <c r="DH917" s="171"/>
      <c r="DI917" s="171"/>
      <c r="DJ917" s="171"/>
      <c r="DK917" s="171"/>
      <c r="DL917" s="171"/>
      <c r="DM917" s="171"/>
      <c r="DN917" s="171"/>
      <c r="DO917" s="171"/>
      <c r="DP917" s="171"/>
      <c r="DQ917" s="171"/>
      <c r="EJ917" s="147"/>
    </row>
    <row r="918" spans="89:140" ht="13.5" customHeight="1">
      <c r="CK918" s="171"/>
      <c r="CL918" s="171"/>
      <c r="CM918" s="171"/>
      <c r="CN918" s="171"/>
      <c r="CO918" s="171"/>
      <c r="CP918" s="171"/>
      <c r="CQ918" s="171"/>
      <c r="CR918" s="171"/>
      <c r="CS918" s="171"/>
      <c r="CT918" s="171"/>
      <c r="CU918" s="171"/>
      <c r="CV918" s="171"/>
      <c r="CW918" s="171"/>
      <c r="CX918" s="171"/>
      <c r="CY918" s="171"/>
      <c r="CZ918" s="171"/>
      <c r="DA918" s="171"/>
      <c r="DB918" s="171"/>
      <c r="DC918" s="171"/>
      <c r="DD918" s="171"/>
      <c r="DE918" s="171"/>
      <c r="DF918" s="171"/>
      <c r="DG918" s="171"/>
      <c r="DH918" s="171"/>
      <c r="DI918" s="171"/>
      <c r="DJ918" s="171"/>
      <c r="DK918" s="171"/>
      <c r="DL918" s="171"/>
      <c r="DM918" s="171"/>
      <c r="DN918" s="171"/>
      <c r="DO918" s="171"/>
      <c r="DP918" s="171"/>
      <c r="DQ918" s="171"/>
      <c r="EJ918" s="147"/>
    </row>
    <row r="919" spans="89:140" ht="13.5" customHeight="1">
      <c r="CK919" s="171"/>
      <c r="CL919" s="171"/>
      <c r="CM919" s="171"/>
      <c r="CN919" s="171"/>
      <c r="CO919" s="171"/>
      <c r="CP919" s="171"/>
      <c r="CQ919" s="171"/>
      <c r="CR919" s="171"/>
      <c r="CS919" s="171"/>
      <c r="CT919" s="171"/>
      <c r="CU919" s="171"/>
      <c r="CV919" s="171"/>
      <c r="CW919" s="171"/>
      <c r="CX919" s="171"/>
      <c r="CY919" s="171"/>
      <c r="CZ919" s="171"/>
      <c r="DA919" s="171"/>
      <c r="DB919" s="171"/>
      <c r="DC919" s="171"/>
      <c r="DD919" s="171"/>
      <c r="DE919" s="171"/>
      <c r="DF919" s="171"/>
      <c r="DG919" s="171"/>
      <c r="DH919" s="171"/>
      <c r="DI919" s="171"/>
      <c r="DJ919" s="171"/>
      <c r="DK919" s="171"/>
      <c r="DL919" s="171"/>
      <c r="DM919" s="171"/>
      <c r="DN919" s="171"/>
      <c r="DO919" s="171"/>
      <c r="DP919" s="171"/>
      <c r="DQ919" s="171"/>
      <c r="EJ919" s="147"/>
    </row>
    <row r="920" spans="89:140" ht="12" customHeight="1">
      <c r="CK920" s="171"/>
      <c r="CL920" s="171"/>
      <c r="CM920" s="171"/>
      <c r="CN920" s="171"/>
      <c r="CO920" s="171"/>
      <c r="CP920" s="171"/>
      <c r="CQ920" s="171"/>
      <c r="CR920" s="171"/>
      <c r="CS920" s="171"/>
      <c r="CT920" s="171"/>
      <c r="CU920" s="171"/>
      <c r="CV920" s="171"/>
      <c r="CW920" s="171"/>
      <c r="CX920" s="171"/>
      <c r="CY920" s="171"/>
      <c r="CZ920" s="171"/>
      <c r="DA920" s="171"/>
      <c r="DB920" s="171"/>
      <c r="DC920" s="171"/>
      <c r="DD920" s="171"/>
      <c r="DE920" s="171"/>
      <c r="DF920" s="171"/>
      <c r="DG920" s="171"/>
      <c r="DH920" s="171"/>
      <c r="DI920" s="171"/>
      <c r="DJ920" s="171"/>
      <c r="DK920" s="171"/>
      <c r="DL920" s="171"/>
      <c r="DM920" s="171"/>
      <c r="DN920" s="171"/>
      <c r="DO920" s="171"/>
      <c r="DP920" s="171"/>
      <c r="DQ920" s="171"/>
      <c r="EJ920" s="147"/>
    </row>
    <row r="921" spans="89:140" ht="12" customHeight="1">
      <c r="CK921" s="171"/>
      <c r="CL921" s="171"/>
      <c r="CM921" s="171"/>
      <c r="CN921" s="171"/>
      <c r="CO921" s="171"/>
      <c r="CP921" s="171"/>
      <c r="CQ921" s="171"/>
      <c r="CR921" s="171"/>
      <c r="CS921" s="171"/>
      <c r="CT921" s="171"/>
      <c r="CU921" s="171"/>
      <c r="CV921" s="171"/>
      <c r="CW921" s="171"/>
      <c r="CX921" s="171"/>
      <c r="CY921" s="171"/>
      <c r="CZ921" s="171"/>
      <c r="DA921" s="171"/>
      <c r="DB921" s="171"/>
      <c r="DC921" s="171"/>
      <c r="DD921" s="171"/>
      <c r="DE921" s="171"/>
      <c r="DF921" s="171"/>
      <c r="DG921" s="171"/>
      <c r="DH921" s="171"/>
      <c r="DI921" s="171"/>
      <c r="DJ921" s="171"/>
      <c r="DK921" s="171"/>
      <c r="DL921" s="171"/>
      <c r="DM921" s="171"/>
      <c r="DN921" s="171"/>
      <c r="DO921" s="171"/>
      <c r="DP921" s="171"/>
      <c r="DQ921" s="171"/>
      <c r="EJ921" s="147"/>
    </row>
    <row r="922" spans="89:140" ht="12" customHeight="1">
      <c r="CK922" s="171"/>
      <c r="CL922" s="171"/>
      <c r="CM922" s="171"/>
      <c r="CN922" s="171"/>
      <c r="CO922" s="171"/>
      <c r="CP922" s="171"/>
      <c r="CQ922" s="171"/>
      <c r="CR922" s="171"/>
      <c r="CS922" s="171"/>
      <c r="CT922" s="171"/>
      <c r="CU922" s="171"/>
      <c r="CV922" s="171"/>
      <c r="CW922" s="171"/>
      <c r="CX922" s="171"/>
      <c r="CY922" s="171"/>
      <c r="CZ922" s="171"/>
      <c r="DA922" s="171"/>
      <c r="DB922" s="171"/>
      <c r="DC922" s="171"/>
      <c r="DD922" s="171"/>
      <c r="DE922" s="171"/>
      <c r="DF922" s="171"/>
      <c r="DG922" s="171"/>
      <c r="DH922" s="171"/>
      <c r="DI922" s="171"/>
      <c r="DJ922" s="171"/>
      <c r="DK922" s="171"/>
      <c r="DL922" s="171"/>
      <c r="DM922" s="171"/>
      <c r="DN922" s="171"/>
      <c r="DO922" s="171"/>
      <c r="DP922" s="171"/>
      <c r="DQ922" s="171"/>
      <c r="EJ922" s="147"/>
    </row>
    <row r="923" spans="89:140" ht="12" customHeight="1">
      <c r="CK923" s="171"/>
      <c r="CL923" s="171"/>
      <c r="CM923" s="174"/>
      <c r="CN923" s="174"/>
      <c r="CO923" s="174"/>
      <c r="CP923" s="174"/>
      <c r="CQ923" s="174"/>
      <c r="CR923" s="174"/>
      <c r="CS923" s="174"/>
      <c r="CT923" s="174"/>
      <c r="CU923" s="174"/>
      <c r="CV923" s="174"/>
      <c r="CW923" s="174"/>
      <c r="CX923" s="174"/>
      <c r="CY923" s="174"/>
      <c r="CZ923" s="174"/>
      <c r="DA923" s="174"/>
      <c r="DB923" s="174"/>
      <c r="DC923" s="174"/>
      <c r="DD923" s="174"/>
      <c r="DE923" s="174"/>
      <c r="DF923" s="174"/>
      <c r="DG923" s="174"/>
      <c r="DH923" s="174"/>
      <c r="DI923" s="174"/>
      <c r="DJ923" s="174"/>
      <c r="DK923" s="174"/>
      <c r="DL923" s="174"/>
      <c r="DM923" s="174"/>
      <c r="DN923" s="174"/>
      <c r="DO923" s="174"/>
      <c r="DP923" s="174"/>
      <c r="DQ923" s="174"/>
      <c r="EJ923" s="147"/>
    </row>
    <row r="924" spans="89:140" ht="12" customHeight="1">
      <c r="CK924" s="171"/>
      <c r="CL924" s="171"/>
      <c r="CM924" s="171"/>
      <c r="CN924" s="171"/>
      <c r="CO924" s="171"/>
      <c r="CP924" s="171"/>
      <c r="CQ924" s="171"/>
      <c r="CR924" s="171"/>
      <c r="CS924" s="171"/>
      <c r="CT924" s="171"/>
      <c r="CU924" s="171"/>
      <c r="CV924" s="171"/>
      <c r="CW924" s="171"/>
      <c r="CX924" s="171"/>
      <c r="CY924" s="171"/>
      <c r="CZ924" s="171"/>
      <c r="DA924" s="171"/>
      <c r="DB924" s="171"/>
      <c r="DC924" s="171"/>
      <c r="DD924" s="171"/>
      <c r="DE924" s="171"/>
      <c r="DF924" s="171"/>
      <c r="DG924" s="171"/>
      <c r="DH924" s="171"/>
      <c r="DI924" s="171"/>
      <c r="DJ924" s="171"/>
      <c r="DK924" s="171"/>
      <c r="DL924" s="171"/>
      <c r="DM924" s="171"/>
      <c r="DN924" s="171"/>
      <c r="DO924" s="171"/>
      <c r="DP924" s="171"/>
      <c r="DQ924" s="171"/>
      <c r="EJ924" s="147"/>
    </row>
    <row r="925" spans="89:140" ht="12" customHeight="1">
      <c r="CK925" s="171"/>
      <c r="CL925" s="171"/>
      <c r="CM925" s="171"/>
      <c r="CN925" s="171"/>
      <c r="CO925" s="171"/>
      <c r="CP925" s="171"/>
      <c r="CQ925" s="171"/>
      <c r="CR925" s="171"/>
      <c r="CS925" s="171"/>
      <c r="CT925" s="171"/>
      <c r="CU925" s="171"/>
      <c r="CV925" s="171"/>
      <c r="CW925" s="171"/>
      <c r="CX925" s="171"/>
      <c r="CY925" s="171"/>
      <c r="CZ925" s="171"/>
      <c r="DA925" s="171"/>
      <c r="DB925" s="171"/>
      <c r="DC925" s="171"/>
      <c r="DD925" s="171"/>
      <c r="DE925" s="171"/>
      <c r="DF925" s="171"/>
      <c r="DG925" s="171"/>
      <c r="DH925" s="171"/>
      <c r="DI925" s="171"/>
      <c r="DJ925" s="171"/>
      <c r="DK925" s="171"/>
      <c r="DL925" s="171"/>
      <c r="DM925" s="171"/>
      <c r="DN925" s="171"/>
      <c r="DO925" s="171"/>
      <c r="DP925" s="171"/>
      <c r="DQ925" s="171"/>
      <c r="EJ925" s="147"/>
    </row>
    <row r="926" spans="89:140" ht="12" customHeight="1">
      <c r="CK926" s="171"/>
      <c r="CL926" s="171"/>
      <c r="CM926" s="171"/>
      <c r="CN926" s="171"/>
      <c r="CO926" s="171"/>
      <c r="CP926" s="171"/>
      <c r="CQ926" s="171"/>
      <c r="CR926" s="171"/>
      <c r="CS926" s="171"/>
      <c r="CT926" s="171"/>
      <c r="CU926" s="171"/>
      <c r="CV926" s="171"/>
      <c r="CW926" s="171"/>
      <c r="CX926" s="171"/>
      <c r="CY926" s="171"/>
      <c r="CZ926" s="171"/>
      <c r="DA926" s="171"/>
      <c r="DB926" s="171"/>
      <c r="DC926" s="171"/>
      <c r="DD926" s="171"/>
      <c r="DE926" s="171"/>
      <c r="DF926" s="171"/>
      <c r="DG926" s="171"/>
      <c r="DH926" s="171"/>
      <c r="DI926" s="171"/>
      <c r="DJ926" s="171"/>
      <c r="DK926" s="171"/>
      <c r="DL926" s="171"/>
      <c r="DM926" s="171"/>
      <c r="DN926" s="171"/>
      <c r="DO926" s="171"/>
      <c r="DP926" s="171"/>
      <c r="DQ926" s="171"/>
      <c r="EJ926" s="147"/>
    </row>
    <row r="927" spans="89:140" ht="12" customHeight="1">
      <c r="CK927" s="170"/>
      <c r="CL927" s="170"/>
      <c r="CM927" s="170"/>
      <c r="CN927" s="171"/>
      <c r="CO927" s="171"/>
      <c r="CP927" s="171"/>
      <c r="CQ927" s="171"/>
      <c r="CR927" s="171"/>
      <c r="CS927" s="171"/>
      <c r="CT927" s="171"/>
      <c r="CU927" s="171"/>
      <c r="CV927" s="171"/>
      <c r="CW927" s="171"/>
      <c r="CX927" s="171"/>
      <c r="CY927" s="171"/>
      <c r="CZ927" s="171"/>
      <c r="DA927" s="171"/>
      <c r="DB927" s="171"/>
      <c r="DC927" s="171"/>
      <c r="DD927" s="171"/>
      <c r="DE927" s="171"/>
      <c r="DF927" s="171"/>
      <c r="DG927" s="171"/>
      <c r="DH927" s="171"/>
      <c r="DI927" s="171"/>
      <c r="DJ927" s="171"/>
      <c r="DK927" s="171"/>
      <c r="DL927" s="171"/>
      <c r="DM927" s="171"/>
      <c r="DN927" s="171"/>
      <c r="DO927" s="171"/>
      <c r="DP927" s="171"/>
      <c r="DQ927" s="171"/>
      <c r="EJ927" s="147"/>
    </row>
    <row r="928" spans="89:140" ht="12" customHeight="1">
      <c r="CK928" s="170"/>
      <c r="CL928" s="170"/>
      <c r="CM928" s="175"/>
      <c r="EJ928" s="147"/>
    </row>
    <row r="929" spans="89:140" ht="12" customHeight="1">
      <c r="CK929" s="170"/>
      <c r="CL929" s="170"/>
      <c r="EJ929" s="147"/>
    </row>
    <row r="930" spans="89:140" ht="12" customHeight="1">
      <c r="CK930" s="170"/>
      <c r="CL930" s="170"/>
      <c r="CN930" s="172"/>
      <c r="CO930" s="172"/>
      <c r="CP930" s="172"/>
      <c r="CQ930" s="172"/>
      <c r="CR930" s="172"/>
      <c r="CS930" s="172"/>
      <c r="CT930" s="172"/>
      <c r="CU930" s="172"/>
      <c r="CV930" s="172"/>
      <c r="CW930" s="172"/>
      <c r="CX930" s="172"/>
      <c r="CY930" s="172"/>
      <c r="CZ930" s="172"/>
      <c r="DA930" s="172"/>
      <c r="DB930" s="172"/>
      <c r="DC930" s="172"/>
      <c r="DD930" s="172"/>
      <c r="EJ930" s="147"/>
    </row>
    <row r="931" spans="89:140" ht="12" customHeight="1">
      <c r="CM931" s="259"/>
      <c r="CN931" s="142"/>
      <c r="CO931" s="142"/>
      <c r="CP931" s="142"/>
      <c r="CQ931" s="142"/>
      <c r="CR931" s="142"/>
      <c r="CS931" s="142"/>
      <c r="CT931" s="142"/>
      <c r="CU931" s="142"/>
      <c r="CV931" s="142"/>
      <c r="CW931" s="142"/>
      <c r="CX931" s="142"/>
      <c r="CY931" s="142"/>
      <c r="CZ931" s="142"/>
      <c r="DA931" s="142"/>
      <c r="DB931" s="142"/>
      <c r="DC931" s="142"/>
      <c r="DD931" s="142"/>
      <c r="DE931" s="142"/>
      <c r="DF931" s="142"/>
      <c r="DG931" s="142"/>
      <c r="DH931" s="142"/>
      <c r="DI931" s="142"/>
      <c r="DJ931" s="142"/>
      <c r="DK931" s="142"/>
      <c r="DL931" s="142"/>
      <c r="DM931" s="142"/>
      <c r="DN931" s="142"/>
      <c r="DO931" s="142"/>
      <c r="DP931" s="142"/>
      <c r="DQ931" s="142"/>
      <c r="EJ931" s="147"/>
    </row>
    <row r="932" spans="89:140" ht="12" customHeight="1">
      <c r="CK932" s="157"/>
      <c r="CL932" s="157"/>
      <c r="CM932" s="259"/>
      <c r="CN932" s="142"/>
      <c r="CO932" s="142"/>
      <c r="CP932" s="142"/>
      <c r="CQ932" s="142"/>
      <c r="CR932" s="142"/>
      <c r="CS932" s="142"/>
      <c r="CT932" s="142"/>
      <c r="CU932" s="142"/>
      <c r="CV932" s="142"/>
      <c r="CW932" s="142"/>
      <c r="CX932" s="142"/>
      <c r="CY932" s="142"/>
      <c r="CZ932" s="142"/>
      <c r="DA932" s="142"/>
      <c r="DB932" s="142"/>
      <c r="DC932" s="142"/>
      <c r="DD932" s="142"/>
      <c r="DE932" s="142"/>
      <c r="DF932" s="142"/>
      <c r="DG932" s="142"/>
      <c r="DH932" s="142"/>
      <c r="DI932" s="142"/>
      <c r="DJ932" s="142"/>
      <c r="DK932" s="142"/>
      <c r="DL932" s="142"/>
      <c r="DM932" s="142"/>
      <c r="DN932" s="142"/>
      <c r="DO932" s="142"/>
      <c r="DP932" s="142"/>
      <c r="DQ932" s="142"/>
      <c r="EJ932" s="147"/>
    </row>
    <row r="933" spans="89:140" ht="12" customHeight="1">
      <c r="CK933" s="171"/>
      <c r="CL933" s="171"/>
      <c r="CM933" s="171"/>
      <c r="CN933" s="171"/>
      <c r="CO933" s="171"/>
      <c r="CP933" s="171"/>
      <c r="CQ933" s="171"/>
      <c r="CR933" s="171"/>
      <c r="CS933" s="171"/>
      <c r="CT933" s="171"/>
      <c r="CU933" s="171"/>
      <c r="CV933" s="171"/>
      <c r="CW933" s="171"/>
      <c r="CX933" s="171"/>
      <c r="CY933" s="171"/>
      <c r="CZ933" s="171"/>
      <c r="DA933" s="171"/>
      <c r="DB933" s="171"/>
      <c r="DC933" s="171"/>
      <c r="DD933" s="171"/>
      <c r="DE933" s="171"/>
      <c r="DF933" s="171"/>
      <c r="DG933" s="171"/>
      <c r="DH933" s="171"/>
      <c r="DI933" s="171"/>
      <c r="DJ933" s="171"/>
      <c r="DK933" s="171"/>
      <c r="DL933" s="171"/>
      <c r="DM933" s="171"/>
      <c r="DN933" s="171"/>
      <c r="DO933" s="171"/>
      <c r="DP933" s="171"/>
      <c r="DQ933" s="171"/>
      <c r="EJ933" s="147"/>
    </row>
    <row r="934" spans="89:140" ht="12" customHeight="1">
      <c r="CK934" s="171"/>
      <c r="CL934" s="171"/>
      <c r="CM934" s="171"/>
      <c r="CN934" s="171"/>
      <c r="CO934" s="171"/>
      <c r="CP934" s="171"/>
      <c r="CQ934" s="171"/>
      <c r="CR934" s="171"/>
      <c r="CS934" s="171"/>
      <c r="CT934" s="171"/>
      <c r="CU934" s="171"/>
      <c r="CV934" s="171"/>
      <c r="CW934" s="171"/>
      <c r="CX934" s="171"/>
      <c r="CY934" s="171"/>
      <c r="CZ934" s="171"/>
      <c r="DA934" s="171"/>
      <c r="DB934" s="171"/>
      <c r="DC934" s="171"/>
      <c r="DD934" s="171"/>
      <c r="DE934" s="171"/>
      <c r="DF934" s="171"/>
      <c r="DG934" s="171"/>
      <c r="DH934" s="171"/>
      <c r="DI934" s="171"/>
      <c r="DJ934" s="171"/>
      <c r="DK934" s="171"/>
      <c r="DL934" s="171"/>
      <c r="DM934" s="171"/>
      <c r="DN934" s="171"/>
      <c r="DO934" s="171"/>
      <c r="DP934" s="171"/>
      <c r="DQ934" s="171"/>
      <c r="EJ934" s="147"/>
    </row>
    <row r="935" spans="89:140" ht="12" customHeight="1">
      <c r="CK935" s="171"/>
      <c r="CL935" s="171"/>
      <c r="CM935" s="171"/>
      <c r="CN935" s="171"/>
      <c r="CO935" s="171"/>
      <c r="CP935" s="171"/>
      <c r="CQ935" s="171"/>
      <c r="CR935" s="171"/>
      <c r="CS935" s="171"/>
      <c r="CT935" s="171"/>
      <c r="CU935" s="171"/>
      <c r="CV935" s="171"/>
      <c r="CW935" s="171"/>
      <c r="CX935" s="171"/>
      <c r="CY935" s="171"/>
      <c r="CZ935" s="171"/>
      <c r="DA935" s="171"/>
      <c r="DB935" s="171"/>
      <c r="DC935" s="171"/>
      <c r="DD935" s="171"/>
      <c r="DE935" s="171"/>
      <c r="DF935" s="171"/>
      <c r="DG935" s="171"/>
      <c r="DH935" s="171"/>
      <c r="DI935" s="171"/>
      <c r="DJ935" s="171"/>
      <c r="DK935" s="171"/>
      <c r="DL935" s="171"/>
      <c r="DM935" s="171"/>
      <c r="DN935" s="171"/>
      <c r="DO935" s="171"/>
      <c r="DP935" s="171"/>
      <c r="DQ935" s="171"/>
      <c r="EJ935" s="147"/>
    </row>
    <row r="936" spans="89:140" ht="12" customHeight="1">
      <c r="CK936" s="171"/>
      <c r="CL936" s="171"/>
      <c r="CM936" s="171"/>
      <c r="CN936" s="171"/>
      <c r="CO936" s="171"/>
      <c r="CP936" s="171"/>
      <c r="CQ936" s="171"/>
      <c r="CR936" s="171"/>
      <c r="CS936" s="171"/>
      <c r="CT936" s="171"/>
      <c r="CU936" s="171"/>
      <c r="CV936" s="171"/>
      <c r="CW936" s="171"/>
      <c r="CX936" s="171"/>
      <c r="CY936" s="171"/>
      <c r="CZ936" s="171"/>
      <c r="DA936" s="171"/>
      <c r="DB936" s="171"/>
      <c r="DC936" s="171"/>
      <c r="DD936" s="171"/>
      <c r="DE936" s="171"/>
      <c r="DF936" s="171"/>
      <c r="DG936" s="171"/>
      <c r="DH936" s="171"/>
      <c r="DI936" s="171"/>
      <c r="DJ936" s="171"/>
      <c r="DK936" s="171"/>
      <c r="DL936" s="171"/>
      <c r="DM936" s="171"/>
      <c r="DN936" s="171"/>
      <c r="DO936" s="171"/>
      <c r="DP936" s="171"/>
      <c r="DQ936" s="171"/>
      <c r="EJ936" s="147"/>
    </row>
    <row r="937" spans="89:140" ht="12" customHeight="1">
      <c r="CK937" s="171"/>
      <c r="CL937" s="171"/>
      <c r="CM937" s="171"/>
      <c r="CN937" s="171"/>
      <c r="CO937" s="171"/>
      <c r="CP937" s="171"/>
      <c r="CQ937" s="171"/>
      <c r="CR937" s="171"/>
      <c r="CS937" s="171"/>
      <c r="CT937" s="171"/>
      <c r="CU937" s="171"/>
      <c r="CV937" s="171"/>
      <c r="CW937" s="171"/>
      <c r="CX937" s="171"/>
      <c r="CY937" s="171"/>
      <c r="CZ937" s="171"/>
      <c r="DA937" s="171"/>
      <c r="DB937" s="171"/>
      <c r="DC937" s="171"/>
      <c r="DD937" s="171"/>
      <c r="DE937" s="171"/>
      <c r="DF937" s="171"/>
      <c r="DG937" s="171"/>
      <c r="DH937" s="171"/>
      <c r="DI937" s="171"/>
      <c r="DJ937" s="171"/>
      <c r="DK937" s="171"/>
      <c r="DL937" s="171"/>
      <c r="DM937" s="171"/>
      <c r="DN937" s="171"/>
      <c r="DO937" s="171"/>
      <c r="DP937" s="171"/>
      <c r="DQ937" s="171"/>
      <c r="EJ937" s="147"/>
    </row>
    <row r="938" spans="89:140" ht="12" customHeight="1">
      <c r="CK938" s="171"/>
      <c r="CL938" s="171"/>
      <c r="CM938" s="171"/>
      <c r="CN938" s="171"/>
      <c r="CO938" s="171"/>
      <c r="CP938" s="171"/>
      <c r="CQ938" s="171"/>
      <c r="CR938" s="171"/>
      <c r="CS938" s="171"/>
      <c r="CT938" s="171"/>
      <c r="CU938" s="171"/>
      <c r="CV938" s="171"/>
      <c r="CW938" s="171"/>
      <c r="CX938" s="171"/>
      <c r="CY938" s="171"/>
      <c r="CZ938" s="171"/>
      <c r="DA938" s="171"/>
      <c r="DB938" s="171"/>
      <c r="DC938" s="171"/>
      <c r="DD938" s="171"/>
      <c r="DE938" s="171"/>
      <c r="DF938" s="171"/>
      <c r="DG938" s="171"/>
      <c r="DH938" s="171"/>
      <c r="DI938" s="171"/>
      <c r="DJ938" s="171"/>
      <c r="DK938" s="171"/>
      <c r="DL938" s="171"/>
      <c r="DM938" s="171"/>
      <c r="DN938" s="171"/>
      <c r="DO938" s="171"/>
      <c r="DP938" s="171"/>
      <c r="DQ938" s="171"/>
      <c r="EJ938" s="147"/>
    </row>
    <row r="939" spans="89:140" ht="12" customHeight="1">
      <c r="CK939" s="171"/>
      <c r="CL939" s="171"/>
      <c r="CM939" s="171"/>
      <c r="CN939" s="171"/>
      <c r="CO939" s="171"/>
      <c r="CP939" s="171"/>
      <c r="CQ939" s="171"/>
      <c r="CR939" s="171"/>
      <c r="CS939" s="171"/>
      <c r="CT939" s="171"/>
      <c r="CU939" s="171"/>
      <c r="CV939" s="171"/>
      <c r="CW939" s="171"/>
      <c r="CX939" s="171"/>
      <c r="CY939" s="171"/>
      <c r="CZ939" s="171"/>
      <c r="DA939" s="171"/>
      <c r="DB939" s="171"/>
      <c r="DC939" s="171"/>
      <c r="DD939" s="171"/>
      <c r="DE939" s="171"/>
      <c r="DF939" s="171"/>
      <c r="DG939" s="171"/>
      <c r="DH939" s="171"/>
      <c r="DI939" s="171"/>
      <c r="DJ939" s="171"/>
      <c r="DK939" s="171"/>
      <c r="DL939" s="171"/>
      <c r="DM939" s="171"/>
      <c r="DN939" s="171"/>
      <c r="DO939" s="171"/>
      <c r="DP939" s="171"/>
      <c r="DQ939" s="171"/>
      <c r="EJ939" s="147"/>
    </row>
    <row r="940" spans="89:140" ht="12" customHeight="1">
      <c r="CK940" s="171"/>
      <c r="CL940" s="171"/>
      <c r="CM940" s="171"/>
      <c r="CN940" s="171"/>
      <c r="CO940" s="171"/>
      <c r="CP940" s="171"/>
      <c r="CQ940" s="171"/>
      <c r="CR940" s="171"/>
      <c r="CS940" s="171"/>
      <c r="CT940" s="171"/>
      <c r="CU940" s="171"/>
      <c r="CV940" s="171"/>
      <c r="CW940" s="171"/>
      <c r="CX940" s="171"/>
      <c r="CY940" s="171"/>
      <c r="CZ940" s="171"/>
      <c r="DA940" s="171"/>
      <c r="DB940" s="171"/>
      <c r="DC940" s="171"/>
      <c r="DD940" s="171"/>
      <c r="DE940" s="171"/>
      <c r="DF940" s="171"/>
      <c r="DG940" s="171"/>
      <c r="DH940" s="171"/>
      <c r="DI940" s="171"/>
      <c r="DJ940" s="171"/>
      <c r="DK940" s="171"/>
      <c r="DL940" s="171"/>
      <c r="DM940" s="171"/>
      <c r="DN940" s="171"/>
      <c r="DO940" s="171"/>
      <c r="DP940" s="171"/>
      <c r="DQ940" s="171"/>
      <c r="EJ940" s="147"/>
    </row>
    <row r="941" spans="89:140" ht="12" customHeight="1">
      <c r="CK941" s="171"/>
      <c r="CL941" s="171"/>
      <c r="CM941" s="171"/>
      <c r="CN941" s="171"/>
      <c r="CO941" s="171"/>
      <c r="CP941" s="171"/>
      <c r="CQ941" s="171"/>
      <c r="CR941" s="171"/>
      <c r="CS941" s="171"/>
      <c r="CT941" s="171"/>
      <c r="CU941" s="171"/>
      <c r="CV941" s="171"/>
      <c r="CW941" s="171"/>
      <c r="CX941" s="171"/>
      <c r="CY941" s="171"/>
      <c r="CZ941" s="171"/>
      <c r="DA941" s="171"/>
      <c r="DB941" s="171"/>
      <c r="DC941" s="171"/>
      <c r="DD941" s="171"/>
      <c r="DE941" s="171"/>
      <c r="DF941" s="171"/>
      <c r="DG941" s="171"/>
      <c r="DH941" s="171"/>
      <c r="DI941" s="171"/>
      <c r="DJ941" s="171"/>
      <c r="DK941" s="171"/>
      <c r="DL941" s="171"/>
      <c r="DM941" s="171"/>
      <c r="DN941" s="171"/>
      <c r="DO941" s="171"/>
      <c r="DP941" s="171"/>
      <c r="DQ941" s="171"/>
      <c r="EJ941" s="147"/>
    </row>
    <row r="942" spans="89:140" ht="12" customHeight="1">
      <c r="CK942" s="171"/>
      <c r="CL942" s="171"/>
      <c r="CM942" s="171"/>
      <c r="CN942" s="171"/>
      <c r="CO942" s="171"/>
      <c r="CP942" s="171"/>
      <c r="CQ942" s="171"/>
      <c r="CR942" s="171"/>
      <c r="CS942" s="171"/>
      <c r="CT942" s="171"/>
      <c r="CU942" s="171"/>
      <c r="CV942" s="171"/>
      <c r="CW942" s="171"/>
      <c r="CX942" s="171"/>
      <c r="CY942" s="171"/>
      <c r="CZ942" s="171"/>
      <c r="DA942" s="171"/>
      <c r="DB942" s="171"/>
      <c r="DC942" s="171"/>
      <c r="DD942" s="171"/>
      <c r="DE942" s="171"/>
      <c r="DF942" s="171"/>
      <c r="DG942" s="171"/>
      <c r="DH942" s="171"/>
      <c r="DI942" s="171"/>
      <c r="DJ942" s="171"/>
      <c r="DK942" s="171"/>
      <c r="DL942" s="171"/>
      <c r="DM942" s="171"/>
      <c r="DN942" s="171"/>
      <c r="DO942" s="171"/>
      <c r="DP942" s="171"/>
      <c r="DQ942" s="171"/>
      <c r="EJ942" s="147"/>
    </row>
    <row r="943" spans="89:140" ht="12" customHeight="1">
      <c r="CK943" s="171"/>
      <c r="CL943" s="171"/>
      <c r="CM943" s="171"/>
      <c r="CN943" s="171"/>
      <c r="CO943" s="171"/>
      <c r="CP943" s="171"/>
      <c r="CQ943" s="171"/>
      <c r="CR943" s="171"/>
      <c r="CS943" s="171"/>
      <c r="CT943" s="171"/>
      <c r="CU943" s="171"/>
      <c r="CV943" s="171"/>
      <c r="CW943" s="171"/>
      <c r="CX943" s="171"/>
      <c r="CY943" s="171"/>
      <c r="CZ943" s="171"/>
      <c r="DA943" s="171"/>
      <c r="DB943" s="171"/>
      <c r="DC943" s="171"/>
      <c r="DD943" s="171"/>
      <c r="DE943" s="171"/>
      <c r="DF943" s="171"/>
      <c r="DG943" s="171"/>
      <c r="DH943" s="171"/>
      <c r="DI943" s="171"/>
      <c r="DJ943" s="171"/>
      <c r="DK943" s="171"/>
      <c r="DL943" s="171"/>
      <c r="DM943" s="171"/>
      <c r="DN943" s="171"/>
      <c r="DO943" s="171"/>
      <c r="DP943" s="171"/>
      <c r="DQ943" s="171"/>
      <c r="EJ943" s="147"/>
    </row>
    <row r="944" spans="89:140" ht="12" customHeight="1">
      <c r="CK944" s="171"/>
      <c r="CL944" s="171"/>
      <c r="CM944" s="171"/>
      <c r="CN944" s="171"/>
      <c r="CO944" s="171"/>
      <c r="CP944" s="171"/>
      <c r="CQ944" s="171"/>
      <c r="CR944" s="171"/>
      <c r="CS944" s="171"/>
      <c r="CT944" s="171"/>
      <c r="CU944" s="171"/>
      <c r="CV944" s="171"/>
      <c r="CW944" s="171"/>
      <c r="CX944" s="171"/>
      <c r="CY944" s="171"/>
      <c r="CZ944" s="171"/>
      <c r="DA944" s="171"/>
      <c r="DB944" s="171"/>
      <c r="DC944" s="171"/>
      <c r="DD944" s="171"/>
      <c r="DE944" s="171"/>
      <c r="DF944" s="171"/>
      <c r="DG944" s="171"/>
      <c r="DH944" s="171"/>
      <c r="DI944" s="171"/>
      <c r="DJ944" s="171"/>
      <c r="DK944" s="171"/>
      <c r="DL944" s="171"/>
      <c r="DM944" s="171"/>
      <c r="DN944" s="171"/>
      <c r="DO944" s="171"/>
      <c r="DP944" s="171"/>
      <c r="DQ944" s="171"/>
      <c r="EJ944" s="147"/>
    </row>
    <row r="945" spans="89:140" ht="12" customHeight="1">
      <c r="CK945" s="171"/>
      <c r="CL945" s="171"/>
      <c r="CM945" s="171"/>
      <c r="CN945" s="171"/>
      <c r="CO945" s="171"/>
      <c r="CP945" s="171"/>
      <c r="CQ945" s="171"/>
      <c r="CR945" s="171"/>
      <c r="CS945" s="171"/>
      <c r="CT945" s="171"/>
      <c r="CU945" s="171"/>
      <c r="CV945" s="171"/>
      <c r="CW945" s="171"/>
      <c r="CX945" s="171"/>
      <c r="CY945" s="171"/>
      <c r="CZ945" s="171"/>
      <c r="DA945" s="171"/>
      <c r="DB945" s="171"/>
      <c r="DC945" s="171"/>
      <c r="DD945" s="171"/>
      <c r="DE945" s="171"/>
      <c r="DF945" s="171"/>
      <c r="DG945" s="171"/>
      <c r="DH945" s="171"/>
      <c r="DI945" s="171"/>
      <c r="DJ945" s="171"/>
      <c r="DK945" s="171"/>
      <c r="DL945" s="171"/>
      <c r="DM945" s="171"/>
      <c r="DN945" s="171"/>
      <c r="DO945" s="171"/>
      <c r="DP945" s="171"/>
      <c r="DQ945" s="171"/>
      <c r="EJ945" s="147"/>
    </row>
    <row r="946" spans="89:140" ht="12" customHeight="1">
      <c r="CK946" s="171"/>
      <c r="CL946" s="171"/>
      <c r="CM946" s="171"/>
      <c r="CN946" s="171"/>
      <c r="CO946" s="171"/>
      <c r="CP946" s="171"/>
      <c r="CQ946" s="171"/>
      <c r="CR946" s="171"/>
      <c r="CS946" s="171"/>
      <c r="CT946" s="171"/>
      <c r="CU946" s="171"/>
      <c r="CV946" s="171"/>
      <c r="CW946" s="171"/>
      <c r="CX946" s="171"/>
      <c r="CY946" s="171"/>
      <c r="CZ946" s="171"/>
      <c r="DA946" s="171"/>
      <c r="DB946" s="171"/>
      <c r="DC946" s="171"/>
      <c r="DD946" s="171"/>
      <c r="DE946" s="171"/>
      <c r="DF946" s="171"/>
      <c r="DG946" s="171"/>
      <c r="DH946" s="171"/>
      <c r="DI946" s="171"/>
      <c r="DJ946" s="171"/>
      <c r="DK946" s="171"/>
      <c r="DL946" s="171"/>
      <c r="DM946" s="171"/>
      <c r="DN946" s="171"/>
      <c r="DO946" s="171"/>
      <c r="DP946" s="171"/>
      <c r="DQ946" s="171"/>
      <c r="EJ946" s="147"/>
    </row>
    <row r="947" spans="89:140" ht="12" customHeight="1">
      <c r="CK947" s="171"/>
      <c r="CL947" s="171"/>
      <c r="CM947" s="171"/>
      <c r="CN947" s="171"/>
      <c r="CO947" s="171"/>
      <c r="CP947" s="171"/>
      <c r="CQ947" s="171"/>
      <c r="CR947" s="171"/>
      <c r="CS947" s="171"/>
      <c r="CT947" s="171"/>
      <c r="CU947" s="171"/>
      <c r="CV947" s="171"/>
      <c r="CW947" s="171"/>
      <c r="CX947" s="171"/>
      <c r="CY947" s="171"/>
      <c r="CZ947" s="171"/>
      <c r="DA947" s="171"/>
      <c r="DB947" s="171"/>
      <c r="DC947" s="171"/>
      <c r="DD947" s="171"/>
      <c r="DE947" s="171"/>
      <c r="DF947" s="171"/>
      <c r="DG947" s="171"/>
      <c r="DH947" s="171"/>
      <c r="DI947" s="171"/>
      <c r="DJ947" s="171"/>
      <c r="DK947" s="171"/>
      <c r="DL947" s="171"/>
      <c r="DM947" s="171"/>
      <c r="DN947" s="171"/>
      <c r="DO947" s="171"/>
      <c r="DP947" s="171"/>
      <c r="DQ947" s="171"/>
      <c r="EJ947" s="147"/>
    </row>
    <row r="948" spans="89:140" ht="12" customHeight="1">
      <c r="CK948" s="171"/>
      <c r="CL948" s="171"/>
      <c r="CM948" s="171"/>
      <c r="CN948" s="171"/>
      <c r="CO948" s="171"/>
      <c r="CP948" s="171"/>
      <c r="CQ948" s="171"/>
      <c r="CR948" s="171"/>
      <c r="CS948" s="171"/>
      <c r="CT948" s="171"/>
      <c r="CU948" s="171"/>
      <c r="CV948" s="171"/>
      <c r="CW948" s="171"/>
      <c r="CX948" s="171"/>
      <c r="CY948" s="171"/>
      <c r="CZ948" s="171"/>
      <c r="DA948" s="171"/>
      <c r="DB948" s="171"/>
      <c r="DC948" s="171"/>
      <c r="DD948" s="171"/>
      <c r="DE948" s="171"/>
      <c r="DF948" s="171"/>
      <c r="DG948" s="171"/>
      <c r="DH948" s="171"/>
      <c r="DI948" s="171"/>
      <c r="DJ948" s="171"/>
      <c r="DK948" s="171"/>
      <c r="DL948" s="171"/>
      <c r="DM948" s="171"/>
      <c r="DN948" s="171"/>
      <c r="DO948" s="171"/>
      <c r="DP948" s="171"/>
      <c r="DQ948" s="171"/>
      <c r="EJ948" s="147"/>
    </row>
    <row r="949" spans="89:140" ht="12" customHeight="1">
      <c r="CK949" s="171"/>
      <c r="CL949" s="171"/>
      <c r="CM949" s="171"/>
      <c r="CN949" s="171"/>
      <c r="CO949" s="171"/>
      <c r="CP949" s="171"/>
      <c r="CQ949" s="171"/>
      <c r="CR949" s="171"/>
      <c r="CS949" s="171"/>
      <c r="CT949" s="171"/>
      <c r="CU949" s="171"/>
      <c r="CV949" s="171"/>
      <c r="CW949" s="171"/>
      <c r="CX949" s="171"/>
      <c r="CY949" s="171"/>
      <c r="CZ949" s="171"/>
      <c r="DA949" s="171"/>
      <c r="DB949" s="171"/>
      <c r="DC949" s="171"/>
      <c r="DD949" s="171"/>
      <c r="DE949" s="171"/>
      <c r="DF949" s="171"/>
      <c r="DG949" s="171"/>
      <c r="DH949" s="171"/>
      <c r="DI949" s="171"/>
      <c r="DJ949" s="171"/>
      <c r="DK949" s="171"/>
      <c r="DL949" s="171"/>
      <c r="DM949" s="171"/>
      <c r="DN949" s="171"/>
      <c r="DO949" s="171"/>
      <c r="DP949" s="171"/>
      <c r="DQ949" s="171"/>
      <c r="EJ949" s="147"/>
    </row>
    <row r="950" spans="89:140" ht="12" customHeight="1">
      <c r="CK950" s="171"/>
      <c r="CL950" s="171"/>
      <c r="CM950" s="171"/>
      <c r="CN950" s="171"/>
      <c r="CO950" s="171"/>
      <c r="CP950" s="171"/>
      <c r="CQ950" s="171"/>
      <c r="CR950" s="171"/>
      <c r="CS950" s="171"/>
      <c r="CT950" s="171"/>
      <c r="CU950" s="171"/>
      <c r="CV950" s="171"/>
      <c r="CW950" s="171"/>
      <c r="CX950" s="171"/>
      <c r="CY950" s="171"/>
      <c r="CZ950" s="171"/>
      <c r="DA950" s="171"/>
      <c r="DB950" s="171"/>
      <c r="DC950" s="171"/>
      <c r="DD950" s="171"/>
      <c r="DE950" s="171"/>
      <c r="DF950" s="171"/>
      <c r="DG950" s="171"/>
      <c r="DH950" s="171"/>
      <c r="DI950" s="171"/>
      <c r="DJ950" s="171"/>
      <c r="DK950" s="171"/>
      <c r="DL950" s="171"/>
      <c r="DM950" s="171"/>
      <c r="DN950" s="171"/>
      <c r="DO950" s="171"/>
      <c r="DP950" s="171"/>
      <c r="DQ950" s="171"/>
      <c r="EJ950" s="147"/>
    </row>
    <row r="951" spans="89:140" ht="12" customHeight="1">
      <c r="CK951" s="171"/>
      <c r="CL951" s="171"/>
      <c r="CM951" s="171"/>
      <c r="CN951" s="171"/>
      <c r="CO951" s="171"/>
      <c r="CP951" s="171"/>
      <c r="CQ951" s="171"/>
      <c r="CR951" s="171"/>
      <c r="CS951" s="171"/>
      <c r="CT951" s="171"/>
      <c r="CU951" s="171"/>
      <c r="CV951" s="171"/>
      <c r="CW951" s="171"/>
      <c r="CX951" s="171"/>
      <c r="CY951" s="171"/>
      <c r="CZ951" s="171"/>
      <c r="DA951" s="171"/>
      <c r="DB951" s="171"/>
      <c r="DC951" s="171"/>
      <c r="DD951" s="171"/>
      <c r="DE951" s="171"/>
      <c r="DF951" s="171"/>
      <c r="DG951" s="171"/>
      <c r="DH951" s="171"/>
      <c r="DI951" s="171"/>
      <c r="DJ951" s="171"/>
      <c r="DK951" s="171"/>
      <c r="DL951" s="171"/>
      <c r="DM951" s="171"/>
      <c r="DN951" s="171"/>
      <c r="DO951" s="171"/>
      <c r="DP951" s="171"/>
      <c r="DQ951" s="171"/>
      <c r="EJ951" s="147"/>
    </row>
    <row r="952" spans="89:140" ht="12" customHeight="1">
      <c r="CK952" s="171"/>
      <c r="CL952" s="171"/>
      <c r="CM952" s="171"/>
      <c r="CN952" s="171"/>
      <c r="CO952" s="171"/>
      <c r="CP952" s="171"/>
      <c r="CQ952" s="171"/>
      <c r="CR952" s="171"/>
      <c r="CS952" s="171"/>
      <c r="CT952" s="171"/>
      <c r="CU952" s="171"/>
      <c r="CV952" s="171"/>
      <c r="CW952" s="171"/>
      <c r="CX952" s="171"/>
      <c r="CY952" s="171"/>
      <c r="CZ952" s="171"/>
      <c r="DA952" s="171"/>
      <c r="DB952" s="171"/>
      <c r="DC952" s="171"/>
      <c r="DD952" s="171"/>
      <c r="DE952" s="171"/>
      <c r="DF952" s="171"/>
      <c r="DG952" s="171"/>
      <c r="DH952" s="171"/>
      <c r="DI952" s="171"/>
      <c r="DJ952" s="171"/>
      <c r="DK952" s="171"/>
      <c r="DL952" s="171"/>
      <c r="DM952" s="171"/>
      <c r="DN952" s="171"/>
      <c r="DO952" s="171"/>
      <c r="DP952" s="171"/>
      <c r="DQ952" s="171"/>
      <c r="EJ952" s="147"/>
    </row>
    <row r="953" spans="89:140" ht="12" customHeight="1">
      <c r="CK953" s="171"/>
      <c r="CL953" s="171"/>
      <c r="CM953" s="171"/>
      <c r="CN953" s="171"/>
      <c r="CO953" s="171"/>
      <c r="CP953" s="171"/>
      <c r="CQ953" s="171"/>
      <c r="CR953" s="171"/>
      <c r="CS953" s="171"/>
      <c r="CT953" s="171"/>
      <c r="CU953" s="171"/>
      <c r="CV953" s="171"/>
      <c r="CW953" s="171"/>
      <c r="CX953" s="171"/>
      <c r="CY953" s="171"/>
      <c r="CZ953" s="171"/>
      <c r="DA953" s="171"/>
      <c r="DB953" s="171"/>
      <c r="DC953" s="171"/>
      <c r="DD953" s="171"/>
      <c r="DE953" s="171"/>
      <c r="DF953" s="171"/>
      <c r="DG953" s="171"/>
      <c r="DH953" s="171"/>
      <c r="DI953" s="171"/>
      <c r="DJ953" s="171"/>
      <c r="DK953" s="171"/>
      <c r="DL953" s="171"/>
      <c r="DM953" s="171"/>
      <c r="DN953" s="171"/>
      <c r="DO953" s="171"/>
      <c r="DP953" s="171"/>
      <c r="DQ953" s="171"/>
      <c r="EJ953" s="147"/>
    </row>
    <row r="954" spans="89:140" ht="12" customHeight="1">
      <c r="CK954" s="172"/>
      <c r="CL954" s="172"/>
      <c r="CM954" s="172"/>
      <c r="CN954" s="172"/>
      <c r="CO954" s="172"/>
      <c r="CP954" s="172"/>
      <c r="CQ954" s="172"/>
      <c r="CR954" s="172"/>
      <c r="CS954" s="172"/>
      <c r="CT954" s="172"/>
      <c r="CU954" s="172"/>
      <c r="CV954" s="172"/>
      <c r="CW954" s="172"/>
      <c r="CX954" s="172"/>
      <c r="CY954" s="172"/>
      <c r="CZ954" s="172"/>
      <c r="DA954" s="172"/>
      <c r="DB954" s="172"/>
      <c r="DC954" s="172"/>
      <c r="DD954" s="172"/>
      <c r="DE954" s="172"/>
      <c r="DF954" s="172"/>
      <c r="DG954" s="172"/>
      <c r="DH954" s="172"/>
      <c r="DI954" s="172"/>
      <c r="DJ954" s="172"/>
      <c r="DK954" s="172"/>
      <c r="DL954" s="172"/>
      <c r="DM954" s="172"/>
      <c r="DN954" s="172"/>
      <c r="DO954" s="172"/>
      <c r="DP954" s="172"/>
      <c r="DQ954" s="172"/>
      <c r="EJ954" s="147"/>
    </row>
    <row r="955" spans="89:140" ht="12" customHeight="1">
      <c r="EJ955" s="147"/>
    </row>
    <row r="956" spans="89:140" ht="12" customHeight="1">
      <c r="EJ956" s="147"/>
    </row>
    <row r="957" spans="89:140" ht="12" customHeight="1">
      <c r="CK957" s="171"/>
      <c r="CL957" s="171"/>
      <c r="EJ957" s="147"/>
    </row>
    <row r="958" spans="89:140" ht="12" customHeight="1">
      <c r="CK958" s="171"/>
      <c r="CL958" s="171"/>
      <c r="EJ958" s="147"/>
    </row>
    <row r="959" spans="89:140" ht="12" customHeight="1">
      <c r="CM959" s="142"/>
      <c r="CN959" s="142"/>
      <c r="CO959" s="142"/>
      <c r="CP959" s="142"/>
      <c r="CQ959" s="142"/>
      <c r="CR959" s="142"/>
      <c r="CS959" s="142"/>
      <c r="CT959" s="142"/>
      <c r="CU959" s="142"/>
      <c r="CV959" s="142"/>
      <c r="CW959" s="142"/>
      <c r="CX959" s="142"/>
      <c r="CY959" s="142"/>
      <c r="CZ959" s="142"/>
      <c r="DA959" s="142"/>
      <c r="DB959" s="142"/>
      <c r="DC959" s="142"/>
      <c r="DD959" s="142"/>
      <c r="DE959" s="142"/>
      <c r="DF959" s="142"/>
      <c r="DG959" s="142"/>
      <c r="DH959" s="142"/>
      <c r="DI959" s="142"/>
      <c r="DJ959" s="142"/>
      <c r="DK959" s="142"/>
      <c r="DL959" s="142"/>
      <c r="DM959" s="142"/>
      <c r="DN959" s="142"/>
      <c r="DO959" s="142"/>
      <c r="DP959" s="142"/>
      <c r="DQ959" s="142"/>
      <c r="EJ959" s="147"/>
    </row>
    <row r="960" spans="89:140" ht="12" customHeight="1">
      <c r="CK960" s="157"/>
      <c r="CL960" s="157"/>
      <c r="CM960" s="142"/>
      <c r="CN960" s="142"/>
      <c r="CO960" s="142"/>
      <c r="CP960" s="142"/>
      <c r="CQ960" s="142"/>
      <c r="CR960" s="142"/>
      <c r="CS960" s="142"/>
      <c r="CT960" s="142"/>
      <c r="CU960" s="142"/>
      <c r="CV960" s="142"/>
      <c r="CW960" s="142"/>
      <c r="CX960" s="142"/>
      <c r="CY960" s="142"/>
      <c r="CZ960" s="142"/>
      <c r="DA960" s="142"/>
      <c r="DB960" s="142"/>
      <c r="DC960" s="142"/>
      <c r="DD960" s="142"/>
      <c r="DE960" s="142"/>
      <c r="DF960" s="142"/>
      <c r="DG960" s="142"/>
      <c r="DH960" s="142"/>
      <c r="DI960" s="142"/>
      <c r="DJ960" s="142"/>
      <c r="DK960" s="142"/>
      <c r="DL960" s="142"/>
      <c r="DM960" s="142"/>
      <c r="DN960" s="142"/>
      <c r="DO960" s="142"/>
      <c r="DP960" s="142"/>
      <c r="DQ960" s="142"/>
      <c r="EJ960" s="147"/>
    </row>
    <row r="961" spans="89:140" ht="12" customHeight="1">
      <c r="CK961" s="171"/>
      <c r="CL961" s="171"/>
      <c r="CM961" s="173"/>
      <c r="CN961" s="173"/>
      <c r="CO961" s="173"/>
      <c r="CP961" s="173"/>
      <c r="CQ961" s="173"/>
      <c r="CR961" s="173"/>
      <c r="CS961" s="173"/>
      <c r="CT961" s="173"/>
      <c r="CU961" s="173"/>
      <c r="CV961" s="173"/>
      <c r="CW961" s="173"/>
      <c r="CX961" s="173"/>
      <c r="CY961" s="173"/>
      <c r="CZ961" s="173"/>
      <c r="DA961" s="173"/>
      <c r="DB961" s="173"/>
      <c r="DC961" s="173"/>
      <c r="DD961" s="173"/>
      <c r="DE961" s="173"/>
      <c r="DF961" s="173"/>
      <c r="DG961" s="173"/>
      <c r="DH961" s="173"/>
      <c r="DI961" s="173"/>
      <c r="DJ961" s="173"/>
      <c r="DK961" s="173"/>
      <c r="DL961" s="173"/>
      <c r="DM961" s="173"/>
      <c r="DN961" s="173"/>
      <c r="DO961" s="173"/>
      <c r="DP961" s="173"/>
      <c r="DQ961" s="173"/>
      <c r="EJ961" s="147"/>
    </row>
    <row r="962" spans="89:140" ht="12" customHeight="1">
      <c r="CK962" s="171"/>
      <c r="CL962" s="171"/>
      <c r="CM962" s="171"/>
      <c r="CN962" s="171"/>
      <c r="CO962" s="171"/>
      <c r="CP962" s="171"/>
      <c r="CQ962" s="171"/>
      <c r="CR962" s="171"/>
      <c r="CS962" s="171"/>
      <c r="CT962" s="171"/>
      <c r="CU962" s="171"/>
      <c r="CV962" s="171"/>
      <c r="CW962" s="171"/>
      <c r="CX962" s="171"/>
      <c r="CY962" s="171"/>
      <c r="CZ962" s="171"/>
      <c r="DA962" s="171"/>
      <c r="DB962" s="171"/>
      <c r="DC962" s="171"/>
      <c r="DD962" s="171"/>
      <c r="DE962" s="171"/>
      <c r="DF962" s="171"/>
      <c r="DG962" s="171"/>
      <c r="DH962" s="171"/>
      <c r="DI962" s="171"/>
      <c r="DJ962" s="171"/>
      <c r="DK962" s="171"/>
      <c r="DL962" s="171"/>
      <c r="DM962" s="171"/>
      <c r="DN962" s="171"/>
      <c r="DO962" s="171"/>
      <c r="DP962" s="171"/>
      <c r="DQ962" s="171"/>
      <c r="EJ962" s="147"/>
    </row>
    <row r="963" spans="89:140" ht="12" customHeight="1">
      <c r="CK963" s="171"/>
      <c r="CL963" s="171"/>
      <c r="CM963" s="171"/>
      <c r="CN963" s="171"/>
      <c r="CO963" s="171"/>
      <c r="CP963" s="171"/>
      <c r="CQ963" s="171"/>
      <c r="CR963" s="171"/>
      <c r="CS963" s="171"/>
      <c r="CT963" s="171"/>
      <c r="CU963" s="171"/>
      <c r="CV963" s="171"/>
      <c r="CW963" s="171"/>
      <c r="CX963" s="171"/>
      <c r="CY963" s="171"/>
      <c r="CZ963" s="171"/>
      <c r="DA963" s="171"/>
      <c r="DB963" s="171"/>
      <c r="DC963" s="171"/>
      <c r="DD963" s="171"/>
      <c r="DE963" s="171"/>
      <c r="DF963" s="171"/>
      <c r="DG963" s="171"/>
      <c r="DH963" s="171"/>
      <c r="DI963" s="171"/>
      <c r="DJ963" s="171"/>
      <c r="DK963" s="171"/>
      <c r="DL963" s="171"/>
      <c r="DM963" s="171"/>
      <c r="DN963" s="171"/>
      <c r="DO963" s="171"/>
      <c r="DP963" s="171"/>
      <c r="DQ963" s="171"/>
      <c r="EJ963" s="147"/>
    </row>
    <row r="964" spans="89:140" ht="12" customHeight="1">
      <c r="CK964" s="171"/>
      <c r="CL964" s="171"/>
      <c r="CM964" s="171"/>
      <c r="CN964" s="171"/>
      <c r="CO964" s="171"/>
      <c r="CP964" s="171"/>
      <c r="CQ964" s="171"/>
      <c r="CR964" s="171"/>
      <c r="CS964" s="171"/>
      <c r="CT964" s="171"/>
      <c r="CU964" s="171"/>
      <c r="CV964" s="171"/>
      <c r="CW964" s="171"/>
      <c r="CX964" s="171"/>
      <c r="CY964" s="171"/>
      <c r="CZ964" s="171"/>
      <c r="DA964" s="171"/>
      <c r="DB964" s="171"/>
      <c r="DC964" s="171"/>
      <c r="DD964" s="171"/>
      <c r="DE964" s="171"/>
      <c r="DF964" s="171"/>
      <c r="DG964" s="171"/>
      <c r="DH964" s="171"/>
      <c r="DI964" s="171"/>
      <c r="DJ964" s="171"/>
      <c r="DK964" s="171"/>
      <c r="DL964" s="171"/>
      <c r="DM964" s="171"/>
      <c r="DN964" s="171"/>
      <c r="DO964" s="171"/>
      <c r="DP964" s="171"/>
      <c r="DQ964" s="171"/>
      <c r="EJ964" s="147"/>
    </row>
    <row r="965" spans="89:140" ht="12" customHeight="1">
      <c r="CK965" s="171"/>
      <c r="CL965" s="171"/>
      <c r="CM965" s="171"/>
      <c r="CN965" s="171"/>
      <c r="CO965" s="171"/>
      <c r="CP965" s="171"/>
      <c r="CQ965" s="171"/>
      <c r="CR965" s="171"/>
      <c r="CS965" s="171"/>
      <c r="CT965" s="171"/>
      <c r="CU965" s="171"/>
      <c r="CV965" s="171"/>
      <c r="CW965" s="171"/>
      <c r="CX965" s="171"/>
      <c r="CY965" s="171"/>
      <c r="CZ965" s="171"/>
      <c r="DA965" s="171"/>
      <c r="DB965" s="171"/>
      <c r="DC965" s="171"/>
      <c r="DD965" s="171"/>
      <c r="DE965" s="171"/>
      <c r="DF965" s="171"/>
      <c r="DG965" s="171"/>
      <c r="DH965" s="171"/>
      <c r="DI965" s="171"/>
      <c r="DJ965" s="171"/>
      <c r="DK965" s="171"/>
      <c r="DL965" s="171"/>
      <c r="DM965" s="171"/>
      <c r="DN965" s="171"/>
      <c r="DO965" s="171"/>
      <c r="DP965" s="171"/>
      <c r="DQ965" s="171"/>
      <c r="EJ965" s="147"/>
    </row>
    <row r="966" spans="89:140" ht="12" customHeight="1">
      <c r="CK966" s="171"/>
      <c r="CL966" s="171"/>
      <c r="CM966" s="171"/>
      <c r="CN966" s="171"/>
      <c r="CO966" s="171"/>
      <c r="CP966" s="171"/>
      <c r="CQ966" s="171"/>
      <c r="CR966" s="171"/>
      <c r="CS966" s="171"/>
      <c r="CT966" s="171"/>
      <c r="CU966" s="171"/>
      <c r="CV966" s="171"/>
      <c r="CW966" s="171"/>
      <c r="CX966" s="171"/>
      <c r="CY966" s="171"/>
      <c r="CZ966" s="171"/>
      <c r="DA966" s="171"/>
      <c r="DB966" s="171"/>
      <c r="DC966" s="171"/>
      <c r="DD966" s="171"/>
      <c r="DE966" s="171"/>
      <c r="DF966" s="171"/>
      <c r="DG966" s="171"/>
      <c r="DH966" s="171"/>
      <c r="DI966" s="171"/>
      <c r="DJ966" s="171"/>
      <c r="DK966" s="171"/>
      <c r="DL966" s="171"/>
      <c r="DM966" s="171"/>
      <c r="DN966" s="171"/>
      <c r="DO966" s="171"/>
      <c r="DP966" s="171"/>
      <c r="DQ966" s="171"/>
      <c r="EJ966" s="147"/>
    </row>
    <row r="967" spans="89:140" ht="12" customHeight="1">
      <c r="CK967" s="171"/>
      <c r="CL967" s="171"/>
      <c r="CM967" s="171"/>
      <c r="CN967" s="171"/>
      <c r="CO967" s="171"/>
      <c r="CP967" s="171"/>
      <c r="CQ967" s="171"/>
      <c r="CR967" s="171"/>
      <c r="CS967" s="171"/>
      <c r="CT967" s="171"/>
      <c r="CU967" s="171"/>
      <c r="CV967" s="171"/>
      <c r="CW967" s="171"/>
      <c r="CX967" s="171"/>
      <c r="CY967" s="171"/>
      <c r="CZ967" s="171"/>
      <c r="DA967" s="171"/>
      <c r="DB967" s="171"/>
      <c r="DC967" s="171"/>
      <c r="DD967" s="171"/>
      <c r="DE967" s="171"/>
      <c r="DF967" s="171"/>
      <c r="DG967" s="171"/>
      <c r="DH967" s="171"/>
      <c r="DI967" s="171"/>
      <c r="DJ967" s="171"/>
      <c r="DK967" s="171"/>
      <c r="DL967" s="171"/>
      <c r="DM967" s="171"/>
      <c r="DN967" s="171"/>
      <c r="DO967" s="171"/>
      <c r="DP967" s="171"/>
      <c r="DQ967" s="171"/>
      <c r="EJ967" s="147"/>
    </row>
    <row r="968" spans="89:140" ht="12" customHeight="1">
      <c r="CK968" s="171"/>
      <c r="CL968" s="171"/>
      <c r="CM968" s="171"/>
      <c r="CN968" s="171"/>
      <c r="CO968" s="171"/>
      <c r="CP968" s="171"/>
      <c r="CQ968" s="171"/>
      <c r="CR968" s="171"/>
      <c r="CS968" s="171"/>
      <c r="CT968" s="171"/>
      <c r="CU968" s="171"/>
      <c r="CV968" s="171"/>
      <c r="CW968" s="171"/>
      <c r="CX968" s="171"/>
      <c r="CY968" s="171"/>
      <c r="CZ968" s="171"/>
      <c r="DA968" s="171"/>
      <c r="DB968" s="171"/>
      <c r="DC968" s="171"/>
      <c r="DD968" s="171"/>
      <c r="DE968" s="171"/>
      <c r="DF968" s="171"/>
      <c r="DG968" s="171"/>
      <c r="DH968" s="171"/>
      <c r="DI968" s="171"/>
      <c r="DJ968" s="171"/>
      <c r="DK968" s="171"/>
      <c r="DL968" s="171"/>
      <c r="DM968" s="171"/>
      <c r="DN968" s="171"/>
      <c r="DO968" s="171"/>
      <c r="DP968" s="171"/>
      <c r="DQ968" s="171"/>
      <c r="EJ968" s="147"/>
    </row>
    <row r="969" spans="89:140" ht="12" customHeight="1">
      <c r="CK969" s="171"/>
      <c r="CL969" s="171"/>
      <c r="CM969" s="171"/>
      <c r="CN969" s="171"/>
      <c r="CO969" s="171"/>
      <c r="CP969" s="171"/>
      <c r="CQ969" s="171"/>
      <c r="CR969" s="171"/>
      <c r="CS969" s="171"/>
      <c r="CT969" s="171"/>
      <c r="CU969" s="171"/>
      <c r="CV969" s="171"/>
      <c r="CW969" s="171"/>
      <c r="CX969" s="171"/>
      <c r="CY969" s="171"/>
      <c r="CZ969" s="171"/>
      <c r="DA969" s="171"/>
      <c r="DB969" s="171"/>
      <c r="DC969" s="171"/>
      <c r="DD969" s="171"/>
      <c r="DE969" s="171"/>
      <c r="DF969" s="171"/>
      <c r="DG969" s="171"/>
      <c r="DH969" s="171"/>
      <c r="DI969" s="171"/>
      <c r="DJ969" s="171"/>
      <c r="DK969" s="171"/>
      <c r="DL969" s="171"/>
      <c r="DM969" s="171"/>
      <c r="DN969" s="171"/>
      <c r="DO969" s="171"/>
      <c r="DP969" s="171"/>
      <c r="DQ969" s="171"/>
      <c r="EJ969" s="147"/>
    </row>
    <row r="970" spans="89:140" ht="12" customHeight="1">
      <c r="CK970" s="171"/>
      <c r="CL970" s="171"/>
      <c r="CM970" s="171"/>
      <c r="CN970" s="171"/>
      <c r="CO970" s="171"/>
      <c r="CP970" s="171"/>
      <c r="CQ970" s="171"/>
      <c r="CR970" s="171"/>
      <c r="CS970" s="171"/>
      <c r="CT970" s="171"/>
      <c r="CU970" s="171"/>
      <c r="CV970" s="171"/>
      <c r="CW970" s="171"/>
      <c r="CX970" s="171"/>
      <c r="CY970" s="171"/>
      <c r="CZ970" s="171"/>
      <c r="DA970" s="171"/>
      <c r="DB970" s="171"/>
      <c r="DC970" s="171"/>
      <c r="DD970" s="171"/>
      <c r="DE970" s="171"/>
      <c r="DF970" s="171"/>
      <c r="DG970" s="171"/>
      <c r="DH970" s="171"/>
      <c r="DI970" s="171"/>
      <c r="DJ970" s="171"/>
      <c r="DK970" s="171"/>
      <c r="DL970" s="171"/>
      <c r="DM970" s="171"/>
      <c r="DN970" s="171"/>
      <c r="DO970" s="171"/>
      <c r="DP970" s="171"/>
      <c r="DQ970" s="171"/>
      <c r="EJ970" s="147"/>
    </row>
    <row r="971" spans="89:140" ht="12" customHeight="1">
      <c r="CK971" s="171"/>
      <c r="CL971" s="171"/>
      <c r="CM971" s="171"/>
      <c r="CN971" s="171"/>
      <c r="CO971" s="171"/>
      <c r="CP971" s="171"/>
      <c r="CQ971" s="171"/>
      <c r="CR971" s="171"/>
      <c r="CS971" s="171"/>
      <c r="CT971" s="171"/>
      <c r="CU971" s="171"/>
      <c r="CV971" s="171"/>
      <c r="CW971" s="171"/>
      <c r="CX971" s="171"/>
      <c r="CY971" s="171"/>
      <c r="CZ971" s="171"/>
      <c r="DA971" s="171"/>
      <c r="DB971" s="171"/>
      <c r="DC971" s="171"/>
      <c r="DD971" s="171"/>
      <c r="DE971" s="171"/>
      <c r="DF971" s="171"/>
      <c r="DG971" s="171"/>
      <c r="DH971" s="171"/>
      <c r="DI971" s="171"/>
      <c r="DJ971" s="171"/>
      <c r="DK971" s="171"/>
      <c r="DL971" s="171"/>
      <c r="DM971" s="171"/>
      <c r="DN971" s="171"/>
      <c r="DO971" s="171"/>
      <c r="DP971" s="171"/>
      <c r="DQ971" s="171"/>
      <c r="EJ971" s="147"/>
    </row>
    <row r="972" spans="89:140" ht="12" customHeight="1">
      <c r="CK972" s="171"/>
      <c r="CL972" s="171"/>
      <c r="CM972" s="171"/>
      <c r="CN972" s="171"/>
      <c r="CO972" s="171"/>
      <c r="CP972" s="171"/>
      <c r="CQ972" s="171"/>
      <c r="CR972" s="171"/>
      <c r="CS972" s="171"/>
      <c r="CT972" s="171"/>
      <c r="CU972" s="171"/>
      <c r="CV972" s="171"/>
      <c r="CW972" s="171"/>
      <c r="CX972" s="171"/>
      <c r="CY972" s="171"/>
      <c r="CZ972" s="171"/>
      <c r="DA972" s="171"/>
      <c r="DB972" s="171"/>
      <c r="DC972" s="171"/>
      <c r="DD972" s="171"/>
      <c r="DE972" s="171"/>
      <c r="DF972" s="171"/>
      <c r="DG972" s="171"/>
      <c r="DH972" s="171"/>
      <c r="DI972" s="171"/>
      <c r="DJ972" s="171"/>
      <c r="DK972" s="171"/>
      <c r="DL972" s="171"/>
      <c r="DM972" s="171"/>
      <c r="DN972" s="171"/>
      <c r="DO972" s="171"/>
      <c r="DP972" s="171"/>
      <c r="DQ972" s="171"/>
      <c r="EJ972" s="147"/>
    </row>
    <row r="973" spans="89:140" ht="12" customHeight="1">
      <c r="CK973" s="171"/>
      <c r="CL973" s="171"/>
      <c r="CM973" s="171"/>
      <c r="CN973" s="171"/>
      <c r="CO973" s="171"/>
      <c r="CP973" s="171"/>
      <c r="CQ973" s="171"/>
      <c r="CR973" s="171"/>
      <c r="CS973" s="171"/>
      <c r="CT973" s="171"/>
      <c r="CU973" s="171"/>
      <c r="CV973" s="171"/>
      <c r="CW973" s="171"/>
      <c r="CX973" s="171"/>
      <c r="CY973" s="171"/>
      <c r="CZ973" s="171"/>
      <c r="DA973" s="171"/>
      <c r="DB973" s="171"/>
      <c r="DC973" s="171"/>
      <c r="DD973" s="171"/>
      <c r="DE973" s="171"/>
      <c r="DF973" s="171"/>
      <c r="DG973" s="171"/>
      <c r="DH973" s="171"/>
      <c r="DI973" s="171"/>
      <c r="DJ973" s="171"/>
      <c r="DK973" s="171"/>
      <c r="DL973" s="171"/>
      <c r="DM973" s="171"/>
      <c r="DN973" s="171"/>
      <c r="DO973" s="171"/>
      <c r="DP973" s="171"/>
      <c r="DQ973" s="171"/>
      <c r="EJ973" s="147"/>
    </row>
    <row r="974" spans="89:140" ht="12" customHeight="1">
      <c r="CK974" s="171"/>
      <c r="CL974" s="171"/>
      <c r="CM974" s="171"/>
      <c r="CN974" s="171"/>
      <c r="CO974" s="171"/>
      <c r="CP974" s="171"/>
      <c r="CQ974" s="171"/>
      <c r="CR974" s="171"/>
      <c r="CS974" s="171"/>
      <c r="CT974" s="171"/>
      <c r="CU974" s="171"/>
      <c r="CV974" s="171"/>
      <c r="CW974" s="171"/>
      <c r="CX974" s="171"/>
      <c r="CY974" s="171"/>
      <c r="CZ974" s="171"/>
      <c r="DA974" s="171"/>
      <c r="DB974" s="171"/>
      <c r="DC974" s="171"/>
      <c r="DD974" s="171"/>
      <c r="DE974" s="171"/>
      <c r="DF974" s="171"/>
      <c r="DG974" s="171"/>
      <c r="DH974" s="171"/>
      <c r="DI974" s="171"/>
      <c r="DJ974" s="171"/>
      <c r="DK974" s="171"/>
      <c r="DL974" s="171"/>
      <c r="DM974" s="171"/>
      <c r="DN974" s="171"/>
      <c r="DO974" s="171"/>
      <c r="DP974" s="171"/>
      <c r="DQ974" s="171"/>
      <c r="EJ974" s="147"/>
    </row>
    <row r="975" spans="89:140" ht="12" customHeight="1">
      <c r="CK975" s="171"/>
      <c r="CL975" s="171"/>
      <c r="CM975" s="171"/>
      <c r="CN975" s="171"/>
      <c r="CO975" s="171"/>
      <c r="CP975" s="171"/>
      <c r="CQ975" s="171"/>
      <c r="CR975" s="171"/>
      <c r="CS975" s="171"/>
      <c r="CT975" s="171"/>
      <c r="CU975" s="171"/>
      <c r="CV975" s="171"/>
      <c r="CW975" s="171"/>
      <c r="CX975" s="171"/>
      <c r="CY975" s="171"/>
      <c r="CZ975" s="171"/>
      <c r="DA975" s="171"/>
      <c r="DB975" s="171"/>
      <c r="DC975" s="171"/>
      <c r="DD975" s="171"/>
      <c r="DE975" s="171"/>
      <c r="DF975" s="171"/>
      <c r="DG975" s="171"/>
      <c r="DH975" s="171"/>
      <c r="DI975" s="171"/>
      <c r="DJ975" s="171"/>
      <c r="DK975" s="171"/>
      <c r="DL975" s="171"/>
      <c r="DM975" s="171"/>
      <c r="DN975" s="171"/>
      <c r="DO975" s="171"/>
      <c r="DP975" s="171"/>
      <c r="DQ975" s="171"/>
      <c r="EJ975" s="147"/>
    </row>
    <row r="976" spans="89:140" ht="12" customHeight="1">
      <c r="CK976" s="171"/>
      <c r="CL976" s="171"/>
      <c r="CM976" s="171"/>
      <c r="CN976" s="171"/>
      <c r="CO976" s="171"/>
      <c r="CP976" s="171"/>
      <c r="CQ976" s="171"/>
      <c r="CR976" s="171"/>
      <c r="CS976" s="171"/>
      <c r="CT976" s="171"/>
      <c r="CU976" s="171"/>
      <c r="CV976" s="171"/>
      <c r="CW976" s="171"/>
      <c r="CX976" s="171"/>
      <c r="CY976" s="171"/>
      <c r="CZ976" s="171"/>
      <c r="DA976" s="171"/>
      <c r="DB976" s="171"/>
      <c r="DC976" s="171"/>
      <c r="DD976" s="171"/>
      <c r="DE976" s="171"/>
      <c r="DF976" s="171"/>
      <c r="DG976" s="171"/>
      <c r="DH976" s="171"/>
      <c r="DI976" s="171"/>
      <c r="DJ976" s="171"/>
      <c r="DK976" s="171"/>
      <c r="DL976" s="171"/>
      <c r="DM976" s="171"/>
      <c r="DN976" s="171"/>
      <c r="DO976" s="171"/>
      <c r="DP976" s="171"/>
      <c r="DQ976" s="171"/>
      <c r="EJ976" s="147"/>
    </row>
    <row r="977" spans="89:140" ht="12" customHeight="1">
      <c r="CK977" s="171"/>
      <c r="CL977" s="171"/>
      <c r="CM977" s="171"/>
      <c r="CN977" s="171"/>
      <c r="CO977" s="171"/>
      <c r="CP977" s="171"/>
      <c r="CQ977" s="171"/>
      <c r="CR977" s="171"/>
      <c r="CS977" s="171"/>
      <c r="CT977" s="171"/>
      <c r="CU977" s="171"/>
      <c r="CV977" s="171"/>
      <c r="CW977" s="171"/>
      <c r="CX977" s="171"/>
      <c r="CY977" s="171"/>
      <c r="CZ977" s="171"/>
      <c r="DA977" s="171"/>
      <c r="DB977" s="171"/>
      <c r="DC977" s="171"/>
      <c r="DD977" s="171"/>
      <c r="DE977" s="171"/>
      <c r="DF977" s="171"/>
      <c r="DG977" s="171"/>
      <c r="DH977" s="171"/>
      <c r="DI977" s="171"/>
      <c r="DJ977" s="171"/>
      <c r="DK977" s="171"/>
      <c r="DL977" s="171"/>
      <c r="DM977" s="171"/>
      <c r="DN977" s="171"/>
      <c r="DO977" s="171"/>
      <c r="DP977" s="171"/>
      <c r="DQ977" s="171"/>
      <c r="EJ977" s="147"/>
    </row>
    <row r="978" spans="89:140" ht="12" customHeight="1">
      <c r="CK978" s="171"/>
      <c r="CL978" s="171"/>
      <c r="CM978" s="171"/>
      <c r="CN978" s="171"/>
      <c r="CO978" s="171"/>
      <c r="CP978" s="171"/>
      <c r="CQ978" s="171"/>
      <c r="CR978" s="171"/>
      <c r="CS978" s="171"/>
      <c r="CT978" s="171"/>
      <c r="CU978" s="171"/>
      <c r="CV978" s="171"/>
      <c r="CW978" s="171"/>
      <c r="CX978" s="171"/>
      <c r="CY978" s="171"/>
      <c r="CZ978" s="171"/>
      <c r="DA978" s="171"/>
      <c r="DB978" s="171"/>
      <c r="DC978" s="171"/>
      <c r="DD978" s="171"/>
      <c r="DE978" s="171"/>
      <c r="DF978" s="171"/>
      <c r="DG978" s="171"/>
      <c r="DH978" s="171"/>
      <c r="DI978" s="171"/>
      <c r="DJ978" s="171"/>
      <c r="DK978" s="171"/>
      <c r="DL978" s="171"/>
      <c r="DM978" s="171"/>
      <c r="DN978" s="171"/>
      <c r="DO978" s="171"/>
      <c r="DP978" s="171"/>
      <c r="DQ978" s="171"/>
      <c r="EJ978" s="147"/>
    </row>
    <row r="979" spans="89:140" ht="12" customHeight="1">
      <c r="CK979" s="171"/>
      <c r="CL979" s="171"/>
      <c r="CM979" s="171"/>
      <c r="CN979" s="171"/>
      <c r="CO979" s="171"/>
      <c r="CP979" s="171"/>
      <c r="CQ979" s="171"/>
      <c r="CR979" s="171"/>
      <c r="CS979" s="171"/>
      <c r="CT979" s="171"/>
      <c r="CU979" s="171"/>
      <c r="CV979" s="171"/>
      <c r="CW979" s="171"/>
      <c r="CX979" s="171"/>
      <c r="CY979" s="171"/>
      <c r="CZ979" s="171"/>
      <c r="DA979" s="171"/>
      <c r="DB979" s="171"/>
      <c r="DC979" s="171"/>
      <c r="DD979" s="171"/>
      <c r="DE979" s="171"/>
      <c r="DF979" s="171"/>
      <c r="DG979" s="171"/>
      <c r="DH979" s="171"/>
      <c r="DI979" s="171"/>
      <c r="DJ979" s="171"/>
      <c r="DK979" s="171"/>
      <c r="DL979" s="171"/>
      <c r="DM979" s="171"/>
      <c r="DN979" s="171"/>
      <c r="DO979" s="171"/>
      <c r="DP979" s="171"/>
      <c r="DQ979" s="171"/>
      <c r="EJ979" s="147"/>
    </row>
    <row r="980" spans="89:140" ht="12" customHeight="1">
      <c r="CK980" s="171"/>
      <c r="CL980" s="171"/>
      <c r="CM980" s="171"/>
      <c r="CN980" s="171"/>
      <c r="CO980" s="171"/>
      <c r="CP980" s="171"/>
      <c r="CQ980" s="171"/>
      <c r="CR980" s="171"/>
      <c r="CS980" s="171"/>
      <c r="CT980" s="171"/>
      <c r="CU980" s="171"/>
      <c r="CV980" s="171"/>
      <c r="CW980" s="171"/>
      <c r="CX980" s="171"/>
      <c r="CY980" s="171"/>
      <c r="CZ980" s="171"/>
      <c r="DA980" s="171"/>
      <c r="DB980" s="171"/>
      <c r="DC980" s="171"/>
      <c r="DD980" s="171"/>
      <c r="DE980" s="171"/>
      <c r="DF980" s="171"/>
      <c r="DG980" s="171"/>
      <c r="DH980" s="171"/>
      <c r="DI980" s="171"/>
      <c r="DJ980" s="171"/>
      <c r="DK980" s="171"/>
      <c r="DL980" s="171"/>
      <c r="DM980" s="171"/>
      <c r="DN980" s="171"/>
      <c r="DO980" s="171"/>
      <c r="DP980" s="171"/>
      <c r="DQ980" s="171"/>
      <c r="EJ980" s="147"/>
    </row>
    <row r="981" spans="89:140" ht="12" customHeight="1">
      <c r="CK981" s="171"/>
      <c r="CL981" s="171"/>
      <c r="CM981" s="171"/>
      <c r="CN981" s="171"/>
      <c r="CO981" s="171"/>
      <c r="CP981" s="171"/>
      <c r="CQ981" s="171"/>
      <c r="CR981" s="171"/>
      <c r="CS981" s="171"/>
      <c r="CT981" s="171"/>
      <c r="CU981" s="171"/>
      <c r="CV981" s="171"/>
      <c r="CW981" s="171"/>
      <c r="CX981" s="171"/>
      <c r="CY981" s="171"/>
      <c r="CZ981" s="171"/>
      <c r="DA981" s="171"/>
      <c r="DB981" s="171"/>
      <c r="DC981" s="171"/>
      <c r="DD981" s="171"/>
      <c r="DE981" s="171"/>
      <c r="DF981" s="171"/>
      <c r="DG981" s="171"/>
      <c r="DH981" s="171"/>
      <c r="DI981" s="171"/>
      <c r="DJ981" s="171"/>
      <c r="DK981" s="171"/>
      <c r="DL981" s="171"/>
      <c r="DM981" s="171"/>
      <c r="DN981" s="171"/>
      <c r="DO981" s="171"/>
      <c r="DP981" s="171"/>
      <c r="DQ981" s="171"/>
      <c r="EJ981" s="147"/>
    </row>
    <row r="982" spans="89:140" ht="12" customHeight="1">
      <c r="CK982" s="171"/>
      <c r="CL982" s="171"/>
      <c r="CM982" s="171"/>
      <c r="CN982" s="171"/>
      <c r="CO982" s="171"/>
      <c r="CP982" s="171"/>
      <c r="CQ982" s="171"/>
      <c r="CR982" s="171"/>
      <c r="CS982" s="171"/>
      <c r="CT982" s="171"/>
      <c r="CU982" s="171"/>
      <c r="CV982" s="171"/>
      <c r="CW982" s="171"/>
      <c r="CX982" s="171"/>
      <c r="CY982" s="171"/>
      <c r="CZ982" s="171"/>
      <c r="DA982" s="171"/>
      <c r="DB982" s="171"/>
      <c r="DC982" s="171"/>
      <c r="DD982" s="171"/>
      <c r="DE982" s="171"/>
      <c r="DF982" s="171"/>
      <c r="DG982" s="171"/>
      <c r="DH982" s="171"/>
      <c r="DI982" s="171"/>
      <c r="DJ982" s="171"/>
      <c r="DK982" s="171"/>
      <c r="DL982" s="171"/>
      <c r="DM982" s="171"/>
      <c r="DN982" s="171"/>
      <c r="DO982" s="171"/>
      <c r="DP982" s="171"/>
      <c r="DQ982" s="171"/>
      <c r="EJ982" s="147"/>
    </row>
    <row r="983" spans="89:140" ht="12" customHeight="1">
      <c r="CK983" s="171"/>
      <c r="CL983" s="171"/>
      <c r="CM983" s="171"/>
      <c r="CN983" s="171"/>
      <c r="CO983" s="171"/>
      <c r="CP983" s="171"/>
      <c r="CQ983" s="171"/>
      <c r="CR983" s="171"/>
      <c r="CS983" s="171"/>
      <c r="CT983" s="171"/>
      <c r="CU983" s="171"/>
      <c r="CV983" s="171"/>
      <c r="CW983" s="171"/>
      <c r="CX983" s="171"/>
      <c r="CY983" s="171"/>
      <c r="CZ983" s="171"/>
      <c r="DA983" s="171"/>
      <c r="DB983" s="171"/>
      <c r="DC983" s="171"/>
      <c r="DD983" s="171"/>
      <c r="DE983" s="171"/>
      <c r="DF983" s="171"/>
      <c r="DG983" s="171"/>
      <c r="DH983" s="171"/>
      <c r="DI983" s="171"/>
      <c r="DJ983" s="171"/>
      <c r="DK983" s="171"/>
      <c r="DL983" s="171"/>
      <c r="DM983" s="171"/>
      <c r="DN983" s="171"/>
      <c r="DO983" s="171"/>
      <c r="DP983" s="171"/>
      <c r="DQ983" s="171"/>
      <c r="EJ983" s="147"/>
    </row>
    <row r="984" spans="89:140" ht="12" customHeight="1">
      <c r="CK984" s="171"/>
      <c r="CL984" s="171"/>
      <c r="CM984" s="171"/>
      <c r="CN984" s="171"/>
      <c r="CO984" s="171"/>
      <c r="CP984" s="171"/>
      <c r="CQ984" s="171"/>
      <c r="CR984" s="171"/>
      <c r="CS984" s="171"/>
      <c r="CT984" s="171"/>
      <c r="CU984" s="171"/>
      <c r="CV984" s="171"/>
      <c r="CW984" s="171"/>
      <c r="CX984" s="171"/>
      <c r="CY984" s="171"/>
      <c r="CZ984" s="171"/>
      <c r="DA984" s="171"/>
      <c r="DB984" s="171"/>
      <c r="DC984" s="171"/>
      <c r="DD984" s="171"/>
      <c r="DE984" s="171"/>
      <c r="DF984" s="171"/>
      <c r="DG984" s="171"/>
      <c r="DH984" s="171"/>
      <c r="DI984" s="171"/>
      <c r="DJ984" s="171"/>
      <c r="DK984" s="171"/>
      <c r="DL984" s="171"/>
      <c r="DM984" s="171"/>
      <c r="DN984" s="171"/>
      <c r="DO984" s="171"/>
      <c r="DP984" s="171"/>
      <c r="DQ984" s="171"/>
      <c r="EJ984" s="147"/>
    </row>
    <row r="985" spans="89:140" ht="12" customHeight="1">
      <c r="CK985" s="171"/>
      <c r="CL985" s="171"/>
      <c r="CM985" s="171"/>
      <c r="CN985" s="171"/>
      <c r="CO985" s="171"/>
      <c r="CP985" s="171"/>
      <c r="CQ985" s="171"/>
      <c r="CR985" s="171"/>
      <c r="CS985" s="171"/>
      <c r="CT985" s="171"/>
      <c r="CU985" s="171"/>
      <c r="CV985" s="171"/>
      <c r="CW985" s="171"/>
      <c r="CX985" s="171"/>
      <c r="CY985" s="171"/>
      <c r="CZ985" s="171"/>
      <c r="DA985" s="171"/>
      <c r="DB985" s="171"/>
      <c r="DC985" s="171"/>
      <c r="DD985" s="171"/>
      <c r="DE985" s="171"/>
      <c r="DF985" s="171"/>
      <c r="DG985" s="171"/>
      <c r="DH985" s="171"/>
      <c r="DI985" s="171"/>
      <c r="DJ985" s="171"/>
      <c r="DK985" s="171"/>
      <c r="DL985" s="171"/>
      <c r="DM985" s="171"/>
      <c r="DN985" s="171"/>
      <c r="DO985" s="171"/>
      <c r="DP985" s="171"/>
      <c r="DQ985" s="171"/>
      <c r="EJ985" s="147"/>
    </row>
    <row r="986" spans="89:140" ht="12" customHeight="1">
      <c r="CK986" s="171"/>
      <c r="CL986" s="171"/>
      <c r="CM986" s="174"/>
      <c r="CN986" s="174"/>
      <c r="CO986" s="174"/>
      <c r="CP986" s="174"/>
      <c r="CQ986" s="174"/>
      <c r="CR986" s="174"/>
      <c r="CS986" s="174"/>
      <c r="CT986" s="174"/>
      <c r="CU986" s="174"/>
      <c r="CV986" s="174"/>
      <c r="CW986" s="174"/>
      <c r="CX986" s="174"/>
      <c r="CY986" s="174"/>
      <c r="CZ986" s="174"/>
      <c r="DA986" s="174"/>
      <c r="DB986" s="174"/>
      <c r="DC986" s="174"/>
      <c r="DD986" s="174"/>
      <c r="DE986" s="174"/>
      <c r="DF986" s="174"/>
      <c r="DG986" s="174"/>
      <c r="DH986" s="174"/>
      <c r="DI986" s="174"/>
      <c r="DJ986" s="174"/>
      <c r="DK986" s="174"/>
      <c r="DL986" s="174"/>
      <c r="DM986" s="174"/>
      <c r="DN986" s="174"/>
      <c r="DO986" s="174"/>
      <c r="DP986" s="174"/>
      <c r="DQ986" s="174"/>
      <c r="EJ986" s="147"/>
    </row>
    <row r="987" spans="89:140" ht="12" customHeight="1">
      <c r="CK987" s="171"/>
      <c r="CL987" s="171"/>
      <c r="CM987" s="171"/>
      <c r="CN987" s="171"/>
      <c r="CO987" s="171"/>
      <c r="CP987" s="171"/>
      <c r="CQ987" s="171"/>
      <c r="CR987" s="171"/>
      <c r="CS987" s="171"/>
      <c r="CT987" s="171"/>
      <c r="CU987" s="171"/>
      <c r="CV987" s="171"/>
      <c r="CW987" s="171"/>
      <c r="CX987" s="171"/>
      <c r="CY987" s="171"/>
      <c r="CZ987" s="171"/>
      <c r="DA987" s="171"/>
      <c r="DB987" s="171"/>
      <c r="DC987" s="171"/>
      <c r="DD987" s="171"/>
      <c r="DE987" s="171"/>
      <c r="DF987" s="171"/>
      <c r="DG987" s="171"/>
      <c r="DH987" s="171"/>
      <c r="DI987" s="171"/>
      <c r="DJ987" s="171"/>
      <c r="DK987" s="171"/>
      <c r="DL987" s="171"/>
      <c r="DM987" s="171"/>
      <c r="DN987" s="171"/>
      <c r="DO987" s="171"/>
      <c r="DP987" s="171"/>
      <c r="DQ987" s="171"/>
      <c r="EJ987" s="147"/>
    </row>
    <row r="988" spans="89:140" ht="12" customHeight="1">
      <c r="EJ988" s="147"/>
    </row>
    <row r="989" spans="89:140" ht="12" customHeight="1">
      <c r="EJ989" s="147"/>
    </row>
    <row r="990" spans="89:140" ht="12" customHeight="1">
      <c r="EJ990" s="147"/>
    </row>
    <row r="991" spans="89:140" ht="12" customHeight="1">
      <c r="EJ991" s="147"/>
    </row>
    <row r="992" spans="89:140" ht="12" customHeight="1">
      <c r="EJ992" s="147"/>
    </row>
    <row r="993" spans="89:140" ht="12" customHeight="1">
      <c r="EJ993" s="147"/>
    </row>
    <row r="994" spans="89:140" ht="12" customHeight="1">
      <c r="EJ994" s="147"/>
    </row>
    <row r="995" spans="89:140" ht="12" customHeight="1">
      <c r="EJ995" s="147"/>
    </row>
    <row r="996" spans="89:140" ht="12" customHeight="1">
      <c r="EJ996" s="147"/>
    </row>
    <row r="997" spans="89:140" ht="12" customHeight="1">
      <c r="EJ997" s="147"/>
    </row>
    <row r="998" spans="89:140" ht="12" customHeight="1">
      <c r="EJ998" s="147"/>
    </row>
    <row r="999" spans="89:140" ht="12" customHeight="1">
      <c r="EJ999" s="147"/>
    </row>
    <row r="1000" spans="89:140" ht="12" customHeight="1">
      <c r="EJ1000" s="147"/>
    </row>
    <row r="1001" spans="89:140" ht="12" customHeight="1">
      <c r="EJ1001" s="147"/>
    </row>
    <row r="1002" spans="89:140" ht="12" customHeight="1">
      <c r="CK1002" s="176"/>
      <c r="CL1002" s="176"/>
      <c r="EJ1002" s="147"/>
    </row>
    <row r="1003" spans="89:140" ht="12" customHeight="1">
      <c r="CK1003" s="172"/>
      <c r="CL1003" s="172"/>
      <c r="CN1003" s="169"/>
      <c r="CO1003" s="169"/>
      <c r="CP1003" s="169"/>
      <c r="CQ1003" s="169"/>
      <c r="CR1003" s="169"/>
      <c r="CS1003" s="169"/>
      <c r="CT1003" s="169"/>
      <c r="CU1003" s="169"/>
      <c r="CV1003" s="169"/>
      <c r="CW1003" s="169"/>
      <c r="CX1003" s="169"/>
      <c r="EJ1003" s="147"/>
    </row>
    <row r="1004" spans="89:140" ht="12" customHeight="1">
      <c r="CK1004" s="172"/>
      <c r="CL1004" s="172"/>
      <c r="CN1004" s="172"/>
      <c r="CO1004" s="172"/>
      <c r="CP1004" s="172"/>
      <c r="CQ1004" s="172"/>
      <c r="CR1004" s="172"/>
      <c r="CS1004" s="172"/>
      <c r="CT1004" s="172"/>
      <c r="CU1004" s="172"/>
      <c r="CV1004" s="172"/>
      <c r="CW1004" s="172"/>
      <c r="CX1004" s="172"/>
      <c r="EJ1004" s="147"/>
    </row>
    <row r="1005" spans="89:140" ht="12" customHeight="1">
      <c r="CK1005" s="172"/>
      <c r="CL1005" s="172"/>
      <c r="CN1005" s="172"/>
      <c r="CO1005" s="172"/>
      <c r="EJ1005" s="147"/>
    </row>
    <row r="1006" spans="89:140" ht="12" customHeight="1">
      <c r="CK1006" s="172"/>
      <c r="CL1006" s="172"/>
      <c r="CN1006" s="169"/>
      <c r="CO1006" s="169"/>
      <c r="CP1006" s="169"/>
      <c r="CQ1006" s="169"/>
      <c r="CR1006" s="169"/>
      <c r="CS1006" s="169"/>
      <c r="CT1006" s="169"/>
      <c r="CU1006" s="169"/>
      <c r="CV1006" s="169"/>
      <c r="CW1006" s="169"/>
      <c r="CX1006" s="169"/>
      <c r="EJ1006" s="147"/>
    </row>
    <row r="1007" spans="89:140" ht="12" customHeight="1">
      <c r="CK1007" s="172"/>
      <c r="CL1007" s="172"/>
      <c r="CN1007" s="169"/>
      <c r="CO1007" s="169"/>
      <c r="CP1007" s="169"/>
      <c r="CQ1007" s="169"/>
      <c r="CR1007" s="169"/>
      <c r="CS1007" s="169"/>
      <c r="CT1007" s="169"/>
      <c r="CU1007" s="169"/>
      <c r="CV1007" s="169"/>
      <c r="CW1007" s="169"/>
      <c r="CX1007" s="169"/>
      <c r="EJ1007" s="147"/>
    </row>
    <row r="1008" spans="89:140" ht="12" customHeight="1">
      <c r="CK1008" s="172"/>
      <c r="CL1008" s="172"/>
      <c r="CN1008" s="169"/>
      <c r="CO1008" s="169"/>
      <c r="CP1008" s="169"/>
      <c r="CQ1008" s="169"/>
      <c r="CR1008" s="169"/>
      <c r="CS1008" s="169"/>
      <c r="CT1008" s="169"/>
      <c r="CU1008" s="169"/>
      <c r="CV1008" s="169"/>
      <c r="CW1008" s="169"/>
      <c r="CX1008" s="169"/>
      <c r="EJ1008" s="147"/>
    </row>
    <row r="1009" spans="89:140" ht="12" customHeight="1">
      <c r="CK1009" s="172"/>
      <c r="CL1009" s="172"/>
      <c r="CN1009" s="169"/>
      <c r="CO1009" s="169"/>
      <c r="CP1009" s="169"/>
      <c r="CQ1009" s="169"/>
      <c r="CR1009" s="169"/>
      <c r="CS1009" s="169"/>
      <c r="CT1009" s="169"/>
      <c r="CU1009" s="169"/>
      <c r="CV1009" s="169"/>
      <c r="CW1009" s="169"/>
      <c r="CX1009" s="169"/>
      <c r="EJ1009" s="147"/>
    </row>
    <row r="1010" spans="89:140" ht="12" customHeight="1">
      <c r="CK1010" s="172"/>
      <c r="CL1010" s="172"/>
      <c r="CN1010" s="169"/>
      <c r="CO1010" s="169"/>
      <c r="CP1010" s="169"/>
      <c r="CQ1010" s="169"/>
      <c r="CR1010" s="169"/>
      <c r="CS1010" s="169"/>
      <c r="CT1010" s="169"/>
      <c r="CU1010" s="169"/>
      <c r="CV1010" s="169"/>
      <c r="CW1010" s="169"/>
      <c r="CX1010" s="169"/>
      <c r="EJ1010" s="147"/>
    </row>
    <row r="1011" spans="89:140" ht="12" customHeight="1">
      <c r="CK1011" s="172"/>
      <c r="CL1011" s="172"/>
      <c r="CN1011" s="169"/>
      <c r="CO1011" s="169"/>
      <c r="CP1011" s="169"/>
      <c r="CQ1011" s="169"/>
      <c r="CR1011" s="169"/>
      <c r="CS1011" s="169"/>
      <c r="CT1011" s="169"/>
      <c r="CU1011" s="169"/>
      <c r="CV1011" s="169"/>
      <c r="CW1011" s="169"/>
      <c r="CX1011" s="169"/>
      <c r="EJ1011" s="147"/>
    </row>
    <row r="1012" spans="89:140" ht="12" customHeight="1">
      <c r="CK1012" s="172"/>
      <c r="CL1012" s="172"/>
      <c r="CN1012" s="169"/>
      <c r="CO1012" s="169"/>
      <c r="CP1012" s="169"/>
      <c r="CQ1012" s="169"/>
      <c r="CR1012" s="169"/>
      <c r="CS1012" s="169"/>
      <c r="CT1012" s="169"/>
      <c r="CU1012" s="169"/>
      <c r="CV1012" s="169"/>
      <c r="CW1012" s="169"/>
      <c r="CX1012" s="169"/>
      <c r="EJ1012" s="147"/>
    </row>
    <row r="1013" spans="89:140" ht="12" customHeight="1">
      <c r="CK1013" s="172"/>
      <c r="CL1013" s="172"/>
      <c r="CN1013" s="169"/>
      <c r="CO1013" s="169"/>
      <c r="CP1013" s="169"/>
      <c r="CQ1013" s="169"/>
      <c r="CR1013" s="169"/>
      <c r="CS1013" s="169"/>
      <c r="CT1013" s="169"/>
      <c r="CU1013" s="169"/>
      <c r="CV1013" s="169"/>
      <c r="CW1013" s="169"/>
      <c r="CX1013" s="169"/>
      <c r="EJ1013" s="147"/>
    </row>
    <row r="1014" spans="89:140" ht="12" customHeight="1">
      <c r="CK1014" s="172"/>
      <c r="CL1014" s="172"/>
      <c r="CN1014" s="169"/>
      <c r="CO1014" s="169"/>
      <c r="CP1014" s="169"/>
      <c r="CQ1014" s="169"/>
      <c r="CR1014" s="169"/>
      <c r="CS1014" s="169"/>
      <c r="CT1014" s="169"/>
      <c r="CU1014" s="169"/>
      <c r="CV1014" s="169"/>
      <c r="CW1014" s="169"/>
      <c r="CX1014" s="169"/>
      <c r="EJ1014" s="147"/>
    </row>
    <row r="1015" spans="89:140" ht="12" customHeight="1">
      <c r="CK1015" s="172"/>
      <c r="CL1015" s="172"/>
      <c r="CN1015" s="169"/>
      <c r="CO1015" s="169"/>
      <c r="CP1015" s="169"/>
      <c r="CQ1015" s="169"/>
      <c r="CR1015" s="169"/>
      <c r="CS1015" s="169"/>
      <c r="CT1015" s="169"/>
      <c r="CU1015" s="169"/>
      <c r="CV1015" s="169"/>
      <c r="CW1015" s="169"/>
      <c r="CX1015" s="169"/>
      <c r="EJ1015" s="147"/>
    </row>
    <row r="1016" spans="89:140" ht="12" customHeight="1">
      <c r="CK1016" s="172"/>
      <c r="CL1016" s="172"/>
      <c r="CN1016" s="169"/>
      <c r="CO1016" s="169"/>
      <c r="CP1016" s="169"/>
      <c r="CQ1016" s="169"/>
      <c r="CR1016" s="169"/>
      <c r="CS1016" s="169"/>
      <c r="CT1016" s="169"/>
      <c r="CU1016" s="169"/>
      <c r="CV1016" s="169"/>
      <c r="CW1016" s="169"/>
      <c r="CX1016" s="169"/>
      <c r="EJ1016" s="147"/>
    </row>
    <row r="1017" spans="89:140" ht="12" customHeight="1">
      <c r="CK1017" s="172"/>
      <c r="CL1017" s="172"/>
      <c r="CN1017" s="169"/>
      <c r="CO1017" s="169"/>
      <c r="CP1017" s="169"/>
      <c r="CQ1017" s="169"/>
      <c r="CR1017" s="169"/>
      <c r="CS1017" s="169"/>
      <c r="CT1017" s="169"/>
      <c r="CU1017" s="169"/>
      <c r="CV1017" s="169"/>
      <c r="CW1017" s="169"/>
      <c r="CX1017" s="169"/>
      <c r="EJ1017" s="147"/>
    </row>
    <row r="1018" spans="89:140" ht="12" customHeight="1">
      <c r="CK1018" s="172"/>
      <c r="CL1018" s="172"/>
      <c r="CN1018" s="169"/>
      <c r="CO1018" s="169"/>
      <c r="CP1018" s="169"/>
      <c r="CQ1018" s="169"/>
      <c r="CR1018" s="169"/>
      <c r="CS1018" s="169"/>
      <c r="CT1018" s="169"/>
      <c r="CU1018" s="169"/>
      <c r="CV1018" s="169"/>
      <c r="CW1018" s="169"/>
      <c r="CX1018" s="169"/>
      <c r="EJ1018" s="147"/>
    </row>
    <row r="1019" spans="89:140" ht="12" customHeight="1">
      <c r="CK1019" s="172"/>
      <c r="CL1019" s="172"/>
      <c r="CN1019" s="169"/>
      <c r="CO1019" s="169"/>
      <c r="CP1019" s="169"/>
      <c r="CQ1019" s="169"/>
      <c r="CR1019" s="169"/>
      <c r="CS1019" s="169"/>
      <c r="CT1019" s="169"/>
      <c r="CU1019" s="169"/>
      <c r="CV1019" s="169"/>
      <c r="CW1019" s="169"/>
      <c r="CX1019" s="169"/>
      <c r="EJ1019" s="147"/>
    </row>
    <row r="1020" spans="89:140" ht="12" customHeight="1">
      <c r="CK1020" s="172"/>
      <c r="CL1020" s="172"/>
      <c r="CN1020" s="169"/>
      <c r="CO1020" s="169"/>
      <c r="CP1020" s="169"/>
      <c r="CQ1020" s="169"/>
      <c r="CR1020" s="169"/>
      <c r="CS1020" s="169"/>
      <c r="CT1020" s="169"/>
      <c r="CU1020" s="169"/>
      <c r="CV1020" s="169"/>
      <c r="CW1020" s="169"/>
      <c r="CX1020" s="169"/>
      <c r="EJ1020" s="147"/>
    </row>
    <row r="1021" spans="89:140" ht="12" customHeight="1">
      <c r="CK1021" s="172"/>
      <c r="CL1021" s="172"/>
      <c r="CN1021" s="169"/>
      <c r="CO1021" s="169"/>
      <c r="CP1021" s="169"/>
      <c r="CQ1021" s="169"/>
      <c r="CR1021" s="169"/>
      <c r="CS1021" s="169"/>
      <c r="CT1021" s="169"/>
      <c r="CU1021" s="169"/>
      <c r="CV1021" s="169"/>
      <c r="CW1021" s="169"/>
      <c r="CX1021" s="169"/>
      <c r="EJ1021" s="147"/>
    </row>
    <row r="1022" spans="89:140" ht="12" customHeight="1">
      <c r="CK1022" s="172"/>
      <c r="CL1022" s="172"/>
      <c r="CN1022" s="169"/>
      <c r="CO1022" s="169"/>
      <c r="CP1022" s="169"/>
      <c r="CQ1022" s="169"/>
      <c r="CR1022" s="169"/>
      <c r="CS1022" s="169"/>
      <c r="CT1022" s="169"/>
      <c r="CU1022" s="169"/>
      <c r="CV1022" s="169"/>
      <c r="CW1022" s="169"/>
      <c r="CX1022" s="169"/>
      <c r="EJ1022" s="147"/>
    </row>
    <row r="1023" spans="89:140" ht="12" customHeight="1">
      <c r="CK1023" s="172"/>
      <c r="CL1023" s="172"/>
      <c r="CN1023" s="169"/>
      <c r="CO1023" s="169"/>
      <c r="CP1023" s="169"/>
      <c r="CQ1023" s="169"/>
      <c r="CR1023" s="169"/>
      <c r="CS1023" s="169"/>
      <c r="CT1023" s="169"/>
      <c r="CU1023" s="169"/>
      <c r="CV1023" s="169"/>
      <c r="CW1023" s="169"/>
      <c r="CX1023" s="169"/>
      <c r="EJ1023" s="147"/>
    </row>
    <row r="1024" spans="89:140" ht="12" customHeight="1">
      <c r="CK1024" s="172"/>
      <c r="CL1024" s="172"/>
      <c r="CN1024" s="169"/>
      <c r="CO1024" s="169"/>
      <c r="CP1024" s="169"/>
      <c r="CQ1024" s="169"/>
      <c r="CR1024" s="169"/>
      <c r="CS1024" s="169"/>
      <c r="CT1024" s="169"/>
      <c r="CU1024" s="169"/>
      <c r="CV1024" s="169"/>
      <c r="CW1024" s="169"/>
      <c r="CX1024" s="169"/>
      <c r="EJ1024" s="147"/>
    </row>
    <row r="1025" spans="89:140" ht="12" customHeight="1">
      <c r="CK1025" s="172"/>
      <c r="CL1025" s="172"/>
      <c r="CN1025" s="169"/>
      <c r="CO1025" s="169"/>
      <c r="CP1025" s="169"/>
      <c r="CQ1025" s="169"/>
      <c r="CR1025" s="169"/>
      <c r="CS1025" s="169"/>
      <c r="CT1025" s="169"/>
      <c r="CU1025" s="169"/>
      <c r="CV1025" s="169"/>
      <c r="CW1025" s="169"/>
      <c r="CX1025" s="169"/>
      <c r="EJ1025" s="147"/>
    </row>
    <row r="1026" spans="89:140" ht="12" customHeight="1">
      <c r="CK1026" s="172"/>
      <c r="CL1026" s="172"/>
      <c r="EJ1026" s="147"/>
    </row>
    <row r="1027" spans="89:140" ht="12" customHeight="1">
      <c r="CK1027" s="172"/>
      <c r="CL1027" s="172"/>
      <c r="EJ1027" s="147"/>
    </row>
    <row r="1028" spans="89:140" ht="12" customHeight="1">
      <c r="CK1028" s="172"/>
      <c r="CL1028" s="172"/>
      <c r="CM1028" s="172"/>
      <c r="CN1028" s="172"/>
      <c r="CO1028" s="172"/>
      <c r="CP1028" s="172"/>
      <c r="CQ1028" s="172"/>
      <c r="CR1028" s="172"/>
      <c r="CS1028" s="172"/>
      <c r="CT1028" s="172"/>
      <c r="CU1028" s="172"/>
      <c r="CV1028" s="172"/>
      <c r="CW1028" s="172"/>
      <c r="EJ1028" s="147"/>
    </row>
    <row r="1029" spans="89:140" ht="12" customHeight="1">
      <c r="CK1029" s="172"/>
      <c r="CL1029" s="172"/>
      <c r="CN1029" s="169"/>
      <c r="CO1029" s="169"/>
      <c r="CP1029" s="169"/>
      <c r="CQ1029" s="169"/>
      <c r="CR1029" s="169"/>
      <c r="CS1029" s="169"/>
      <c r="CT1029" s="169"/>
      <c r="CU1029" s="169"/>
      <c r="CV1029" s="169"/>
      <c r="CW1029" s="169"/>
      <c r="CX1029" s="169"/>
      <c r="EJ1029" s="147"/>
    </row>
    <row r="1030" spans="89:140" ht="12" customHeight="1">
      <c r="CK1030" s="172"/>
      <c r="CL1030" s="172"/>
      <c r="CN1030" s="172"/>
      <c r="CO1030" s="172"/>
      <c r="CP1030" s="172"/>
      <c r="CQ1030" s="172"/>
      <c r="CR1030" s="172"/>
      <c r="CS1030" s="172"/>
      <c r="CT1030" s="172"/>
      <c r="CU1030" s="172"/>
      <c r="CV1030" s="172"/>
      <c r="CW1030" s="172"/>
      <c r="CX1030" s="172"/>
      <c r="EJ1030" s="147"/>
    </row>
    <row r="1031" spans="89:140" ht="12" customHeight="1">
      <c r="CK1031" s="172"/>
      <c r="CL1031" s="172"/>
      <c r="CN1031" s="172"/>
      <c r="CO1031" s="172"/>
      <c r="CP1031" s="172"/>
      <c r="CQ1031" s="172"/>
      <c r="CR1031" s="172"/>
      <c r="CS1031" s="172"/>
      <c r="CT1031" s="172"/>
      <c r="CU1031" s="172"/>
      <c r="CV1031" s="172"/>
      <c r="CW1031" s="172"/>
      <c r="CX1031" s="172"/>
      <c r="EJ1031" s="147"/>
    </row>
    <row r="1032" spans="89:140" ht="12" customHeight="1">
      <c r="CK1032" s="172"/>
      <c r="CL1032" s="172"/>
      <c r="CM1032" s="169"/>
      <c r="CN1032" s="169"/>
      <c r="CO1032" s="169"/>
      <c r="CP1032" s="169"/>
      <c r="CQ1032" s="169"/>
      <c r="CR1032" s="169"/>
      <c r="CS1032" s="169"/>
      <c r="CT1032" s="169"/>
      <c r="CU1032" s="169"/>
      <c r="CV1032" s="169"/>
      <c r="CW1032" s="169"/>
      <c r="CX1032" s="169"/>
      <c r="EJ1032" s="147"/>
    </row>
    <row r="1033" spans="89:140" ht="12" customHeight="1">
      <c r="CK1033" s="172"/>
      <c r="CL1033" s="172"/>
      <c r="CM1033" s="169"/>
      <c r="CN1033" s="169"/>
      <c r="CO1033" s="169"/>
      <c r="CP1033" s="169"/>
      <c r="CQ1033" s="169"/>
      <c r="CR1033" s="169"/>
      <c r="CS1033" s="169"/>
      <c r="CT1033" s="169"/>
      <c r="CU1033" s="169"/>
      <c r="CV1033" s="169"/>
      <c r="CW1033" s="169"/>
      <c r="CX1033" s="169"/>
      <c r="EJ1033" s="147"/>
    </row>
    <row r="1034" spans="89:140" ht="12" customHeight="1">
      <c r="CK1034" s="172"/>
      <c r="CL1034" s="172"/>
      <c r="CM1034" s="169"/>
      <c r="CN1034" s="169"/>
      <c r="CO1034" s="169"/>
      <c r="CP1034" s="169"/>
      <c r="CQ1034" s="169"/>
      <c r="CR1034" s="169"/>
      <c r="CS1034" s="169"/>
      <c r="CT1034" s="169"/>
      <c r="CU1034" s="169"/>
      <c r="CV1034" s="169"/>
      <c r="CW1034" s="169"/>
      <c r="CX1034" s="169"/>
      <c r="EJ1034" s="147"/>
    </row>
    <row r="1035" spans="89:140" ht="12" customHeight="1">
      <c r="CK1035" s="172"/>
      <c r="CL1035" s="172"/>
      <c r="CM1035" s="169"/>
      <c r="CN1035" s="169"/>
      <c r="CO1035" s="169"/>
      <c r="CP1035" s="169"/>
      <c r="CQ1035" s="169"/>
      <c r="CR1035" s="169"/>
      <c r="CS1035" s="169"/>
      <c r="CT1035" s="169"/>
      <c r="CU1035" s="169"/>
      <c r="CV1035" s="169"/>
      <c r="CW1035" s="169"/>
      <c r="CX1035" s="169"/>
      <c r="EJ1035" s="147"/>
    </row>
    <row r="1036" spans="89:140" ht="12" customHeight="1">
      <c r="CK1036" s="172"/>
      <c r="CL1036" s="172"/>
      <c r="CM1036" s="169"/>
      <c r="CN1036" s="169"/>
      <c r="CO1036" s="169"/>
      <c r="CP1036" s="169"/>
      <c r="CQ1036" s="169"/>
      <c r="CR1036" s="169"/>
      <c r="CS1036" s="169"/>
      <c r="CT1036" s="169"/>
      <c r="CU1036" s="169"/>
      <c r="CV1036" s="169"/>
      <c r="CW1036" s="169"/>
      <c r="CX1036" s="169"/>
      <c r="CY1036" s="4"/>
      <c r="CZ1036" s="177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EJ1036" s="147"/>
    </row>
    <row r="1037" spans="89:140" ht="12" customHeight="1">
      <c r="CK1037" s="172"/>
      <c r="CL1037" s="172"/>
      <c r="CM1037" s="169"/>
      <c r="CN1037" s="169"/>
      <c r="CO1037" s="169"/>
      <c r="CP1037" s="169"/>
      <c r="CQ1037" s="169"/>
      <c r="CR1037" s="169"/>
      <c r="CS1037" s="169"/>
      <c r="CT1037" s="169"/>
      <c r="CU1037" s="169"/>
      <c r="CV1037" s="169"/>
      <c r="CW1037" s="169"/>
      <c r="CX1037" s="169"/>
      <c r="EJ1037" s="147"/>
    </row>
    <row r="1038" spans="89:140" ht="12" customHeight="1">
      <c r="CK1038" s="172"/>
      <c r="CL1038" s="172"/>
      <c r="CM1038" s="169"/>
      <c r="CN1038" s="169"/>
      <c r="CO1038" s="169"/>
      <c r="CP1038" s="169"/>
      <c r="CQ1038" s="169"/>
      <c r="CR1038" s="169"/>
      <c r="CS1038" s="169"/>
      <c r="CT1038" s="169"/>
      <c r="CU1038" s="169"/>
      <c r="CV1038" s="169"/>
      <c r="CW1038" s="169"/>
      <c r="CX1038" s="169"/>
      <c r="EJ1038" s="147"/>
    </row>
    <row r="1039" spans="89:140" ht="12" customHeight="1">
      <c r="CK1039" s="172"/>
      <c r="CL1039" s="172"/>
      <c r="CM1039" s="169"/>
      <c r="CN1039" s="169"/>
      <c r="CO1039" s="169"/>
      <c r="CP1039" s="169"/>
      <c r="CQ1039" s="169"/>
      <c r="CR1039" s="169"/>
      <c r="CS1039" s="169"/>
      <c r="CT1039" s="169"/>
      <c r="CU1039" s="169"/>
      <c r="CV1039" s="169"/>
      <c r="CW1039" s="169"/>
      <c r="CX1039" s="169"/>
      <c r="EJ1039" s="147"/>
    </row>
    <row r="1040" spans="89:140" ht="12" customHeight="1">
      <c r="CK1040" s="172"/>
      <c r="CL1040" s="172"/>
      <c r="CM1040" s="169"/>
      <c r="CN1040" s="169"/>
      <c r="CO1040" s="169"/>
      <c r="CP1040" s="169"/>
      <c r="CQ1040" s="169"/>
      <c r="CR1040" s="169"/>
      <c r="CS1040" s="169"/>
      <c r="CT1040" s="169"/>
      <c r="CU1040" s="169"/>
      <c r="CV1040" s="169"/>
      <c r="CW1040" s="169"/>
      <c r="CX1040" s="169"/>
      <c r="EJ1040" s="147"/>
    </row>
    <row r="1041" spans="89:140" ht="12" customHeight="1">
      <c r="CK1041" s="172"/>
      <c r="CL1041" s="172"/>
      <c r="CM1041" s="169"/>
      <c r="CN1041" s="169"/>
      <c r="CO1041" s="169"/>
      <c r="CP1041" s="169"/>
      <c r="CQ1041" s="169"/>
      <c r="CR1041" s="169"/>
      <c r="CS1041" s="169"/>
      <c r="CT1041" s="169"/>
      <c r="CU1041" s="169"/>
      <c r="CV1041" s="169"/>
      <c r="CW1041" s="169"/>
      <c r="CX1041" s="169"/>
      <c r="EJ1041" s="147"/>
    </row>
    <row r="1042" spans="89:140" ht="12" customHeight="1">
      <c r="CK1042" s="172"/>
      <c r="CL1042" s="172"/>
      <c r="CM1042" s="169"/>
      <c r="CN1042" s="169"/>
      <c r="CO1042" s="169"/>
      <c r="CP1042" s="169"/>
      <c r="CQ1042" s="169"/>
      <c r="CR1042" s="169"/>
      <c r="CS1042" s="169"/>
      <c r="CT1042" s="169"/>
      <c r="CU1042" s="169"/>
      <c r="CV1042" s="169"/>
      <c r="CW1042" s="169"/>
      <c r="CX1042" s="169"/>
      <c r="EJ1042" s="147"/>
    </row>
    <row r="1043" spans="89:140" ht="12" customHeight="1">
      <c r="CK1043" s="172"/>
      <c r="CL1043" s="172"/>
      <c r="CM1043" s="169"/>
      <c r="CN1043" s="169"/>
      <c r="CO1043" s="169"/>
      <c r="CP1043" s="169"/>
      <c r="CQ1043" s="169"/>
      <c r="CR1043" s="169"/>
      <c r="CS1043" s="169"/>
      <c r="CT1043" s="169"/>
      <c r="CU1043" s="169"/>
      <c r="CV1043" s="169"/>
      <c r="CW1043" s="169"/>
      <c r="CX1043" s="169"/>
      <c r="EJ1043" s="147"/>
    </row>
    <row r="1044" spans="89:140" ht="12" customHeight="1">
      <c r="CK1044" s="172"/>
      <c r="CL1044" s="172"/>
      <c r="CM1044" s="169"/>
      <c r="CN1044" s="169"/>
      <c r="CO1044" s="169"/>
      <c r="CP1044" s="169"/>
      <c r="CQ1044" s="169"/>
      <c r="CR1044" s="169"/>
      <c r="CS1044" s="169"/>
      <c r="CT1044" s="169"/>
      <c r="CU1044" s="169"/>
      <c r="CV1044" s="169"/>
      <c r="CW1044" s="169"/>
      <c r="CX1044" s="169"/>
      <c r="EJ1044" s="147"/>
    </row>
    <row r="1045" spans="89:140" ht="12" customHeight="1">
      <c r="CK1045" s="172"/>
      <c r="CL1045" s="172"/>
      <c r="CM1045" s="169"/>
      <c r="CN1045" s="169"/>
      <c r="CO1045" s="169"/>
      <c r="CP1045" s="169"/>
      <c r="CQ1045" s="169"/>
      <c r="CR1045" s="169"/>
      <c r="CS1045" s="169"/>
      <c r="CT1045" s="169"/>
      <c r="CU1045" s="169"/>
      <c r="CV1045" s="169"/>
      <c r="CW1045" s="169"/>
      <c r="CX1045" s="169"/>
      <c r="EJ1045" s="147"/>
    </row>
    <row r="1046" spans="89:140" ht="12" customHeight="1">
      <c r="CK1046" s="172"/>
      <c r="CL1046" s="172"/>
      <c r="CM1046" s="169"/>
      <c r="CN1046" s="169"/>
      <c r="CO1046" s="169"/>
      <c r="CP1046" s="169"/>
      <c r="CQ1046" s="169"/>
      <c r="CR1046" s="169"/>
      <c r="CS1046" s="169"/>
      <c r="CT1046" s="169"/>
      <c r="CU1046" s="169"/>
      <c r="CV1046" s="169"/>
      <c r="CW1046" s="169"/>
      <c r="CX1046" s="169"/>
      <c r="EJ1046" s="147"/>
    </row>
    <row r="1047" spans="89:140" ht="12" customHeight="1">
      <c r="CK1047" s="172"/>
      <c r="CL1047" s="172"/>
      <c r="CM1047" s="169"/>
      <c r="CN1047" s="169"/>
      <c r="CO1047" s="169"/>
      <c r="CP1047" s="169"/>
      <c r="CQ1047" s="169"/>
      <c r="CR1047" s="169"/>
      <c r="CS1047" s="169"/>
      <c r="CT1047" s="169"/>
      <c r="CU1047" s="169"/>
      <c r="CV1047" s="169"/>
      <c r="CW1047" s="169"/>
      <c r="CX1047" s="169"/>
      <c r="EJ1047" s="147"/>
    </row>
    <row r="1048" spans="89:140" ht="12" customHeight="1">
      <c r="CK1048" s="172"/>
      <c r="CL1048" s="172"/>
      <c r="CM1048" s="169"/>
      <c r="CN1048" s="169"/>
      <c r="CO1048" s="169"/>
      <c r="CP1048" s="169"/>
      <c r="CQ1048" s="169"/>
      <c r="CR1048" s="169"/>
      <c r="CS1048" s="169"/>
      <c r="CT1048" s="169"/>
      <c r="CU1048" s="169"/>
      <c r="CV1048" s="169"/>
      <c r="CW1048" s="169"/>
      <c r="CX1048" s="169"/>
      <c r="EJ1048" s="147"/>
    </row>
    <row r="1049" spans="89:140" ht="12" customHeight="1">
      <c r="CK1049" s="172"/>
      <c r="CL1049" s="172"/>
      <c r="CM1049" s="169"/>
      <c r="CN1049" s="169"/>
      <c r="CO1049" s="169"/>
      <c r="CP1049" s="169"/>
      <c r="CQ1049" s="169"/>
      <c r="CR1049" s="169"/>
      <c r="CS1049" s="169"/>
      <c r="CT1049" s="169"/>
      <c r="CU1049" s="169"/>
      <c r="CV1049" s="169"/>
      <c r="CW1049" s="169"/>
      <c r="CX1049" s="169"/>
      <c r="EJ1049" s="147"/>
    </row>
    <row r="1050" spans="89:140" ht="12" customHeight="1">
      <c r="CK1050" s="172"/>
      <c r="CL1050" s="172"/>
      <c r="CM1050" s="169"/>
      <c r="CN1050" s="169"/>
      <c r="CO1050" s="169"/>
      <c r="CP1050" s="169"/>
      <c r="CQ1050" s="169"/>
      <c r="CR1050" s="169"/>
      <c r="CS1050" s="169"/>
      <c r="CT1050" s="169"/>
      <c r="CU1050" s="169"/>
      <c r="CV1050" s="169"/>
      <c r="CW1050" s="169"/>
      <c r="CX1050" s="169"/>
      <c r="EJ1050" s="147"/>
    </row>
    <row r="1051" spans="89:140" ht="12" customHeight="1">
      <c r="CK1051" s="172"/>
      <c r="CL1051" s="172"/>
      <c r="CM1051" s="169"/>
      <c r="CN1051" s="169"/>
      <c r="CO1051" s="169"/>
      <c r="CP1051" s="169"/>
      <c r="CQ1051" s="169"/>
      <c r="CR1051" s="169"/>
      <c r="CS1051" s="169"/>
      <c r="CT1051" s="169"/>
      <c r="CU1051" s="169"/>
      <c r="CV1051" s="169"/>
      <c r="CW1051" s="169"/>
      <c r="CX1051" s="169"/>
      <c r="EJ1051" s="147"/>
    </row>
    <row r="1052" spans="89:140" ht="12" customHeight="1">
      <c r="CW1052" s="169"/>
      <c r="EJ1052" s="147"/>
    </row>
    <row r="1053" spans="89:140" ht="12" customHeight="1">
      <c r="CW1053" s="169"/>
      <c r="EJ1053" s="147"/>
    </row>
    <row r="1054" spans="89:140" ht="12" customHeight="1">
      <c r="EJ1054" s="147"/>
    </row>
    <row r="1055" spans="89:140" ht="12" customHeight="1">
      <c r="CK1055" s="172"/>
      <c r="CL1055" s="172"/>
      <c r="CM1055" s="172"/>
      <c r="CN1055" s="172"/>
      <c r="CO1055" s="172"/>
      <c r="CP1055" s="172"/>
      <c r="CQ1055" s="172"/>
      <c r="CR1055" s="172"/>
      <c r="CS1055" s="172"/>
      <c r="CT1055" s="172"/>
      <c r="CU1055" s="172"/>
      <c r="CV1055" s="172"/>
      <c r="CW1055" s="172"/>
      <c r="CX1055" s="172"/>
      <c r="EJ1055" s="147"/>
    </row>
    <row r="1056" spans="89:140" ht="12" customHeight="1">
      <c r="CK1056" s="172"/>
      <c r="CL1056" s="172"/>
      <c r="CN1056" s="169"/>
      <c r="CO1056" s="169"/>
      <c r="CP1056" s="169"/>
      <c r="CQ1056" s="169"/>
      <c r="CR1056" s="169"/>
      <c r="CS1056" s="169"/>
      <c r="CT1056" s="169"/>
      <c r="CU1056" s="169"/>
      <c r="CV1056" s="169"/>
      <c r="CW1056" s="169"/>
      <c r="CX1056" s="169"/>
      <c r="EJ1056" s="147"/>
    </row>
    <row r="1057" spans="89:140" ht="12" customHeight="1">
      <c r="CK1057" s="172"/>
      <c r="CL1057" s="172"/>
      <c r="CN1057" s="169"/>
      <c r="CO1057" s="169"/>
      <c r="CP1057" s="169"/>
      <c r="CQ1057" s="169"/>
      <c r="CR1057" s="169"/>
      <c r="CS1057" s="169"/>
      <c r="CT1057" s="169"/>
      <c r="CU1057" s="169"/>
      <c r="CV1057" s="169"/>
      <c r="CW1057" s="169"/>
      <c r="CX1057" s="169"/>
      <c r="EJ1057" s="147"/>
    </row>
    <row r="1058" spans="89:140" ht="12" customHeight="1">
      <c r="CK1058" s="172"/>
      <c r="CL1058" s="172"/>
      <c r="CN1058" s="172"/>
      <c r="CO1058" s="172"/>
      <c r="CP1058" s="172"/>
      <c r="CQ1058" s="172"/>
      <c r="CR1058" s="172"/>
      <c r="CS1058" s="172"/>
      <c r="CT1058" s="172"/>
      <c r="CU1058" s="172"/>
      <c r="CV1058" s="172"/>
      <c r="CW1058" s="172"/>
      <c r="CX1058" s="172"/>
      <c r="EJ1058" s="147"/>
    </row>
    <row r="1059" spans="89:140" ht="12" customHeight="1">
      <c r="CK1059" s="172"/>
      <c r="CL1059" s="172"/>
      <c r="CM1059" s="172"/>
      <c r="CN1059" s="172"/>
      <c r="CO1059" s="172"/>
      <c r="CP1059" s="172"/>
      <c r="CQ1059" s="172"/>
      <c r="CR1059" s="172"/>
      <c r="CS1059" s="172"/>
      <c r="CT1059" s="172"/>
      <c r="CU1059" s="172"/>
      <c r="CV1059" s="172"/>
      <c r="CW1059" s="172"/>
      <c r="CX1059" s="172"/>
      <c r="EJ1059" s="147"/>
    </row>
    <row r="1060" spans="89:140" ht="12" customHeight="1">
      <c r="CK1060" s="172"/>
      <c r="CL1060" s="172"/>
      <c r="CM1060" s="172"/>
      <c r="CN1060" s="172"/>
      <c r="CO1060" s="172"/>
      <c r="CP1060" s="172"/>
      <c r="CQ1060" s="172"/>
      <c r="CR1060" s="172"/>
      <c r="CS1060" s="172"/>
      <c r="CT1060" s="172"/>
      <c r="CU1060" s="172"/>
      <c r="CV1060" s="172"/>
      <c r="CW1060" s="172"/>
      <c r="CX1060" s="172"/>
      <c r="EJ1060" s="147"/>
    </row>
    <row r="1061" spans="89:140" ht="12" customHeight="1">
      <c r="CK1061" s="172"/>
      <c r="CL1061" s="172"/>
      <c r="CM1061" s="172"/>
      <c r="CN1061" s="172"/>
      <c r="CO1061" s="172"/>
      <c r="CP1061" s="172"/>
      <c r="CQ1061" s="172"/>
      <c r="CR1061" s="172"/>
      <c r="CS1061" s="172"/>
      <c r="CT1061" s="172"/>
      <c r="CU1061" s="172"/>
      <c r="CV1061" s="172"/>
      <c r="CW1061" s="172"/>
      <c r="CX1061" s="172"/>
      <c r="EJ1061" s="147"/>
    </row>
    <row r="1062" spans="89:140" ht="12" customHeight="1">
      <c r="CK1062" s="172"/>
      <c r="CL1062" s="172"/>
      <c r="CM1062" s="172"/>
      <c r="CN1062" s="172"/>
      <c r="CO1062" s="172"/>
      <c r="CP1062" s="172"/>
      <c r="CQ1062" s="172"/>
      <c r="CR1062" s="172"/>
      <c r="CS1062" s="172"/>
      <c r="CT1062" s="172"/>
      <c r="CU1062" s="172"/>
      <c r="CV1062" s="172"/>
      <c r="CW1062" s="172"/>
      <c r="CX1062" s="172"/>
      <c r="EJ1062" s="147"/>
    </row>
    <row r="1063" spans="89:140" ht="12" customHeight="1">
      <c r="CK1063" s="172"/>
      <c r="CL1063" s="172"/>
      <c r="CM1063" s="172"/>
      <c r="CN1063" s="172"/>
      <c r="CO1063" s="172"/>
      <c r="CP1063" s="172"/>
      <c r="CQ1063" s="172"/>
      <c r="CR1063" s="172"/>
      <c r="CS1063" s="172"/>
      <c r="CT1063" s="172"/>
      <c r="CU1063" s="172"/>
      <c r="CV1063" s="172"/>
      <c r="CW1063" s="172"/>
      <c r="CX1063" s="172"/>
      <c r="EJ1063" s="147"/>
    </row>
    <row r="1064" spans="89:140" ht="12" customHeight="1">
      <c r="CK1064" s="172"/>
      <c r="CL1064" s="172"/>
      <c r="CM1064" s="172"/>
      <c r="CN1064" s="172"/>
      <c r="CO1064" s="172"/>
      <c r="CP1064" s="172"/>
      <c r="CQ1064" s="172"/>
      <c r="CR1064" s="172"/>
      <c r="CS1064" s="172"/>
      <c r="CT1064" s="172"/>
      <c r="CU1064" s="172"/>
      <c r="CV1064" s="172"/>
      <c r="CW1064" s="172"/>
      <c r="CX1064" s="172"/>
      <c r="EJ1064" s="147"/>
    </row>
    <row r="1065" spans="89:140" ht="12" customHeight="1">
      <c r="CK1065" s="172"/>
      <c r="CL1065" s="172"/>
      <c r="CM1065" s="172"/>
      <c r="CN1065" s="172"/>
      <c r="CO1065" s="172"/>
      <c r="CP1065" s="172"/>
      <c r="CQ1065" s="172"/>
      <c r="CR1065" s="172"/>
      <c r="CS1065" s="172"/>
      <c r="CT1065" s="172"/>
      <c r="CU1065" s="172"/>
      <c r="CV1065" s="172"/>
      <c r="CW1065" s="172"/>
      <c r="CX1065" s="172"/>
      <c r="EJ1065" s="147"/>
    </row>
    <row r="1066" spans="89:140" ht="12" customHeight="1">
      <c r="CK1066" s="172"/>
      <c r="CL1066" s="172"/>
      <c r="CM1066" s="172"/>
      <c r="CN1066" s="172"/>
      <c r="CO1066" s="172"/>
      <c r="CP1066" s="172"/>
      <c r="CQ1066" s="172"/>
      <c r="CR1066" s="172"/>
      <c r="CS1066" s="172"/>
      <c r="CT1066" s="172"/>
      <c r="CU1066" s="172"/>
      <c r="CV1066" s="172"/>
      <c r="CW1066" s="172"/>
      <c r="CX1066" s="172"/>
      <c r="EJ1066" s="147"/>
    </row>
    <row r="1067" spans="89:140" ht="12" customHeight="1">
      <c r="CK1067" s="172"/>
      <c r="CL1067" s="172"/>
      <c r="CM1067" s="172"/>
      <c r="CN1067" s="172"/>
      <c r="CO1067" s="172"/>
      <c r="CP1067" s="172"/>
      <c r="CQ1067" s="172"/>
      <c r="CR1067" s="172"/>
      <c r="CS1067" s="172"/>
      <c r="CT1067" s="172"/>
      <c r="CU1067" s="172"/>
      <c r="CV1067" s="172"/>
      <c r="CW1067" s="172"/>
      <c r="CX1067" s="172"/>
      <c r="EJ1067" s="147"/>
    </row>
    <row r="1068" spans="89:140" ht="12" customHeight="1">
      <c r="CK1068" s="172"/>
      <c r="CL1068" s="172"/>
      <c r="CM1068" s="172"/>
      <c r="CN1068" s="172"/>
      <c r="CO1068" s="172"/>
      <c r="CP1068" s="172"/>
      <c r="CQ1068" s="172"/>
      <c r="CR1068" s="172"/>
      <c r="CS1068" s="172"/>
      <c r="CT1068" s="172"/>
      <c r="CU1068" s="172"/>
      <c r="CV1068" s="172"/>
      <c r="CW1068" s="172"/>
      <c r="CX1068" s="172"/>
      <c r="EJ1068" s="147"/>
    </row>
    <row r="1069" spans="89:140" ht="12" customHeight="1">
      <c r="CK1069" s="172"/>
      <c r="CL1069" s="172"/>
      <c r="CM1069" s="172"/>
      <c r="CN1069" s="172"/>
      <c r="CO1069" s="172"/>
      <c r="CP1069" s="172"/>
      <c r="CQ1069" s="172"/>
      <c r="CR1069" s="172"/>
      <c r="CS1069" s="172"/>
      <c r="CT1069" s="172"/>
      <c r="CU1069" s="172"/>
      <c r="CV1069" s="172"/>
      <c r="CW1069" s="172"/>
      <c r="CX1069" s="172"/>
      <c r="EJ1069" s="147"/>
    </row>
    <row r="1070" spans="89:140" ht="12" customHeight="1">
      <c r="CK1070" s="172"/>
      <c r="CL1070" s="172"/>
      <c r="CM1070" s="172"/>
      <c r="CN1070" s="172"/>
      <c r="CO1070" s="172"/>
      <c r="CP1070" s="172"/>
      <c r="CQ1070" s="172"/>
      <c r="CR1070" s="172"/>
      <c r="CS1070" s="172"/>
      <c r="CT1070" s="172"/>
      <c r="CU1070" s="172"/>
      <c r="CV1070" s="172"/>
      <c r="CW1070" s="172"/>
      <c r="CX1070" s="172"/>
      <c r="EJ1070" s="147"/>
    </row>
    <row r="1071" spans="89:140" ht="12" customHeight="1">
      <c r="CK1071" s="172"/>
      <c r="CL1071" s="172"/>
      <c r="CM1071" s="172"/>
      <c r="CN1071" s="172"/>
      <c r="CO1071" s="172"/>
      <c r="CP1071" s="172"/>
      <c r="CQ1071" s="172"/>
      <c r="CR1071" s="172"/>
      <c r="CS1071" s="172"/>
      <c r="CT1071" s="172"/>
      <c r="CU1071" s="172"/>
      <c r="CV1071" s="172"/>
      <c r="CW1071" s="172"/>
      <c r="CX1071" s="172"/>
      <c r="EJ1071" s="147"/>
    </row>
    <row r="1072" spans="89:140" ht="12" customHeight="1">
      <c r="CK1072" s="172"/>
      <c r="CL1072" s="172"/>
      <c r="CM1072" s="172"/>
      <c r="CN1072" s="172"/>
      <c r="CO1072" s="172"/>
      <c r="CP1072" s="172"/>
      <c r="CQ1072" s="172"/>
      <c r="CR1072" s="172"/>
      <c r="CS1072" s="172"/>
      <c r="CT1072" s="172"/>
      <c r="CU1072" s="172"/>
      <c r="CV1072" s="172"/>
      <c r="CW1072" s="172"/>
      <c r="CX1072" s="172"/>
      <c r="EJ1072" s="147"/>
    </row>
    <row r="1073" spans="89:140" ht="12" customHeight="1">
      <c r="CK1073" s="172"/>
      <c r="CL1073" s="172"/>
      <c r="CM1073" s="172"/>
      <c r="CN1073" s="172"/>
      <c r="CO1073" s="172"/>
      <c r="CP1073" s="172"/>
      <c r="CQ1073" s="172"/>
      <c r="CR1073" s="172"/>
      <c r="CS1073" s="172"/>
      <c r="CT1073" s="172"/>
      <c r="CU1073" s="172"/>
      <c r="CV1073" s="172"/>
      <c r="CW1073" s="172"/>
      <c r="CX1073" s="172"/>
      <c r="EJ1073" s="147"/>
    </row>
    <row r="1074" spans="89:140" ht="12" customHeight="1">
      <c r="CK1074" s="172"/>
      <c r="CL1074" s="172"/>
      <c r="CM1074" s="172"/>
      <c r="CN1074" s="172"/>
      <c r="CO1074" s="172"/>
      <c r="CP1074" s="172"/>
      <c r="CQ1074" s="172"/>
      <c r="CR1074" s="172"/>
      <c r="CS1074" s="172"/>
      <c r="CT1074" s="172"/>
      <c r="CU1074" s="172"/>
      <c r="CV1074" s="172"/>
      <c r="CW1074" s="172"/>
      <c r="CX1074" s="172"/>
      <c r="EJ1074" s="147"/>
    </row>
    <row r="1075" spans="89:140" ht="12" customHeight="1">
      <c r="CK1075" s="172"/>
      <c r="CL1075" s="172"/>
      <c r="CM1075" s="172"/>
      <c r="CN1075" s="172"/>
      <c r="CO1075" s="172"/>
      <c r="CP1075" s="172"/>
      <c r="CQ1075" s="172"/>
      <c r="CR1075" s="172"/>
      <c r="CS1075" s="172"/>
      <c r="CT1075" s="172"/>
      <c r="CU1075" s="172"/>
      <c r="CV1075" s="172"/>
      <c r="CW1075" s="172"/>
      <c r="CX1075" s="172"/>
      <c r="EJ1075" s="147"/>
    </row>
    <row r="1076" spans="89:140" ht="12" customHeight="1">
      <c r="CK1076" s="172"/>
      <c r="CL1076" s="172"/>
      <c r="CM1076" s="172"/>
      <c r="CN1076" s="172"/>
      <c r="CO1076" s="172"/>
      <c r="CP1076" s="172"/>
      <c r="CQ1076" s="172"/>
      <c r="CR1076" s="172"/>
      <c r="CS1076" s="172"/>
      <c r="CT1076" s="172"/>
      <c r="CU1076" s="172"/>
      <c r="CV1076" s="172"/>
      <c r="CW1076" s="172"/>
      <c r="CX1076" s="172"/>
      <c r="EJ1076" s="147"/>
    </row>
    <row r="1077" spans="89:140" ht="12" customHeight="1">
      <c r="CK1077" s="172"/>
      <c r="CL1077" s="172"/>
      <c r="CM1077" s="172"/>
      <c r="CN1077" s="172"/>
      <c r="CO1077" s="172"/>
      <c r="CP1077" s="172"/>
      <c r="CQ1077" s="172"/>
      <c r="CR1077" s="172"/>
      <c r="CS1077" s="172"/>
      <c r="CT1077" s="172"/>
      <c r="CU1077" s="172"/>
      <c r="CV1077" s="172"/>
      <c r="CW1077" s="172"/>
      <c r="CX1077" s="172"/>
      <c r="EJ1077" s="147"/>
    </row>
    <row r="1078" spans="89:140" ht="12" customHeight="1">
      <c r="CK1078" s="172"/>
      <c r="CL1078" s="172"/>
      <c r="CM1078" s="172"/>
      <c r="CN1078" s="172"/>
      <c r="CO1078" s="172"/>
      <c r="CP1078" s="172"/>
      <c r="CQ1078" s="172"/>
      <c r="CR1078" s="172"/>
      <c r="CS1078" s="172"/>
      <c r="CT1078" s="172"/>
      <c r="CU1078" s="172"/>
      <c r="CV1078" s="172"/>
      <c r="CW1078" s="172"/>
      <c r="CX1078" s="172"/>
      <c r="EJ1078" s="147"/>
    </row>
    <row r="1079" spans="89:140" ht="12" customHeight="1">
      <c r="CV1079" s="172"/>
      <c r="CW1079" s="172"/>
      <c r="EJ1079" s="147"/>
    </row>
    <row r="1080" spans="89:140" ht="12" customHeight="1">
      <c r="CV1080" s="172"/>
      <c r="CW1080" s="172"/>
      <c r="EJ1080" s="147"/>
    </row>
    <row r="1081" spans="89:140" ht="12" customHeight="1">
      <c r="CV1081" s="172"/>
      <c r="CW1081" s="172"/>
      <c r="EJ1081" s="147"/>
    </row>
    <row r="1082" spans="89:140" ht="12" customHeight="1">
      <c r="CK1082" s="172"/>
      <c r="CL1082" s="172"/>
      <c r="CM1082" s="172"/>
      <c r="CN1082" s="172"/>
      <c r="CO1082" s="172"/>
      <c r="CP1082" s="172"/>
      <c r="CQ1082" s="172"/>
      <c r="CR1082" s="172"/>
      <c r="CS1082" s="172"/>
      <c r="CT1082" s="172"/>
      <c r="CU1082" s="172"/>
      <c r="CV1082" s="172"/>
      <c r="CW1082" s="172"/>
      <c r="CX1082" s="172"/>
      <c r="EJ1082" s="147"/>
    </row>
    <row r="1083" spans="89:140" ht="12" customHeight="1">
      <c r="CK1083" s="172"/>
      <c r="CL1083" s="172"/>
      <c r="CN1083" s="169"/>
      <c r="CO1083" s="169"/>
      <c r="CP1083" s="169"/>
      <c r="CQ1083" s="169"/>
      <c r="CR1083" s="169"/>
      <c r="CS1083" s="169"/>
      <c r="CT1083" s="169"/>
      <c r="CU1083" s="169"/>
      <c r="CV1083" s="169"/>
      <c r="CW1083" s="169"/>
      <c r="CX1083" s="169"/>
      <c r="EJ1083" s="147"/>
    </row>
    <row r="1084" spans="89:140" ht="12" customHeight="1">
      <c r="CK1084" s="172"/>
      <c r="CL1084" s="172"/>
      <c r="CN1084" s="172"/>
      <c r="CO1084" s="172"/>
      <c r="CP1084" s="172"/>
      <c r="CQ1084" s="172"/>
      <c r="CR1084" s="172"/>
      <c r="CS1084" s="172"/>
      <c r="CT1084" s="172"/>
      <c r="CU1084" s="172"/>
      <c r="CV1084" s="172"/>
      <c r="CW1084" s="172"/>
      <c r="CX1084" s="172"/>
      <c r="EJ1084" s="147"/>
    </row>
    <row r="1085" spans="89:140" ht="12" customHeight="1">
      <c r="CK1085" s="172"/>
      <c r="CL1085" s="172"/>
      <c r="CN1085" s="172"/>
      <c r="CO1085" s="172"/>
      <c r="CP1085" s="172"/>
      <c r="CQ1085" s="172"/>
      <c r="CR1085" s="172"/>
      <c r="CS1085" s="172"/>
      <c r="CT1085" s="172"/>
      <c r="CU1085" s="172"/>
      <c r="CV1085" s="172"/>
      <c r="CW1085" s="172"/>
      <c r="CX1085" s="172"/>
      <c r="EJ1085" s="147"/>
    </row>
    <row r="1086" spans="89:140" ht="12" customHeight="1">
      <c r="CK1086" s="172"/>
      <c r="CL1086" s="172"/>
      <c r="CM1086" s="169"/>
      <c r="CN1086" s="169"/>
      <c r="CO1086" s="169"/>
      <c r="CP1086" s="169"/>
      <c r="CQ1086" s="169"/>
      <c r="CR1086" s="169"/>
      <c r="CS1086" s="169"/>
      <c r="CT1086" s="169"/>
      <c r="CU1086" s="169"/>
      <c r="CV1086" s="169"/>
      <c r="CW1086" s="169"/>
      <c r="CX1086" s="169"/>
      <c r="EJ1086" s="147"/>
    </row>
    <row r="1087" spans="89:140" ht="12" customHeight="1">
      <c r="CK1087" s="172"/>
      <c r="CL1087" s="172"/>
      <c r="CM1087" s="169"/>
      <c r="CN1087" s="169"/>
      <c r="CO1087" s="169"/>
      <c r="CP1087" s="169"/>
      <c r="CQ1087" s="169"/>
      <c r="CR1087" s="169"/>
      <c r="CS1087" s="169"/>
      <c r="CT1087" s="169"/>
      <c r="CU1087" s="169"/>
      <c r="CV1087" s="169"/>
      <c r="CW1087" s="169"/>
      <c r="CX1087" s="169"/>
      <c r="EJ1087" s="147"/>
    </row>
    <row r="1088" spans="89:140" ht="12" customHeight="1">
      <c r="CK1088" s="172"/>
      <c r="CL1088" s="172"/>
      <c r="CM1088" s="169"/>
      <c r="CN1088" s="169"/>
      <c r="CO1088" s="169"/>
      <c r="CP1088" s="169"/>
      <c r="CQ1088" s="169"/>
      <c r="CR1088" s="169"/>
      <c r="CS1088" s="169"/>
      <c r="CT1088" s="169"/>
      <c r="CU1088" s="169"/>
      <c r="CV1088" s="169"/>
      <c r="CW1088" s="169"/>
      <c r="CX1088" s="169"/>
      <c r="EJ1088" s="147"/>
    </row>
    <row r="1089" spans="89:140" ht="12" customHeight="1">
      <c r="CK1089" s="172"/>
      <c r="CL1089" s="172"/>
      <c r="CM1089" s="169"/>
      <c r="CN1089" s="169"/>
      <c r="CO1089" s="169"/>
      <c r="CP1089" s="169"/>
      <c r="CQ1089" s="169"/>
      <c r="CR1089" s="169"/>
      <c r="CS1089" s="169"/>
      <c r="CT1089" s="169"/>
      <c r="CU1089" s="169"/>
      <c r="CV1089" s="169"/>
      <c r="CW1089" s="169"/>
      <c r="CX1089" s="169"/>
      <c r="EJ1089" s="147"/>
    </row>
    <row r="1090" spans="89:140" ht="12" customHeight="1">
      <c r="CK1090" s="172"/>
      <c r="CL1090" s="172"/>
      <c r="CM1090" s="169"/>
      <c r="CN1090" s="169"/>
      <c r="CO1090" s="169"/>
      <c r="CP1090" s="169"/>
      <c r="CQ1090" s="169"/>
      <c r="CR1090" s="169"/>
      <c r="CS1090" s="169"/>
      <c r="CT1090" s="169"/>
      <c r="CU1090" s="169"/>
      <c r="CV1090" s="169"/>
      <c r="CW1090" s="169"/>
      <c r="CX1090" s="169"/>
      <c r="EJ1090" s="147"/>
    </row>
    <row r="1091" spans="89:140" ht="12" customHeight="1">
      <c r="CK1091" s="172"/>
      <c r="CL1091" s="172"/>
      <c r="CM1091" s="169"/>
      <c r="CN1091" s="169"/>
      <c r="CO1091" s="169"/>
      <c r="CP1091" s="169"/>
      <c r="CQ1091" s="169"/>
      <c r="CR1091" s="169"/>
      <c r="CS1091" s="169"/>
      <c r="CT1091" s="169"/>
      <c r="CU1091" s="169"/>
      <c r="CV1091" s="169"/>
      <c r="CW1091" s="169"/>
      <c r="CX1091" s="169"/>
      <c r="EJ1091" s="147"/>
    </row>
    <row r="1092" spans="89:140" ht="12" customHeight="1">
      <c r="CK1092" s="172"/>
      <c r="CL1092" s="172"/>
      <c r="CM1092" s="169"/>
      <c r="CN1092" s="169"/>
      <c r="CO1092" s="169"/>
      <c r="CP1092" s="169"/>
      <c r="CQ1092" s="169"/>
      <c r="CR1092" s="169"/>
      <c r="CS1092" s="169"/>
      <c r="CT1092" s="169"/>
      <c r="CU1092" s="169"/>
      <c r="CV1092" s="169"/>
      <c r="CW1092" s="169"/>
      <c r="CX1092" s="169"/>
      <c r="EJ1092" s="147"/>
    </row>
    <row r="1093" spans="89:140" ht="12" customHeight="1">
      <c r="CK1093" s="172"/>
      <c r="CL1093" s="172"/>
      <c r="CM1093" s="169"/>
      <c r="CN1093" s="169"/>
      <c r="CO1093" s="169"/>
      <c r="CP1093" s="169"/>
      <c r="CQ1093" s="169"/>
      <c r="CR1093" s="169"/>
      <c r="CS1093" s="169"/>
      <c r="CT1093" s="169"/>
      <c r="CU1093" s="169"/>
      <c r="CV1093" s="169"/>
      <c r="CW1093" s="169"/>
      <c r="CX1093" s="169"/>
      <c r="EJ1093" s="147"/>
    </row>
    <row r="1094" spans="89:140" ht="12" customHeight="1">
      <c r="CK1094" s="172"/>
      <c r="CL1094" s="172"/>
      <c r="CM1094" s="169"/>
      <c r="CN1094" s="169"/>
      <c r="CO1094" s="169"/>
      <c r="CP1094" s="169"/>
      <c r="CQ1094" s="169"/>
      <c r="CR1094" s="169"/>
      <c r="CS1094" s="169"/>
      <c r="CT1094" s="169"/>
      <c r="CU1094" s="169"/>
      <c r="CV1094" s="169"/>
      <c r="CW1094" s="169"/>
      <c r="CX1094" s="169"/>
      <c r="EJ1094" s="147"/>
    </row>
    <row r="1095" spans="89:140" ht="12" customHeight="1">
      <c r="CK1095" s="172"/>
      <c r="CL1095" s="172"/>
      <c r="CM1095" s="169"/>
      <c r="CN1095" s="169"/>
      <c r="CO1095" s="169"/>
      <c r="CP1095" s="169"/>
      <c r="CQ1095" s="169"/>
      <c r="CR1095" s="169"/>
      <c r="CS1095" s="169"/>
      <c r="CT1095" s="169"/>
      <c r="CU1095" s="169"/>
      <c r="CV1095" s="169"/>
      <c r="CW1095" s="169"/>
      <c r="CX1095" s="169"/>
      <c r="EJ1095" s="147"/>
    </row>
    <row r="1096" spans="89:140" ht="12" customHeight="1">
      <c r="CK1096" s="172"/>
      <c r="CL1096" s="172"/>
      <c r="CM1096" s="169"/>
      <c r="CN1096" s="169"/>
      <c r="CO1096" s="169"/>
      <c r="CP1096" s="169"/>
      <c r="CQ1096" s="169"/>
      <c r="CR1096" s="169"/>
      <c r="CS1096" s="169"/>
      <c r="CT1096" s="169"/>
      <c r="CU1096" s="169"/>
      <c r="CV1096" s="169"/>
      <c r="CW1096" s="169"/>
      <c r="CX1096" s="169"/>
      <c r="EJ1096" s="147"/>
    </row>
    <row r="1097" spans="89:140" ht="12" customHeight="1">
      <c r="CK1097" s="172"/>
      <c r="CL1097" s="172"/>
      <c r="CM1097" s="169"/>
      <c r="CN1097" s="169"/>
      <c r="CO1097" s="169"/>
      <c r="CP1097" s="169"/>
      <c r="CQ1097" s="169"/>
      <c r="CR1097" s="169"/>
      <c r="CS1097" s="169"/>
      <c r="CT1097" s="169"/>
      <c r="CU1097" s="169"/>
      <c r="CV1097" s="169"/>
      <c r="CW1097" s="169"/>
      <c r="CX1097" s="169"/>
      <c r="EJ1097" s="147"/>
    </row>
    <row r="1098" spans="89:140" ht="12" customHeight="1">
      <c r="CK1098" s="172"/>
      <c r="CL1098" s="172"/>
      <c r="CM1098" s="169"/>
      <c r="CN1098" s="169"/>
      <c r="CO1098" s="169"/>
      <c r="CP1098" s="169"/>
      <c r="CQ1098" s="169"/>
      <c r="CR1098" s="169"/>
      <c r="CS1098" s="169"/>
      <c r="CT1098" s="169"/>
      <c r="CU1098" s="169"/>
      <c r="CV1098" s="169"/>
      <c r="CW1098" s="169"/>
      <c r="CX1098" s="169"/>
      <c r="EJ1098" s="147"/>
    </row>
    <row r="1099" spans="89:140" ht="12" customHeight="1">
      <c r="CK1099" s="172"/>
      <c r="CL1099" s="172"/>
      <c r="CM1099" s="169"/>
      <c r="CN1099" s="169"/>
      <c r="CO1099" s="169"/>
      <c r="CP1099" s="169"/>
      <c r="CQ1099" s="169"/>
      <c r="CR1099" s="169"/>
      <c r="CS1099" s="169"/>
      <c r="CT1099" s="169"/>
      <c r="CU1099" s="169"/>
      <c r="CV1099" s="169"/>
      <c r="CW1099" s="169"/>
      <c r="CX1099" s="169"/>
      <c r="EJ1099" s="147"/>
    </row>
    <row r="1100" spans="89:140" ht="12" customHeight="1">
      <c r="CK1100" s="172"/>
      <c r="CL1100" s="172"/>
      <c r="CM1100" s="169"/>
      <c r="CN1100" s="169"/>
      <c r="CO1100" s="169"/>
      <c r="CP1100" s="169"/>
      <c r="CQ1100" s="169"/>
      <c r="CR1100" s="169"/>
      <c r="CS1100" s="169"/>
      <c r="CT1100" s="169"/>
      <c r="CU1100" s="169"/>
      <c r="CV1100" s="169"/>
      <c r="CW1100" s="169"/>
      <c r="CX1100" s="169"/>
      <c r="EJ1100" s="147"/>
    </row>
    <row r="1101" spans="89:140" ht="12" customHeight="1">
      <c r="CK1101" s="172"/>
      <c r="CL1101" s="172"/>
      <c r="CM1101" s="169"/>
      <c r="CN1101" s="169"/>
      <c r="CO1101" s="169"/>
      <c r="CP1101" s="169"/>
      <c r="CQ1101" s="169"/>
      <c r="CR1101" s="169"/>
      <c r="CS1101" s="169"/>
      <c r="CT1101" s="169"/>
      <c r="CU1101" s="169"/>
      <c r="CV1101" s="169"/>
      <c r="CW1101" s="169"/>
      <c r="CX1101" s="169"/>
      <c r="EJ1101" s="147"/>
    </row>
    <row r="1102" spans="89:140" ht="12" customHeight="1">
      <c r="CK1102" s="172"/>
      <c r="CL1102" s="172"/>
      <c r="CM1102" s="169"/>
      <c r="CN1102" s="169"/>
      <c r="CO1102" s="169"/>
      <c r="CP1102" s="169"/>
      <c r="CQ1102" s="169"/>
      <c r="CR1102" s="169"/>
      <c r="CS1102" s="169"/>
      <c r="CT1102" s="169"/>
      <c r="CU1102" s="169"/>
      <c r="CV1102" s="169"/>
      <c r="CW1102" s="169"/>
      <c r="CX1102" s="169"/>
      <c r="EJ1102" s="147"/>
    </row>
    <row r="1103" spans="89:140" ht="12" customHeight="1">
      <c r="CK1103" s="172"/>
      <c r="CL1103" s="172"/>
      <c r="CM1103" s="169"/>
      <c r="CN1103" s="169"/>
      <c r="CO1103" s="169"/>
      <c r="CP1103" s="169"/>
      <c r="CQ1103" s="169"/>
      <c r="CR1103" s="169"/>
      <c r="CS1103" s="169"/>
      <c r="CT1103" s="169"/>
      <c r="CU1103" s="169"/>
      <c r="CV1103" s="169"/>
      <c r="CW1103" s="169"/>
      <c r="CX1103" s="169"/>
      <c r="EJ1103" s="147"/>
    </row>
    <row r="1104" spans="89:140" ht="12" customHeight="1">
      <c r="CK1104" s="172"/>
      <c r="CL1104" s="172"/>
      <c r="CM1104" s="169"/>
      <c r="CN1104" s="169"/>
      <c r="CO1104" s="169"/>
      <c r="CP1104" s="169"/>
      <c r="CQ1104" s="169"/>
      <c r="CR1104" s="169"/>
      <c r="CS1104" s="169"/>
      <c r="CT1104" s="169"/>
      <c r="CU1104" s="169"/>
      <c r="CV1104" s="169"/>
      <c r="CW1104" s="169"/>
      <c r="CX1104" s="169"/>
      <c r="EJ1104" s="147"/>
    </row>
    <row r="1105" spans="89:140" ht="12" customHeight="1">
      <c r="CK1105" s="172"/>
      <c r="CL1105" s="172"/>
      <c r="CM1105" s="169"/>
      <c r="CN1105" s="169"/>
      <c r="CO1105" s="169"/>
      <c r="CP1105" s="169"/>
      <c r="CQ1105" s="169"/>
      <c r="CR1105" s="169"/>
      <c r="CS1105" s="169"/>
      <c r="CT1105" s="169"/>
      <c r="CU1105" s="169"/>
      <c r="CV1105" s="169"/>
      <c r="CW1105" s="169"/>
      <c r="CX1105" s="169"/>
      <c r="EJ1105" s="147"/>
    </row>
    <row r="1106" spans="89:140" ht="12" customHeight="1">
      <c r="EJ1106" s="147"/>
    </row>
    <row r="1107" spans="89:140" ht="12" customHeight="1">
      <c r="EJ1107" s="147"/>
    </row>
    <row r="1108" spans="89:140" ht="12" customHeight="1">
      <c r="EJ1108" s="147"/>
    </row>
    <row r="1109" spans="89:140" ht="12" customHeight="1">
      <c r="CK1109" s="172"/>
      <c r="CL1109" s="172"/>
      <c r="CM1109" s="172"/>
      <c r="CN1109" s="172"/>
      <c r="CO1109" s="172"/>
      <c r="CP1109" s="172"/>
      <c r="CQ1109" s="172"/>
      <c r="CR1109" s="172"/>
      <c r="CS1109" s="172"/>
      <c r="CT1109" s="172"/>
      <c r="CU1109" s="172"/>
      <c r="CV1109" s="172"/>
      <c r="CW1109" s="172"/>
      <c r="EJ1109" s="147"/>
    </row>
    <row r="1110" spans="89:140" ht="12" customHeight="1">
      <c r="CK1110" s="172"/>
      <c r="CL1110" s="172"/>
      <c r="CN1110" s="169"/>
      <c r="CO1110" s="169"/>
      <c r="CP1110" s="169"/>
      <c r="CQ1110" s="169"/>
      <c r="CR1110" s="169"/>
      <c r="CS1110" s="169"/>
      <c r="CT1110" s="169"/>
      <c r="CU1110" s="169"/>
      <c r="CV1110" s="169"/>
      <c r="CW1110" s="169"/>
      <c r="CX1110" s="169"/>
      <c r="EJ1110" s="147"/>
    </row>
    <row r="1111" spans="89:140" ht="12" customHeight="1">
      <c r="CK1111" s="172"/>
      <c r="CL1111" s="172"/>
      <c r="CN1111" s="172"/>
      <c r="CO1111" s="172"/>
      <c r="CP1111" s="172"/>
      <c r="CQ1111" s="172"/>
      <c r="CR1111" s="172"/>
      <c r="CS1111" s="172"/>
      <c r="CT1111" s="172"/>
      <c r="CU1111" s="172"/>
      <c r="CV1111" s="172"/>
      <c r="CW1111" s="172"/>
      <c r="CX1111" s="172"/>
      <c r="EJ1111" s="147"/>
    </row>
    <row r="1112" spans="89:140" ht="12" customHeight="1">
      <c r="CK1112" s="172"/>
      <c r="CL1112" s="172"/>
      <c r="CN1112" s="172"/>
      <c r="CO1112" s="172"/>
      <c r="CP1112" s="172"/>
      <c r="CQ1112" s="172"/>
      <c r="CR1112" s="172"/>
      <c r="CS1112" s="172"/>
      <c r="CT1112" s="172"/>
      <c r="CU1112" s="172"/>
      <c r="CV1112" s="172"/>
      <c r="CW1112" s="172"/>
      <c r="CX1112" s="172"/>
      <c r="EJ1112" s="147"/>
    </row>
    <row r="1113" spans="89:140" ht="12" customHeight="1">
      <c r="CK1113" s="172"/>
      <c r="CL1113" s="172"/>
      <c r="CM1113" s="169"/>
      <c r="CN1113" s="169"/>
      <c r="CO1113" s="169"/>
      <c r="CP1113" s="169"/>
      <c r="CQ1113" s="169"/>
      <c r="CR1113" s="169"/>
      <c r="CS1113" s="169"/>
      <c r="CT1113" s="169"/>
      <c r="CU1113" s="169"/>
      <c r="CV1113" s="169"/>
      <c r="CW1113" s="169"/>
      <c r="CX1113" s="169"/>
      <c r="EJ1113" s="147"/>
    </row>
    <row r="1114" spans="89:140" ht="12" customHeight="1">
      <c r="CK1114" s="172"/>
      <c r="CL1114" s="172"/>
      <c r="CM1114" s="169"/>
      <c r="CN1114" s="169"/>
      <c r="CO1114" s="169"/>
      <c r="CP1114" s="169"/>
      <c r="CQ1114" s="169"/>
      <c r="CR1114" s="169"/>
      <c r="CS1114" s="169"/>
      <c r="CT1114" s="169"/>
      <c r="CU1114" s="169"/>
      <c r="CV1114" s="169"/>
      <c r="CW1114" s="169"/>
      <c r="CX1114" s="169"/>
      <c r="EJ1114" s="147"/>
    </row>
    <row r="1115" spans="89:140" ht="12" customHeight="1">
      <c r="CK1115" s="172"/>
      <c r="CL1115" s="172"/>
      <c r="CM1115" s="169"/>
      <c r="CN1115" s="169"/>
      <c r="CO1115" s="169"/>
      <c r="CP1115" s="169"/>
      <c r="CQ1115" s="169"/>
      <c r="CR1115" s="169"/>
      <c r="CS1115" s="169"/>
      <c r="CT1115" s="169"/>
      <c r="CU1115" s="169"/>
      <c r="CV1115" s="169"/>
      <c r="CW1115" s="169"/>
      <c r="CX1115" s="169"/>
      <c r="EJ1115" s="147"/>
    </row>
    <row r="1116" spans="89:140" ht="12" customHeight="1">
      <c r="CK1116" s="172"/>
      <c r="CL1116" s="172"/>
      <c r="CM1116" s="169"/>
      <c r="CN1116" s="169"/>
      <c r="CO1116" s="169"/>
      <c r="CP1116" s="169"/>
      <c r="CQ1116" s="169"/>
      <c r="CR1116" s="169"/>
      <c r="CS1116" s="169"/>
      <c r="CT1116" s="169"/>
      <c r="CU1116" s="169"/>
      <c r="CV1116" s="169"/>
      <c r="CW1116" s="169"/>
      <c r="CX1116" s="169"/>
      <c r="EJ1116" s="147"/>
    </row>
    <row r="1117" spans="89:140" ht="12" customHeight="1">
      <c r="CK1117" s="172"/>
      <c r="CL1117" s="172"/>
      <c r="CM1117" s="169"/>
      <c r="CN1117" s="169"/>
      <c r="CO1117" s="169"/>
      <c r="CP1117" s="169"/>
      <c r="CQ1117" s="169"/>
      <c r="CR1117" s="169"/>
      <c r="CS1117" s="169"/>
      <c r="CT1117" s="169"/>
      <c r="CU1117" s="169"/>
      <c r="CV1117" s="169"/>
      <c r="CW1117" s="169"/>
      <c r="CX1117" s="169"/>
      <c r="EJ1117" s="147"/>
    </row>
    <row r="1118" spans="89:140" ht="12" customHeight="1">
      <c r="CK1118" s="172"/>
      <c r="CL1118" s="172"/>
      <c r="CM1118" s="169"/>
      <c r="CN1118" s="169"/>
      <c r="CO1118" s="169"/>
      <c r="CP1118" s="169"/>
      <c r="CQ1118" s="169"/>
      <c r="CR1118" s="169"/>
      <c r="CS1118" s="169"/>
      <c r="CT1118" s="169"/>
      <c r="CU1118" s="169"/>
      <c r="CV1118" s="169"/>
      <c r="CW1118" s="169"/>
      <c r="CX1118" s="169"/>
      <c r="EJ1118" s="147"/>
    </row>
    <row r="1119" spans="89:140" ht="12" customHeight="1">
      <c r="CK1119" s="172"/>
      <c r="CL1119" s="172"/>
      <c r="CM1119" s="169"/>
      <c r="CN1119" s="169"/>
      <c r="CO1119" s="169"/>
      <c r="CP1119" s="169"/>
      <c r="CQ1119" s="169"/>
      <c r="CR1119" s="169"/>
      <c r="CS1119" s="169"/>
      <c r="CT1119" s="169"/>
      <c r="CU1119" s="169"/>
      <c r="CV1119" s="169"/>
      <c r="CW1119" s="169"/>
      <c r="CX1119" s="169"/>
      <c r="EJ1119" s="147"/>
    </row>
    <row r="1120" spans="89:140" ht="12" customHeight="1">
      <c r="CK1120" s="172"/>
      <c r="CL1120" s="172"/>
      <c r="CM1120" s="169"/>
      <c r="CN1120" s="169"/>
      <c r="CO1120" s="169"/>
      <c r="CP1120" s="169"/>
      <c r="CQ1120" s="169"/>
      <c r="CR1120" s="169"/>
      <c r="CS1120" s="169"/>
      <c r="CT1120" s="169"/>
      <c r="CU1120" s="169"/>
      <c r="CV1120" s="169"/>
      <c r="CW1120" s="169"/>
      <c r="CX1120" s="169"/>
      <c r="EJ1120" s="147"/>
    </row>
    <row r="1121" spans="89:140" ht="12" customHeight="1">
      <c r="CK1121" s="172"/>
      <c r="CL1121" s="172"/>
      <c r="CM1121" s="169"/>
      <c r="CN1121" s="169"/>
      <c r="CO1121" s="169"/>
      <c r="CP1121" s="169"/>
      <c r="CQ1121" s="169"/>
      <c r="CR1121" s="169"/>
      <c r="CS1121" s="169"/>
      <c r="CT1121" s="169"/>
      <c r="CU1121" s="169"/>
      <c r="CV1121" s="169"/>
      <c r="CW1121" s="169"/>
      <c r="CX1121" s="169"/>
      <c r="EJ1121" s="147"/>
    </row>
    <row r="1122" spans="89:140" ht="12" customHeight="1">
      <c r="CK1122" s="172"/>
      <c r="CL1122" s="172"/>
      <c r="CM1122" s="169"/>
      <c r="CN1122" s="169"/>
      <c r="CO1122" s="169"/>
      <c r="CP1122" s="169"/>
      <c r="CQ1122" s="169"/>
      <c r="CR1122" s="169"/>
      <c r="CS1122" s="169"/>
      <c r="CT1122" s="169"/>
      <c r="CU1122" s="169"/>
      <c r="CV1122" s="169"/>
      <c r="CW1122" s="169"/>
      <c r="CX1122" s="169"/>
      <c r="EJ1122" s="147"/>
    </row>
    <row r="1123" spans="89:140" ht="12" customHeight="1">
      <c r="CK1123" s="172"/>
      <c r="CL1123" s="172"/>
      <c r="CM1123" s="169"/>
      <c r="CN1123" s="169"/>
      <c r="CO1123" s="169"/>
      <c r="CP1123" s="169"/>
      <c r="CQ1123" s="169"/>
      <c r="CR1123" s="169"/>
      <c r="CS1123" s="169"/>
      <c r="CT1123" s="169"/>
      <c r="CU1123" s="169"/>
      <c r="CV1123" s="169"/>
      <c r="CW1123" s="169"/>
      <c r="CX1123" s="169"/>
      <c r="EJ1123" s="147"/>
    </row>
    <row r="1124" spans="89:140" ht="12" customHeight="1">
      <c r="CK1124" s="172"/>
      <c r="CL1124" s="172"/>
      <c r="CM1124" s="169"/>
      <c r="CN1124" s="169"/>
      <c r="CO1124" s="169"/>
      <c r="CP1124" s="169"/>
      <c r="CQ1124" s="169"/>
      <c r="CR1124" s="169"/>
      <c r="CS1124" s="169"/>
      <c r="CT1124" s="169"/>
      <c r="CU1124" s="169"/>
      <c r="CV1124" s="169"/>
      <c r="CW1124" s="169"/>
      <c r="CX1124" s="169"/>
      <c r="EJ1124" s="147"/>
    </row>
    <row r="1125" spans="89:140" ht="12" customHeight="1">
      <c r="CK1125" s="172"/>
      <c r="CL1125" s="172"/>
      <c r="CM1125" s="169"/>
      <c r="CN1125" s="169"/>
      <c r="CO1125" s="169"/>
      <c r="CP1125" s="169"/>
      <c r="CQ1125" s="169"/>
      <c r="CR1125" s="169"/>
      <c r="CS1125" s="169"/>
      <c r="CT1125" s="169"/>
      <c r="CU1125" s="169"/>
      <c r="CV1125" s="169"/>
      <c r="CW1125" s="169"/>
      <c r="CX1125" s="169"/>
      <c r="EJ1125" s="147"/>
    </row>
    <row r="1126" spans="89:140" ht="12" customHeight="1">
      <c r="CK1126" s="172"/>
      <c r="CL1126" s="172"/>
      <c r="CM1126" s="169"/>
      <c r="CN1126" s="169"/>
      <c r="CO1126" s="169"/>
      <c r="CP1126" s="169"/>
      <c r="CQ1126" s="169"/>
      <c r="CR1126" s="169"/>
      <c r="CS1126" s="169"/>
      <c r="CT1126" s="169"/>
      <c r="CU1126" s="169"/>
      <c r="CV1126" s="169"/>
      <c r="CW1126" s="169"/>
      <c r="CX1126" s="169"/>
      <c r="EJ1126" s="147"/>
    </row>
    <row r="1127" spans="89:140" ht="12" customHeight="1">
      <c r="CK1127" s="172"/>
      <c r="CL1127" s="172"/>
      <c r="CM1127" s="169"/>
      <c r="CN1127" s="169"/>
      <c r="CO1127" s="169"/>
      <c r="CP1127" s="169"/>
      <c r="CQ1127" s="169"/>
      <c r="CR1127" s="169"/>
      <c r="CS1127" s="169"/>
      <c r="CT1127" s="169"/>
      <c r="CU1127" s="169"/>
      <c r="CV1127" s="169"/>
      <c r="CW1127" s="169"/>
      <c r="CX1127" s="169"/>
      <c r="EJ1127" s="147"/>
    </row>
    <row r="1128" spans="89:140" ht="12" customHeight="1">
      <c r="CK1128" s="172"/>
      <c r="CL1128" s="172"/>
      <c r="CM1128" s="169"/>
      <c r="CN1128" s="169"/>
      <c r="CO1128" s="169"/>
      <c r="CP1128" s="169"/>
      <c r="CQ1128" s="169"/>
      <c r="CR1128" s="169"/>
      <c r="CS1128" s="169"/>
      <c r="CT1128" s="169"/>
      <c r="CU1128" s="169"/>
      <c r="CV1128" s="169"/>
      <c r="CW1128" s="169"/>
      <c r="CX1128" s="169"/>
      <c r="EJ1128" s="147"/>
    </row>
    <row r="1129" spans="89:140" ht="12" customHeight="1">
      <c r="CK1129" s="172"/>
      <c r="CL1129" s="172"/>
      <c r="CM1129" s="169"/>
      <c r="CN1129" s="169"/>
      <c r="CO1129" s="169"/>
      <c r="CP1129" s="169"/>
      <c r="CQ1129" s="169"/>
      <c r="CR1129" s="169"/>
      <c r="CS1129" s="169"/>
      <c r="CT1129" s="169"/>
      <c r="CU1129" s="169"/>
      <c r="CV1129" s="169"/>
      <c r="CW1129" s="169"/>
      <c r="CX1129" s="169"/>
      <c r="EJ1129" s="147"/>
    </row>
    <row r="1130" spans="89:140" ht="12" customHeight="1">
      <c r="CK1130" s="172"/>
      <c r="CL1130" s="172"/>
      <c r="CM1130" s="169"/>
      <c r="CN1130" s="169"/>
      <c r="CO1130" s="169"/>
      <c r="CP1130" s="169"/>
      <c r="CQ1130" s="169"/>
      <c r="CR1130" s="169"/>
      <c r="CS1130" s="169"/>
      <c r="CT1130" s="169"/>
      <c r="CU1130" s="169"/>
      <c r="CV1130" s="169"/>
      <c r="CW1130" s="169"/>
      <c r="CX1130" s="169"/>
      <c r="EJ1130" s="147"/>
    </row>
    <row r="1131" spans="89:140" ht="12" customHeight="1">
      <c r="CK1131" s="172"/>
      <c r="CL1131" s="172"/>
      <c r="CM1131" s="169"/>
      <c r="CN1131" s="169"/>
      <c r="CO1131" s="169"/>
      <c r="CP1131" s="169"/>
      <c r="CQ1131" s="169"/>
      <c r="CR1131" s="169"/>
      <c r="CS1131" s="169"/>
      <c r="CT1131" s="169"/>
      <c r="CU1131" s="169"/>
      <c r="CV1131" s="169"/>
      <c r="CW1131" s="169"/>
      <c r="CX1131" s="169"/>
      <c r="EJ1131" s="147"/>
    </row>
    <row r="1132" spans="89:140" ht="12" customHeight="1">
      <c r="CK1132" s="172"/>
      <c r="CL1132" s="172"/>
      <c r="CM1132" s="169"/>
      <c r="CN1132" s="169"/>
      <c r="CO1132" s="169"/>
      <c r="CP1132" s="169"/>
      <c r="CQ1132" s="169"/>
      <c r="CR1132" s="169"/>
      <c r="CS1132" s="169"/>
      <c r="CT1132" s="169"/>
      <c r="CU1132" s="169"/>
      <c r="CV1132" s="169"/>
      <c r="CW1132" s="169"/>
      <c r="CX1132" s="169"/>
      <c r="EJ1132" s="147"/>
    </row>
    <row r="1133" spans="89:140" ht="12" customHeight="1">
      <c r="EJ1133" s="147"/>
    </row>
    <row r="1134" spans="89:140" ht="12" customHeight="1">
      <c r="EJ1134" s="147"/>
    </row>
    <row r="1135" spans="89:140" ht="12" customHeight="1">
      <c r="EJ1135" s="147"/>
    </row>
    <row r="1136" spans="89:140" ht="12" customHeight="1">
      <c r="CK1136" s="172"/>
      <c r="CL1136" s="172"/>
      <c r="CM1136" s="169"/>
      <c r="CN1136" s="169"/>
      <c r="CO1136" s="169"/>
      <c r="CP1136" s="169"/>
      <c r="CQ1136" s="169"/>
      <c r="CR1136" s="169"/>
      <c r="CS1136" s="169"/>
      <c r="CT1136" s="169"/>
      <c r="CU1136" s="169"/>
      <c r="CV1136" s="169"/>
      <c r="CW1136" s="169"/>
      <c r="CX1136" s="169"/>
      <c r="CY1136" s="169"/>
      <c r="CZ1136" s="169"/>
      <c r="DA1136" s="169"/>
      <c r="DB1136" s="169"/>
      <c r="DC1136" s="169"/>
      <c r="DD1136" s="169"/>
      <c r="DE1136" s="169"/>
      <c r="DF1136" s="169"/>
      <c r="DG1136" s="169"/>
      <c r="DH1136" s="169"/>
      <c r="DI1136" s="169"/>
      <c r="DJ1136" s="169"/>
      <c r="DK1136" s="169"/>
      <c r="DL1136" s="169"/>
      <c r="DM1136" s="169"/>
      <c r="DN1136" s="169"/>
      <c r="DO1136" s="169"/>
      <c r="DP1136" s="169"/>
      <c r="DQ1136" s="169"/>
      <c r="EJ1136" s="147"/>
    </row>
    <row r="1137" spans="89:140" ht="12" customHeight="1">
      <c r="CK1137" s="172"/>
      <c r="CL1137" s="172"/>
      <c r="CM1137" s="169"/>
      <c r="CN1137" s="169"/>
      <c r="CO1137" s="169"/>
      <c r="CP1137" s="169"/>
      <c r="CQ1137" s="169"/>
      <c r="CR1137" s="169"/>
      <c r="CS1137" s="169"/>
      <c r="CT1137" s="169"/>
      <c r="CU1137" s="169"/>
      <c r="CV1137" s="169"/>
      <c r="CW1137" s="169"/>
      <c r="CX1137" s="169"/>
      <c r="CY1137" s="169"/>
      <c r="CZ1137" s="169"/>
      <c r="DA1137" s="169"/>
      <c r="DB1137" s="169"/>
      <c r="DC1137" s="169"/>
      <c r="DD1137" s="169"/>
      <c r="DE1137" s="169"/>
      <c r="DF1137" s="169"/>
      <c r="DG1137" s="169"/>
      <c r="DH1137" s="169"/>
      <c r="DI1137" s="169"/>
      <c r="DJ1137" s="169"/>
      <c r="DK1137" s="169"/>
      <c r="DL1137" s="169"/>
      <c r="DM1137" s="169"/>
      <c r="DN1137" s="169"/>
      <c r="DO1137" s="169"/>
      <c r="DP1137" s="169"/>
      <c r="DQ1137" s="169"/>
      <c r="EJ1137" s="147"/>
    </row>
    <row r="1138" spans="89:140" ht="12" customHeight="1">
      <c r="CK1138" s="172"/>
      <c r="CL1138" s="172"/>
      <c r="CM1138" s="169"/>
      <c r="CN1138" s="169"/>
      <c r="CO1138" s="169"/>
      <c r="CP1138" s="169"/>
      <c r="CQ1138" s="169"/>
      <c r="CR1138" s="169"/>
      <c r="CS1138" s="169"/>
      <c r="CT1138" s="169"/>
      <c r="CU1138" s="169"/>
      <c r="CV1138" s="169"/>
      <c r="CW1138" s="169"/>
      <c r="EJ1138" s="147"/>
    </row>
    <row r="1139" spans="89:140" ht="12" customHeight="1">
      <c r="CK1139" s="172"/>
      <c r="CL1139" s="172"/>
      <c r="CM1139" s="172"/>
      <c r="CN1139" s="172"/>
      <c r="CO1139" s="172"/>
      <c r="CP1139" s="172"/>
      <c r="CQ1139" s="172"/>
      <c r="CR1139" s="172"/>
      <c r="CS1139" s="172"/>
      <c r="CT1139" s="172"/>
      <c r="CU1139" s="172"/>
      <c r="CV1139" s="172"/>
      <c r="CW1139" s="172"/>
      <c r="EJ1139" s="147"/>
    </row>
    <row r="1140" spans="89:140" ht="12" customHeight="1">
      <c r="CK1140" s="172"/>
      <c r="CL1140" s="172"/>
      <c r="CM1140" s="178"/>
      <c r="CN1140" s="178"/>
      <c r="CO1140" s="178"/>
      <c r="CP1140" s="178"/>
      <c r="CQ1140" s="178"/>
      <c r="CR1140" s="178"/>
      <c r="CS1140" s="178"/>
      <c r="CT1140" s="178"/>
      <c r="CU1140" s="178"/>
      <c r="CV1140" s="178"/>
      <c r="CW1140" s="178"/>
      <c r="EJ1140" s="147"/>
    </row>
    <row r="1141" spans="89:140" ht="12" customHeight="1">
      <c r="CK1141" s="172"/>
      <c r="CL1141" s="172"/>
      <c r="CM1141" s="178"/>
      <c r="CN1141" s="178"/>
      <c r="CO1141" s="178"/>
      <c r="CP1141" s="178"/>
      <c r="CQ1141" s="178"/>
      <c r="CR1141" s="178"/>
      <c r="CS1141" s="178"/>
      <c r="CT1141" s="178"/>
      <c r="CU1141" s="178"/>
      <c r="CV1141" s="178"/>
      <c r="CW1141" s="178"/>
      <c r="EJ1141" s="147"/>
    </row>
    <row r="1142" spans="89:140" ht="12" customHeight="1">
      <c r="CK1142" s="172"/>
      <c r="CL1142" s="172"/>
      <c r="CM1142" s="178"/>
      <c r="CN1142" s="178"/>
      <c r="CO1142" s="178"/>
      <c r="CP1142" s="178"/>
      <c r="CQ1142" s="178"/>
      <c r="CR1142" s="178"/>
      <c r="CS1142" s="178"/>
      <c r="CT1142" s="178"/>
      <c r="CU1142" s="178"/>
      <c r="CV1142" s="178"/>
      <c r="CW1142" s="178"/>
      <c r="EJ1142" s="147"/>
    </row>
    <row r="1143" spans="89:140" ht="12" customHeight="1">
      <c r="CK1143" s="172"/>
      <c r="CL1143" s="172"/>
      <c r="CM1143" s="178"/>
      <c r="CN1143" s="178"/>
      <c r="CO1143" s="178"/>
      <c r="CP1143" s="178"/>
      <c r="CQ1143" s="178"/>
      <c r="CR1143" s="178"/>
      <c r="CS1143" s="178"/>
      <c r="CT1143" s="178"/>
      <c r="CU1143" s="178"/>
      <c r="CV1143" s="178"/>
      <c r="CW1143" s="178"/>
      <c r="EJ1143" s="147"/>
    </row>
    <row r="1144" spans="89:140" ht="12" customHeight="1">
      <c r="CK1144" s="172"/>
      <c r="CL1144" s="172"/>
      <c r="CM1144" s="178"/>
      <c r="CN1144" s="178"/>
      <c r="CO1144" s="178"/>
      <c r="CP1144" s="178"/>
      <c r="CQ1144" s="178"/>
      <c r="CR1144" s="178"/>
      <c r="CS1144" s="178"/>
      <c r="CT1144" s="178"/>
      <c r="CU1144" s="178"/>
      <c r="CV1144" s="178"/>
      <c r="CW1144" s="178"/>
      <c r="EJ1144" s="147"/>
    </row>
    <row r="1145" spans="89:140" ht="12" customHeight="1">
      <c r="CK1145" s="172"/>
      <c r="CL1145" s="172"/>
      <c r="CM1145" s="178"/>
      <c r="CN1145" s="178"/>
      <c r="CO1145" s="178"/>
      <c r="CP1145" s="178"/>
      <c r="CQ1145" s="178"/>
      <c r="CR1145" s="178"/>
      <c r="CS1145" s="178"/>
      <c r="CT1145" s="178"/>
      <c r="CU1145" s="178"/>
      <c r="CV1145" s="178"/>
      <c r="CW1145" s="178"/>
      <c r="EJ1145" s="147"/>
    </row>
    <row r="1146" spans="89:140" ht="12" customHeight="1">
      <c r="CK1146" s="172"/>
      <c r="CL1146" s="172"/>
      <c r="CM1146" s="178"/>
      <c r="CN1146" s="178"/>
      <c r="CO1146" s="178"/>
      <c r="CP1146" s="178"/>
      <c r="CQ1146" s="178"/>
      <c r="CR1146" s="178"/>
      <c r="CS1146" s="178"/>
      <c r="CT1146" s="178"/>
      <c r="CU1146" s="178"/>
      <c r="CV1146" s="178"/>
      <c r="CW1146" s="178"/>
      <c r="EJ1146" s="147"/>
    </row>
    <row r="1147" spans="89:140" ht="12" customHeight="1">
      <c r="CK1147" s="172"/>
      <c r="CL1147" s="172"/>
      <c r="CM1147" s="178"/>
      <c r="CN1147" s="178"/>
      <c r="CO1147" s="178"/>
      <c r="CP1147" s="178"/>
      <c r="CQ1147" s="178"/>
      <c r="CR1147" s="178"/>
      <c r="CS1147" s="178"/>
      <c r="CT1147" s="178"/>
      <c r="CU1147" s="178"/>
      <c r="CV1147" s="178"/>
      <c r="CW1147" s="178"/>
      <c r="EJ1147" s="147"/>
    </row>
    <row r="1148" spans="89:140" ht="12" customHeight="1">
      <c r="CK1148" s="172"/>
      <c r="CL1148" s="172"/>
      <c r="CM1148" s="178"/>
      <c r="CN1148" s="178"/>
      <c r="CO1148" s="178"/>
      <c r="CP1148" s="178"/>
      <c r="CQ1148" s="178"/>
      <c r="CR1148" s="178"/>
      <c r="CS1148" s="178"/>
      <c r="CT1148" s="178"/>
      <c r="CU1148" s="178"/>
      <c r="CV1148" s="178"/>
      <c r="CW1148" s="178"/>
      <c r="EJ1148" s="147"/>
    </row>
    <row r="1149" spans="89:140" ht="12" customHeight="1">
      <c r="CK1149" s="172"/>
      <c r="CL1149" s="172"/>
      <c r="CM1149" s="178"/>
      <c r="CN1149" s="178"/>
      <c r="CO1149" s="178"/>
      <c r="CP1149" s="178"/>
      <c r="CQ1149" s="178"/>
      <c r="CR1149" s="178"/>
      <c r="CS1149" s="178"/>
      <c r="CT1149" s="178"/>
      <c r="CU1149" s="178"/>
      <c r="CV1149" s="178"/>
      <c r="CW1149" s="178"/>
      <c r="EJ1149" s="147"/>
    </row>
    <row r="1150" spans="89:140" ht="12" customHeight="1">
      <c r="CK1150" s="172"/>
      <c r="CL1150" s="172"/>
      <c r="CM1150" s="178"/>
      <c r="CN1150" s="178"/>
      <c r="CO1150" s="178"/>
      <c r="CP1150" s="178"/>
      <c r="CQ1150" s="178"/>
      <c r="CR1150" s="178"/>
      <c r="CS1150" s="178"/>
      <c r="CT1150" s="178"/>
      <c r="CU1150" s="178"/>
      <c r="CV1150" s="178"/>
      <c r="CW1150" s="178"/>
      <c r="EJ1150" s="147"/>
    </row>
    <row r="1151" spans="89:140" ht="12" customHeight="1">
      <c r="CK1151" s="172"/>
      <c r="CL1151" s="172"/>
      <c r="CM1151" s="178"/>
      <c r="CN1151" s="178"/>
      <c r="CO1151" s="178"/>
      <c r="CP1151" s="178"/>
      <c r="CQ1151" s="178"/>
      <c r="CR1151" s="178"/>
      <c r="CS1151" s="178"/>
      <c r="CT1151" s="178"/>
      <c r="CU1151" s="178"/>
      <c r="CV1151" s="178"/>
      <c r="CW1151" s="178"/>
      <c r="EJ1151" s="147"/>
    </row>
    <row r="1152" spans="89:140" ht="12" customHeight="1">
      <c r="CK1152" s="172"/>
      <c r="CL1152" s="172"/>
      <c r="CM1152" s="178"/>
      <c r="CN1152" s="178"/>
      <c r="CO1152" s="178"/>
      <c r="CP1152" s="178"/>
      <c r="CQ1152" s="178"/>
      <c r="CR1152" s="178"/>
      <c r="CS1152" s="178"/>
      <c r="CT1152" s="178"/>
      <c r="CU1152" s="178"/>
      <c r="CV1152" s="178"/>
      <c r="CW1152" s="178"/>
      <c r="EJ1152" s="147"/>
    </row>
    <row r="1153" spans="89:140" ht="12" customHeight="1">
      <c r="CK1153" s="172"/>
      <c r="CL1153" s="172"/>
      <c r="CM1153" s="178"/>
      <c r="CN1153" s="178"/>
      <c r="CO1153" s="178"/>
      <c r="CP1153" s="178"/>
      <c r="CQ1153" s="178"/>
      <c r="CR1153" s="178"/>
      <c r="CS1153" s="178"/>
      <c r="CT1153" s="178"/>
      <c r="CU1153" s="178"/>
      <c r="CV1153" s="178"/>
      <c r="CW1153" s="178"/>
      <c r="EJ1153" s="147"/>
    </row>
    <row r="1154" spans="89:140" ht="12" customHeight="1">
      <c r="CK1154" s="172"/>
      <c r="CL1154" s="172"/>
      <c r="CM1154" s="178"/>
      <c r="CN1154" s="178"/>
      <c r="CO1154" s="178"/>
      <c r="CP1154" s="178"/>
      <c r="CQ1154" s="178"/>
      <c r="CR1154" s="178"/>
      <c r="CS1154" s="178"/>
      <c r="CT1154" s="178"/>
      <c r="CU1154" s="178"/>
      <c r="CV1154" s="178"/>
      <c r="CW1154" s="178"/>
      <c r="EJ1154" s="147"/>
    </row>
    <row r="1155" spans="89:140" ht="12" customHeight="1">
      <c r="CK1155" s="172"/>
      <c r="CL1155" s="172"/>
      <c r="CM1155" s="178"/>
      <c r="CN1155" s="178"/>
      <c r="CO1155" s="178"/>
      <c r="CP1155" s="178"/>
      <c r="CQ1155" s="178"/>
      <c r="CR1155" s="178"/>
      <c r="CS1155" s="178"/>
      <c r="CT1155" s="178"/>
      <c r="CU1155" s="178"/>
      <c r="CV1155" s="178"/>
      <c r="CW1155" s="178"/>
      <c r="EJ1155" s="147"/>
    </row>
    <row r="1156" spans="89:140" ht="12" customHeight="1">
      <c r="CK1156" s="172"/>
      <c r="CL1156" s="172"/>
      <c r="CM1156" s="178"/>
      <c r="CN1156" s="178"/>
      <c r="CO1156" s="178"/>
      <c r="CP1156" s="178"/>
      <c r="CQ1156" s="178"/>
      <c r="CR1156" s="178"/>
      <c r="CS1156" s="178"/>
      <c r="CT1156" s="178"/>
      <c r="CU1156" s="178"/>
      <c r="CV1156" s="178"/>
      <c r="CW1156" s="178"/>
      <c r="EJ1156" s="147"/>
    </row>
    <row r="1157" spans="89:140" ht="12" customHeight="1">
      <c r="CK1157" s="172"/>
      <c r="CL1157" s="172"/>
      <c r="CM1157" s="178"/>
      <c r="CN1157" s="178"/>
      <c r="CO1157" s="178"/>
      <c r="CP1157" s="178"/>
      <c r="CQ1157" s="178"/>
      <c r="CR1157" s="178"/>
      <c r="CS1157" s="178"/>
      <c r="CT1157" s="178"/>
      <c r="CU1157" s="178"/>
      <c r="CV1157" s="178"/>
      <c r="CW1157" s="178"/>
      <c r="EJ1157" s="147"/>
    </row>
    <row r="1158" spans="89:140" ht="12" customHeight="1">
      <c r="CK1158" s="172"/>
      <c r="CL1158" s="172"/>
      <c r="CM1158" s="178"/>
      <c r="CN1158" s="178"/>
      <c r="CO1158" s="178"/>
      <c r="CP1158" s="178"/>
      <c r="CQ1158" s="178"/>
      <c r="CR1158" s="178"/>
      <c r="CS1158" s="178"/>
      <c r="CT1158" s="178"/>
      <c r="CU1158" s="178"/>
      <c r="CV1158" s="178"/>
      <c r="CW1158" s="178"/>
      <c r="EJ1158" s="147"/>
    </row>
    <row r="1159" spans="89:140" ht="12" customHeight="1">
      <c r="CK1159" s="172"/>
      <c r="CL1159" s="172"/>
      <c r="CM1159" s="178"/>
      <c r="CN1159" s="178"/>
      <c r="CO1159" s="178"/>
      <c r="CP1159" s="178"/>
      <c r="CQ1159" s="178"/>
      <c r="CR1159" s="178"/>
      <c r="CS1159" s="178"/>
      <c r="CT1159" s="178"/>
      <c r="CU1159" s="178"/>
      <c r="CV1159" s="178"/>
      <c r="CW1159" s="178"/>
      <c r="EJ1159" s="147"/>
    </row>
    <row r="1160" spans="89:140" ht="12" customHeight="1">
      <c r="EJ1160" s="147"/>
    </row>
    <row r="1161" spans="89:140" ht="12" customHeight="1">
      <c r="EJ1161" s="147"/>
    </row>
    <row r="1162" spans="89:140" ht="12" customHeight="1">
      <c r="EJ1162" s="147"/>
    </row>
    <row r="1163" spans="89:140" ht="12" customHeight="1">
      <c r="EJ1163" s="147"/>
    </row>
    <row r="1164" spans="89:140" ht="12" customHeight="1">
      <c r="EJ1164" s="147"/>
    </row>
    <row r="1165" spans="89:140" ht="12" customHeight="1">
      <c r="EJ1165" s="147"/>
    </row>
    <row r="1166" spans="89:140" ht="12" customHeight="1">
      <c r="EJ1166" s="147"/>
    </row>
    <row r="1167" spans="89:140" ht="12" customHeight="1">
      <c r="EJ1167" s="147"/>
    </row>
    <row r="1168" spans="89:140" ht="12" customHeight="1">
      <c r="EJ1168" s="147"/>
    </row>
    <row r="1169" spans="140:140" ht="12" customHeight="1">
      <c r="EJ1169" s="147"/>
    </row>
    <row r="1170" spans="140:140" ht="12" customHeight="1">
      <c r="EJ1170" s="147"/>
    </row>
    <row r="1171" spans="140:140" ht="12" customHeight="1">
      <c r="EJ1171" s="147"/>
    </row>
    <row r="1172" spans="140:140" ht="12" customHeight="1">
      <c r="EJ1172" s="147"/>
    </row>
    <row r="1173" spans="140:140" ht="12" customHeight="1">
      <c r="EJ1173" s="147"/>
    </row>
    <row r="1174" spans="140:140" ht="12" customHeight="1">
      <c r="EJ1174" s="147"/>
    </row>
    <row r="1175" spans="140:140" ht="12" customHeight="1">
      <c r="EJ1175" s="147"/>
    </row>
    <row r="1176" spans="140:140" ht="12" customHeight="1">
      <c r="EJ1176" s="147"/>
    </row>
    <row r="1177" spans="140:140" ht="12" customHeight="1">
      <c r="EJ1177" s="147"/>
    </row>
    <row r="1178" spans="140:140" ht="12" customHeight="1">
      <c r="EJ1178" s="147"/>
    </row>
    <row r="1179" spans="140:140" ht="12" customHeight="1">
      <c r="EJ1179" s="147"/>
    </row>
    <row r="1180" spans="140:140" ht="12" customHeight="1">
      <c r="EJ1180" s="147"/>
    </row>
    <row r="1181" spans="140:140" ht="12" customHeight="1">
      <c r="EJ1181" s="147"/>
    </row>
    <row r="1182" spans="140:140" ht="12" customHeight="1">
      <c r="EJ1182" s="147"/>
    </row>
    <row r="1183" spans="140:140" ht="12" customHeight="1">
      <c r="EJ1183" s="147"/>
    </row>
    <row r="1184" spans="140:140" ht="12" customHeight="1">
      <c r="EJ1184" s="147"/>
    </row>
    <row r="1185" spans="140:140" ht="12" customHeight="1">
      <c r="EJ1185" s="147"/>
    </row>
    <row r="1186" spans="140:140" ht="12" customHeight="1">
      <c r="EJ1186" s="147"/>
    </row>
    <row r="1187" spans="140:140" ht="12" customHeight="1">
      <c r="EJ1187" s="147"/>
    </row>
    <row r="1188" spans="140:140" ht="12" customHeight="1">
      <c r="EJ1188" s="147"/>
    </row>
    <row r="1189" spans="140:140" ht="12" customHeight="1">
      <c r="EJ1189" s="147"/>
    </row>
    <row r="1190" spans="140:140" ht="12" customHeight="1">
      <c r="EJ1190" s="147"/>
    </row>
    <row r="1191" spans="140:140" ht="12" customHeight="1">
      <c r="EJ1191" s="147"/>
    </row>
    <row r="1192" spans="140:140" ht="12" customHeight="1">
      <c r="EJ1192" s="147"/>
    </row>
    <row r="1193" spans="140:140" ht="12" customHeight="1">
      <c r="EJ1193" s="147"/>
    </row>
    <row r="1194" spans="140:140" ht="12" customHeight="1">
      <c r="EJ1194" s="147"/>
    </row>
    <row r="1195" spans="140:140" ht="12" customHeight="1">
      <c r="EJ1195" s="147"/>
    </row>
    <row r="1196" spans="140:140" ht="12" customHeight="1">
      <c r="EJ1196" s="147"/>
    </row>
    <row r="1197" spans="140:140" ht="12" customHeight="1">
      <c r="EJ1197" s="147"/>
    </row>
    <row r="1198" spans="140:140" ht="12" customHeight="1">
      <c r="EJ1198" s="147"/>
    </row>
    <row r="1199" spans="140:140" ht="12" customHeight="1">
      <c r="EJ1199" s="147"/>
    </row>
    <row r="1200" spans="140:140" ht="12" customHeight="1">
      <c r="EJ1200" s="147"/>
    </row>
    <row r="1201" spans="140:140" ht="12" customHeight="1">
      <c r="EJ1201" s="147"/>
    </row>
  </sheetData>
  <mergeCells count="34">
    <mergeCell ref="AI92:AJ94"/>
    <mergeCell ref="I69:J70"/>
    <mergeCell ref="AL69:AV69"/>
    <mergeCell ref="AY69:BH69"/>
    <mergeCell ref="AI71:AJ90"/>
    <mergeCell ref="E73:G73"/>
    <mergeCell ref="AY66:BH67"/>
    <mergeCell ref="I67:J68"/>
    <mergeCell ref="E38:G38"/>
    <mergeCell ref="E39:G39"/>
    <mergeCell ref="E42:G42"/>
    <mergeCell ref="E43:G43"/>
    <mergeCell ref="E44:G44"/>
    <mergeCell ref="I16:I46"/>
    <mergeCell ref="E29:G29"/>
    <mergeCell ref="E30:G30"/>
    <mergeCell ref="E31:G31"/>
    <mergeCell ref="E32:G32"/>
    <mergeCell ref="E33:G33"/>
    <mergeCell ref="E34:G34"/>
    <mergeCell ref="E36:G36"/>
    <mergeCell ref="E37:G37"/>
    <mergeCell ref="E2:G5"/>
    <mergeCell ref="H2:H5"/>
    <mergeCell ref="AL66:AV67"/>
    <mergeCell ref="I2:I15"/>
    <mergeCell ref="AV2:AX5"/>
    <mergeCell ref="E6:F6"/>
    <mergeCell ref="E7:F7"/>
    <mergeCell ref="E35:G35"/>
    <mergeCell ref="E45:G45"/>
    <mergeCell ref="F46:G46"/>
    <mergeCell ref="I47:I64"/>
    <mergeCell ref="I66:K66"/>
  </mergeCells>
  <phoneticPr fontId="4"/>
  <printOptions verticalCentered="1"/>
  <pageMargins left="0.25" right="0.25" top="0.75" bottom="0.75" header="0.3" footer="0.3"/>
  <pageSetup paperSize="9" scale="10" orientation="landscape" blackAndWhite="1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26"/>
  <sheetViews>
    <sheetView workbookViewId="0">
      <selection activeCell="G7" sqref="G7"/>
    </sheetView>
  </sheetViews>
  <sheetFormatPr defaultColWidth="9" defaultRowHeight="14.4"/>
  <cols>
    <col min="1" max="1" width="9" style="267"/>
    <col min="2" max="2" width="11.6640625" style="269" bestFit="1" customWidth="1"/>
    <col min="3" max="3" width="10.33203125" style="269" bestFit="1" customWidth="1"/>
    <col min="4" max="4" width="50.33203125" style="269" bestFit="1" customWidth="1"/>
    <col min="5" max="5" width="14.88671875" style="269" customWidth="1"/>
    <col min="6" max="16384" width="9" style="267"/>
  </cols>
  <sheetData>
    <row r="2" spans="2:5">
      <c r="B2" s="268"/>
      <c r="C2" s="268" t="s">
        <v>150</v>
      </c>
      <c r="D2" s="268" t="s">
        <v>151</v>
      </c>
      <c r="E2" s="268" t="s">
        <v>152</v>
      </c>
    </row>
    <row r="3" spans="2:5">
      <c r="B3" s="268" t="s">
        <v>153</v>
      </c>
      <c r="C3" s="268" t="s">
        <v>154</v>
      </c>
      <c r="D3" s="268" t="s">
        <v>155</v>
      </c>
      <c r="E3" s="268" t="s">
        <v>156</v>
      </c>
    </row>
    <row r="4" spans="2:5">
      <c r="B4" s="268"/>
      <c r="C4" s="268"/>
      <c r="D4" s="268"/>
      <c r="E4" s="268"/>
    </row>
    <row r="5" spans="2:5">
      <c r="B5" s="268"/>
      <c r="C5" s="268"/>
      <c r="D5" s="268"/>
      <c r="E5" s="268"/>
    </row>
    <row r="6" spans="2:5">
      <c r="B6" s="268"/>
      <c r="C6" s="268"/>
      <c r="D6" s="268"/>
      <c r="E6" s="268"/>
    </row>
    <row r="7" spans="2:5">
      <c r="B7" s="268"/>
      <c r="C7" s="268"/>
      <c r="D7" s="268"/>
      <c r="E7" s="268"/>
    </row>
    <row r="8" spans="2:5">
      <c r="B8" s="268"/>
      <c r="C8" s="268"/>
      <c r="D8" s="268"/>
      <c r="E8" s="268"/>
    </row>
    <row r="9" spans="2:5">
      <c r="B9" s="268"/>
      <c r="C9" s="268"/>
      <c r="D9" s="268"/>
      <c r="E9" s="268"/>
    </row>
    <row r="10" spans="2:5">
      <c r="B10" s="268"/>
      <c r="C10" s="268"/>
      <c r="D10" s="268"/>
      <c r="E10" s="268"/>
    </row>
    <row r="11" spans="2:5">
      <c r="B11" s="268"/>
      <c r="C11" s="268"/>
      <c r="D11" s="268"/>
      <c r="E11" s="268"/>
    </row>
    <row r="12" spans="2:5">
      <c r="B12" s="268"/>
      <c r="C12" s="268"/>
      <c r="D12" s="268"/>
      <c r="E12" s="268"/>
    </row>
    <row r="13" spans="2:5">
      <c r="B13" s="268"/>
      <c r="C13" s="268"/>
      <c r="D13" s="268"/>
      <c r="E13" s="268"/>
    </row>
    <row r="14" spans="2:5">
      <c r="B14" s="268"/>
      <c r="C14" s="268"/>
      <c r="D14" s="268"/>
      <c r="E14" s="268"/>
    </row>
    <row r="15" spans="2:5">
      <c r="B15" s="268"/>
      <c r="C15" s="268"/>
      <c r="D15" s="268"/>
      <c r="E15" s="268"/>
    </row>
    <row r="16" spans="2:5">
      <c r="B16" s="268"/>
      <c r="C16" s="268"/>
      <c r="D16" s="268"/>
      <c r="E16" s="268"/>
    </row>
    <row r="17" spans="2:5">
      <c r="B17" s="268"/>
      <c r="C17" s="268"/>
      <c r="D17" s="268"/>
      <c r="E17" s="268"/>
    </row>
    <row r="18" spans="2:5">
      <c r="B18" s="268"/>
      <c r="C18" s="268"/>
      <c r="D18" s="268"/>
      <c r="E18" s="268"/>
    </row>
    <row r="19" spans="2:5">
      <c r="B19" s="268"/>
      <c r="C19" s="268"/>
      <c r="D19" s="268"/>
      <c r="E19" s="268"/>
    </row>
    <row r="20" spans="2:5">
      <c r="B20" s="268"/>
      <c r="C20" s="268"/>
      <c r="D20" s="268"/>
      <c r="E20" s="268"/>
    </row>
    <row r="21" spans="2:5">
      <c r="B21" s="268"/>
      <c r="C21" s="268"/>
      <c r="D21" s="268"/>
      <c r="E21" s="268"/>
    </row>
    <row r="22" spans="2:5">
      <c r="B22" s="268"/>
      <c r="C22" s="268"/>
      <c r="D22" s="268"/>
      <c r="E22" s="268"/>
    </row>
    <row r="23" spans="2:5">
      <c r="B23" s="268"/>
      <c r="C23" s="268"/>
      <c r="D23" s="268"/>
      <c r="E23" s="268"/>
    </row>
    <row r="24" spans="2:5">
      <c r="B24" s="268"/>
      <c r="C24" s="268"/>
      <c r="D24" s="268"/>
      <c r="E24" s="268"/>
    </row>
    <row r="25" spans="2:5">
      <c r="B25" s="268"/>
      <c r="C25" s="268"/>
      <c r="D25" s="268"/>
      <c r="E25" s="268"/>
    </row>
    <row r="26" spans="2:5">
      <c r="B26" s="268"/>
      <c r="C26" s="268"/>
      <c r="D26" s="268"/>
      <c r="E26" s="268"/>
    </row>
  </sheetData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Longitudinal</vt:lpstr>
      <vt:lpstr>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Hiruta, Makoto (575)</dc:creator>
  <cp:keywords/>
  <dc:description/>
  <cp:lastModifiedBy>Dhilip Kumar, Tp (365-Extern)</cp:lastModifiedBy>
  <cp:revision/>
  <dcterms:created xsi:type="dcterms:W3CDTF">2006-09-16T00:00:00Z</dcterms:created>
  <dcterms:modified xsi:type="dcterms:W3CDTF">2022-11-01T10:39:18Z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2022-05-23T12:51:58Z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f351c692-9c6f-4db5-a566-a2e07845c300</vt:lpwstr>
  </property>
  <property fmtid="{D5CDD505-2E9C-101B-9397-08002B2CF9AE}" pid="8" name="MSIP_Label_924dbb1d-991d-4bbd-aad5-33bac1d8ffaf_ContentBits">
    <vt:lpwstr>1</vt:lpwstr>
  </property>
  <property fmtid="{D5CDD505-2E9C-101B-9397-08002B2CF9AE}" pid="9" name="MSIP_Label_ab5ff3ce-c151-426b-9620-64dd2650a755_Enabled">
    <vt:lpwstr>true</vt:lpwstr>
  </property>
  <property fmtid="{D5CDD505-2E9C-101B-9397-08002B2CF9AE}" pid="10" name="MSIP_Label_ab5ff3ce-c151-426b-9620-64dd2650a755_SetDate">
    <vt:lpwstr>2022-10-31T17:03:55Z</vt:lpwstr>
  </property>
  <property fmtid="{D5CDD505-2E9C-101B-9397-08002B2CF9AE}" pid="11" name="MSIP_Label_ab5ff3ce-c151-426b-9620-64dd2650a755_Method">
    <vt:lpwstr>Standard</vt:lpwstr>
  </property>
  <property fmtid="{D5CDD505-2E9C-101B-9397-08002B2CF9AE}" pid="12" name="MSIP_Label_ab5ff3ce-c151-426b-9620-64dd2650a755_Name">
    <vt:lpwstr>Daimler Truck Internal</vt:lpwstr>
  </property>
  <property fmtid="{D5CDD505-2E9C-101B-9397-08002B2CF9AE}" pid="13" name="MSIP_Label_ab5ff3ce-c151-426b-9620-64dd2650a755_SiteId">
    <vt:lpwstr>505cca53-5750-4134-9501-8d52d5df3cd1</vt:lpwstr>
  </property>
  <property fmtid="{D5CDD505-2E9C-101B-9397-08002B2CF9AE}" pid="14" name="MSIP_Label_ab5ff3ce-c151-426b-9620-64dd2650a755_ActionId">
    <vt:lpwstr>11be9de8-b043-4f69-acef-731c8fee3419</vt:lpwstr>
  </property>
  <property fmtid="{D5CDD505-2E9C-101B-9397-08002B2CF9AE}" pid="15" name="MSIP_Label_ab5ff3ce-c151-426b-9620-64dd2650a755_ContentBits">
    <vt:lpwstr>0</vt:lpwstr>
  </property>
  <property fmtid="{D5CDD505-2E9C-101B-9397-08002B2CF9AE}" pid="16" name="state">
    <vt:lpwstr>zgs</vt:lpwstr>
  </property>
  <property fmtid="{D5CDD505-2E9C-101B-9397-08002B2CF9AE}" pid="17" name="version">
    <vt:lpwstr/>
  </property>
  <property fmtid="{D5CDD505-2E9C-101B-9397-08002B2CF9AE}" pid="18" name="zgs">
    <vt:lpwstr/>
  </property>
  <property fmtid="{D5CDD505-2E9C-101B-9397-08002B2CF9AE}" pid="19" name="revision">
    <vt:lpwstr/>
  </property>
  <property fmtid="{D5CDD505-2E9C-101B-9397-08002B2CF9AE}" pid="20" name="sequence">
    <vt:lpwstr/>
  </property>
</Properties>
</file>