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ill222\Desktop\Geography 370\Excercises\Homework9\"/>
    </mc:Choice>
  </mc:AlternateContent>
  <xr:revisionPtr revIDLastSave="0" documentId="8_{2B159B62-3913-46F8-9C4D-AB24CDE46C70}" xr6:coauthVersionLast="36" xr6:coauthVersionMax="36" xr10:uidLastSave="{00000000-0000-0000-0000-000000000000}"/>
  <bookViews>
    <workbookView xWindow="0" yWindow="0" windowWidth="23040" windowHeight="9060"/>
  </bookViews>
  <sheets>
    <sheet name="modified and compiled data" sheetId="1" r:id="rId1"/>
  </sheets>
  <calcPr calcId="0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" i="1"/>
  <c r="K50" i="1" l="1"/>
  <c r="K34" i="1"/>
  <c r="K26" i="1"/>
  <c r="K18" i="1"/>
  <c r="K42" i="1"/>
  <c r="K10" i="1"/>
  <c r="K53" i="1"/>
  <c r="K45" i="1"/>
  <c r="K37" i="1"/>
  <c r="K29" i="1"/>
  <c r="K21" i="1"/>
  <c r="K13" i="1"/>
  <c r="K5" i="1"/>
  <c r="K48" i="1"/>
  <c r="K40" i="1"/>
  <c r="K32" i="1"/>
  <c r="K24" i="1"/>
  <c r="K16" i="1"/>
  <c r="K8" i="1"/>
  <c r="D57" i="1"/>
  <c r="K51" i="1"/>
  <c r="K43" i="1"/>
  <c r="K35" i="1"/>
  <c r="K27" i="1"/>
  <c r="K19" i="1"/>
  <c r="K11" i="1"/>
  <c r="K49" i="1"/>
  <c r="K41" i="1"/>
  <c r="K33" i="1"/>
  <c r="K25" i="1"/>
  <c r="K17" i="1"/>
  <c r="K9" i="1"/>
  <c r="R56" i="1"/>
  <c r="K47" i="1"/>
  <c r="K39" i="1"/>
  <c r="K31" i="1"/>
  <c r="K23" i="1"/>
  <c r="K15" i="1"/>
  <c r="K7" i="1"/>
  <c r="H56" i="1"/>
  <c r="K46" i="1"/>
  <c r="K38" i="1"/>
  <c r="K30" i="1"/>
  <c r="K22" i="1"/>
  <c r="K14" i="1"/>
  <c r="K6" i="1"/>
  <c r="K52" i="1"/>
  <c r="K44" i="1"/>
  <c r="K36" i="1"/>
  <c r="K28" i="1"/>
  <c r="K20" i="1"/>
  <c r="K12" i="1"/>
  <c r="K4" i="1"/>
  <c r="R57" i="1"/>
  <c r="D55" i="1"/>
  <c r="H57" i="1"/>
  <c r="R55" i="1"/>
  <c r="K3" i="1"/>
  <c r="H55" i="1"/>
  <c r="D56" i="1"/>
  <c r="K57" i="1" l="1"/>
  <c r="K56" i="1"/>
  <c r="K55" i="1"/>
</calcChain>
</file>

<file path=xl/sharedStrings.xml><?xml version="1.0" encoding="utf-8"?>
<sst xmlns="http://schemas.openxmlformats.org/spreadsheetml/2006/main" count="123" uniqueCount="67">
  <si>
    <t xml:space="preserve">State 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</si>
  <si>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</si>
  <si>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</si>
  <si>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</si>
  <si>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</si>
  <si>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</si>
  <si>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</si>
  <si>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</si>
  <si>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</si>
  <si>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</si>
  <si>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</si>
  <si>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</si>
  <si>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</si>
  <si>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</si>
  <si>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</si>
  <si>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</si>
  <si>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</si>
  <si>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</si>
  <si>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</si>
  <si>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</si>
  <si>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</si>
  <si>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</si>
  <si>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</si>
  <si>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</si>
  <si>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</si>
  <si>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</si>
  <si>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</si>
  <si>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</si>
  <si>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</si>
  <si>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</si>
  <si>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</si>
  <si>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</si>
  <si>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</si>
  <si>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</si>
  <si>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</si>
  <si>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</si>
  <si>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</si>
  <si>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</si>
  <si>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</si>
  <si>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</si>
  <si>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</si>
  <si>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</si>
  <si>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</si>
  <si>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</si>
  <si>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</si>
  <si>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</si>
  <si>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</si>
  <si>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</si>
  <si>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</si>
  <si>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</si>
  <si>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</si>
  <si>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</si>
  <si>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 pop estimate</t>
  </si>
  <si>
    <t>%</t>
  </si>
  <si>
    <t>Mean</t>
  </si>
  <si>
    <t>Median</t>
  </si>
  <si>
    <t>STD DEV</t>
  </si>
  <si>
    <t>increase from 2019 to 2020</t>
  </si>
  <si>
    <t>Republicans</t>
  </si>
  <si>
    <t>Democrats</t>
  </si>
  <si>
    <t>Electoral Votes</t>
  </si>
  <si>
    <t>4 2020 Average +/-</t>
  </si>
  <si>
    <t>4 2019 Average +/-</t>
  </si>
  <si>
    <t>2016  Winning Party</t>
  </si>
  <si>
    <t>USDA</t>
  </si>
  <si>
    <t>Compiled</t>
  </si>
  <si>
    <t>Census Estimate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</si>
</sst>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7" fillId="33" borderId="0" xfId="0" applyFont="1" applyFill="1"/>
    <xf numFmtId="0" fontId="17" fillId="33" borderId="0" xfId="0" applyFont="1" applyFill="1" applyAlignment="1">
      <alignment horizontal="center"/>
    </xf>
    <xf numFmtId="0" fontId="17" fillId="34" borderId="0" xfId="0" applyFont="1" applyFill="1"/>
    <xf numFmtId="0" fontId="17" fillId="34" borderId="0" xfId="0" applyFont="1" applyFill="1" applyAlignment="1">
      <alignment horizontal="center"/>
    </xf>
    <xf numFmtId="9" fontId="17" fillId="33" borderId="0" xfId="1" applyFont="1" applyFill="1" applyAlignment="1">
      <alignment horizontal="center"/>
    </xf>
    <xf numFmtId="9" fontId="17" fillId="34" borderId="0" xfId="1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9" fontId="0" fillId="35" borderId="0" xfId="0" applyNumberFormat="1" applyFill="1" applyAlignment="1">
      <alignment horizontal="center"/>
    </xf>
    <xf numFmtId="0" fontId="16" fillId="36" borderId="0" xfId="0" applyFont="1" applyFill="1" applyAlignment="1">
      <alignment horizontal="center" wrapText="1"/>
    </xf>
    <xf numFmtId="9" fontId="17" fillId="36" borderId="0" xfId="1" applyFont="1" applyFill="1" applyAlignment="1">
      <alignment horizontal="center"/>
    </xf>
    <xf numFmtId="0" fontId="0" fillId="36" borderId="0" xfId="0" applyFill="1" applyAlignment="1">
      <alignment horizontal="center"/>
    </xf>
    <xf numFmtId="9" fontId="0" fillId="36" borderId="0" xfId="0" applyNumberFormat="1" applyFill="1" applyAlignment="1">
      <alignment horizontal="center"/>
    </xf>
    <xf numFmtId="0" fontId="16" fillId="36" borderId="0" xfId="0" applyFont="1" applyFill="1"/>
    <xf numFmtId="0" fontId="17" fillId="36" borderId="0" xfId="0" applyFont="1" applyFill="1"/>
    <xf numFmtId="0" fontId="0" fillId="36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topLeftCell="A41" workbookViewId="0">
      <selection activeCell="M1" sqref="M1"/>
    </sheetView>
  </sheetViews>
  <sheetFormatPr defaultRowHeight="14.4" x14ac:dyDescent="0.3"/>
  <cols>
    <col min="1" max="1" width="18.77734375" customWidth="1"/>
    <col min="2" max="2" width="0.5546875" style="20" customWidth="1"/>
    <col min="4" max="4" width="8.88671875" style="1"/>
    <col min="5" max="5" width="9.33203125" style="1" customWidth="1"/>
    <col min="6" max="6" width="0.6640625" style="16" customWidth="1"/>
    <col min="7" max="9" width="8.88671875" style="1"/>
    <col min="10" max="10" width="0.6640625" style="16" customWidth="1"/>
    <col min="11" max="11" width="8.88671875" style="1"/>
    <col min="12" max="12" width="16" style="1" customWidth="1"/>
    <col min="13" max="13" width="13.33203125" style="1" customWidth="1"/>
    <col min="14" max="14" width="13.88671875" customWidth="1"/>
    <col min="17" max="18" width="8.88671875" style="1"/>
  </cols>
  <sheetData>
    <row r="1" spans="1:18" x14ac:dyDescent="0.3">
      <c r="C1" t="s">
        <v>64</v>
      </c>
      <c r="D1" s="1" t="s">
        <v>65</v>
      </c>
      <c r="E1" s="1" t="s">
        <v>65</v>
      </c>
      <c r="G1" s="1" t="s">
        <v>64</v>
      </c>
      <c r="H1" s="1" t="s">
        <v>65</v>
      </c>
      <c r="I1" s="1" t="s">
        <v>65</v>
      </c>
      <c r="K1" s="1" t="s">
        <v>65</v>
      </c>
      <c r="L1" s="1" t="s">
        <v>66</v>
      </c>
    </row>
    <row r="2" spans="1:18" s="9" customFormat="1" ht="57.6" x14ac:dyDescent="0.3">
      <c r="A2" s="9" t="s">
        <v>0</v>
      </c>
      <c r="B2" s="18"/>
      <c r="C2" s="9">
        <v>4012019</v>
      </c>
      <c r="D2" s="10" t="s">
        <v>53</v>
      </c>
      <c r="E2" s="11" t="s">
        <v>62</v>
      </c>
      <c r="F2" s="14"/>
      <c r="G2" s="10">
        <v>4012020</v>
      </c>
      <c r="H2" s="10" t="s">
        <v>53</v>
      </c>
      <c r="I2" s="11" t="s">
        <v>61</v>
      </c>
      <c r="J2" s="14"/>
      <c r="K2" s="11" t="s">
        <v>57</v>
      </c>
      <c r="L2" s="11" t="s">
        <v>52</v>
      </c>
      <c r="M2" s="11" t="s">
        <v>60</v>
      </c>
      <c r="N2" s="12" t="s">
        <v>63</v>
      </c>
      <c r="Q2" s="10">
        <v>3012020</v>
      </c>
      <c r="R2" s="10" t="s">
        <v>53</v>
      </c>
    </row>
    <row r="3" spans="1:18" x14ac:dyDescent="0.3">
      <c r="A3" s="2" t="s">
        <v>1</v>
      </c>
      <c r="B3" s="19"/>
      <c r="C3" s="2">
        <v>717163</v>
      </c>
      <c r="D3" s="6">
        <f>C3/L3</f>
        <v>0.14626472384786623</v>
      </c>
      <c r="E3" s="6">
        <v>0.04</v>
      </c>
      <c r="F3" s="15"/>
      <c r="G3" s="3">
        <v>739950</v>
      </c>
      <c r="H3" s="6">
        <f>G3/L3</f>
        <v>0.15091211120934658</v>
      </c>
      <c r="I3" s="6">
        <v>0.02</v>
      </c>
      <c r="J3" s="15"/>
      <c r="K3" s="6">
        <f>H3-D3</f>
        <v>4.6473873614803485E-3</v>
      </c>
      <c r="L3" s="3">
        <v>4903185</v>
      </c>
      <c r="M3" s="3">
        <v>9</v>
      </c>
      <c r="N3" s="2" t="s">
        <v>58</v>
      </c>
      <c r="Q3" s="3">
        <v>706626</v>
      </c>
      <c r="R3" s="6">
        <f>Q3/L3</f>
        <v>0.14411571254194977</v>
      </c>
    </row>
    <row r="4" spans="1:18" x14ac:dyDescent="0.3">
      <c r="A4" s="2" t="s">
        <v>2</v>
      </c>
      <c r="B4" s="19"/>
      <c r="C4" s="2">
        <v>87526</v>
      </c>
      <c r="D4" s="6">
        <f>C4/L4</f>
        <v>0.11964540800634274</v>
      </c>
      <c r="E4" s="6">
        <v>0.01</v>
      </c>
      <c r="F4" s="15"/>
      <c r="G4" s="3">
        <v>85150</v>
      </c>
      <c r="H4" s="6">
        <f t="shared" ref="H4:H53" si="0">G4/L4</f>
        <v>0.11639748750931249</v>
      </c>
      <c r="I4" s="6">
        <v>-0.01</v>
      </c>
      <c r="J4" s="15"/>
      <c r="K4" s="6">
        <f>H4-D4</f>
        <v>-3.2479204970302517E-3</v>
      </c>
      <c r="L4" s="3">
        <v>731545</v>
      </c>
      <c r="M4" s="3">
        <v>3</v>
      </c>
      <c r="N4" s="2" t="s">
        <v>58</v>
      </c>
      <c r="Q4" s="3">
        <v>80824</v>
      </c>
      <c r="R4" s="6">
        <f>Q4/L4</f>
        <v>0.11048397569527507</v>
      </c>
    </row>
    <row r="5" spans="1:18" x14ac:dyDescent="0.3">
      <c r="A5" s="2" t="s">
        <v>3</v>
      </c>
      <c r="B5" s="19"/>
      <c r="C5" s="2">
        <v>769805</v>
      </c>
      <c r="D5" s="6">
        <f>C5/L5</f>
        <v>0.10576108399323672</v>
      </c>
      <c r="E5" s="6">
        <v>0</v>
      </c>
      <c r="F5" s="15"/>
      <c r="G5" s="3">
        <v>993751</v>
      </c>
      <c r="H5" s="6">
        <f t="shared" si="0"/>
        <v>0.13652831948267807</v>
      </c>
      <c r="I5" s="6">
        <v>0.01</v>
      </c>
      <c r="J5" s="15"/>
      <c r="K5" s="6">
        <f>H5-D5</f>
        <v>3.0767235489441352E-2</v>
      </c>
      <c r="L5" s="3">
        <v>7278717</v>
      </c>
      <c r="M5" s="3">
        <v>11</v>
      </c>
      <c r="N5" s="2" t="s">
        <v>58</v>
      </c>
      <c r="Q5" s="3">
        <v>790961</v>
      </c>
      <c r="R5" s="6">
        <f>Q5/L5</f>
        <v>0.10866764018988512</v>
      </c>
    </row>
    <row r="6" spans="1:18" x14ac:dyDescent="0.3">
      <c r="A6" s="2" t="s">
        <v>4</v>
      </c>
      <c r="B6" s="19"/>
      <c r="C6" s="2">
        <v>347080</v>
      </c>
      <c r="D6" s="6">
        <f>C6/L6</f>
        <v>0.11501078267508427</v>
      </c>
      <c r="E6" s="6">
        <v>0.01</v>
      </c>
      <c r="F6" s="15"/>
      <c r="G6" s="3">
        <v>381027</v>
      </c>
      <c r="H6" s="6">
        <f t="shared" si="0"/>
        <v>0.12625969082153779</v>
      </c>
      <c r="I6" s="6">
        <v>0</v>
      </c>
      <c r="J6" s="15"/>
      <c r="K6" s="6">
        <f>H6-D6</f>
        <v>1.1248908146453518E-2</v>
      </c>
      <c r="L6" s="3">
        <v>3017804</v>
      </c>
      <c r="M6" s="3">
        <v>6</v>
      </c>
      <c r="N6" s="2" t="s">
        <v>58</v>
      </c>
      <c r="Q6" s="3">
        <v>337151</v>
      </c>
      <c r="R6" s="6">
        <f>Q6/L6</f>
        <v>0.11172064189722063</v>
      </c>
    </row>
    <row r="7" spans="1:18" x14ac:dyDescent="0.3">
      <c r="A7" s="4" t="s">
        <v>5</v>
      </c>
      <c r="B7" s="19"/>
      <c r="C7" s="4">
        <v>3623654</v>
      </c>
      <c r="D7" s="7">
        <f>C7/L7</f>
        <v>9.1709697022108835E-2</v>
      </c>
      <c r="E7" s="7">
        <v>-0.02</v>
      </c>
      <c r="F7" s="15"/>
      <c r="G7" s="5">
        <v>4451007</v>
      </c>
      <c r="H7" s="7">
        <f t="shared" si="0"/>
        <v>0.11264886311256139</v>
      </c>
      <c r="I7" s="7">
        <v>-0.02</v>
      </c>
      <c r="J7" s="15"/>
      <c r="K7" s="7">
        <f>H7-D7</f>
        <v>2.0939166090452557E-2</v>
      </c>
      <c r="L7" s="5">
        <v>39512223</v>
      </c>
      <c r="M7" s="5">
        <v>55</v>
      </c>
      <c r="N7" s="4" t="s">
        <v>59</v>
      </c>
      <c r="Q7" s="5">
        <v>4041712</v>
      </c>
      <c r="R7" s="7">
        <f>Q7/L7</f>
        <v>0.10229016980391106</v>
      </c>
    </row>
    <row r="8" spans="1:18" x14ac:dyDescent="0.3">
      <c r="A8" s="4" t="s">
        <v>6</v>
      </c>
      <c r="B8" s="19"/>
      <c r="C8" s="4">
        <v>447801</v>
      </c>
      <c r="D8" s="7">
        <f>C8/L8</f>
        <v>7.7760293231014591E-2</v>
      </c>
      <c r="E8" s="7">
        <v>-0.03</v>
      </c>
      <c r="F8" s="15"/>
      <c r="G8" s="5">
        <v>507074</v>
      </c>
      <c r="H8" s="7">
        <f t="shared" si="0"/>
        <v>8.8053003297945937E-2</v>
      </c>
      <c r="I8" s="7">
        <v>-0.04</v>
      </c>
      <c r="J8" s="15"/>
      <c r="K8" s="7">
        <f>H8-D8</f>
        <v>1.0292710066931346E-2</v>
      </c>
      <c r="L8" s="5">
        <v>5758736</v>
      </c>
      <c r="M8" s="5">
        <v>9</v>
      </c>
      <c r="N8" s="4" t="s">
        <v>59</v>
      </c>
      <c r="Q8" s="5">
        <v>439355</v>
      </c>
      <c r="R8" s="7">
        <f>Q8/L8</f>
        <v>7.6293651940286894E-2</v>
      </c>
    </row>
    <row r="9" spans="1:18" x14ac:dyDescent="0.3">
      <c r="A9" s="4" t="s">
        <v>7</v>
      </c>
      <c r="B9" s="19"/>
      <c r="C9" s="4">
        <v>364182</v>
      </c>
      <c r="D9" s="7">
        <f>C9/L9</f>
        <v>0.10214661540571629</v>
      </c>
      <c r="E9" s="7">
        <v>-0.01</v>
      </c>
      <c r="F9" s="15"/>
      <c r="G9" s="5">
        <v>379936</v>
      </c>
      <c r="H9" s="7">
        <f t="shared" si="0"/>
        <v>0.10656533401097865</v>
      </c>
      <c r="I9" s="7">
        <v>-0.02</v>
      </c>
      <c r="J9" s="15"/>
      <c r="K9" s="7">
        <f>H9-D9</f>
        <v>4.4187186052623562E-3</v>
      </c>
      <c r="L9" s="5">
        <v>3565287</v>
      </c>
      <c r="M9" s="5">
        <v>7</v>
      </c>
      <c r="N9" s="4" t="s">
        <v>59</v>
      </c>
      <c r="Q9" s="5">
        <v>360128</v>
      </c>
      <c r="R9" s="7">
        <f>Q9/L9</f>
        <v>0.10100954004544374</v>
      </c>
    </row>
    <row r="10" spans="1:18" x14ac:dyDescent="0.3">
      <c r="A10" s="4" t="s">
        <v>8</v>
      </c>
      <c r="B10" s="19"/>
      <c r="C10" s="4">
        <v>128321</v>
      </c>
      <c r="D10" s="7">
        <f>C10/L10</f>
        <v>0.1317783364347008</v>
      </c>
      <c r="E10" s="7">
        <v>0.02</v>
      </c>
      <c r="F10" s="15"/>
      <c r="G10" s="5">
        <v>126015</v>
      </c>
      <c r="H10" s="7">
        <f t="shared" si="0"/>
        <v>0.12941020616905122</v>
      </c>
      <c r="I10" s="7">
        <v>0</v>
      </c>
      <c r="J10" s="15"/>
      <c r="K10" s="7">
        <f>H10-D10</f>
        <v>-2.3681302656495817E-3</v>
      </c>
      <c r="L10" s="5">
        <v>973764</v>
      </c>
      <c r="M10" s="5">
        <v>3</v>
      </c>
      <c r="N10" s="4" t="s">
        <v>59</v>
      </c>
      <c r="Q10" s="5">
        <v>114978</v>
      </c>
      <c r="R10" s="7">
        <f>Q10/L10</f>
        <v>0.11807583767730169</v>
      </c>
    </row>
    <row r="11" spans="1:18" x14ac:dyDescent="0.3">
      <c r="A11" s="4" t="s">
        <v>9</v>
      </c>
      <c r="B11" s="19"/>
      <c r="C11" s="4">
        <v>106298</v>
      </c>
      <c r="D11" s="7">
        <f>C11/L11</f>
        <v>0.15061728744922062</v>
      </c>
      <c r="E11" s="7">
        <v>0.04</v>
      </c>
      <c r="F11" s="15"/>
      <c r="G11" s="5">
        <v>118070</v>
      </c>
      <c r="H11" s="7">
        <f t="shared" si="0"/>
        <v>0.16729743860777699</v>
      </c>
      <c r="I11" s="7">
        <v>0.04</v>
      </c>
      <c r="J11" s="15"/>
      <c r="K11" s="7">
        <f>H11-D11</f>
        <v>1.6680151158556367E-2</v>
      </c>
      <c r="L11" s="5">
        <v>705749</v>
      </c>
      <c r="M11" s="5">
        <v>3</v>
      </c>
      <c r="N11" s="4" t="s">
        <v>59</v>
      </c>
      <c r="Q11" s="5">
        <v>106583</v>
      </c>
      <c r="R11" s="7">
        <f>Q11/L11</f>
        <v>0.15102111373873714</v>
      </c>
    </row>
    <row r="12" spans="1:18" x14ac:dyDescent="0.3">
      <c r="A12" s="2" t="s">
        <v>10</v>
      </c>
      <c r="B12" s="19"/>
      <c r="C12" s="2">
        <v>2765663</v>
      </c>
      <c r="D12" s="6">
        <f>C12/L12</f>
        <v>0.12876882699513453</v>
      </c>
      <c r="E12" s="6">
        <v>0.02</v>
      </c>
      <c r="F12" s="15"/>
      <c r="G12" s="3">
        <v>3123525</v>
      </c>
      <c r="H12" s="6">
        <f t="shared" si="0"/>
        <v>0.14543082448583852</v>
      </c>
      <c r="I12" s="6">
        <v>0.02</v>
      </c>
      <c r="J12" s="15"/>
      <c r="K12" s="6">
        <f>H12-D12</f>
        <v>1.6661997490703989E-2</v>
      </c>
      <c r="L12" s="3">
        <v>21477737</v>
      </c>
      <c r="M12" s="3">
        <v>29</v>
      </c>
      <c r="N12" s="2" t="s">
        <v>58</v>
      </c>
      <c r="Q12" s="3">
        <v>2634892</v>
      </c>
      <c r="R12" s="6">
        <f>Q12/L12</f>
        <v>0.12268015014803468</v>
      </c>
    </row>
    <row r="13" spans="1:18" x14ac:dyDescent="0.3">
      <c r="A13" s="2" t="s">
        <v>11</v>
      </c>
      <c r="B13" s="19"/>
      <c r="C13" s="2">
        <v>1397447</v>
      </c>
      <c r="D13" s="6">
        <f>C13/L13</f>
        <v>0.1316182843991428</v>
      </c>
      <c r="E13" s="6">
        <v>0.02</v>
      </c>
      <c r="F13" s="15"/>
      <c r="G13" s="3">
        <v>1308963</v>
      </c>
      <c r="H13" s="6">
        <f t="shared" si="0"/>
        <v>0.1232844354039582</v>
      </c>
      <c r="I13" s="6">
        <v>-0.01</v>
      </c>
      <c r="J13" s="15"/>
      <c r="K13" s="6">
        <f>H13-D13</f>
        <v>-8.3338489951846062E-3</v>
      </c>
      <c r="L13" s="3">
        <v>10617423</v>
      </c>
      <c r="M13" s="3">
        <v>16</v>
      </c>
      <c r="N13" s="2" t="s">
        <v>58</v>
      </c>
      <c r="Q13" s="3">
        <v>1320269</v>
      </c>
      <c r="R13" s="6">
        <f>Q13/L13</f>
        <v>0.12434928889995246</v>
      </c>
    </row>
    <row r="14" spans="1:18" x14ac:dyDescent="0.3">
      <c r="A14" s="4" t="s">
        <v>12</v>
      </c>
      <c r="B14" s="19"/>
      <c r="C14" s="4">
        <v>154526</v>
      </c>
      <c r="D14" s="7">
        <f>C14/L14</f>
        <v>0.10913839669122632</v>
      </c>
      <c r="E14" s="7">
        <v>0</v>
      </c>
      <c r="F14" s="15"/>
      <c r="G14" s="5">
        <v>171451</v>
      </c>
      <c r="H14" s="7">
        <f t="shared" si="0"/>
        <v>0.12109216087329928</v>
      </c>
      <c r="I14" s="7">
        <v>-0.01</v>
      </c>
      <c r="J14" s="15"/>
      <c r="K14" s="7">
        <f>H14-D14</f>
        <v>1.195376418207296E-2</v>
      </c>
      <c r="L14" s="5">
        <v>1415872</v>
      </c>
      <c r="M14" s="5">
        <v>4</v>
      </c>
      <c r="N14" s="4" t="s">
        <v>59</v>
      </c>
      <c r="Q14" s="5">
        <v>153047</v>
      </c>
      <c r="R14" s="7">
        <f>Q14/L14</f>
        <v>0.10809381073995389</v>
      </c>
    </row>
    <row r="15" spans="1:18" x14ac:dyDescent="0.3">
      <c r="A15" s="2" t="s">
        <v>13</v>
      </c>
      <c r="B15" s="19"/>
      <c r="C15" s="2">
        <v>146903</v>
      </c>
      <c r="D15" s="6">
        <f>C15/L15</f>
        <v>8.2203501271638127E-2</v>
      </c>
      <c r="E15" s="6">
        <v>-0.03</v>
      </c>
      <c r="F15" s="15"/>
      <c r="G15" s="3">
        <v>152412</v>
      </c>
      <c r="H15" s="6">
        <f t="shared" si="0"/>
        <v>8.5286209511125782E-2</v>
      </c>
      <c r="I15" s="6">
        <v>-0.04</v>
      </c>
      <c r="J15" s="15"/>
      <c r="K15" s="6">
        <f>H15-D15</f>
        <v>3.0827082394876554E-3</v>
      </c>
      <c r="L15" s="3">
        <v>1787065</v>
      </c>
      <c r="M15" s="3">
        <v>4</v>
      </c>
      <c r="N15" s="2" t="s">
        <v>58</v>
      </c>
      <c r="Q15" s="3">
        <v>148022</v>
      </c>
      <c r="R15" s="6">
        <f>Q15/L15</f>
        <v>8.2829667639397558E-2</v>
      </c>
    </row>
    <row r="16" spans="1:18" x14ac:dyDescent="0.3">
      <c r="A16" s="4" t="s">
        <v>14</v>
      </c>
      <c r="B16" s="19"/>
      <c r="C16" s="4">
        <v>1737117</v>
      </c>
      <c r="D16" s="7">
        <f>C16/L16</f>
        <v>0.13708503300354385</v>
      </c>
      <c r="E16" s="7">
        <v>0.03</v>
      </c>
      <c r="F16" s="15"/>
      <c r="G16" s="5">
        <v>1929163</v>
      </c>
      <c r="H16" s="7">
        <f t="shared" si="0"/>
        <v>0.15224039228458167</v>
      </c>
      <c r="I16" s="7">
        <v>0.02</v>
      </c>
      <c r="J16" s="15"/>
      <c r="K16" s="7">
        <f>H16-D16</f>
        <v>1.5155359281037811E-2</v>
      </c>
      <c r="L16" s="5">
        <v>12671821</v>
      </c>
      <c r="M16" s="5">
        <v>20</v>
      </c>
      <c r="N16" s="4" t="s">
        <v>59</v>
      </c>
      <c r="Q16" s="5">
        <v>1752080</v>
      </c>
      <c r="R16" s="7">
        <f>Q16/L16</f>
        <v>0.1382658419811959</v>
      </c>
    </row>
    <row r="17" spans="1:18" x14ac:dyDescent="0.3">
      <c r="A17" s="2" t="s">
        <v>15</v>
      </c>
      <c r="B17" s="19"/>
      <c r="C17" s="2">
        <v>566081</v>
      </c>
      <c r="D17" s="6">
        <f>C17/L17</f>
        <v>8.4085351352949159E-2</v>
      </c>
      <c r="E17" s="6">
        <v>-0.03</v>
      </c>
      <c r="F17" s="15"/>
      <c r="G17" s="3">
        <v>546121</v>
      </c>
      <c r="H17" s="6">
        <f t="shared" si="0"/>
        <v>8.1120504249787478E-2</v>
      </c>
      <c r="I17" s="6">
        <v>-0.05</v>
      </c>
      <c r="J17" s="15"/>
      <c r="K17" s="6">
        <f>H17-D17</f>
        <v>-2.9648471031616802E-3</v>
      </c>
      <c r="L17" s="3">
        <v>6732219</v>
      </c>
      <c r="M17" s="3">
        <v>11</v>
      </c>
      <c r="N17" s="2" t="s">
        <v>58</v>
      </c>
      <c r="Q17" s="3">
        <v>565717</v>
      </c>
      <c r="R17" s="6">
        <f>Q17/L17</f>
        <v>8.4031282998963647E-2</v>
      </c>
    </row>
    <row r="18" spans="1:18" x14ac:dyDescent="0.3">
      <c r="A18" s="2" t="s">
        <v>16</v>
      </c>
      <c r="B18" s="19"/>
      <c r="C18" s="2">
        <v>317878</v>
      </c>
      <c r="D18" s="6">
        <f>C18/L18</f>
        <v>0.10075148887346398</v>
      </c>
      <c r="E18" s="6">
        <v>-0.01</v>
      </c>
      <c r="F18" s="15"/>
      <c r="G18" s="3">
        <v>323637</v>
      </c>
      <c r="H18" s="6">
        <f t="shared" si="0"/>
        <v>0.10257680495202959</v>
      </c>
      <c r="I18" s="6">
        <v>-0.03</v>
      </c>
      <c r="J18" s="15"/>
      <c r="K18" s="6">
        <f>H18-D18</f>
        <v>1.8253160785656058E-3</v>
      </c>
      <c r="L18" s="3">
        <v>3155070</v>
      </c>
      <c r="M18" s="3">
        <v>6</v>
      </c>
      <c r="N18" s="2" t="s">
        <v>58</v>
      </c>
      <c r="Q18" s="3">
        <v>287997</v>
      </c>
      <c r="R18" s="6">
        <f>Q18/L18</f>
        <v>9.1280700586674784E-2</v>
      </c>
    </row>
    <row r="19" spans="1:18" x14ac:dyDescent="0.3">
      <c r="A19" s="2" t="s">
        <v>17</v>
      </c>
      <c r="B19" s="19"/>
      <c r="C19" s="2">
        <v>196818</v>
      </c>
      <c r="D19" s="6">
        <f>C19/L19</f>
        <v>6.7558114230048663E-2</v>
      </c>
      <c r="E19" s="6">
        <v>-0.04</v>
      </c>
      <c r="F19" s="15"/>
      <c r="G19" s="3">
        <v>201869</v>
      </c>
      <c r="H19" s="6">
        <f t="shared" si="0"/>
        <v>6.9291878595990689E-2</v>
      </c>
      <c r="I19" s="6">
        <v>-0.06</v>
      </c>
      <c r="J19" s="15"/>
      <c r="K19" s="6">
        <f>H19-D19</f>
        <v>1.7337643659420254E-3</v>
      </c>
      <c r="L19" s="3">
        <v>2913314</v>
      </c>
      <c r="M19" s="3">
        <v>6</v>
      </c>
      <c r="N19" s="2" t="s">
        <v>58</v>
      </c>
      <c r="Q19" s="3">
        <v>189527</v>
      </c>
      <c r="R19" s="6">
        <f>Q19/L19</f>
        <v>6.5055466043138499E-2</v>
      </c>
    </row>
    <row r="20" spans="1:18" x14ac:dyDescent="0.3">
      <c r="A20" s="2" t="s">
        <v>18</v>
      </c>
      <c r="B20" s="19"/>
      <c r="C20" s="2">
        <v>533922</v>
      </c>
      <c r="D20" s="6">
        <f>C20/L20</f>
        <v>0.11950785117890231</v>
      </c>
      <c r="E20" s="6">
        <v>0.01</v>
      </c>
      <c r="F20" s="15"/>
      <c r="G20" s="3">
        <v>592538</v>
      </c>
      <c r="H20" s="6">
        <f t="shared" si="0"/>
        <v>0.13262788033054343</v>
      </c>
      <c r="I20" s="6">
        <v>0</v>
      </c>
      <c r="J20" s="15"/>
      <c r="K20" s="6">
        <f>H20-D20</f>
        <v>1.3120029151641122E-2</v>
      </c>
      <c r="L20" s="3">
        <v>4467673</v>
      </c>
      <c r="M20" s="3">
        <v>8</v>
      </c>
      <c r="N20" s="2" t="s">
        <v>58</v>
      </c>
      <c r="Q20" s="3">
        <v>510411</v>
      </c>
      <c r="R20" s="6">
        <f>Q20/L20</f>
        <v>0.11424538008936644</v>
      </c>
    </row>
    <row r="21" spans="1:18" x14ac:dyDescent="0.3">
      <c r="A21" s="2" t="s">
        <v>19</v>
      </c>
      <c r="B21" s="19"/>
      <c r="C21" s="2">
        <v>794152</v>
      </c>
      <c r="D21" s="6">
        <f>C21/L21</f>
        <v>0.1708296818486687</v>
      </c>
      <c r="E21" s="6">
        <v>0.06</v>
      </c>
      <c r="F21" s="15"/>
      <c r="G21" s="3">
        <v>812957</v>
      </c>
      <c r="H21" s="6">
        <f t="shared" si="0"/>
        <v>0.17487481699554766</v>
      </c>
      <c r="I21" s="6">
        <v>0.04</v>
      </c>
      <c r="J21" s="15"/>
      <c r="K21" s="6">
        <f>H21-D21</f>
        <v>4.0451351468789587E-3</v>
      </c>
      <c r="L21" s="3">
        <v>4648794</v>
      </c>
      <c r="M21" s="3">
        <v>8</v>
      </c>
      <c r="N21" s="2" t="s">
        <v>58</v>
      </c>
      <c r="Q21" s="3">
        <v>774468</v>
      </c>
      <c r="R21" s="6">
        <f>Q21/L21</f>
        <v>0.1665954654045759</v>
      </c>
    </row>
    <row r="22" spans="1:18" x14ac:dyDescent="0.3">
      <c r="A22" s="4" t="s">
        <v>20</v>
      </c>
      <c r="B22" s="19"/>
      <c r="C22" s="4">
        <v>155769</v>
      </c>
      <c r="D22" s="7">
        <f>C22/L22</f>
        <v>0.11588127467988681</v>
      </c>
      <c r="E22" s="7">
        <v>0.01</v>
      </c>
      <c r="F22" s="15"/>
      <c r="G22" s="5">
        <v>173241</v>
      </c>
      <c r="H22" s="7">
        <f t="shared" si="0"/>
        <v>0.12887922440805469</v>
      </c>
      <c r="I22" s="7">
        <v>0</v>
      </c>
      <c r="J22" s="15"/>
      <c r="K22" s="7">
        <f>H22-D22</f>
        <v>1.2997949728167882E-2</v>
      </c>
      <c r="L22" s="5">
        <v>1344212</v>
      </c>
      <c r="M22" s="5">
        <v>3</v>
      </c>
      <c r="N22" s="4" t="s">
        <v>59</v>
      </c>
      <c r="Q22" s="5">
        <v>153770</v>
      </c>
      <c r="R22" s="7">
        <f>Q22/L22</f>
        <v>0.11439415806435295</v>
      </c>
    </row>
    <row r="23" spans="1:18" x14ac:dyDescent="0.3">
      <c r="A23" s="4" t="s">
        <v>21</v>
      </c>
      <c r="B23" s="19"/>
      <c r="C23" s="4">
        <v>612581</v>
      </c>
      <c r="D23" s="7">
        <f>C23/L23</f>
        <v>0.10132540921782165</v>
      </c>
      <c r="E23" s="7">
        <v>-0.01</v>
      </c>
      <c r="F23" s="15"/>
      <c r="G23" s="5">
        <v>689530</v>
      </c>
      <c r="H23" s="7">
        <f t="shared" si="0"/>
        <v>0.11405334056714878</v>
      </c>
      <c r="I23" s="7">
        <v>-0.02</v>
      </c>
      <c r="J23" s="15"/>
      <c r="K23" s="7">
        <f>H23-D23</f>
        <v>1.2727931349327121E-2</v>
      </c>
      <c r="L23" s="5">
        <v>6045680</v>
      </c>
      <c r="M23" s="5">
        <v>10</v>
      </c>
      <c r="N23" s="4" t="s">
        <v>59</v>
      </c>
      <c r="Q23" s="5">
        <v>594828</v>
      </c>
      <c r="R23" s="7">
        <f>Q23/L23</f>
        <v>9.8388932262375772E-2</v>
      </c>
    </row>
    <row r="24" spans="1:18" x14ac:dyDescent="0.3">
      <c r="A24" s="4" t="s">
        <v>22</v>
      </c>
      <c r="B24" s="19"/>
      <c r="C24" s="4">
        <v>752757</v>
      </c>
      <c r="D24" s="7">
        <f>C24/L24</f>
        <v>0.10921388064684194</v>
      </c>
      <c r="E24" s="7">
        <v>0</v>
      </c>
      <c r="F24" s="15"/>
      <c r="G24" s="5">
        <v>1540693</v>
      </c>
      <c r="H24" s="7">
        <f t="shared" si="0"/>
        <v>0.22353171264488386</v>
      </c>
      <c r="I24" s="7">
        <v>0.09</v>
      </c>
      <c r="J24" s="15"/>
      <c r="K24" s="7">
        <f>H24-D24</f>
        <v>0.11431783199804192</v>
      </c>
      <c r="L24" s="5">
        <v>6892503</v>
      </c>
      <c r="M24" s="5">
        <v>11</v>
      </c>
      <c r="N24" s="4" t="s">
        <v>59</v>
      </c>
      <c r="Q24" s="5">
        <v>813078</v>
      </c>
      <c r="R24" s="7">
        <f>Q24/L24</f>
        <v>0.11796556345350884</v>
      </c>
    </row>
    <row r="25" spans="1:18" x14ac:dyDescent="0.3">
      <c r="A25" s="2" t="s">
        <v>23</v>
      </c>
      <c r="B25" s="19"/>
      <c r="C25" s="2">
        <v>1175365</v>
      </c>
      <c r="D25" s="6">
        <f>C25/L25</f>
        <v>0.11769118151987157</v>
      </c>
      <c r="E25" s="6">
        <v>0.01</v>
      </c>
      <c r="F25" s="15"/>
      <c r="G25" s="3">
        <v>2085651</v>
      </c>
      <c r="H25" s="6">
        <f t="shared" si="0"/>
        <v>0.20883957785717769</v>
      </c>
      <c r="I25" s="6">
        <v>0.08</v>
      </c>
      <c r="J25" s="15"/>
      <c r="K25" s="6">
        <f>H25-D25</f>
        <v>9.114839633730612E-2</v>
      </c>
      <c r="L25" s="3">
        <v>9986857</v>
      </c>
      <c r="M25" s="3">
        <v>16</v>
      </c>
      <c r="N25" s="2" t="s">
        <v>58</v>
      </c>
      <c r="Q25" s="3">
        <v>1235969</v>
      </c>
      <c r="R25" s="6">
        <f>Q25/L25</f>
        <v>0.12375955718600958</v>
      </c>
    </row>
    <row r="26" spans="1:18" x14ac:dyDescent="0.3">
      <c r="A26" s="2" t="s">
        <v>24</v>
      </c>
      <c r="B26" s="19"/>
      <c r="C26" s="2">
        <v>405566</v>
      </c>
      <c r="D26" s="6">
        <f>C26/L26</f>
        <v>7.1913557480346238E-2</v>
      </c>
      <c r="E26" s="6">
        <v>-0.04</v>
      </c>
      <c r="F26" s="15"/>
      <c r="G26" s="3">
        <v>426477</v>
      </c>
      <c r="H26" s="6">
        <f t="shared" si="0"/>
        <v>7.5621423525506631E-2</v>
      </c>
      <c r="I26" s="6">
        <v>-0.05</v>
      </c>
      <c r="J26" s="15"/>
      <c r="K26" s="6">
        <f>H26-D26</f>
        <v>3.7078660451603934E-3</v>
      </c>
      <c r="L26" s="3">
        <v>5639632</v>
      </c>
      <c r="M26" s="3">
        <v>6</v>
      </c>
      <c r="N26" s="2" t="s">
        <v>58</v>
      </c>
      <c r="Q26" s="3">
        <v>391236</v>
      </c>
      <c r="R26" s="6">
        <f>Q26/L26</f>
        <v>6.9372611546285295E-2</v>
      </c>
    </row>
    <row r="27" spans="1:18" x14ac:dyDescent="0.3">
      <c r="A27" s="4" t="s">
        <v>25</v>
      </c>
      <c r="B27" s="19"/>
      <c r="C27" s="4">
        <v>443868</v>
      </c>
      <c r="D27" s="7">
        <f>C27/L27</f>
        <v>0.14914172643909965</v>
      </c>
      <c r="E27" s="7">
        <v>0.04</v>
      </c>
      <c r="F27" s="15"/>
      <c r="G27" s="5">
        <v>456724</v>
      </c>
      <c r="H27" s="7">
        <f t="shared" si="0"/>
        <v>0.15346140263810717</v>
      </c>
      <c r="I27" s="7">
        <v>0.02</v>
      </c>
      <c r="J27" s="15"/>
      <c r="K27" s="7">
        <f>H27-D27</f>
        <v>4.3196761990075272E-3</v>
      </c>
      <c r="L27" s="5">
        <v>2976149</v>
      </c>
      <c r="M27" s="5">
        <v>10</v>
      </c>
      <c r="N27" s="4" t="s">
        <v>59</v>
      </c>
      <c r="Q27" s="5">
        <v>421180</v>
      </c>
      <c r="R27" s="7">
        <f>Q27/L27</f>
        <v>0.14151845220114986</v>
      </c>
    </row>
    <row r="28" spans="1:18" x14ac:dyDescent="0.3">
      <c r="A28" s="2" t="s">
        <v>26</v>
      </c>
      <c r="B28" s="19"/>
      <c r="C28" s="2">
        <v>684676</v>
      </c>
      <c r="D28" s="6">
        <f>C28/L28</f>
        <v>0.11155747977817418</v>
      </c>
      <c r="E28" s="6">
        <v>0</v>
      </c>
      <c r="F28" s="15"/>
      <c r="G28" s="3">
        <v>752315</v>
      </c>
      <c r="H28" s="6">
        <f t="shared" si="0"/>
        <v>0.12257822006221498</v>
      </c>
      <c r="I28" s="6">
        <v>-0.01</v>
      </c>
      <c r="J28" s="15"/>
      <c r="K28" s="6">
        <f>H28-D28</f>
        <v>1.1020740284040806E-2</v>
      </c>
      <c r="L28" s="3">
        <v>6137428</v>
      </c>
      <c r="M28" s="3">
        <v>10</v>
      </c>
      <c r="N28" s="2" t="s">
        <v>58</v>
      </c>
      <c r="Q28" s="3">
        <v>660628</v>
      </c>
      <c r="R28" s="6">
        <f>Q28/L28</f>
        <v>0.107639226073202</v>
      </c>
    </row>
    <row r="29" spans="1:18" x14ac:dyDescent="0.3">
      <c r="A29" s="2" t="s">
        <v>27</v>
      </c>
      <c r="B29" s="19"/>
      <c r="C29" s="2">
        <v>107433</v>
      </c>
      <c r="D29" s="6">
        <f>C29/L29</f>
        <v>0.10051947177056414</v>
      </c>
      <c r="E29" s="6">
        <v>-0.01</v>
      </c>
      <c r="F29" s="15"/>
      <c r="G29" s="3">
        <v>104548</v>
      </c>
      <c r="H29" s="6">
        <f t="shared" si="0"/>
        <v>9.7820127285554156E-2</v>
      </c>
      <c r="I29" s="6">
        <v>-0.03</v>
      </c>
      <c r="J29" s="15"/>
      <c r="K29" s="6">
        <f>H29-D29</f>
        <v>-2.6993444850099829E-3</v>
      </c>
      <c r="L29" s="3">
        <v>1068778</v>
      </c>
      <c r="M29" s="3">
        <v>3</v>
      </c>
      <c r="N29" s="2" t="s">
        <v>58</v>
      </c>
      <c r="Q29" s="3">
        <v>105265</v>
      </c>
      <c r="R29" s="6">
        <f>Q29/L29</f>
        <v>9.8490986902799268E-2</v>
      </c>
    </row>
    <row r="30" spans="1:18" x14ac:dyDescent="0.3">
      <c r="A30" s="2" t="s">
        <v>28</v>
      </c>
      <c r="B30" s="19"/>
      <c r="C30" s="2">
        <v>162585</v>
      </c>
      <c r="D30" s="6">
        <f>C30/L30</f>
        <v>8.4048970020802236E-2</v>
      </c>
      <c r="E30" s="6">
        <v>-0.03</v>
      </c>
      <c r="F30" s="15"/>
      <c r="G30" s="3">
        <v>165801</v>
      </c>
      <c r="H30" s="6">
        <f t="shared" si="0"/>
        <v>8.5711494162555163E-2</v>
      </c>
      <c r="I30" s="6">
        <v>-0.04</v>
      </c>
      <c r="J30" s="15"/>
      <c r="K30" s="6">
        <f>H30-D30</f>
        <v>1.6625241417529274E-3</v>
      </c>
      <c r="L30" s="3">
        <v>1934408</v>
      </c>
      <c r="M30" s="3">
        <v>5</v>
      </c>
      <c r="N30" s="2" t="s">
        <v>58</v>
      </c>
      <c r="Q30" s="3">
        <v>153889</v>
      </c>
      <c r="R30" s="6">
        <f>Q30/L30</f>
        <v>7.9553537826559856E-2</v>
      </c>
    </row>
    <row r="31" spans="1:18" x14ac:dyDescent="0.3">
      <c r="A31" s="4" t="s">
        <v>29</v>
      </c>
      <c r="B31" s="19"/>
      <c r="C31" s="4">
        <v>419347</v>
      </c>
      <c r="D31" s="7">
        <f>C31/L31</f>
        <v>0.13614472773456929</v>
      </c>
      <c r="E31" s="7">
        <v>0.03</v>
      </c>
      <c r="F31" s="15"/>
      <c r="G31" s="5">
        <v>497313</v>
      </c>
      <c r="H31" s="7">
        <f t="shared" si="0"/>
        <v>0.16145708204389647</v>
      </c>
      <c r="I31" s="7">
        <v>0.03</v>
      </c>
      <c r="J31" s="15"/>
      <c r="K31" s="7">
        <f>H31-D31</f>
        <v>2.5312354309327184E-2</v>
      </c>
      <c r="L31" s="5">
        <v>3080156</v>
      </c>
      <c r="M31" s="5">
        <v>6</v>
      </c>
      <c r="N31" s="4" t="s">
        <v>59</v>
      </c>
      <c r="Q31" s="5">
        <v>426527</v>
      </c>
      <c r="R31" s="7">
        <f>Q31/L31</f>
        <v>0.13847577849953055</v>
      </c>
    </row>
    <row r="32" spans="1:18" x14ac:dyDescent="0.3">
      <c r="A32" s="4" t="s">
        <v>30</v>
      </c>
      <c r="B32" s="19"/>
      <c r="C32" s="4">
        <v>76113</v>
      </c>
      <c r="D32" s="7">
        <f>C32/L32</f>
        <v>5.5977336360447182E-2</v>
      </c>
      <c r="E32" s="7">
        <v>-0.05</v>
      </c>
      <c r="F32" s="15"/>
      <c r="G32" s="5">
        <v>77279</v>
      </c>
      <c r="H32" s="7">
        <f t="shared" si="0"/>
        <v>5.6834871527846727E-2</v>
      </c>
      <c r="I32" s="7">
        <v>-7.0000000000000007E-2</v>
      </c>
      <c r="J32" s="15"/>
      <c r="K32" s="7">
        <f>H32-D32</f>
        <v>8.5753516739954516E-4</v>
      </c>
      <c r="L32" s="5">
        <v>1359711</v>
      </c>
      <c r="M32" s="5">
        <v>4</v>
      </c>
      <c r="N32" s="4" t="s">
        <v>59</v>
      </c>
      <c r="Q32" s="5">
        <v>72006</v>
      </c>
      <c r="R32" s="7">
        <f>Q32/L32</f>
        <v>5.2956841564126493E-2</v>
      </c>
    </row>
    <row r="33" spans="1:18" x14ac:dyDescent="0.3">
      <c r="A33" s="4" t="s">
        <v>31</v>
      </c>
      <c r="B33" s="19"/>
      <c r="C33" s="4">
        <v>695964</v>
      </c>
      <c r="D33" s="7">
        <f>C33/L33</f>
        <v>7.8355000287091359E-2</v>
      </c>
      <c r="E33" s="7">
        <v>-0.03</v>
      </c>
      <c r="F33" s="15"/>
      <c r="G33" s="5">
        <v>690739</v>
      </c>
      <c r="H33" s="7">
        <f t="shared" si="0"/>
        <v>7.7766744462795773E-2</v>
      </c>
      <c r="I33" s="7">
        <v>-0.05</v>
      </c>
      <c r="J33" s="15"/>
      <c r="K33" s="7">
        <f>H33-D33</f>
        <v>-5.8825582429558598E-4</v>
      </c>
      <c r="L33" s="5">
        <v>8882190</v>
      </c>
      <c r="M33" s="5">
        <v>14</v>
      </c>
      <c r="N33" s="4" t="s">
        <v>59</v>
      </c>
      <c r="Q33" s="5">
        <v>667206</v>
      </c>
      <c r="R33" s="7">
        <f>Q33/L33</f>
        <v>7.5117285264107159E-2</v>
      </c>
    </row>
    <row r="34" spans="1:18" x14ac:dyDescent="0.3">
      <c r="A34" s="4" t="s">
        <v>32</v>
      </c>
      <c r="B34" s="19"/>
      <c r="C34" s="4">
        <v>444329</v>
      </c>
      <c r="D34" s="7">
        <f>C34/L34</f>
        <v>0.21190521496984255</v>
      </c>
      <c r="E34" s="7">
        <v>0.1</v>
      </c>
      <c r="F34" s="15"/>
      <c r="G34" s="5">
        <v>481136</v>
      </c>
      <c r="H34" s="7">
        <f t="shared" si="0"/>
        <v>0.22945886383677447</v>
      </c>
      <c r="I34" s="7">
        <v>0.1</v>
      </c>
      <c r="J34" s="15"/>
      <c r="K34" s="7">
        <f>H34-D34</f>
        <v>1.755364886693192E-2</v>
      </c>
      <c r="L34" s="5">
        <v>2096829</v>
      </c>
      <c r="M34" s="5">
        <v>5</v>
      </c>
      <c r="N34" s="4" t="s">
        <v>59</v>
      </c>
      <c r="Q34" s="5">
        <v>447420</v>
      </c>
      <c r="R34" s="7">
        <f>Q34/L34</f>
        <v>0.21337934566910322</v>
      </c>
    </row>
    <row r="35" spans="1:18" x14ac:dyDescent="0.3">
      <c r="A35" s="4" t="s">
        <v>33</v>
      </c>
      <c r="B35" s="19"/>
      <c r="C35" s="4">
        <v>2662511</v>
      </c>
      <c r="D35" s="7">
        <f>C35/L35</f>
        <v>0.13686496780717936</v>
      </c>
      <c r="E35" s="7">
        <v>0.03</v>
      </c>
      <c r="F35" s="15"/>
      <c r="G35" s="5">
        <v>3354912</v>
      </c>
      <c r="H35" s="7">
        <f t="shared" si="0"/>
        <v>0.17245747449528651</v>
      </c>
      <c r="I35" s="7">
        <v>0.04</v>
      </c>
      <c r="J35" s="15"/>
      <c r="K35" s="7">
        <f>H35-D35</f>
        <v>3.5592506688107151E-2</v>
      </c>
      <c r="L35" s="5">
        <v>19453561</v>
      </c>
      <c r="M35" s="5">
        <v>29</v>
      </c>
      <c r="N35" s="4" t="s">
        <v>59</v>
      </c>
      <c r="Q35" s="5">
        <v>2561187</v>
      </c>
      <c r="R35" s="7">
        <f>Q35/L35</f>
        <v>0.13165646125149016</v>
      </c>
    </row>
    <row r="36" spans="1:18" x14ac:dyDescent="0.3">
      <c r="A36" s="2" t="s">
        <v>34</v>
      </c>
      <c r="B36" s="19"/>
      <c r="C36" s="2">
        <v>1278787</v>
      </c>
      <c r="D36" s="6">
        <f>C36/L36</f>
        <v>0.12192760851267019</v>
      </c>
      <c r="E36" s="6">
        <v>0.01</v>
      </c>
      <c r="F36" s="15"/>
      <c r="G36" s="3">
        <v>1187235</v>
      </c>
      <c r="H36" s="6">
        <f t="shared" si="0"/>
        <v>0.11319846408552792</v>
      </c>
      <c r="I36" s="6">
        <v>-0.02</v>
      </c>
      <c r="J36" s="15"/>
      <c r="K36" s="6">
        <f>H36-D36</f>
        <v>-8.7291444271422741E-3</v>
      </c>
      <c r="L36" s="3">
        <v>10488084</v>
      </c>
      <c r="M36" s="3">
        <v>15</v>
      </c>
      <c r="N36" s="2" t="s">
        <v>58</v>
      </c>
      <c r="Q36" s="3">
        <v>1214762</v>
      </c>
      <c r="R36" s="6">
        <f>Q36/L36</f>
        <v>0.11582306167647018</v>
      </c>
    </row>
    <row r="37" spans="1:18" x14ac:dyDescent="0.3">
      <c r="A37" s="2" t="s">
        <v>35</v>
      </c>
      <c r="B37" s="19"/>
      <c r="C37" s="2">
        <v>48096</v>
      </c>
      <c r="D37" s="6">
        <f>C37/L37</f>
        <v>6.3112975059772036E-2</v>
      </c>
      <c r="E37" s="6">
        <v>-0.05</v>
      </c>
      <c r="F37" s="15"/>
      <c r="G37" s="3">
        <v>51483</v>
      </c>
      <c r="H37" s="6">
        <f t="shared" si="0"/>
        <v>6.7557495321902944E-2</v>
      </c>
      <c r="I37" s="6">
        <v>-0.06</v>
      </c>
      <c r="J37" s="15"/>
      <c r="K37" s="6">
        <f>H37-D37</f>
        <v>4.4445202621309077E-3</v>
      </c>
      <c r="L37" s="3">
        <v>762062</v>
      </c>
      <c r="M37" s="3">
        <v>3</v>
      </c>
      <c r="N37" s="2" t="s">
        <v>58</v>
      </c>
      <c r="Q37" s="3">
        <v>48059</v>
      </c>
      <c r="R37" s="6">
        <f>Q37/L37</f>
        <v>6.30644225797901E-2</v>
      </c>
    </row>
    <row r="38" spans="1:18" x14ac:dyDescent="0.3">
      <c r="A38" s="2" t="s">
        <v>36</v>
      </c>
      <c r="B38" s="19"/>
      <c r="C38" s="2">
        <v>1385222</v>
      </c>
      <c r="D38" s="6">
        <f>C38/L38</f>
        <v>0.11850544524385967</v>
      </c>
      <c r="E38" s="6">
        <v>0.01</v>
      </c>
      <c r="F38" s="15"/>
      <c r="G38" s="3">
        <v>1382485</v>
      </c>
      <c r="H38" s="6">
        <f t="shared" si="0"/>
        <v>0.11827129548040483</v>
      </c>
      <c r="I38" s="6">
        <v>-0.01</v>
      </c>
      <c r="J38" s="15"/>
      <c r="K38" s="6">
        <f>H38-D38</f>
        <v>-2.3414976345484395E-4</v>
      </c>
      <c r="L38" s="3">
        <v>11689100</v>
      </c>
      <c r="M38" s="3">
        <v>18</v>
      </c>
      <c r="N38" s="2" t="s">
        <v>58</v>
      </c>
      <c r="Q38" s="3">
        <v>1374108</v>
      </c>
      <c r="R38" s="6">
        <f>Q38/L38</f>
        <v>0.11755464492561446</v>
      </c>
    </row>
    <row r="39" spans="1:18" x14ac:dyDescent="0.3">
      <c r="A39" s="2" t="s">
        <v>37</v>
      </c>
      <c r="B39" s="19"/>
      <c r="C39" s="2">
        <v>565900</v>
      </c>
      <c r="D39" s="6">
        <f>C39/L39</f>
        <v>0.14301343123313262</v>
      </c>
      <c r="E39" s="6">
        <v>0.03</v>
      </c>
      <c r="F39" s="15"/>
      <c r="G39" s="3">
        <v>612779</v>
      </c>
      <c r="H39" s="6">
        <f t="shared" si="0"/>
        <v>0.15486062445239049</v>
      </c>
      <c r="I39" s="6">
        <v>0.02</v>
      </c>
      <c r="J39" s="15"/>
      <c r="K39" s="6">
        <f>H39-D39</f>
        <v>1.1847193219257868E-2</v>
      </c>
      <c r="L39" s="3">
        <v>3956971</v>
      </c>
      <c r="M39" s="3">
        <v>7</v>
      </c>
      <c r="N39" s="2" t="s">
        <v>58</v>
      </c>
      <c r="Q39" s="3">
        <v>569566</v>
      </c>
      <c r="R39" s="6">
        <f>Q39/L39</f>
        <v>0.1439398974619728</v>
      </c>
    </row>
    <row r="40" spans="1:18" x14ac:dyDescent="0.3">
      <c r="A40" s="4" t="s">
        <v>38</v>
      </c>
      <c r="B40" s="19"/>
      <c r="C40" s="4">
        <v>596165</v>
      </c>
      <c r="D40" s="7">
        <f>C40/L40</f>
        <v>0.14134712524749646</v>
      </c>
      <c r="E40" s="7">
        <v>0.03</v>
      </c>
      <c r="F40" s="15"/>
      <c r="G40" s="5">
        <v>665156</v>
      </c>
      <c r="H40" s="7">
        <f t="shared" si="0"/>
        <v>0.15770447517234953</v>
      </c>
      <c r="I40" s="7">
        <v>0.03</v>
      </c>
      <c r="J40" s="15"/>
      <c r="K40" s="7">
        <f>H40-D40</f>
        <v>1.6357349924853076E-2</v>
      </c>
      <c r="L40" s="5">
        <v>4217737</v>
      </c>
      <c r="M40" s="5">
        <v>7</v>
      </c>
      <c r="N40" s="4" t="s">
        <v>59</v>
      </c>
      <c r="Q40" s="5">
        <v>601101</v>
      </c>
      <c r="R40" s="7">
        <f>Q40/L40</f>
        <v>0.1425174210720109</v>
      </c>
    </row>
    <row r="41" spans="1:18" x14ac:dyDescent="0.3">
      <c r="A41" s="2" t="s">
        <v>39</v>
      </c>
      <c r="B41" s="19"/>
      <c r="C41" s="2">
        <v>1747214</v>
      </c>
      <c r="D41" s="6">
        <f>C41/L41</f>
        <v>0.13647988605520595</v>
      </c>
      <c r="E41" s="6">
        <v>0.03</v>
      </c>
      <c r="F41" s="15"/>
      <c r="G41" s="3">
        <v>1843929</v>
      </c>
      <c r="H41" s="6">
        <f t="shared" si="0"/>
        <v>0.14403457150291255</v>
      </c>
      <c r="I41" s="6">
        <v>0.01</v>
      </c>
      <c r="J41" s="15"/>
      <c r="K41" s="6">
        <f>H41-D41</f>
        <v>7.5546854477065994E-3</v>
      </c>
      <c r="L41" s="3">
        <v>12801989</v>
      </c>
      <c r="M41" s="3">
        <v>20</v>
      </c>
      <c r="N41" s="2" t="s">
        <v>58</v>
      </c>
      <c r="Q41" s="3">
        <v>1732446</v>
      </c>
      <c r="R41" s="6">
        <f>Q41/L41</f>
        <v>0.13532631530928516</v>
      </c>
    </row>
    <row r="42" spans="1:18" x14ac:dyDescent="0.3">
      <c r="A42" s="4" t="s">
        <v>40</v>
      </c>
      <c r="B42" s="19"/>
      <c r="C42" s="4">
        <v>150288</v>
      </c>
      <c r="D42" s="7">
        <f>C42/L42</f>
        <v>0.14186665357701483</v>
      </c>
      <c r="E42" s="7">
        <v>0.03</v>
      </c>
      <c r="F42" s="15"/>
      <c r="G42" s="5">
        <v>225202</v>
      </c>
      <c r="H42" s="7">
        <f t="shared" si="0"/>
        <v>0.21258286835177054</v>
      </c>
      <c r="I42" s="7">
        <v>0.08</v>
      </c>
      <c r="J42" s="15"/>
      <c r="K42" s="7">
        <f>H42-D42</f>
        <v>7.0716214774755703E-2</v>
      </c>
      <c r="L42" s="5">
        <v>1059361</v>
      </c>
      <c r="M42" s="5">
        <v>4</v>
      </c>
      <c r="N42" s="4" t="s">
        <v>59</v>
      </c>
      <c r="Q42" s="5">
        <v>145411</v>
      </c>
      <c r="R42" s="7">
        <f>Q42/L42</f>
        <v>0.13726293492020189</v>
      </c>
    </row>
    <row r="43" spans="1:18" x14ac:dyDescent="0.3">
      <c r="A43" s="2" t="s">
        <v>41</v>
      </c>
      <c r="B43" s="19"/>
      <c r="C43" s="2">
        <v>590881</v>
      </c>
      <c r="D43" s="6">
        <f>C43/L43</f>
        <v>0.11476283203922377</v>
      </c>
      <c r="E43" s="6">
        <v>0</v>
      </c>
      <c r="F43" s="15"/>
      <c r="G43" s="3">
        <v>592738</v>
      </c>
      <c r="H43" s="6">
        <f t="shared" si="0"/>
        <v>0.1151235046265922</v>
      </c>
      <c r="I43" s="6">
        <v>-0.01</v>
      </c>
      <c r="J43" s="15"/>
      <c r="K43" s="6">
        <f>H43-D43</f>
        <v>3.6067258736842411E-4</v>
      </c>
      <c r="L43" s="3">
        <v>5148714</v>
      </c>
      <c r="M43" s="3">
        <v>9</v>
      </c>
      <c r="N43" s="2" t="s">
        <v>58</v>
      </c>
      <c r="Q43" s="3">
        <v>568652</v>
      </c>
      <c r="R43" s="6">
        <f>Q43/L43</f>
        <v>0.11044544326991167</v>
      </c>
    </row>
    <row r="44" spans="1:18" x14ac:dyDescent="0.3">
      <c r="A44" s="2" t="s">
        <v>42</v>
      </c>
      <c r="B44" s="19"/>
      <c r="C44" s="2">
        <v>80939</v>
      </c>
      <c r="D44" s="6">
        <f>C44/L44</f>
        <v>9.1491749928503521E-2</v>
      </c>
      <c r="E44" s="6">
        <v>-0.02</v>
      </c>
      <c r="F44" s="15"/>
      <c r="G44" s="3">
        <v>79148</v>
      </c>
      <c r="H44" s="6">
        <f t="shared" si="0"/>
        <v>8.9467241049941276E-2</v>
      </c>
      <c r="I44" s="6">
        <v>-0.04</v>
      </c>
      <c r="J44" s="15"/>
      <c r="K44" s="6">
        <f>H44-D44</f>
        <v>-2.024508878562245E-3</v>
      </c>
      <c r="L44" s="3">
        <v>884659</v>
      </c>
      <c r="M44" s="3">
        <v>3</v>
      </c>
      <c r="N44" s="2" t="s">
        <v>58</v>
      </c>
      <c r="Q44" s="3">
        <v>77302</v>
      </c>
      <c r="R44" s="6">
        <f>Q44/L44</f>
        <v>8.7380561323628647E-2</v>
      </c>
    </row>
    <row r="45" spans="1:18" x14ac:dyDescent="0.3">
      <c r="A45" s="2" t="s">
        <v>43</v>
      </c>
      <c r="B45" s="19"/>
      <c r="C45" s="2">
        <v>889691</v>
      </c>
      <c r="D45" s="6">
        <f>C45/L45</f>
        <v>0.1302779809095507</v>
      </c>
      <c r="E45" s="6">
        <v>0.02</v>
      </c>
      <c r="F45" s="15"/>
      <c r="G45" s="3">
        <v>900106</v>
      </c>
      <c r="H45" s="6">
        <f t="shared" si="0"/>
        <v>0.13180305553790253</v>
      </c>
      <c r="I45" s="6">
        <v>0</v>
      </c>
      <c r="J45" s="15"/>
      <c r="K45" s="6">
        <f>H45-D45</f>
        <v>1.5250746283518302E-3</v>
      </c>
      <c r="L45" s="3">
        <v>6829174</v>
      </c>
      <c r="M45" s="3">
        <v>11</v>
      </c>
      <c r="N45" s="2" t="s">
        <v>58</v>
      </c>
      <c r="Q45" s="3">
        <v>861061</v>
      </c>
      <c r="R45" s="6">
        <f>Q45/L45</f>
        <v>0.12608567302575685</v>
      </c>
    </row>
    <row r="46" spans="1:18" x14ac:dyDescent="0.3">
      <c r="A46" s="2" t="s">
        <v>44</v>
      </c>
      <c r="B46" s="19"/>
      <c r="C46" s="2">
        <v>3322131</v>
      </c>
      <c r="D46" s="6">
        <f>C46/L46</f>
        <v>0.11457251462716377</v>
      </c>
      <c r="E46" s="6">
        <v>0</v>
      </c>
      <c r="F46" s="15"/>
      <c r="G46" s="3">
        <v>3632605</v>
      </c>
      <c r="H46" s="6">
        <f t="shared" si="0"/>
        <v>0.12528003546434752</v>
      </c>
      <c r="I46" s="6">
        <v>0</v>
      </c>
      <c r="J46" s="15"/>
      <c r="K46" s="6">
        <f>H46-D46</f>
        <v>1.0707520837183751E-2</v>
      </c>
      <c r="L46" s="3">
        <v>28995881</v>
      </c>
      <c r="M46" s="3">
        <v>38</v>
      </c>
      <c r="N46" s="2" t="s">
        <v>58</v>
      </c>
      <c r="Q46" s="3">
        <v>3214013</v>
      </c>
      <c r="R46" s="6">
        <f>Q46/L46</f>
        <v>0.11084377812145112</v>
      </c>
    </row>
    <row r="47" spans="1:18" x14ac:dyDescent="0.3">
      <c r="A47" s="2" t="s">
        <v>45</v>
      </c>
      <c r="B47" s="19"/>
      <c r="C47" s="2">
        <v>170989</v>
      </c>
      <c r="D47" s="6">
        <f>C47/L47</f>
        <v>5.3334759844015422E-2</v>
      </c>
      <c r="E47" s="6">
        <v>-0.06</v>
      </c>
      <c r="F47" s="15"/>
      <c r="G47" s="3">
        <v>172489</v>
      </c>
      <c r="H47" s="6">
        <f t="shared" si="0"/>
        <v>5.3802638712048004E-2</v>
      </c>
      <c r="I47" s="6">
        <v>-0.08</v>
      </c>
      <c r="J47" s="15"/>
      <c r="K47" s="6">
        <f>H47-D47</f>
        <v>4.6787886803258127E-4</v>
      </c>
      <c r="L47" s="3">
        <v>3205958</v>
      </c>
      <c r="M47" s="3">
        <v>6</v>
      </c>
      <c r="N47" s="2" t="s">
        <v>58</v>
      </c>
      <c r="Q47" s="3">
        <v>163895</v>
      </c>
      <c r="R47" s="6">
        <f>Q47/L47</f>
        <v>5.1122004717466668E-2</v>
      </c>
    </row>
    <row r="48" spans="1:18" x14ac:dyDescent="0.3">
      <c r="A48" s="4" t="s">
        <v>46</v>
      </c>
      <c r="B48" s="19"/>
      <c r="C48" s="4">
        <v>68932</v>
      </c>
      <c r="D48" s="7">
        <f>C48/L48</f>
        <v>0.11046989610393773</v>
      </c>
      <c r="E48" s="7">
        <v>0</v>
      </c>
      <c r="F48" s="15"/>
      <c r="G48" s="5">
        <v>72262</v>
      </c>
      <c r="H48" s="7">
        <f t="shared" si="0"/>
        <v>0.11580652864072924</v>
      </c>
      <c r="I48" s="7">
        <v>-0.01</v>
      </c>
      <c r="J48" s="15"/>
      <c r="K48" s="7">
        <f>H48-D48</f>
        <v>5.336632536791508E-3</v>
      </c>
      <c r="L48" s="5">
        <v>623989</v>
      </c>
      <c r="M48" s="5">
        <v>3</v>
      </c>
      <c r="N48" s="4" t="s">
        <v>59</v>
      </c>
      <c r="Q48" s="5">
        <v>69063</v>
      </c>
      <c r="R48" s="7">
        <f>Q48/L48</f>
        <v>0.11067983570223193</v>
      </c>
    </row>
    <row r="49" spans="1:18" x14ac:dyDescent="0.3">
      <c r="A49" s="4" t="s">
        <v>47</v>
      </c>
      <c r="B49" s="19"/>
      <c r="C49" s="4">
        <v>701304</v>
      </c>
      <c r="D49" s="7">
        <f>C49/L49</f>
        <v>8.2163017855153272E-2</v>
      </c>
      <c r="E49" s="7">
        <v>-0.03</v>
      </c>
      <c r="F49" s="15"/>
      <c r="G49" s="5">
        <v>746608</v>
      </c>
      <c r="H49" s="7">
        <f t="shared" si="0"/>
        <v>8.7470720878250058E-2</v>
      </c>
      <c r="I49" s="7">
        <v>-0.04</v>
      </c>
      <c r="J49" s="15"/>
      <c r="K49" s="7">
        <f>H49-D49</f>
        <v>5.3077030230967853E-3</v>
      </c>
      <c r="L49" s="5">
        <v>8535519</v>
      </c>
      <c r="M49" s="5">
        <v>13</v>
      </c>
      <c r="N49" s="4" t="s">
        <v>59</v>
      </c>
      <c r="Q49" s="5">
        <v>687984</v>
      </c>
      <c r="R49" s="7">
        <f>Q49/L49</f>
        <v>8.0602480060087731E-2</v>
      </c>
    </row>
    <row r="50" spans="1:18" x14ac:dyDescent="0.3">
      <c r="A50" s="4" t="s">
        <v>48</v>
      </c>
      <c r="B50" s="19"/>
      <c r="C50" s="4">
        <v>818771</v>
      </c>
      <c r="D50" s="7">
        <f>C50/L50</f>
        <v>0.10752232500180896</v>
      </c>
      <c r="E50" s="7">
        <v>0</v>
      </c>
      <c r="F50" s="15"/>
      <c r="G50" s="5">
        <v>960064</v>
      </c>
      <c r="H50" s="7">
        <f t="shared" si="0"/>
        <v>0.1260771490814119</v>
      </c>
      <c r="I50" s="7">
        <v>0</v>
      </c>
      <c r="J50" s="15"/>
      <c r="K50" s="7">
        <f>H50-D50</f>
        <v>1.8554824079602947E-2</v>
      </c>
      <c r="L50" s="5">
        <v>7614893</v>
      </c>
      <c r="M50" s="5">
        <v>12</v>
      </c>
      <c r="N50" s="4" t="s">
        <v>59</v>
      </c>
      <c r="Q50" s="5">
        <v>797246</v>
      </c>
      <c r="R50" s="7">
        <f>Q50/L50</f>
        <v>0.10469562737125787</v>
      </c>
    </row>
    <row r="51" spans="1:18" x14ac:dyDescent="0.3">
      <c r="A51" s="2" t="s">
        <v>49</v>
      </c>
      <c r="B51" s="19"/>
      <c r="C51" s="2">
        <v>302044</v>
      </c>
      <c r="D51" s="6">
        <f>C51/L51</f>
        <v>0.16853751394277366</v>
      </c>
      <c r="E51" s="6">
        <v>0.06</v>
      </c>
      <c r="F51" s="15"/>
      <c r="G51" s="3">
        <v>317622</v>
      </c>
      <c r="H51" s="6">
        <f t="shared" si="0"/>
        <v>0.1772298812541605</v>
      </c>
      <c r="I51" s="6">
        <v>0.05</v>
      </c>
      <c r="J51" s="15"/>
      <c r="K51" s="6">
        <f>H51-D51</f>
        <v>8.6923673113868394E-3</v>
      </c>
      <c r="L51" s="3">
        <v>1792147</v>
      </c>
      <c r="M51" s="3">
        <v>5</v>
      </c>
      <c r="N51" s="2" t="s">
        <v>58</v>
      </c>
      <c r="Q51" s="3">
        <v>303032</v>
      </c>
      <c r="R51" s="6">
        <f>Q51/L51</f>
        <v>0.16908880800514689</v>
      </c>
    </row>
    <row r="52" spans="1:18" x14ac:dyDescent="0.3">
      <c r="A52" s="2" t="s">
        <v>50</v>
      </c>
      <c r="B52" s="19"/>
      <c r="C52" s="2">
        <v>613035</v>
      </c>
      <c r="D52" s="6">
        <f>C52/L52</f>
        <v>0.10528844122578289</v>
      </c>
      <c r="E52" s="6">
        <v>0</v>
      </c>
      <c r="F52" s="15"/>
      <c r="G52" s="3">
        <v>1011159</v>
      </c>
      <c r="H52" s="6">
        <f t="shared" si="0"/>
        <v>0.17366603039210063</v>
      </c>
      <c r="I52" s="6">
        <v>0.04</v>
      </c>
      <c r="J52" s="15"/>
      <c r="K52" s="6">
        <f>H52-D52</f>
        <v>6.837758916631774E-2</v>
      </c>
      <c r="L52" s="3">
        <v>5822434</v>
      </c>
      <c r="M52" s="3">
        <v>10</v>
      </c>
      <c r="N52" s="2" t="s">
        <v>58</v>
      </c>
      <c r="Q52" s="3">
        <v>607188</v>
      </c>
      <c r="R52" s="6">
        <f>Q52/L52</f>
        <v>0.10428422202810715</v>
      </c>
    </row>
    <row r="53" spans="1:18" x14ac:dyDescent="0.3">
      <c r="A53" s="2" t="s">
        <v>51</v>
      </c>
      <c r="B53" s="19"/>
      <c r="C53" s="2">
        <v>26025</v>
      </c>
      <c r="D53" s="6">
        <f>C53/L53</f>
        <v>4.4966903322453733E-2</v>
      </c>
      <c r="E53" s="6">
        <v>-7.0000000000000007E-2</v>
      </c>
      <c r="F53" s="15"/>
      <c r="G53" s="3">
        <v>26795</v>
      </c>
      <c r="H53" s="6">
        <f t="shared" si="0"/>
        <v>4.6297336196931708E-2</v>
      </c>
      <c r="I53" s="6">
        <v>-0.08</v>
      </c>
      <c r="J53" s="15"/>
      <c r="K53" s="6">
        <f>H53-D53</f>
        <v>1.3304328744779756E-3</v>
      </c>
      <c r="L53" s="3">
        <v>578759</v>
      </c>
      <c r="M53" s="3">
        <v>3</v>
      </c>
      <c r="N53" s="2" t="s">
        <v>58</v>
      </c>
      <c r="Q53" s="3">
        <v>25735</v>
      </c>
      <c r="R53" s="6">
        <f>Q53/L53</f>
        <v>4.4465831200897095E-2</v>
      </c>
    </row>
    <row r="55" spans="1:18" x14ac:dyDescent="0.3">
      <c r="A55" t="s">
        <v>54</v>
      </c>
      <c r="D55" s="13">
        <f>AVERAGE(D3:D53)</f>
        <v>0.11259651012455033</v>
      </c>
      <c r="E55" s="8"/>
      <c r="F55" s="17"/>
      <c r="H55" s="13">
        <f>AVERAGE(H3:H53)</f>
        <v>0.12628634975732098</v>
      </c>
      <c r="I55" s="8"/>
      <c r="J55" s="17"/>
      <c r="K55" s="8">
        <f>AVERAGE(K3:K53)</f>
        <v>1.3689839632770628E-2</v>
      </c>
      <c r="R55" s="8">
        <f>AVERAGE(R3:R53)</f>
        <v>0.11056778507053244</v>
      </c>
    </row>
    <row r="56" spans="1:18" x14ac:dyDescent="0.3">
      <c r="A56" t="s">
        <v>55</v>
      </c>
      <c r="D56" s="8">
        <f>MEDIAN(D3:D53)</f>
        <v>0.11457251462716377</v>
      </c>
      <c r="E56" s="8"/>
      <c r="F56" s="17"/>
      <c r="H56" s="8">
        <f>MEDIAN(H3:H53)</f>
        <v>0.1232844354039582</v>
      </c>
      <c r="I56" s="8"/>
      <c r="J56" s="17"/>
      <c r="K56" s="8">
        <f>MEDIAN(K3:K53)</f>
        <v>5.336632536791508E-3</v>
      </c>
      <c r="R56" s="8">
        <f>MEDIAN(R3:R53)</f>
        <v>0.11067983570223193</v>
      </c>
    </row>
    <row r="57" spans="1:18" x14ac:dyDescent="0.3">
      <c r="A57" t="s">
        <v>56</v>
      </c>
      <c r="D57" s="1">
        <f>STDEV(D3:D53)</f>
        <v>3.2137351031927601E-2</v>
      </c>
      <c r="H57" s="1">
        <f>STDEV(H3:H53)</f>
        <v>4.285130118178327E-2</v>
      </c>
      <c r="K57" s="1">
        <f>STDEV(K3:K53)</f>
        <v>2.3770997282650305E-2</v>
      </c>
      <c r="R57" s="1">
        <f>STDEV(R3:R53)</f>
        <v>3.2168760946852337E-2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modified and compiled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dhill222</dc:creator>
  <cp:lastModifiedBy>dhill222</cp:lastModifiedBy>
  <dcterms:created xsi:type="dcterms:W3CDTF">2020-10-06T03:20:40Z</dcterms:created>
  <dcterms:modified xsi:type="dcterms:W3CDTF">2020-10-06T04:17:06Z</dcterms:modified>
</cp:coreProperties>
</file>