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drawings/drawing12.xml" ContentType="application/vnd.openxmlformats-officedocument.drawing+xml"/>
  <Override PartName="/xl/drawings/drawing11.xml" ContentType="application/vnd.openxmlformats-officedocument.drawing+xml"/>
  <Override PartName="/xl/drawings/drawing10.xml" ContentType="application/vnd.openxmlformats-officedocument.drawing+xml"/>
  <Override PartName="/xl/drawings/_rels/drawing14.xml.rels" ContentType="application/vnd.openxmlformats-package.relationships+xml"/>
  <Override PartName="/xl/drawings/_rels/drawing13.xml.rels" ContentType="application/vnd.openxmlformats-package.relationships+xml"/>
  <Override PartName="/xl/drawings/_rels/drawing12.xml.rels" ContentType="application/vnd.openxmlformats-package.relationships+xml"/>
  <Override PartName="/xl/drawings/_rels/drawing11.xml.rels" ContentType="application/vnd.openxmlformats-package.relationships+xml"/>
  <Override PartName="/xl/drawings/_rels/drawing10.xml.rels" ContentType="application/vnd.openxmlformats-package.relationships+xml"/>
  <Override PartName="/xl/drawings/_rels/drawing6.xml.rels" ContentType="application/vnd.openxmlformats-package.relationships+xml"/>
  <Override PartName="/xl/drawings/_rels/drawing5.xml.rels" ContentType="application/vnd.openxmlformats-package.relationships+xml"/>
  <Override PartName="/xl/drawings/_rels/drawing7.xml.rels" ContentType="application/vnd.openxmlformats-package.relationships+xml"/>
  <Override PartName="/xl/drawings/_rels/drawing4.xml.rels" ContentType="application/vnd.openxmlformats-package.relationships+xml"/>
  <Override PartName="/xl/drawings/_rels/drawing3.xml.rels" ContentType="application/vnd.openxmlformats-package.relationships+xml"/>
  <Override PartName="/xl/drawings/_rels/drawing9.xml.rels" ContentType="application/vnd.openxmlformats-package.relationships+xml"/>
  <Override PartName="/xl/drawings/_rels/drawing2.xml.rels" ContentType="application/vnd.openxmlformats-package.relationships+xml"/>
  <Override PartName="/xl/drawings/_rels/drawing8.xml.rels" ContentType="application/vnd.openxmlformats-package.relationships+xml"/>
  <Override PartName="/xl/drawings/_rels/drawing1.xml.rels" ContentType="application/vnd.openxmlformats-package.relationships+xml"/>
  <Override PartName="/xl/drawings/drawing9.xml" ContentType="application/vnd.openxmlformats-officedocument.drawing+xml"/>
  <Override PartName="/xl/drawings/drawing14.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drawings/drawing6.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13.xml" ContentType="application/vnd.openxmlformats-officedocument.drawing+xml"/>
  <Override PartName="/xl/drawings/drawing2.xml" ContentType="application/vnd.openxmlformats-officedocument.drawing+xml"/>
  <Override PartName="/xl/drawings/drawing5.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7.xml" ContentType="application/vnd.openxmlformats-officedocument.spreadsheetml.worksheet+xml"/>
  <Override PartName="/xl/worksheets/_rels/sheet15.xml.rels" ContentType="application/vnd.openxmlformats-package.relationships+xml"/>
  <Override PartName="/xl/worksheets/_rels/sheet14.xml.rels" ContentType="application/vnd.openxmlformats-package.relationships+xml"/>
  <Override PartName="/xl/worksheets/_rels/sheet13.xml.rels" ContentType="application/vnd.openxmlformats-package.relationships+xml"/>
  <Override PartName="/xl/worksheets/_rels/sheet12.xml.rels" ContentType="application/vnd.openxmlformats-package.relationships+xml"/>
  <Override PartName="/xl/worksheets/_rels/sheet7.xml.rels" ContentType="application/vnd.openxmlformats-package.relationships+xml"/>
  <Override PartName="/xl/worksheets/_rels/sheet6.xml.rels" ContentType="application/vnd.openxmlformats-package.relationships+xml"/>
  <Override PartName="/xl/worksheets/_rels/sheet9.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10.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_rels/sheet11.xml.rels" ContentType="application/vnd.openxmlformats-package.relationships+xml"/>
  <Override PartName="/xl/worksheets/_rels/sheet1.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styles.xml" ContentType="application/vnd.openxmlformats-officedocument.spreadsheetml.styles+xml"/>
  <Override PartName="/xl/media/image22.jpeg" ContentType="image/jpeg"/>
  <Override PartName="/xl/media/image23.jpeg" ContentType="image/jpeg"/>
  <Override PartName="/xl/media/image21.jpeg" ContentType="image/jpeg"/>
  <Override PartName="/xl/media/image19.jpeg" ContentType="image/jpeg"/>
  <Override PartName="/xl/media/image17.jpeg" ContentType="image/jpeg"/>
  <Override PartName="/xl/media/image16.jpeg" ContentType="image/jpeg"/>
  <Override PartName="/xl/media/image15.jpeg" ContentType="image/jpeg"/>
  <Override PartName="/xl/media/image14.jpeg" ContentType="image/jpeg"/>
  <Override PartName="/xl/media/image13.jpeg" ContentType="image/jpeg"/>
  <Override PartName="/xl/media/image20.jpeg" ContentType="image/jpeg"/>
  <Override PartName="/xl/media/image12.jpeg" ContentType="image/jpeg"/>
  <Override PartName="/xl/media/image11.jpeg" ContentType="image/jpeg"/>
  <Override PartName="/xl/media/image10.jpeg" ContentType="image/jpeg"/>
  <Override PartName="/xl/media/image8.jpeg" ContentType="image/jpeg"/>
  <Override PartName="/xl/media/image7.jpeg" ContentType="image/jpeg"/>
  <Override PartName="/xl/media/image9.jpeg" ContentType="image/jpeg"/>
  <Override PartName="/xl/media/image18.jpeg" ContentType="image/jpeg"/>
  <Override PartName="/xl/media/image6.jpeg" ContentType="image/jpeg"/>
  <Override PartName="/xl/media/image4.jpeg" ContentType="image/jpeg"/>
  <Override PartName="/xl/media/image5.jpeg" ContentType="image/jpeg"/>
  <Override PartName="/xl/media/image3.jpeg" ContentType="image/jpeg"/>
  <Override PartName="/xl/media/image2.jpeg" ContentType="image/jpeg"/>
  <Override PartName="/xl/media/image1.jpeg" ContentType="image/jpeg"/>
  <Override PartName="/xl/workbook.xml" ContentType="application/vnd.openxmlformats-officedocument.spreadsheetml.sheet.mai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54" firstSheet="0" activeTab="7"/>
  </bookViews>
  <sheets>
    <sheet name="Start&amp;Help" sheetId="1" state="visible" r:id="rId2"/>
    <sheet name="Jan 16" sheetId="2" state="visible" r:id="rId3"/>
    <sheet name="Feb 16" sheetId="3" state="visible" r:id="rId4"/>
    <sheet name="March 16" sheetId="4" state="visible" r:id="rId5"/>
    <sheet name="April 16" sheetId="5" state="visible" r:id="rId6"/>
    <sheet name="May 16" sheetId="6" state="visible" r:id="rId7"/>
    <sheet name="June 16" sheetId="7" state="visible" r:id="rId8"/>
    <sheet name="July 16" sheetId="8" state="visible" r:id="rId9"/>
    <sheet name="Aug 16" sheetId="9" state="visible" r:id="rId10"/>
    <sheet name="Sept 16" sheetId="10" state="visible" r:id="rId11"/>
    <sheet name="Oct 16" sheetId="11" state="visible" r:id="rId12"/>
    <sheet name="Nov 16" sheetId="12" state="visible" r:id="rId13"/>
    <sheet name="Dec 16" sheetId="13" state="visible" r:id="rId14"/>
    <sheet name="Holidays" sheetId="14" state="visible" r:id="rId15"/>
    <sheet name="Example" sheetId="15" state="visible" r:id="rId16"/>
  </sheets>
  <definedNames>
    <definedName function="false" hidden="false" localSheetId="4" name="_xlnm.Print_Area" vbProcedure="false">'April 16'!$A$1:$P$68</definedName>
    <definedName function="false" hidden="false" localSheetId="8" name="_xlnm.Print_Area" vbProcedure="false">'Aug 16'!$A$1:$P$68</definedName>
    <definedName function="false" hidden="false" localSheetId="12" name="_xlnm.Print_Area" vbProcedure="false">'Dec 16'!$A$1:$P$68</definedName>
    <definedName function="false" hidden="false" localSheetId="14" name="_xlnm.Print_Area" vbProcedure="false">Example!$A$1:$M$28</definedName>
    <definedName function="false" hidden="false" localSheetId="2" name="_xlnm.Print_Area" vbProcedure="false">'Feb 16'!$A$1:$P$68</definedName>
    <definedName function="false" hidden="false" localSheetId="1" name="_xlnm.Print_Area" vbProcedure="false">'Jan 16'!$A$1:$P$68</definedName>
    <definedName function="false" hidden="false" localSheetId="7" name="_xlnm.Print_Area" vbProcedure="false">'July 16'!$A$1:$P$68</definedName>
    <definedName function="false" hidden="false" localSheetId="6" name="_xlnm.Print_Area" vbProcedure="false">'June 16'!$A$1:$P$68</definedName>
    <definedName function="false" hidden="false" localSheetId="3" name="_xlnm.Print_Area" vbProcedure="false">'March 16'!$A$1:$P$68</definedName>
    <definedName function="false" hidden="false" localSheetId="5" name="_xlnm.Print_Area" vbProcedure="false">'May 16'!$A$1:$P$68</definedName>
    <definedName function="false" hidden="false" localSheetId="11" name="_xlnm.Print_Area" vbProcedure="false">'Nov 16'!$A$1:$P$68</definedName>
    <definedName function="false" hidden="false" localSheetId="10" name="_xlnm.Print_Area" vbProcedure="false">'Oct 16'!$A$1:$P$68</definedName>
    <definedName function="false" hidden="false" localSheetId="9" name="_xlnm.Print_Area" vbProcedure="false">'Sept 16'!$A$1:$P$68</definedName>
    <definedName function="false" hidden="false" localSheetId="0" name="_xlnm.Print_Area" vbProcedure="false">'Start&amp;Help'!$A$1:$M$36</definedName>
    <definedName function="false" hidden="false" localSheetId="0" name="_xlnm.Print_Area" vbProcedure="false">'Start&amp;Help'!$A$1:$M$36</definedName>
    <definedName function="false" hidden="false" localSheetId="1" name="_xlnm.Print_Area" vbProcedure="false">'Jan 16'!$A$1:$P$68</definedName>
    <definedName function="false" hidden="false" localSheetId="2" name="_xlnm.Print_Area" vbProcedure="false">'Feb 16'!$A$1:$P$68</definedName>
    <definedName function="false" hidden="false" localSheetId="3" name="_xlnm.Print_Area" vbProcedure="false">'March 16'!$A$1:$P$68</definedName>
    <definedName function="false" hidden="false" localSheetId="4" name="_xlnm.Print_Area" vbProcedure="false">'April 16'!$A$1:$P$68</definedName>
    <definedName function="false" hidden="false" localSheetId="5" name="_xlnm.Print_Area" vbProcedure="false">'May 16'!$A$1:$P$68</definedName>
    <definedName function="false" hidden="false" localSheetId="6" name="_xlnm.Print_Area" vbProcedure="false">'June 16'!$A$1:$P$68</definedName>
    <definedName function="false" hidden="false" localSheetId="7" name="_xlnm.Print_Area" vbProcedure="false">'July 16'!$A$1:$P$68</definedName>
    <definedName function="false" hidden="false" localSheetId="8" name="_xlnm.Print_Area" vbProcedure="false">'Aug 16'!$A$1:$P$68</definedName>
    <definedName function="false" hidden="false" localSheetId="9" name="_xlnm.Print_Area" vbProcedure="false">'Sept 16'!$A$1:$P$68</definedName>
    <definedName function="false" hidden="false" localSheetId="10" name="_xlnm.Print_Area" vbProcedure="false">'Oct 16'!$A$1:$P$68</definedName>
    <definedName function="false" hidden="false" localSheetId="11" name="_xlnm.Print_Area" vbProcedure="false">'Nov 16'!$A$1:$P$68</definedName>
    <definedName function="false" hidden="false" localSheetId="12" name="_xlnm.Print_Area" vbProcedure="false">'Dec 16'!$A$1:$P$68</definedName>
    <definedName function="false" hidden="false" localSheetId="14" name="_xlnm.Print_Area" vbProcedure="false">Example!$A$1:$M$28</definedName>
  </definedNames>
  <calcPr iterateCount="100" refMode="A1" iterate="false" iterateDelta="0.0001"/>
</workbook>
</file>

<file path=xl/sharedStrings.xml><?xml version="1.0" encoding="utf-8"?>
<sst xmlns="http://schemas.openxmlformats.org/spreadsheetml/2006/main" count="1047" uniqueCount="84">
  <si>
    <t>Timesheet  for student &amp; research assistants</t>
  </si>
  <si>
    <t>filled by assistant</t>
  </si>
  <si>
    <t>Friedrich-Alexander-Universität Erlangen-Nürnberg 
Lehrstuhl FAPS </t>
  </si>
  <si>
    <t>Egerlandstr. 7</t>
  </si>
  <si>
    <t>Month:</t>
  </si>
  <si>
    <t>April 15</t>
  </si>
  <si>
    <t>filled by supervisor</t>
  </si>
  <si>
    <t>91058 Erlangen </t>
  </si>
  <si>
    <t>Employee:</t>
  </si>
  <si>
    <t>Max Student</t>
  </si>
  <si>
    <t>Supervisor:</t>
  </si>
  <si>
    <t>Dr. Mustermann</t>
  </si>
  <si>
    <t>file uses formulas and functions for calculation</t>
  </si>
  <si>
    <t>work days per week</t>
  </si>
  <si>
    <t>Note: please put in hours in the [hh]:mm format for a correct calculation.</t>
  </si>
  <si>
    <t>weekly working hours</t>
  </si>
  <si>
    <t>Contract from</t>
  </si>
  <si>
    <t>until</t>
  </si>
  <si>
    <t>Holiday (in Days)</t>
  </si>
  <si>
    <t>taken</t>
  </si>
  <si>
    <t>current month</t>
  </si>
  <si>
    <t>remaining</t>
  </si>
  <si>
    <t>The file has to be protected before distributing. Please use these buttons. </t>
  </si>
  <si>
    <t>Day</t>
  </si>
  <si>
    <t>Start</t>
  </si>
  <si>
    <t>End</t>
  </si>
  <si>
    <t>Time 1</t>
  </si>
  <si>
    <t>Time 2</t>
  </si>
  <si>
    <t>Pause</t>
  </si>
  <si>
    <t>Holiday</t>
  </si>
  <si>
    <t>Hours Holiday</t>
  </si>
  <si>
    <t>Total in h</t>
  </si>
  <si>
    <t>The password to unprotect can be found</t>
  </si>
  <si>
    <t>here</t>
  </si>
  <si>
    <t>Monday</t>
  </si>
  <si>
    <t>Tuesday</t>
  </si>
  <si>
    <t>Wednesday</t>
  </si>
  <si>
    <t>Monthly sheet has to be printed and signed at the end of the month. First by the assistant.
The supervisor has then to verify and sign the sheet as well. They will be kept by the supervisor until the end of the contract and subsequently send to AH (Erlangen) or ASt (Nürnberg) for filing. </t>
  </si>
  <si>
    <t>Thursday</t>
  </si>
  <si>
    <t>Friday</t>
  </si>
  <si>
    <t>Saturday</t>
  </si>
  <si>
    <t>Sunday</t>
  </si>
  <si>
    <t>Subtotal</t>
  </si>
  <si>
    <t>TOTAL</t>
  </si>
  <si>
    <t>A detailed manual can be found in the</t>
  </si>
  <si>
    <t>Wiki.</t>
  </si>
  <si>
    <t>JUST FOR INFORMATION</t>
  </si>
  <si>
    <t>Week</t>
  </si>
  <si>
    <t>Sum</t>
  </si>
  <si>
    <t>Balance (in min)</t>
  </si>
  <si>
    <t>week might begin on preceding sheet</t>
  </si>
  <si>
    <t>Breaks (will be automatically calculated):</t>
  </si>
  <si>
    <t>After 6 hours of work, a 30 min break is mandatory.</t>
  </si>
  <si>
    <t>week might be continued on following sheet</t>
  </si>
  <si>
    <t>After 9 hours of work, a 60 min break is mandatory.</t>
  </si>
  <si>
    <t>Total (excluding Holiday)</t>
  </si>
  <si>
    <t>A daily working time of more than 10 h is prohibited!</t>
  </si>
  <si>
    <t>Signature Employee</t>
  </si>
  <si>
    <t>Date</t>
  </si>
  <si>
    <t>Signature Supervisor</t>
  </si>
  <si>
    <t>January 16</t>
  </si>
  <si>
    <t>Employee</t>
  </si>
  <si>
    <t>Dhineshkumar Balasubramaniam</t>
  </si>
  <si>
    <t>Markus Brandmeier</t>
  </si>
  <si>
    <t>KW</t>
  </si>
  <si>
    <t>Break</t>
  </si>
  <si>
    <t>TABLE JUST FOR INFORMATION</t>
  </si>
  <si>
    <t>February 16</t>
  </si>
  <si>
    <t>March 16</t>
  </si>
  <si>
    <t>April 16</t>
  </si>
  <si>
    <t>May 16</t>
  </si>
  <si>
    <t>June 16</t>
  </si>
  <si>
    <t>July 16</t>
  </si>
  <si>
    <t>August 16</t>
  </si>
  <si>
    <t>September 16</t>
  </si>
  <si>
    <t>October 16</t>
  </si>
  <si>
    <t>November 16</t>
  </si>
  <si>
    <t>December 16</t>
  </si>
  <si>
    <t>duration of employment 
(full months)</t>
  </si>
  <si>
    <t>leave days</t>
  </si>
  <si>
    <t>Source:</t>
  </si>
  <si>
    <t> http://www.zuv.fau.de/einrichtungen/personalabteilung/handbuch-personal/nebenberufliche-hilfskraefte/</t>
  </si>
  <si>
    <t>paragraph 5</t>
  </si>
  <si>
    <t>Summe</t>
  </si>
</sst>
</file>

<file path=xl/styles.xml><?xml version="1.0" encoding="utf-8"?>
<styleSheet xmlns="http://schemas.openxmlformats.org/spreadsheetml/2006/main">
  <numFmts count="16">
    <numFmt numFmtId="164" formatCode="GENERAL"/>
    <numFmt numFmtId="165" formatCode="@"/>
    <numFmt numFmtId="166" formatCode="[&lt;99999]###\-####;\(###&quot;) &quot;###\-####"/>
    <numFmt numFmtId="167" formatCode="0.0"/>
    <numFmt numFmtId="168" formatCode="H:MM"/>
    <numFmt numFmtId="169" formatCode="D/M/YY;@"/>
    <numFmt numFmtId="170" formatCode="M/D/YYYY"/>
    <numFmt numFmtId="171" formatCode="H:MM;@"/>
    <numFmt numFmtId="172" formatCode="[HH]:MM"/>
    <numFmt numFmtId="173" formatCode="0"/>
    <numFmt numFmtId="174" formatCode="0.00"/>
    <numFmt numFmtId="175" formatCode="0.00_ ;[RED]\-0.00\ "/>
    <numFmt numFmtId="176" formatCode="D&quot;atu&quot;M&quot;, ku&quot;R\z"/>
    <numFmt numFmtId="177" formatCode="MMM\-YY"/>
    <numFmt numFmtId="178" formatCode="MMM\-YY;@"/>
    <numFmt numFmtId="179" formatCode="H:MM:SS"/>
  </numFmts>
  <fonts count="34">
    <font>
      <sz val="10"/>
      <name val="Arial"/>
      <family val="2"/>
      <charset val="1"/>
    </font>
    <font>
      <sz val="10"/>
      <name val="Arial"/>
      <family val="0"/>
    </font>
    <font>
      <sz val="10"/>
      <name val="Arial"/>
      <family val="0"/>
    </font>
    <font>
      <sz val="10"/>
      <name val="Arial"/>
      <family val="0"/>
    </font>
    <font>
      <sz val="10"/>
      <name val="Century Gothic"/>
      <family val="2"/>
      <charset val="1"/>
    </font>
    <font>
      <b val="true"/>
      <sz val="16"/>
      <color rgb="FFBCBCBC"/>
      <name val="Arial"/>
      <family val="2"/>
      <charset val="1"/>
    </font>
    <font>
      <b val="true"/>
      <sz val="26"/>
      <name val="Arial"/>
      <family val="2"/>
      <charset val="1"/>
    </font>
    <font>
      <b val="true"/>
      <sz val="22"/>
      <color rgb="FFBCBCBC"/>
      <name val="Arial"/>
      <family val="2"/>
      <charset val="1"/>
    </font>
    <font>
      <b val="true"/>
      <sz val="12"/>
      <name val="Arial"/>
      <family val="2"/>
      <charset val="1"/>
    </font>
    <font>
      <sz val="9"/>
      <color rgb="FF969696"/>
      <name val="Arial"/>
      <family val="2"/>
      <charset val="1"/>
    </font>
    <font>
      <sz val="9"/>
      <color rgb="FF969696"/>
      <name val="Century Gothic"/>
      <family val="2"/>
      <charset val="1"/>
    </font>
    <font>
      <sz val="9"/>
      <name val="Arial"/>
      <family val="2"/>
      <charset val="1"/>
    </font>
    <font>
      <u val="single"/>
      <sz val="10"/>
      <color rgb="FF6896CE"/>
      <name val="Arial"/>
      <family val="2"/>
      <charset val="1"/>
    </font>
    <font>
      <u val="single"/>
      <sz val="10"/>
      <name val="Arial"/>
      <family val="2"/>
      <charset val="1"/>
    </font>
    <font>
      <sz val="9"/>
      <name val="Century Gothic"/>
      <family val="2"/>
      <charset val="1"/>
    </font>
    <font>
      <b val="true"/>
      <sz val="10"/>
      <name val="Arial"/>
      <family val="2"/>
      <charset val="1"/>
    </font>
    <font>
      <b val="true"/>
      <sz val="9"/>
      <name val="Arial"/>
      <family val="2"/>
      <charset val="1"/>
    </font>
    <font>
      <sz val="8"/>
      <name val="Arial"/>
      <family val="2"/>
      <charset val="1"/>
    </font>
    <font>
      <sz val="10"/>
      <color rgb="FFBFBFBF"/>
      <name val="Century Gothic"/>
      <family val="2"/>
      <charset val="1"/>
    </font>
    <font>
      <sz val="9"/>
      <color rgb="FFA6A6A6"/>
      <name val="Arial"/>
      <family val="2"/>
      <charset val="1"/>
    </font>
    <font>
      <sz val="10"/>
      <color rgb="FF969696"/>
      <name val="Century Gothic"/>
      <family val="2"/>
      <charset val="1"/>
    </font>
    <font>
      <sz val="10"/>
      <color rgb="FF000000"/>
      <name val="Calibri"/>
      <family val="2"/>
    </font>
    <font>
      <u val="single"/>
      <sz val="10"/>
      <color rgb="FF0070C0"/>
      <name val="Calibri"/>
      <family val="2"/>
    </font>
    <font>
      <sz val="10"/>
      <color rgb="FF000000"/>
      <name val="Arial"/>
      <family val="0"/>
      <charset val="1"/>
    </font>
    <font>
      <sz val="10"/>
      <color rgb="FF7F7F7F"/>
      <name val="Century Gothic"/>
      <family val="2"/>
      <charset val="1"/>
    </font>
    <font>
      <b val="true"/>
      <sz val="16"/>
      <color rgb="FFBCBCBC"/>
      <name val="Century Gothic"/>
      <family val="2"/>
      <charset val="1"/>
    </font>
    <font>
      <b val="true"/>
      <sz val="22"/>
      <color rgb="FFBCBCBC"/>
      <name val="Century Gothic"/>
      <family val="2"/>
      <charset val="1"/>
    </font>
    <font>
      <b val="true"/>
      <sz val="12"/>
      <name val="Century Gothic"/>
      <family val="2"/>
      <charset val="1"/>
    </font>
    <font>
      <sz val="9"/>
      <color rgb="FF7F7F7F"/>
      <name val="Century Gothic"/>
      <family val="2"/>
      <charset val="1"/>
    </font>
    <font>
      <b val="true"/>
      <sz val="9"/>
      <color rgb="FF7F7F7F"/>
      <name val="Century Gothic"/>
      <family val="2"/>
      <charset val="1"/>
    </font>
    <font>
      <b val="true"/>
      <sz val="9"/>
      <name val="Century Gothic"/>
      <family val="2"/>
      <charset val="1"/>
    </font>
    <font>
      <sz val="8"/>
      <name val="Century Gothic"/>
      <family val="2"/>
      <charset val="1"/>
    </font>
    <font>
      <sz val="8"/>
      <color rgb="FF7F7F7F"/>
      <name val="Century Gothic"/>
      <family val="2"/>
      <charset val="1"/>
    </font>
    <font>
      <u val="single"/>
      <sz val="10"/>
      <color rgb="FF0000FF"/>
      <name val="Arial"/>
      <family val="2"/>
      <charset val="1"/>
    </font>
  </fonts>
  <fills count="7">
    <fill>
      <patternFill patternType="none"/>
    </fill>
    <fill>
      <patternFill patternType="gray125"/>
    </fill>
    <fill>
      <patternFill patternType="solid">
        <fgColor rgb="FFFFFFFF"/>
        <bgColor rgb="FFF2F2F2"/>
      </patternFill>
    </fill>
    <fill>
      <patternFill patternType="solid">
        <fgColor rgb="FFCFCFCF"/>
        <bgColor rgb="FFBFBFBF"/>
      </patternFill>
    </fill>
    <fill>
      <patternFill patternType="solid">
        <fgColor rgb="FFBFBFBF"/>
        <bgColor rgb="FFBCBCBC"/>
      </patternFill>
    </fill>
    <fill>
      <patternFill patternType="solid">
        <fgColor rgb="FFEAEAEA"/>
        <bgColor rgb="FFF2F2F2"/>
      </patternFill>
    </fill>
    <fill>
      <patternFill patternType="solid">
        <fgColor rgb="FFF2F2F2"/>
        <bgColor rgb="FFEAEAEA"/>
      </patternFill>
    </fill>
  </fills>
  <borders count="40">
    <border diagonalUp="false" diagonalDown="false">
      <left/>
      <right/>
      <top/>
      <bottom/>
      <diagonal/>
    </border>
    <border diagonalUp="false" diagonalDown="false">
      <left/>
      <right/>
      <top/>
      <bottom style="thin">
        <color rgb="FF969696"/>
      </bottom>
      <diagonal/>
    </border>
    <border diagonalUp="false" diagonalDown="false">
      <left/>
      <right/>
      <top style="thin">
        <color rgb="FF969696"/>
      </top>
      <bottom style="thin">
        <color rgb="FF969696"/>
      </bottom>
      <diagonal/>
    </border>
    <border diagonalUp="false" diagonalDown="false">
      <left style="thin">
        <color rgb="FFA6A6A6"/>
      </left>
      <right style="thin">
        <color rgb="FFA6A6A6"/>
      </right>
      <top style="thin">
        <color rgb="FFA6A6A6"/>
      </top>
      <bottom style="thin">
        <color rgb="FFA6A6A6"/>
      </bottom>
      <diagonal/>
    </border>
    <border diagonalUp="false" diagonalDown="false">
      <left/>
      <right/>
      <top/>
      <bottom style="thin">
        <color rgb="FFFF0000"/>
      </bottom>
      <diagonal/>
    </border>
    <border diagonalUp="false" diagonalDown="false">
      <left/>
      <right style="thin">
        <color rgb="FFFF0000"/>
      </right>
      <top/>
      <bottom/>
      <diagonal/>
    </border>
    <border diagonalUp="false" diagonalDown="false">
      <left style="thin">
        <color rgb="FFFF0000"/>
      </left>
      <right style="thin">
        <color rgb="FFFF0000"/>
      </right>
      <top style="thin">
        <color rgb="FFFF0000"/>
      </top>
      <bottom/>
      <diagonal/>
    </border>
    <border diagonalUp="false" diagonalDown="false">
      <left style="thin">
        <color rgb="FF969696"/>
      </left>
      <right style="thin">
        <color rgb="FF969696"/>
      </right>
      <top style="thin">
        <color rgb="FF969696"/>
      </top>
      <bottom style="thin">
        <color rgb="FF969696"/>
      </bottom>
      <diagonal/>
    </border>
    <border diagonalUp="false" diagonalDown="false">
      <left style="thin">
        <color rgb="FF969696"/>
      </left>
      <right/>
      <top style="thin">
        <color rgb="FF969696"/>
      </top>
      <bottom style="thin">
        <color rgb="FF969696"/>
      </bottom>
      <diagonal/>
    </border>
    <border diagonalUp="false" diagonalDown="false">
      <left style="thin">
        <color rgb="FF969696"/>
      </left>
      <right/>
      <top style="thin">
        <color rgb="FF969696"/>
      </top>
      <bottom/>
      <diagonal/>
    </border>
    <border diagonalUp="false" diagonalDown="false">
      <left style="thin">
        <color rgb="FFFF0000"/>
      </left>
      <right/>
      <top/>
      <bottom style="thin">
        <color rgb="FFFF0000"/>
      </bottom>
      <diagonal/>
    </border>
    <border diagonalUp="false" diagonalDown="false">
      <left/>
      <right style="thin">
        <color rgb="FFFF0000"/>
      </right>
      <top/>
      <bottom style="thin">
        <color rgb="FFFF0000"/>
      </bottom>
      <diagonal/>
    </border>
    <border diagonalUp="false" diagonalDown="false">
      <left style="thin">
        <color rgb="FF969696"/>
      </left>
      <right style="thin">
        <color rgb="FF969696"/>
      </right>
      <top/>
      <bottom style="thin">
        <color rgb="FF969696"/>
      </bottom>
      <diagonal/>
    </border>
    <border diagonalUp="false" diagonalDown="false">
      <left style="thin">
        <color rgb="FF969696"/>
      </left>
      <right/>
      <top/>
      <bottom style="thin">
        <color rgb="FF969696"/>
      </bottom>
      <diagonal/>
    </border>
    <border diagonalUp="false" diagonalDown="false">
      <left style="thin"/>
      <right style="thin"/>
      <top style="thin"/>
      <bottom style="thin"/>
      <diagonal/>
    </border>
    <border diagonalUp="false" diagonalDown="false">
      <left style="thin">
        <color rgb="FF969696"/>
      </left>
      <right style="thin">
        <color rgb="FF969696"/>
      </right>
      <top/>
      <bottom/>
      <diagonal/>
    </border>
    <border diagonalUp="true" diagonalDown="false">
      <left style="thin">
        <color rgb="FF969696"/>
      </left>
      <right/>
      <top/>
      <bottom/>
      <diagonal style="thin">
        <color rgb="FF969696"/>
      </diagonal>
    </border>
    <border diagonalUp="true" diagonalDown="false">
      <left style="thin">
        <color rgb="FFA6A6A6"/>
      </left>
      <right style="thin">
        <color rgb="FFA6A6A6"/>
      </right>
      <top style="thin">
        <color rgb="FFA6A6A6"/>
      </top>
      <bottom/>
      <diagonal style="thin">
        <color rgb="FF969696"/>
      </diagonal>
    </border>
    <border diagonalUp="true" diagonalDown="false">
      <left/>
      <right/>
      <top/>
      <bottom/>
      <diagonal style="thin">
        <color rgb="FF969696"/>
      </diagonal>
    </border>
    <border diagonalUp="false" diagonalDown="false">
      <left style="thin">
        <color rgb="FF969696"/>
      </left>
      <right style="thin">
        <color rgb="FF969696"/>
      </right>
      <top style="medium">
        <color rgb="FF969696"/>
      </top>
      <bottom style="thin">
        <color rgb="FF969696"/>
      </bottom>
      <diagonal/>
    </border>
    <border diagonalUp="true" diagonalDown="false">
      <left style="thin">
        <color rgb="FF969696"/>
      </left>
      <right/>
      <top style="medium">
        <color rgb="FF969696"/>
      </top>
      <bottom style="thin">
        <color rgb="FF969696"/>
      </bottom>
      <diagonal style="thin">
        <color rgb="FF969696"/>
      </diagonal>
    </border>
    <border diagonalUp="true" diagonalDown="false">
      <left style="thin">
        <color rgb="FFA6A6A6"/>
      </left>
      <right style="thin">
        <color rgb="FFA6A6A6"/>
      </right>
      <top style="medium">
        <color rgb="FF969696"/>
      </top>
      <bottom style="thin">
        <color rgb="FFA6A6A6"/>
      </bottom>
      <diagonal style="thin">
        <color rgb="FF969696"/>
      </diagonal>
    </border>
    <border diagonalUp="true" diagonalDown="false">
      <left/>
      <right/>
      <top style="medium">
        <color rgb="FF969696"/>
      </top>
      <bottom style="thin">
        <color rgb="FF969696"/>
      </bottom>
      <diagonal style="thin">
        <color rgb="FF969696"/>
      </diagonal>
    </border>
    <border diagonalUp="false" diagonalDown="false">
      <left style="thin">
        <color rgb="FF969696"/>
      </left>
      <right style="thin">
        <color rgb="FF969696"/>
      </right>
      <top/>
      <bottom style="medium">
        <color rgb="FF969696"/>
      </bottom>
      <diagonal/>
    </border>
    <border diagonalUp="true" diagonalDown="false">
      <left style="thin">
        <color rgb="FF969696"/>
      </left>
      <right/>
      <top/>
      <bottom style="medium">
        <color rgb="FF969696"/>
      </bottom>
      <diagonal style="thin">
        <color rgb="FF969696"/>
      </diagonal>
    </border>
    <border diagonalUp="true" diagonalDown="false">
      <left style="thin">
        <color rgb="FFA6A6A6"/>
      </left>
      <right style="thin">
        <color rgb="FFA6A6A6"/>
      </right>
      <top style="thin">
        <color rgb="FFA6A6A6"/>
      </top>
      <bottom style="medium">
        <color rgb="FF969696"/>
      </bottom>
      <diagonal style="thin">
        <color rgb="FF969696"/>
      </diagonal>
    </border>
    <border diagonalUp="true" diagonalDown="false">
      <left/>
      <right/>
      <top/>
      <bottom style="medium">
        <color rgb="FF969696"/>
      </bottom>
      <diagonal style="thin">
        <color rgb="FF969696"/>
      </diagonal>
    </border>
    <border diagonalUp="true" diagonalDown="false">
      <left style="thin">
        <color rgb="FF969696"/>
      </left>
      <right/>
      <top/>
      <bottom style="thin">
        <color rgb="FF969696"/>
      </bottom>
      <diagonal style="thin">
        <color rgb="FF969696"/>
      </diagonal>
    </border>
    <border diagonalUp="true" diagonalDown="false">
      <left style="thin">
        <color rgb="FFA6A6A6"/>
      </left>
      <right style="thin">
        <color rgb="FFA6A6A6"/>
      </right>
      <top/>
      <bottom style="thin">
        <color rgb="FFA6A6A6"/>
      </bottom>
      <diagonal style="thin">
        <color rgb="FF969696"/>
      </diagonal>
    </border>
    <border diagonalUp="true" diagonalDown="false">
      <left/>
      <right/>
      <top/>
      <bottom style="thin">
        <color rgb="FF969696"/>
      </bottom>
      <diagonal style="thin">
        <color rgb="FF969696"/>
      </diagonal>
    </border>
    <border diagonalUp="true" diagonalDown="false">
      <left style="thin">
        <color rgb="FFA6A6A6"/>
      </left>
      <right style="thin">
        <color rgb="FFA6A6A6"/>
      </right>
      <top style="thin">
        <color rgb="FFA6A6A6"/>
      </top>
      <bottom style="thin">
        <color rgb="FFA6A6A6"/>
      </bottom>
      <diagonal style="thin">
        <color rgb="FF969696"/>
      </diagonal>
    </border>
    <border diagonalUp="false" diagonalDown="false">
      <left style="thin">
        <color rgb="FF969696"/>
      </left>
      <right/>
      <top/>
      <bottom/>
      <diagonal/>
    </border>
    <border diagonalUp="false" diagonalDown="false">
      <left style="thin">
        <color rgb="FFA6A6A6"/>
      </left>
      <right style="thin">
        <color rgb="FFA6A6A6"/>
      </right>
      <top style="thin">
        <color rgb="FFA6A6A6"/>
      </top>
      <bottom/>
      <diagonal/>
    </border>
    <border diagonalUp="false" diagonalDown="false">
      <left style="thin">
        <color rgb="FF969696"/>
      </left>
      <right/>
      <top style="medium">
        <color rgb="FF969696"/>
      </top>
      <bottom style="thin">
        <color rgb="FF969696"/>
      </bottom>
      <diagonal/>
    </border>
    <border diagonalUp="false" diagonalDown="false">
      <left style="thin">
        <color rgb="FFA6A6A6"/>
      </left>
      <right style="thin">
        <color rgb="FFA6A6A6"/>
      </right>
      <top style="medium">
        <color rgb="FF969696"/>
      </top>
      <bottom style="thin">
        <color rgb="FFA6A6A6"/>
      </bottom>
      <diagonal/>
    </border>
    <border diagonalUp="false" diagonalDown="false">
      <left/>
      <right/>
      <top style="medium">
        <color rgb="FF969696"/>
      </top>
      <bottom style="thin">
        <color rgb="FF969696"/>
      </bottom>
      <diagonal/>
    </border>
    <border diagonalUp="false" diagonalDown="false">
      <left style="thin">
        <color rgb="FF969696"/>
      </left>
      <right/>
      <top/>
      <bottom style="medium">
        <color rgb="FF969696"/>
      </bottom>
      <diagonal/>
    </border>
    <border diagonalUp="false" diagonalDown="false">
      <left style="thin">
        <color rgb="FFA6A6A6"/>
      </left>
      <right style="thin">
        <color rgb="FFA6A6A6"/>
      </right>
      <top style="thin">
        <color rgb="FFA6A6A6"/>
      </top>
      <bottom style="medium">
        <color rgb="FF969696"/>
      </bottom>
      <diagonal/>
    </border>
    <border diagonalUp="false" diagonalDown="false">
      <left/>
      <right/>
      <top/>
      <bottom style="medium">
        <color rgb="FF969696"/>
      </bottom>
      <diagonal/>
    </border>
    <border diagonalUp="false" diagonalDown="false">
      <left style="thin">
        <color rgb="FFA6A6A6"/>
      </left>
      <right style="thin">
        <color rgb="FFA6A6A6"/>
      </right>
      <top/>
      <bottom style="thin">
        <color rgb="FFA6A6A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2" fillId="0" borderId="0" applyFont="true" applyBorder="false" applyAlignment="true" applyProtection="false">
      <alignment horizontal="general" vertical="bottom" textRotation="0" wrapText="false" indent="0" shrinkToFit="false"/>
    </xf>
  </cellStyleXfs>
  <cellXfs count="209">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64" fontId="6" fillId="0" borderId="0" xfId="0" applyFont="true" applyBorder="false" applyAlignment="true" applyProtection="false">
      <alignment horizontal="center" vertical="center" textRotation="0" wrapText="false" indent="0" shrinkToFit="false"/>
      <protection locked="true" hidden="false"/>
    </xf>
    <xf numFmtId="164" fontId="7" fillId="0" borderId="0" xfId="0" applyFont="true" applyBorder="false" applyAlignment="true" applyProtection="false">
      <alignment horizontal="right" vertical="bottom" textRotation="0" wrapText="false" indent="0" shrinkToFit="false"/>
      <protection locked="true" hidden="false"/>
    </xf>
    <xf numFmtId="164" fontId="8" fillId="2" borderId="0" xfId="0" applyFont="true" applyBorder="true" applyAlignment="true" applyProtection="false">
      <alignment horizontal="left" vertical="center" textRotation="0" wrapText="true" indent="0" shrinkToFit="false"/>
      <protection locked="true" hidden="false"/>
    </xf>
    <xf numFmtId="164" fontId="8" fillId="2" borderId="0" xfId="0" applyFont="true" applyBorder="false" applyAlignment="true" applyProtection="false">
      <alignment horizontal="left" vertical="center" textRotation="0" wrapText="true" indent="0" shrinkToFit="false"/>
      <protection locked="true" hidden="false"/>
    </xf>
    <xf numFmtId="164" fontId="9" fillId="0" borderId="0" xfId="0" applyFont="true" applyBorder="true" applyAlignment="true" applyProtection="false">
      <alignment horizontal="left"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4" fontId="10" fillId="0" borderId="0" xfId="0" applyFont="true" applyBorder="true" applyAlignment="true" applyProtection="true">
      <alignment horizontal="right" vertical="bottom" textRotation="0" wrapText="false" indent="7" shrinkToFit="false"/>
      <protection locked="false" hidden="false"/>
    </xf>
    <xf numFmtId="165" fontId="11" fillId="0" borderId="1" xfId="0" applyFont="true" applyBorder="true" applyAlignment="true" applyProtection="false">
      <alignment horizontal="left" vertical="bottom" textRotation="0" wrapText="false" indent="0" shrinkToFit="false"/>
      <protection locked="true" hidden="false"/>
    </xf>
    <xf numFmtId="164" fontId="4" fillId="0" borderId="0" xfId="0" applyFont="true" applyBorder="false" applyAlignment="true" applyProtection="true">
      <alignment horizontal="right" vertical="bottom" textRotation="0" wrapText="false" indent="7" shrinkToFit="false"/>
      <protection locked="fals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11" fillId="0" borderId="1" xfId="0" applyFont="true" applyBorder="true" applyAlignment="true" applyProtection="false">
      <alignment horizontal="left" vertical="bottom" textRotation="0" wrapText="false" indent="0" shrinkToFit="false"/>
      <protection locked="true" hidden="false"/>
    </xf>
    <xf numFmtId="164" fontId="13" fillId="0" borderId="2" xfId="20" applyFont="true" applyBorder="true" applyAlignment="true" applyProtection="true">
      <alignment horizontal="left" vertical="bottom" textRotation="0" wrapText="false" indent="0" shrinkToFit="false"/>
      <protection locked="true" hidden="false"/>
    </xf>
    <xf numFmtId="166" fontId="11" fillId="0" borderId="2" xfId="0" applyFont="true" applyBorder="true" applyAlignment="true" applyProtection="false">
      <alignment horizontal="left" vertical="bottom" textRotation="0" wrapText="false" indent="0" shrinkToFit="false"/>
      <protection locked="true" hidden="false"/>
    </xf>
    <xf numFmtId="164" fontId="10" fillId="0" borderId="0" xfId="0" applyFont="true" applyBorder="false" applyAlignment="true" applyProtection="true">
      <alignment horizontal="left" vertical="bottom" textRotation="0" wrapText="false" indent="0" shrinkToFit="false"/>
      <protection locked="false" hidden="false"/>
    </xf>
    <xf numFmtId="164" fontId="14" fillId="0" borderId="0" xfId="0" applyFont="true" applyBorder="false" applyAlignment="true" applyProtection="true">
      <alignment horizontal="general" vertical="bottom" textRotation="0" wrapText="false" indent="0" shrinkToFit="false"/>
      <protection locked="false" hidden="false"/>
    </xf>
    <xf numFmtId="167" fontId="11" fillId="0" borderId="3" xfId="0" applyFont="true" applyBorder="true" applyAlignment="tru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left" vertical="bottom" textRotation="0" wrapText="false" indent="0" shrinkToFit="false"/>
      <protection locked="true" hidden="false"/>
    </xf>
    <xf numFmtId="164" fontId="0" fillId="0" borderId="0" xfId="0" applyFont="true" applyBorder="true" applyAlignment="true" applyProtection="false">
      <alignment horizontal="left" vertical="center" textRotation="0" wrapText="true" indent="0" shrinkToFit="false"/>
      <protection locked="true" hidden="false"/>
    </xf>
    <xf numFmtId="164" fontId="10" fillId="0" borderId="0" xfId="0" applyFont="true" applyBorder="true" applyAlignment="true" applyProtection="true">
      <alignment horizontal="left" vertical="bottom" textRotation="0" wrapText="false" indent="0" shrinkToFit="false"/>
      <protection locked="false" hidden="false"/>
    </xf>
    <xf numFmtId="168" fontId="11" fillId="0" borderId="3" xfId="0" applyFont="true" applyBorder="tru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7" shrinkToFit="false"/>
      <protection locked="true" hidden="false"/>
    </xf>
    <xf numFmtId="164" fontId="12" fillId="0" borderId="0" xfId="20" applyFont="true" applyBorder="true" applyAlignment="true" applyProtection="true">
      <alignment horizontal="left" vertical="bottom" textRotation="0" wrapText="false" indent="0" shrinkToFit="false"/>
      <protection locked="true" hidden="false"/>
    </xf>
    <xf numFmtId="164" fontId="11" fillId="0" borderId="0" xfId="0" applyFont="true" applyBorder="true" applyAlignment="true" applyProtection="false">
      <alignment horizontal="left" vertical="bottom" textRotation="0" wrapText="false" indent="0" shrinkToFit="false"/>
      <protection locked="true" hidden="false"/>
    </xf>
    <xf numFmtId="168" fontId="14" fillId="0" borderId="0" xfId="0" applyFont="true" applyBorder="true" applyAlignment="true" applyProtection="true">
      <alignment horizontal="general" vertical="bottom" textRotation="0" wrapText="false" indent="0" shrinkToFit="false"/>
      <protection locked="false" hidden="false"/>
    </xf>
    <xf numFmtId="169" fontId="11" fillId="0" borderId="3" xfId="0" applyFont="true" applyBorder="tru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right" vertical="bottom" textRotation="0" wrapText="false" indent="0" shrinkToFit="false"/>
      <protection locked="true" hidden="false"/>
    </xf>
    <xf numFmtId="170" fontId="11" fillId="0" borderId="3" xfId="0" applyFont="true" applyBorder="true" applyAlignment="tru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general" vertical="center" textRotation="0" wrapText="false" indent="0" shrinkToFit="false"/>
      <protection locked="true" hidden="false"/>
    </xf>
    <xf numFmtId="164" fontId="0" fillId="0" borderId="4"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right" vertical="bottom" textRotation="0" wrapText="true" indent="0" shrinkToFit="false"/>
      <protection locked="true" hidden="false"/>
    </xf>
    <xf numFmtId="164" fontId="10" fillId="0" borderId="0" xfId="0" applyFont="true" applyBorder="false" applyAlignment="true" applyProtection="true">
      <alignment horizontal="right" vertical="bottom" textRotation="0" wrapText="false" indent="0" shrinkToFit="false"/>
      <protection locked="false" hidden="false"/>
    </xf>
    <xf numFmtId="164" fontId="6" fillId="0" borderId="5" xfId="0" applyFont="true" applyBorder="true" applyAlignment="true" applyProtection="false">
      <alignment horizontal="center" vertical="center" textRotation="0" wrapText="false" indent="0" shrinkToFit="false"/>
      <protection locked="true" hidden="false"/>
    </xf>
    <xf numFmtId="164" fontId="15" fillId="0" borderId="6" xfId="0" applyFont="true" applyBorder="true" applyAlignment="true" applyProtection="false">
      <alignment horizontal="general" vertical="top" textRotation="0" wrapText="true" indent="0" shrinkToFit="false"/>
      <protection locked="true" hidden="false"/>
    </xf>
    <xf numFmtId="164" fontId="16" fillId="3" borderId="7" xfId="0" applyFont="true" applyBorder="true" applyAlignment="true" applyProtection="false">
      <alignment horizontal="center" vertical="center" textRotation="0" wrapText="false" indent="0" shrinkToFit="false"/>
      <protection locked="true" hidden="false"/>
    </xf>
    <xf numFmtId="164" fontId="16" fillId="3" borderId="8" xfId="0" applyFont="true" applyBorder="true" applyAlignment="true" applyProtection="false">
      <alignment horizontal="center" vertical="center" textRotation="0" wrapText="false" indent="0" shrinkToFit="false"/>
      <protection locked="true" hidden="false"/>
    </xf>
    <xf numFmtId="164" fontId="16" fillId="3" borderId="9" xfId="0" applyFont="true" applyBorder="true" applyAlignment="true" applyProtection="false">
      <alignment horizontal="center" vertical="center" textRotation="0" wrapText="false" indent="0" shrinkToFit="false"/>
      <protection locked="true" hidden="false"/>
    </xf>
    <xf numFmtId="164" fontId="16" fillId="3" borderId="8" xfId="0" applyFont="true" applyBorder="true" applyAlignment="true" applyProtection="false">
      <alignment horizontal="center" vertical="center" textRotation="0" wrapText="true" indent="0" shrinkToFit="false"/>
      <protection locked="true" hidden="false"/>
    </xf>
    <xf numFmtId="164" fontId="15" fillId="0" borderId="10" xfId="0" applyFont="true" applyBorder="true" applyAlignment="true" applyProtection="false">
      <alignment horizontal="right" vertical="top" textRotation="0" wrapText="true" indent="0" shrinkToFit="false"/>
      <protection locked="true" hidden="false"/>
    </xf>
    <xf numFmtId="164" fontId="12" fillId="0" borderId="11" xfId="20" applyFont="true" applyBorder="true" applyAlignment="true" applyProtection="true">
      <alignment horizontal="general" vertical="top" textRotation="0" wrapText="true" indent="0" shrinkToFit="false"/>
      <protection locked="true" hidden="false"/>
    </xf>
    <xf numFmtId="164" fontId="16" fillId="3" borderId="12" xfId="0" applyFont="true" applyBorder="true" applyAlignment="true" applyProtection="false">
      <alignment horizontal="left" vertical="center" textRotation="0" wrapText="false" indent="0" shrinkToFit="false"/>
      <protection locked="true" hidden="false"/>
    </xf>
    <xf numFmtId="171" fontId="17" fillId="2" borderId="13" xfId="0" applyFont="true" applyBorder="true" applyAlignment="true" applyProtection="false">
      <alignment horizontal="center" vertical="center" textRotation="0" wrapText="false" indent="0" shrinkToFit="false"/>
      <protection locked="true" hidden="false"/>
    </xf>
    <xf numFmtId="171" fontId="0" fillId="4" borderId="3" xfId="0" applyFont="true" applyBorder="true" applyAlignment="true" applyProtection="false">
      <alignment horizontal="center" vertical="center" textRotation="0" wrapText="false" indent="0" shrinkToFit="false"/>
      <protection locked="true" hidden="false"/>
    </xf>
    <xf numFmtId="171" fontId="17" fillId="2" borderId="1" xfId="0" applyFont="true" applyBorder="true" applyAlignment="true" applyProtection="false">
      <alignment horizontal="center" vertical="center" textRotation="0" wrapText="false" indent="0" shrinkToFit="false"/>
      <protection locked="true" hidden="false"/>
    </xf>
    <xf numFmtId="172" fontId="17" fillId="5" borderId="13" xfId="0" applyFont="true" applyBorder="true" applyAlignment="true" applyProtection="false">
      <alignment horizontal="center" vertical="center" textRotation="0" wrapText="false" indent="0" shrinkToFit="false"/>
      <protection locked="true" hidden="false"/>
    </xf>
    <xf numFmtId="167" fontId="17" fillId="2" borderId="13"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left" vertical="top" textRotation="0" wrapText="tru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center" vertical="center" textRotation="0" wrapText="false" indent="0" shrinkToFit="false"/>
      <protection locked="true" hidden="false"/>
    </xf>
    <xf numFmtId="164" fontId="0" fillId="0" borderId="14" xfId="0" applyFont="true" applyBorder="true" applyAlignment="true" applyProtection="false">
      <alignment horizontal="left" vertical="top" textRotation="0" wrapText="true" indent="0" shrinkToFit="false"/>
      <protection locked="true" hidden="false"/>
    </xf>
    <xf numFmtId="167" fontId="17" fillId="5" borderId="13" xfId="0" applyFont="true" applyBorder="true" applyAlignment="true" applyProtection="false">
      <alignment horizontal="center" vertical="center"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right" vertical="bottom" textRotation="0" wrapText="false" indent="0" shrinkToFit="false"/>
      <protection locked="true" hidden="false"/>
    </xf>
    <xf numFmtId="164" fontId="12" fillId="0" borderId="0" xfId="20" applyFont="true" applyBorder="true" applyAlignment="true" applyProtection="true">
      <alignment horizontal="general" vertical="bottom" textRotation="0" wrapText="false" indent="0" shrinkToFit="false"/>
      <protection locked="true" hidden="false"/>
    </xf>
    <xf numFmtId="164" fontId="18" fillId="0" borderId="0" xfId="0" applyFont="true" applyBorder="false" applyAlignment="true" applyProtection="true">
      <alignment horizontal="right" vertical="bottom" textRotation="0" wrapText="false" indent="0" shrinkToFit="false"/>
      <protection locked="true" hidden="false"/>
    </xf>
    <xf numFmtId="167" fontId="19" fillId="0" borderId="3" xfId="0" applyFont="true" applyBorder="true" applyAlignment="true" applyProtection="true">
      <alignment horizontal="general" vertical="bottom" textRotation="0" wrapText="false" indent="0" shrinkToFit="false"/>
      <protection locked="true" hidden="false"/>
    </xf>
    <xf numFmtId="173" fontId="19" fillId="0" borderId="3" xfId="0" applyFont="true" applyBorder="true" applyAlignment="true" applyProtection="true">
      <alignment horizontal="center" vertical="bottom" textRotation="0" wrapText="false" indent="0" shrinkToFit="false"/>
      <protection locked="true" hidden="false"/>
    </xf>
    <xf numFmtId="172" fontId="19" fillId="0" borderId="3" xfId="0" applyFont="true" applyBorder="true" applyAlignment="true" applyProtection="true">
      <alignment horizontal="general" vertical="bottom" textRotation="0" wrapText="false" indent="0" shrinkToFit="false"/>
      <protection locked="true" hidden="false"/>
    </xf>
    <xf numFmtId="174" fontId="19" fillId="0" borderId="3"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false" applyProtection="true">
      <alignment horizontal="general" vertical="bottom" textRotation="0" wrapText="false" indent="0" shrinkToFit="false"/>
      <protection locked="true" hidden="false"/>
    </xf>
    <xf numFmtId="164" fontId="17" fillId="0" borderId="0" xfId="0" applyFont="true" applyBorder="false" applyAlignment="true" applyProtection="false">
      <alignment horizontal="left" vertical="bottom" textRotation="0" wrapText="false" indent="0" shrinkToFit="false"/>
      <protection locked="true" hidden="false"/>
    </xf>
    <xf numFmtId="173" fontId="19" fillId="0" borderId="3" xfId="0" applyFont="true" applyBorder="true" applyAlignment="true" applyProtection="true">
      <alignment horizontal="right" vertical="bottom" textRotation="0" wrapText="false" indent="0" shrinkToFit="false"/>
      <protection locked="true" hidden="false"/>
    </xf>
    <xf numFmtId="175" fontId="19" fillId="0" borderId="3" xfId="0" applyFont="true" applyBorder="true" applyAlignment="true" applyProtection="true">
      <alignment horizontal="general" vertical="bottom" textRotation="0" wrapText="false" indent="0" shrinkToFit="false"/>
      <protection locked="true" hidden="false"/>
    </xf>
    <xf numFmtId="164" fontId="11" fillId="0" borderId="1" xfId="0" applyFont="true" applyBorder="true" applyAlignment="tru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76" fontId="11" fillId="0" borderId="1" xfId="0" applyFont="true" applyBorder="true" applyAlignment="true" applyProtection="false">
      <alignment horizontal="left" vertical="bottom" textRotation="0" wrapText="false" indent="0" shrinkToFit="false"/>
      <protection locked="true" hidden="false"/>
    </xf>
    <xf numFmtId="164" fontId="10" fillId="0" borderId="0" xfId="0" applyFont="true" applyBorder="false" applyAlignment="true" applyProtection="true">
      <alignment horizontal="general" vertical="center" textRotation="0" wrapText="false" indent="0" shrinkToFit="false"/>
      <protection locked="false" hidden="false"/>
    </xf>
    <xf numFmtId="164" fontId="20" fillId="0" borderId="0" xfId="0" applyFont="true" applyBorder="false" applyAlignment="false" applyProtection="true">
      <alignment horizontal="general" vertical="bottom" textRotation="0" wrapText="false" indent="0" shrinkToFit="false"/>
      <protection locked="false" hidden="false"/>
    </xf>
    <xf numFmtId="164" fontId="4" fillId="0" borderId="0" xfId="0" applyFont="true" applyBorder="false" applyAlignment="false" applyProtection="true">
      <alignment horizontal="general" vertical="bottom" textRotation="0" wrapText="false" indent="0" shrinkToFit="false"/>
      <protection locked="false" hidden="false"/>
    </xf>
    <xf numFmtId="164" fontId="10" fillId="0" borderId="0" xfId="0" applyFont="true" applyBorder="false" applyAlignment="true" applyProtection="true">
      <alignment horizontal="left" vertical="center" textRotation="0" wrapText="false" indent="0" shrinkToFit="false"/>
      <protection locked="false" hidden="false"/>
    </xf>
    <xf numFmtId="164" fontId="14" fillId="0" borderId="1" xfId="0" applyFont="true" applyBorder="true" applyAlignment="true" applyProtection="true">
      <alignment horizontal="general" vertical="bottom" textRotation="0" wrapText="false" indent="0" shrinkToFit="false"/>
      <protection locked="false" hidden="false"/>
    </xf>
    <xf numFmtId="164" fontId="4" fillId="0" borderId="1" xfId="0" applyFont="true" applyBorder="true" applyAlignment="false" applyProtection="true">
      <alignment horizontal="general" vertical="bottom" textRotation="0" wrapText="false" indent="0" shrinkToFit="false"/>
      <protection locked="false" hidden="false"/>
    </xf>
    <xf numFmtId="176" fontId="14" fillId="0" borderId="1" xfId="0" applyFont="true" applyBorder="true" applyAlignment="true" applyProtection="true">
      <alignment horizontal="left" vertical="bottom" textRotation="0" wrapText="false" indent="0" shrinkToFit="false"/>
      <protection locked="false" hidden="false"/>
    </xf>
    <xf numFmtId="164" fontId="4"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true">
      <alignment horizontal="center" vertical="bottom" textRotation="0" wrapText="false" indent="0" shrinkToFit="false"/>
      <protection locked="false" hidden="false"/>
    </xf>
    <xf numFmtId="164" fontId="4" fillId="0" borderId="0" xfId="0" applyFont="true" applyBorder="false" applyAlignment="true" applyProtection="true">
      <alignment horizontal="center" vertical="bottom" textRotation="0" wrapText="false" indent="0" shrinkToFit="false"/>
      <protection locked="false" hidden="false"/>
    </xf>
    <xf numFmtId="164" fontId="25" fillId="0" borderId="0" xfId="0" applyFont="true" applyBorder="false" applyAlignment="true" applyProtection="true">
      <alignment horizontal="right" vertical="bottom" textRotation="0" wrapText="false" indent="0" shrinkToFit="false"/>
      <protection locked="false" hidden="false"/>
    </xf>
    <xf numFmtId="164" fontId="26" fillId="0" borderId="0" xfId="0" applyFont="true" applyBorder="false" applyAlignment="true" applyProtection="true">
      <alignment horizontal="right" vertical="bottom" textRotation="0" wrapText="false" indent="0" shrinkToFit="false"/>
      <protection locked="false" hidden="false"/>
    </xf>
    <xf numFmtId="164" fontId="27" fillId="2" borderId="0" xfId="0" applyFont="true" applyBorder="true" applyAlignment="true" applyProtection="true">
      <alignment horizontal="left" vertical="center" textRotation="0" wrapText="true" indent="0" shrinkToFit="false"/>
      <protection locked="false" hidden="false"/>
    </xf>
    <xf numFmtId="164" fontId="27" fillId="2" borderId="0" xfId="0" applyFont="true" applyBorder="false" applyAlignment="true" applyProtection="true">
      <alignment horizontal="left" vertical="center" textRotation="0" wrapText="true" indent="0" shrinkToFit="false"/>
      <protection locked="false" hidden="false"/>
    </xf>
    <xf numFmtId="164" fontId="10" fillId="0" borderId="0" xfId="0" applyFont="true" applyBorder="true" applyAlignment="true" applyProtection="true">
      <alignment horizontal="left" vertical="bottom" textRotation="0" wrapText="false" indent="7" shrinkToFit="false"/>
      <protection locked="false" hidden="false"/>
    </xf>
    <xf numFmtId="177" fontId="14" fillId="0" borderId="1" xfId="0" applyFont="true" applyBorder="true" applyAlignment="true" applyProtection="true">
      <alignment horizontal="left" vertical="bottom" textRotation="0" wrapText="false" indent="0" shrinkToFit="false"/>
      <protection locked="false" hidden="false"/>
    </xf>
    <xf numFmtId="164" fontId="4" fillId="0" borderId="0" xfId="0" applyFont="true" applyBorder="false" applyAlignment="true" applyProtection="true">
      <alignment horizontal="left" vertical="bottom" textRotation="0" wrapText="false" indent="7" shrinkToFit="false"/>
      <protection locked="false" hidden="false"/>
    </xf>
    <xf numFmtId="164" fontId="4" fillId="0" borderId="0" xfId="0" applyFont="true" applyBorder="false" applyAlignment="true" applyProtection="true">
      <alignment horizontal="left" vertical="bottom" textRotation="0" wrapText="false" indent="0" shrinkToFit="false"/>
      <protection locked="false" hidden="false"/>
    </xf>
    <xf numFmtId="164" fontId="14" fillId="0" borderId="1" xfId="0" applyFont="true" applyBorder="true" applyAlignment="true" applyProtection="true">
      <alignment horizontal="left" vertical="bottom" textRotation="0" wrapText="false" indent="0" shrinkToFit="false"/>
      <protection locked="true" hidden="false"/>
    </xf>
    <xf numFmtId="164" fontId="12" fillId="0" borderId="2" xfId="20" applyFont="false" applyBorder="true" applyAlignment="true" applyProtection="true">
      <alignment horizontal="left" vertical="bottom" textRotation="0" wrapText="false" indent="0" shrinkToFit="false"/>
      <protection locked="true" hidden="false"/>
    </xf>
    <xf numFmtId="164" fontId="10" fillId="0" borderId="0" xfId="0" applyFont="true" applyBorder="false" applyAlignment="true" applyProtection="true">
      <alignment horizontal="center" vertical="bottom" textRotation="0" wrapText="false" indent="0" shrinkToFit="false"/>
      <protection locked="false" hidden="false"/>
    </xf>
    <xf numFmtId="167" fontId="14" fillId="0" borderId="3" xfId="0" applyFont="true" applyBorder="tru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left" vertical="bottom" textRotation="0" wrapText="false" indent="0" shrinkToFit="false"/>
      <protection locked="false" hidden="false"/>
    </xf>
    <xf numFmtId="164" fontId="28" fillId="0" borderId="0" xfId="0" applyFont="true" applyBorder="false" applyAlignment="true" applyProtection="true">
      <alignment horizontal="center" vertical="bottom" textRotation="0" wrapText="false" indent="0" shrinkToFit="false"/>
      <protection locked="false" hidden="false"/>
    </xf>
    <xf numFmtId="168" fontId="14" fillId="0" borderId="3" xfId="0" applyFont="true" applyBorder="true" applyAlignment="true" applyProtection="true">
      <alignment horizontal="general" vertical="bottom" textRotation="0" wrapText="false" indent="0" shrinkToFit="false"/>
      <protection locked="true" hidden="false"/>
    </xf>
    <xf numFmtId="164" fontId="10" fillId="0" borderId="0" xfId="0" applyFont="true" applyBorder="false" applyAlignment="true" applyProtection="true">
      <alignment horizontal="left" vertical="bottom" textRotation="0" wrapText="false" indent="7" shrinkToFit="false"/>
      <protection locked="false" hidden="false"/>
    </xf>
    <xf numFmtId="164" fontId="12" fillId="0" borderId="0" xfId="20" applyFont="false" applyBorder="true" applyAlignment="true" applyProtection="true">
      <alignment horizontal="left" vertical="bottom" textRotation="0" wrapText="false" indent="0" shrinkToFit="false"/>
      <protection locked="false" hidden="false"/>
    </xf>
    <xf numFmtId="164" fontId="14" fillId="0" borderId="0" xfId="0" applyFont="true" applyBorder="true" applyAlignment="true" applyProtection="true">
      <alignment horizontal="left" vertical="bottom" textRotation="0" wrapText="false" indent="0" shrinkToFit="false"/>
      <protection locked="false" hidden="false"/>
    </xf>
    <xf numFmtId="169" fontId="14" fillId="0" borderId="3" xfId="0" applyFont="true" applyBorder="true" applyAlignment="true" applyProtection="true">
      <alignment horizontal="general" vertical="bottom" textRotation="0" wrapText="false" indent="0" shrinkToFit="false"/>
      <protection locked="true" hidden="false"/>
    </xf>
    <xf numFmtId="170" fontId="14" fillId="0" borderId="3"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true" applyAlignment="false" applyProtection="true">
      <alignment horizontal="general" vertical="bottom" textRotation="0" wrapText="false" indent="0" shrinkToFit="false"/>
      <protection locked="false" hidden="false"/>
    </xf>
    <xf numFmtId="164" fontId="24" fillId="0" borderId="0" xfId="0" applyFont="true" applyBorder="true" applyAlignment="true" applyProtection="true">
      <alignment horizontal="center" vertical="bottom" textRotation="0" wrapText="false" indent="0" shrinkToFit="false"/>
      <protection locked="false" hidden="false"/>
    </xf>
    <xf numFmtId="164" fontId="10" fillId="0" borderId="0" xfId="0" applyFont="true" applyBorder="false" applyAlignment="true" applyProtection="true">
      <alignment horizontal="right" vertical="bottom" textRotation="0" wrapText="true" indent="0" shrinkToFit="false"/>
      <protection locked="false" hidden="false"/>
    </xf>
    <xf numFmtId="167" fontId="14" fillId="0" borderId="3" xfId="0" applyFont="true" applyBorder="true" applyAlignment="true" applyProtection="true">
      <alignment horizontal="general" vertical="bottom" textRotation="0" wrapText="false" indent="0" shrinkToFit="false"/>
      <protection locked="false" hidden="false"/>
    </xf>
    <xf numFmtId="164" fontId="29" fillId="3" borderId="7" xfId="0" applyFont="true" applyBorder="true" applyAlignment="true" applyProtection="true">
      <alignment horizontal="center" vertical="center" textRotation="0" wrapText="false" indent="0" shrinkToFit="false"/>
      <protection locked="false" hidden="false"/>
    </xf>
    <xf numFmtId="164" fontId="30" fillId="3" borderId="7" xfId="0" applyFont="true" applyBorder="true" applyAlignment="true" applyProtection="true">
      <alignment horizontal="center" vertical="center" textRotation="0" wrapText="false" indent="0" shrinkToFit="false"/>
      <protection locked="false" hidden="false"/>
    </xf>
    <xf numFmtId="164" fontId="30" fillId="3" borderId="8" xfId="0" applyFont="true" applyBorder="true" applyAlignment="true" applyProtection="true">
      <alignment horizontal="center" vertical="center" textRotation="0" wrapText="false" indent="0" shrinkToFit="false"/>
      <protection locked="false" hidden="false"/>
    </xf>
    <xf numFmtId="164" fontId="30" fillId="3" borderId="8" xfId="0" applyFont="true" applyBorder="true" applyAlignment="true" applyProtection="true">
      <alignment horizontal="center" vertical="center" textRotation="0" wrapText="true" indent="0" shrinkToFit="false"/>
      <protection locked="false" hidden="false"/>
    </xf>
    <xf numFmtId="164" fontId="29" fillId="3" borderId="12" xfId="0" applyFont="true" applyBorder="true" applyAlignment="true" applyProtection="true">
      <alignment horizontal="center" vertical="center" textRotation="0" wrapText="false" indent="0" shrinkToFit="false"/>
      <protection locked="false" hidden="false"/>
    </xf>
    <xf numFmtId="164" fontId="30" fillId="3" borderId="12" xfId="0" applyFont="true" applyBorder="true" applyAlignment="true" applyProtection="true">
      <alignment horizontal="center" vertical="center" textRotation="0" wrapText="false" indent="0" shrinkToFit="false"/>
      <protection locked="false" hidden="false"/>
    </xf>
    <xf numFmtId="164" fontId="30" fillId="3" borderId="12" xfId="0" applyFont="true" applyBorder="true" applyAlignment="true" applyProtection="true">
      <alignment horizontal="left" vertical="center" textRotation="0" wrapText="false" indent="0" shrinkToFit="false"/>
      <protection locked="false" hidden="false"/>
    </xf>
    <xf numFmtId="171" fontId="31" fillId="2" borderId="13" xfId="0" applyFont="true" applyBorder="true" applyAlignment="true" applyProtection="true">
      <alignment horizontal="center" vertical="center" textRotation="0" wrapText="false" indent="0" shrinkToFit="false"/>
      <protection locked="false" hidden="false"/>
    </xf>
    <xf numFmtId="171" fontId="4" fillId="4" borderId="3" xfId="0" applyFont="true" applyBorder="true" applyAlignment="true" applyProtection="true">
      <alignment horizontal="center" vertical="center" textRotation="0" wrapText="false" indent="0" shrinkToFit="false"/>
      <protection locked="true" hidden="false"/>
    </xf>
    <xf numFmtId="171" fontId="31" fillId="2" borderId="1" xfId="0" applyFont="true" applyBorder="true" applyAlignment="true" applyProtection="true">
      <alignment horizontal="center" vertical="center" textRotation="0" wrapText="false" indent="0" shrinkToFit="false"/>
      <protection locked="false" hidden="false"/>
    </xf>
    <xf numFmtId="172" fontId="31" fillId="5" borderId="13" xfId="0" applyFont="true" applyBorder="true" applyAlignment="true" applyProtection="true">
      <alignment horizontal="center" vertical="center" textRotation="0" wrapText="false" indent="0" shrinkToFit="false"/>
      <protection locked="true" hidden="false"/>
    </xf>
    <xf numFmtId="167" fontId="31" fillId="2" borderId="13" xfId="0" applyFont="true" applyBorder="true" applyAlignment="true" applyProtection="true">
      <alignment horizontal="center" vertical="center" textRotation="0" wrapText="false" indent="0" shrinkToFit="false"/>
      <protection locked="false" hidden="false"/>
    </xf>
    <xf numFmtId="170" fontId="4" fillId="0" borderId="0" xfId="0" applyFont="true" applyBorder="false" applyAlignment="false" applyProtection="true">
      <alignment horizontal="general" vertical="bottom" textRotation="0" wrapText="false" indent="0" shrinkToFit="false"/>
      <protection locked="false" hidden="false"/>
    </xf>
    <xf numFmtId="164" fontId="29" fillId="3" borderId="15" xfId="0" applyFont="true" applyBorder="true" applyAlignment="true" applyProtection="true">
      <alignment horizontal="center" vertical="center" textRotation="0" wrapText="false" indent="0" shrinkToFit="false"/>
      <protection locked="false" hidden="false"/>
    </xf>
    <xf numFmtId="164" fontId="30" fillId="3" borderId="15" xfId="0" applyFont="true" applyBorder="true" applyAlignment="true" applyProtection="true">
      <alignment horizontal="center" vertical="center" textRotation="0" wrapText="false" indent="0" shrinkToFit="false"/>
      <protection locked="false" hidden="false"/>
    </xf>
    <xf numFmtId="164" fontId="30" fillId="3" borderId="15" xfId="0" applyFont="true" applyBorder="true" applyAlignment="true" applyProtection="true">
      <alignment horizontal="left" vertical="center" textRotation="0" wrapText="false" indent="0" shrinkToFit="false"/>
      <protection locked="false" hidden="false"/>
    </xf>
    <xf numFmtId="171" fontId="31" fillId="2" borderId="16" xfId="0" applyFont="true" applyBorder="true" applyAlignment="true" applyProtection="true">
      <alignment horizontal="center" vertical="center" textRotation="0" wrapText="false" indent="0" shrinkToFit="false"/>
      <protection locked="false" hidden="false"/>
    </xf>
    <xf numFmtId="171" fontId="4" fillId="4" borderId="17" xfId="0" applyFont="true" applyBorder="true" applyAlignment="true" applyProtection="true">
      <alignment horizontal="center" vertical="center" textRotation="0" wrapText="false" indent="0" shrinkToFit="false"/>
      <protection locked="true" hidden="false"/>
    </xf>
    <xf numFmtId="171" fontId="31" fillId="2" borderId="18" xfId="0" applyFont="true" applyBorder="true" applyAlignment="true" applyProtection="true">
      <alignment horizontal="center" vertical="center" textRotation="0" wrapText="false" indent="0" shrinkToFit="false"/>
      <protection locked="false" hidden="false"/>
    </xf>
    <xf numFmtId="172" fontId="31" fillId="5" borderId="16" xfId="0" applyFont="true" applyBorder="true" applyAlignment="true" applyProtection="true">
      <alignment horizontal="center" vertical="center" textRotation="0" wrapText="false" indent="0" shrinkToFit="false"/>
      <protection locked="true" hidden="false"/>
    </xf>
    <xf numFmtId="167" fontId="31" fillId="2" borderId="16" xfId="0" applyFont="true" applyBorder="true" applyAlignment="true" applyProtection="true">
      <alignment horizontal="center" vertical="center" textRotation="0" wrapText="false" indent="0" shrinkToFit="false"/>
      <protection locked="false" hidden="false"/>
    </xf>
    <xf numFmtId="164" fontId="29" fillId="3" borderId="19" xfId="0" applyFont="true" applyBorder="true" applyAlignment="true" applyProtection="true">
      <alignment horizontal="center" vertical="center" textRotation="0" wrapText="false" indent="0" shrinkToFit="false"/>
      <protection locked="false" hidden="false"/>
    </xf>
    <xf numFmtId="164" fontId="30" fillId="3" borderId="19" xfId="0" applyFont="true" applyBorder="true" applyAlignment="true" applyProtection="true">
      <alignment horizontal="center" vertical="center" textRotation="0" wrapText="false" indent="0" shrinkToFit="false"/>
      <protection locked="false" hidden="false"/>
    </xf>
    <xf numFmtId="164" fontId="30" fillId="3" borderId="19" xfId="0" applyFont="true" applyBorder="true" applyAlignment="true" applyProtection="true">
      <alignment horizontal="left" vertical="center" textRotation="0" wrapText="false" indent="0" shrinkToFit="false"/>
      <protection locked="false" hidden="false"/>
    </xf>
    <xf numFmtId="171" fontId="31" fillId="4" borderId="20" xfId="0" applyFont="true" applyBorder="true" applyAlignment="true" applyProtection="true">
      <alignment horizontal="center" vertical="center" textRotation="0" wrapText="false" indent="0" shrinkToFit="false"/>
      <protection locked="false" hidden="false"/>
    </xf>
    <xf numFmtId="171" fontId="4" fillId="4" borderId="21" xfId="0" applyFont="true" applyBorder="true" applyAlignment="true" applyProtection="true">
      <alignment horizontal="center" vertical="center" textRotation="0" wrapText="false" indent="0" shrinkToFit="false"/>
      <protection locked="true" hidden="false"/>
    </xf>
    <xf numFmtId="171" fontId="31" fillId="4" borderId="22" xfId="0" applyFont="true" applyBorder="true" applyAlignment="true" applyProtection="true">
      <alignment horizontal="center" vertical="center" textRotation="0" wrapText="false" indent="0" shrinkToFit="false"/>
      <protection locked="false" hidden="false"/>
    </xf>
    <xf numFmtId="172" fontId="31" fillId="4" borderId="20" xfId="0" applyFont="true" applyBorder="true" applyAlignment="true" applyProtection="true">
      <alignment horizontal="center" vertical="center" textRotation="0" wrapText="false" indent="0" shrinkToFit="false"/>
      <protection locked="true" hidden="false"/>
    </xf>
    <xf numFmtId="167" fontId="31" fillId="4" borderId="20" xfId="0" applyFont="true" applyBorder="true" applyAlignment="true" applyProtection="true">
      <alignment horizontal="center" vertical="center" textRotation="0" wrapText="false" indent="0" shrinkToFit="false"/>
      <protection locked="false" hidden="false"/>
    </xf>
    <xf numFmtId="164" fontId="29" fillId="3" borderId="23" xfId="0" applyFont="true" applyBorder="true" applyAlignment="true" applyProtection="true">
      <alignment horizontal="center" vertical="center" textRotation="0" wrapText="false" indent="0" shrinkToFit="false"/>
      <protection locked="false" hidden="false"/>
    </xf>
    <xf numFmtId="164" fontId="30" fillId="3" borderId="23" xfId="0" applyFont="true" applyBorder="true" applyAlignment="true" applyProtection="true">
      <alignment horizontal="center" vertical="center" textRotation="0" wrapText="false" indent="0" shrinkToFit="false"/>
      <protection locked="false" hidden="false"/>
    </xf>
    <xf numFmtId="164" fontId="30" fillId="3" borderId="23" xfId="0" applyFont="true" applyBorder="true" applyAlignment="true" applyProtection="true">
      <alignment horizontal="left" vertical="center" textRotation="0" wrapText="false" indent="0" shrinkToFit="false"/>
      <protection locked="false" hidden="false"/>
    </xf>
    <xf numFmtId="171" fontId="31" fillId="4" borderId="24" xfId="0" applyFont="true" applyBorder="true" applyAlignment="true" applyProtection="true">
      <alignment horizontal="center" vertical="center" textRotation="0" wrapText="false" indent="0" shrinkToFit="false"/>
      <protection locked="false" hidden="false"/>
    </xf>
    <xf numFmtId="171" fontId="4" fillId="4" borderId="25" xfId="0" applyFont="true" applyBorder="true" applyAlignment="true" applyProtection="true">
      <alignment horizontal="center" vertical="center" textRotation="0" wrapText="false" indent="0" shrinkToFit="false"/>
      <protection locked="true" hidden="false"/>
    </xf>
    <xf numFmtId="171" fontId="31" fillId="4" borderId="26" xfId="0" applyFont="true" applyBorder="true" applyAlignment="true" applyProtection="true">
      <alignment horizontal="center" vertical="center" textRotation="0" wrapText="false" indent="0" shrinkToFit="false"/>
      <protection locked="false" hidden="false"/>
    </xf>
    <xf numFmtId="172" fontId="31" fillId="4" borderId="24" xfId="0" applyFont="true" applyBorder="true" applyAlignment="true" applyProtection="true">
      <alignment horizontal="center" vertical="center" textRotation="0" wrapText="false" indent="0" shrinkToFit="false"/>
      <protection locked="true" hidden="false"/>
    </xf>
    <xf numFmtId="167" fontId="31" fillId="4" borderId="24" xfId="0" applyFont="true" applyBorder="true" applyAlignment="true" applyProtection="true">
      <alignment horizontal="center" vertical="center" textRotation="0" wrapText="false" indent="0" shrinkToFit="false"/>
      <protection locked="false" hidden="false"/>
    </xf>
    <xf numFmtId="171" fontId="31" fillId="2" borderId="27" xfId="0" applyFont="true" applyBorder="true" applyAlignment="true" applyProtection="true">
      <alignment horizontal="center" vertical="center" textRotation="0" wrapText="false" indent="0" shrinkToFit="false"/>
      <protection locked="false" hidden="false"/>
    </xf>
    <xf numFmtId="171" fontId="4" fillId="4" borderId="28" xfId="0" applyFont="true" applyBorder="true" applyAlignment="true" applyProtection="true">
      <alignment horizontal="center" vertical="center" textRotation="0" wrapText="false" indent="0" shrinkToFit="false"/>
      <protection locked="true" hidden="false"/>
    </xf>
    <xf numFmtId="171" fontId="31" fillId="2" borderId="29" xfId="0" applyFont="true" applyBorder="true" applyAlignment="true" applyProtection="true">
      <alignment horizontal="center" vertical="center" textRotation="0" wrapText="false" indent="0" shrinkToFit="false"/>
      <protection locked="false" hidden="false"/>
    </xf>
    <xf numFmtId="172" fontId="31" fillId="5" borderId="27" xfId="0" applyFont="true" applyBorder="true" applyAlignment="true" applyProtection="true">
      <alignment horizontal="center" vertical="center" textRotation="0" wrapText="false" indent="0" shrinkToFit="false"/>
      <protection locked="true" hidden="false"/>
    </xf>
    <xf numFmtId="167" fontId="31" fillId="2" borderId="27" xfId="0" applyFont="true" applyBorder="true" applyAlignment="true" applyProtection="true">
      <alignment horizontal="center" vertical="center" textRotation="0" wrapText="false" indent="0" shrinkToFit="false"/>
      <protection locked="false" hidden="false"/>
    </xf>
    <xf numFmtId="171" fontId="4" fillId="4" borderId="30" xfId="0" applyFont="true" applyBorder="true" applyAlignment="true" applyProtection="true">
      <alignment horizontal="center" vertical="center" textRotation="0" wrapText="false" indent="0" shrinkToFit="false"/>
      <protection locked="true" hidden="false"/>
    </xf>
    <xf numFmtId="171" fontId="31" fillId="2" borderId="31" xfId="0" applyFont="true" applyBorder="true" applyAlignment="true" applyProtection="true">
      <alignment horizontal="center" vertical="center" textRotation="0" wrapText="false" indent="0" shrinkToFit="false"/>
      <protection locked="false" hidden="false"/>
    </xf>
    <xf numFmtId="171" fontId="4" fillId="4" borderId="32" xfId="0" applyFont="true" applyBorder="true" applyAlignment="true" applyProtection="true">
      <alignment horizontal="center" vertical="center" textRotation="0" wrapText="false" indent="0" shrinkToFit="false"/>
      <protection locked="true" hidden="false"/>
    </xf>
    <xf numFmtId="171" fontId="31" fillId="2" borderId="0" xfId="0" applyFont="true" applyBorder="true" applyAlignment="true" applyProtection="true">
      <alignment horizontal="center" vertical="center" textRotation="0" wrapText="false" indent="0" shrinkToFit="false"/>
      <protection locked="false" hidden="false"/>
    </xf>
    <xf numFmtId="172" fontId="31" fillId="5" borderId="31" xfId="0" applyFont="true" applyBorder="true" applyAlignment="true" applyProtection="true">
      <alignment horizontal="center" vertical="center" textRotation="0" wrapText="false" indent="0" shrinkToFit="false"/>
      <protection locked="true" hidden="false"/>
    </xf>
    <xf numFmtId="167" fontId="31" fillId="2" borderId="31" xfId="0" applyFont="true" applyBorder="true" applyAlignment="true" applyProtection="true">
      <alignment horizontal="center" vertical="center" textRotation="0" wrapText="false" indent="0" shrinkToFit="false"/>
      <protection locked="false" hidden="false"/>
    </xf>
    <xf numFmtId="171" fontId="31" fillId="4" borderId="33" xfId="0" applyFont="true" applyBorder="true" applyAlignment="true" applyProtection="true">
      <alignment horizontal="center" vertical="center" textRotation="0" wrapText="false" indent="0" shrinkToFit="false"/>
      <protection locked="false" hidden="false"/>
    </xf>
    <xf numFmtId="171" fontId="4" fillId="4" borderId="34" xfId="0" applyFont="true" applyBorder="true" applyAlignment="true" applyProtection="true">
      <alignment horizontal="center" vertical="center" textRotation="0" wrapText="false" indent="0" shrinkToFit="false"/>
      <protection locked="true" hidden="false"/>
    </xf>
    <xf numFmtId="171" fontId="31" fillId="4" borderId="35" xfId="0" applyFont="true" applyBorder="true" applyAlignment="true" applyProtection="true">
      <alignment horizontal="center" vertical="center" textRotation="0" wrapText="false" indent="0" shrinkToFit="false"/>
      <protection locked="false" hidden="false"/>
    </xf>
    <xf numFmtId="172" fontId="31" fillId="4" borderId="33" xfId="0" applyFont="true" applyBorder="true" applyAlignment="true" applyProtection="true">
      <alignment horizontal="center" vertical="center" textRotation="0" wrapText="false" indent="0" shrinkToFit="false"/>
      <protection locked="true" hidden="false"/>
    </xf>
    <xf numFmtId="167" fontId="31" fillId="4" borderId="33" xfId="0" applyFont="true" applyBorder="true" applyAlignment="true" applyProtection="true">
      <alignment horizontal="center" vertical="center" textRotation="0" wrapText="false" indent="0" shrinkToFit="false"/>
      <protection locked="false" hidden="false"/>
    </xf>
    <xf numFmtId="171" fontId="31" fillId="4" borderId="36" xfId="0" applyFont="true" applyBorder="true" applyAlignment="true" applyProtection="true">
      <alignment horizontal="center" vertical="center" textRotation="0" wrapText="false" indent="0" shrinkToFit="false"/>
      <protection locked="false" hidden="false"/>
    </xf>
    <xf numFmtId="171" fontId="4" fillId="4" borderId="37" xfId="0" applyFont="true" applyBorder="true" applyAlignment="true" applyProtection="true">
      <alignment horizontal="center" vertical="center" textRotation="0" wrapText="false" indent="0" shrinkToFit="false"/>
      <protection locked="true" hidden="false"/>
    </xf>
    <xf numFmtId="171" fontId="31" fillId="4" borderId="38" xfId="0" applyFont="true" applyBorder="true" applyAlignment="true" applyProtection="true">
      <alignment horizontal="center" vertical="center" textRotation="0" wrapText="false" indent="0" shrinkToFit="false"/>
      <protection locked="false" hidden="false"/>
    </xf>
    <xf numFmtId="172" fontId="31" fillId="4" borderId="36" xfId="0" applyFont="true" applyBorder="true" applyAlignment="true" applyProtection="true">
      <alignment horizontal="center" vertical="center" textRotation="0" wrapText="false" indent="0" shrinkToFit="false"/>
      <protection locked="true" hidden="false"/>
    </xf>
    <xf numFmtId="167" fontId="31" fillId="4" borderId="36" xfId="0" applyFont="true" applyBorder="true" applyAlignment="true" applyProtection="true">
      <alignment horizontal="center" vertical="center" textRotation="0" wrapText="false" indent="0" shrinkToFit="false"/>
      <protection locked="false" hidden="false"/>
    </xf>
    <xf numFmtId="171" fontId="4" fillId="4" borderId="39" xfId="0" applyFont="true" applyBorder="true" applyAlignment="true" applyProtection="true">
      <alignment horizontal="center" vertical="center" textRotation="0" wrapText="false" indent="0" shrinkToFit="false"/>
      <protection locked="true" hidden="false"/>
    </xf>
    <xf numFmtId="167" fontId="31" fillId="5" borderId="13" xfId="0" applyFont="true" applyBorder="true" applyAlignment="true" applyProtection="true">
      <alignment horizontal="center" vertical="center" textRotation="0" wrapText="false" indent="0" shrinkToFit="false"/>
      <protection locked="true" hidden="false"/>
    </xf>
    <xf numFmtId="164" fontId="24" fillId="0" borderId="0" xfId="0" applyFont="true" applyBorder="false" applyAlignment="true" applyProtection="true">
      <alignment horizontal="center" vertical="bottom" textRotation="0" wrapText="false" indent="0" shrinkToFit="false"/>
      <protection locked="true" hidden="false"/>
    </xf>
    <xf numFmtId="164" fontId="4" fillId="0" borderId="0" xfId="0" applyFont="true" applyBorder="false" applyAlignment="true" applyProtection="true">
      <alignment horizontal="center" vertical="bottom" textRotation="0" wrapText="false" indent="0" shrinkToFit="false"/>
      <protection locked="true" hidden="false"/>
    </xf>
    <xf numFmtId="164" fontId="31" fillId="0" borderId="0" xfId="0" applyFont="true" applyBorder="false" applyAlignment="true" applyProtection="true">
      <alignment horizontal="center" vertical="bottom" textRotation="0" wrapText="false" indent="0" shrinkToFit="false"/>
      <protection locked="false" hidden="false"/>
    </xf>
    <xf numFmtId="164" fontId="31" fillId="0" borderId="0" xfId="0" applyFont="true" applyBorder="false" applyAlignment="true" applyProtection="true">
      <alignment horizontal="left" vertical="bottom" textRotation="0" wrapText="false" indent="0" shrinkToFit="false"/>
      <protection locked="false" hidden="false"/>
    </xf>
    <xf numFmtId="164" fontId="32" fillId="0" borderId="0" xfId="0" applyFont="true" applyBorder="false" applyAlignment="true" applyProtection="true">
      <alignment horizontal="center" vertical="bottom" textRotation="0" wrapText="false" indent="0" shrinkToFit="false"/>
      <protection locked="true" hidden="false"/>
    </xf>
    <xf numFmtId="173" fontId="19" fillId="0" borderId="0" xfId="0" applyFont="true" applyBorder="true" applyAlignment="true" applyProtection="true">
      <alignment horizontal="right" vertical="bottom" textRotation="0" wrapText="false" indent="0" shrinkToFit="false"/>
      <protection locked="true" hidden="false"/>
    </xf>
    <xf numFmtId="175" fontId="19" fillId="0" borderId="0" xfId="0" applyFont="true" applyBorder="true" applyAlignment="true" applyProtection="true">
      <alignment horizontal="general" vertical="bottom" textRotation="0" wrapText="false" indent="0" shrinkToFit="false"/>
      <protection locked="true" hidden="false"/>
    </xf>
    <xf numFmtId="178" fontId="14" fillId="0" borderId="1" xfId="0" applyFont="true" applyBorder="true" applyAlignment="true" applyProtection="true">
      <alignment horizontal="left" vertical="bottom" textRotation="0" wrapText="false" indent="0" shrinkToFit="false"/>
      <protection locked="false" hidden="false"/>
    </xf>
    <xf numFmtId="179" fontId="14" fillId="0" borderId="3" xfId="0" applyFont="true" applyBorder="true" applyAlignment="true" applyProtection="true">
      <alignment horizontal="general" vertical="bottom" textRotation="0" wrapText="false" indent="0" shrinkToFit="false"/>
      <protection locked="true" hidden="false"/>
    </xf>
    <xf numFmtId="172" fontId="31" fillId="4" borderId="13" xfId="0" applyFont="true" applyBorder="true" applyAlignment="true" applyProtection="true">
      <alignment horizontal="center" vertical="center" textRotation="0" wrapText="false" indent="0" shrinkToFit="false"/>
      <protection locked="true" hidden="false"/>
    </xf>
    <xf numFmtId="171" fontId="31" fillId="2" borderId="36" xfId="0" applyFont="true" applyBorder="true" applyAlignment="true" applyProtection="true">
      <alignment horizontal="center" vertical="center" textRotation="0" wrapText="false" indent="0" shrinkToFit="false"/>
      <protection locked="false" hidden="false"/>
    </xf>
    <xf numFmtId="171" fontId="31" fillId="2" borderId="38" xfId="0" applyFont="true" applyBorder="true" applyAlignment="true" applyProtection="true">
      <alignment horizontal="center" vertical="center" textRotation="0" wrapText="false" indent="0" shrinkToFit="false"/>
      <protection locked="false" hidden="false"/>
    </xf>
    <xf numFmtId="172" fontId="31" fillId="5" borderId="36" xfId="0" applyFont="true" applyBorder="true" applyAlignment="true" applyProtection="true">
      <alignment horizontal="center" vertical="center" textRotation="0" wrapText="false" indent="0" shrinkToFit="false"/>
      <protection locked="true" hidden="false"/>
    </xf>
    <xf numFmtId="167" fontId="31" fillId="2" borderId="36" xfId="0" applyFont="true" applyBorder="true" applyAlignment="true" applyProtection="true">
      <alignment horizontal="center" vertical="center" textRotation="0" wrapText="false" indent="0" shrinkToFit="false"/>
      <protection locked="false" hidden="false"/>
    </xf>
    <xf numFmtId="171" fontId="31" fillId="2" borderId="20" xfId="0" applyFont="true" applyBorder="true" applyAlignment="true" applyProtection="true">
      <alignment horizontal="center" vertical="center" textRotation="0" wrapText="false" indent="0" shrinkToFit="false"/>
      <protection locked="false" hidden="false"/>
    </xf>
    <xf numFmtId="171" fontId="31" fillId="2" borderId="22" xfId="0" applyFont="true" applyBorder="true" applyAlignment="true" applyProtection="true">
      <alignment horizontal="center" vertical="center" textRotation="0" wrapText="false" indent="0" shrinkToFit="false"/>
      <protection locked="false" hidden="false"/>
    </xf>
    <xf numFmtId="172" fontId="31" fillId="5" borderId="20" xfId="0" applyFont="true" applyBorder="true" applyAlignment="true" applyProtection="true">
      <alignment horizontal="center" vertical="center" textRotation="0" wrapText="false" indent="0" shrinkToFit="false"/>
      <protection locked="true" hidden="false"/>
    </xf>
    <xf numFmtId="167" fontId="31" fillId="2" borderId="20" xfId="0" applyFont="true" applyBorder="true" applyAlignment="true" applyProtection="true">
      <alignment horizontal="center" vertical="center" textRotation="0" wrapText="false" indent="0" shrinkToFit="false"/>
      <protection locked="false" hidden="false"/>
    </xf>
    <xf numFmtId="171" fontId="31" fillId="2" borderId="33" xfId="0" applyFont="true" applyBorder="true" applyAlignment="true" applyProtection="true">
      <alignment horizontal="center" vertical="center" textRotation="0" wrapText="false" indent="0" shrinkToFit="false"/>
      <protection locked="false" hidden="false"/>
    </xf>
    <xf numFmtId="171" fontId="31" fillId="2" borderId="35" xfId="0" applyFont="true" applyBorder="true" applyAlignment="true" applyProtection="true">
      <alignment horizontal="center" vertical="center" textRotation="0" wrapText="false" indent="0" shrinkToFit="false"/>
      <protection locked="false" hidden="false"/>
    </xf>
    <xf numFmtId="172" fontId="31" fillId="5" borderId="33" xfId="0" applyFont="true" applyBorder="true" applyAlignment="true" applyProtection="true">
      <alignment horizontal="center" vertical="center" textRotation="0" wrapText="false" indent="0" shrinkToFit="false"/>
      <protection locked="true" hidden="false"/>
    </xf>
    <xf numFmtId="167" fontId="31" fillId="2" borderId="33" xfId="0" applyFont="true" applyBorder="true" applyAlignment="true" applyProtection="true">
      <alignment horizontal="center" vertical="center" textRotation="0" wrapText="false" indent="0" shrinkToFit="false"/>
      <protection locked="false" hidden="false"/>
    </xf>
    <xf numFmtId="171" fontId="4" fillId="4" borderId="13" xfId="0" applyFont="true" applyBorder="true" applyAlignment="true" applyProtection="false">
      <alignment horizontal="center" vertical="center" textRotation="0" wrapText="true" indent="0" shrinkToFit="false"/>
      <protection locked="true" hidden="false"/>
    </xf>
    <xf numFmtId="171" fontId="4" fillId="4" borderId="3" xfId="0" applyFont="true" applyBorder="true" applyAlignment="true" applyProtection="false">
      <alignment horizontal="center" vertical="center" textRotation="0" wrapText="false" indent="0" shrinkToFit="false"/>
      <protection locked="true" hidden="false"/>
    </xf>
    <xf numFmtId="164" fontId="4" fillId="0" borderId="39" xfId="0" applyFont="true" applyBorder="true" applyAlignment="true" applyProtection="false">
      <alignment horizontal="center" vertical="center" textRotation="0" wrapText="true" indent="0" shrinkToFit="false"/>
      <protection locked="true" hidden="false"/>
    </xf>
    <xf numFmtId="164" fontId="4" fillId="6" borderId="3" xfId="0" applyFont="true" applyBorder="true" applyAlignment="true" applyProtection="false">
      <alignment horizontal="center" vertical="center" textRotation="0" wrapText="true" indent="0" shrinkToFit="false"/>
      <protection locked="true" hidden="false"/>
    </xf>
    <xf numFmtId="164" fontId="4" fillId="6" borderId="39" xfId="0" applyFont="true" applyBorder="true" applyAlignment="true" applyProtection="false">
      <alignment horizontal="center" vertical="center" textRotation="0" wrapText="true" indent="0" shrinkToFit="false"/>
      <protection locked="true" hidden="false"/>
    </xf>
    <xf numFmtId="164" fontId="4" fillId="0" borderId="3" xfId="0" applyFont="true" applyBorder="true" applyAlignment="true" applyProtection="false">
      <alignment horizontal="center" vertical="center" textRotation="0" wrapText="true" indent="0" shrinkToFit="false"/>
      <protection locked="true" hidden="false"/>
    </xf>
    <xf numFmtId="164" fontId="4" fillId="0" borderId="3" xfId="0" applyFont="true" applyBorder="true" applyAlignment="true" applyProtection="false">
      <alignment horizontal="center" vertical="center" textRotation="0" wrapText="true" indent="0" shrinkToFit="false"/>
      <protection locked="true" hidden="false"/>
    </xf>
    <xf numFmtId="164" fontId="14" fillId="0" borderId="0" xfId="0" applyFont="true" applyBorder="true" applyAlignment="true" applyProtection="false">
      <alignment horizontal="left" vertical="bottom" textRotation="0" wrapText="tru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3" fillId="0" borderId="0" xfId="20" applyFont="true" applyBorder="true" applyAlignment="true" applyProtection="true">
      <alignment horizontal="general" vertical="bottom" textRotation="0" wrapText="false" indent="0" shrinkToFit="false"/>
      <protection locked="true" hidden="false"/>
    </xf>
    <xf numFmtId="164" fontId="25" fillId="0" borderId="0" xfId="0" applyFont="true" applyBorder="false" applyAlignment="true" applyProtection="false">
      <alignment horizontal="right" vertical="bottom" textRotation="0" wrapText="false" indent="0" shrinkToFit="false"/>
      <protection locked="true" hidden="false"/>
    </xf>
    <xf numFmtId="164" fontId="26" fillId="0" borderId="0" xfId="0" applyFont="true" applyBorder="false" applyAlignment="true" applyProtection="false">
      <alignment horizontal="right" vertical="bottom" textRotation="0" wrapText="false" indent="0" shrinkToFit="false"/>
      <protection locked="true" hidden="false"/>
    </xf>
    <xf numFmtId="164" fontId="27" fillId="2" borderId="0" xfId="0" applyFont="true" applyBorder="true" applyAlignment="true" applyProtection="false">
      <alignment horizontal="left" vertical="center" textRotation="0" wrapText="true" indent="0" shrinkToFit="false"/>
      <protection locked="true" hidden="false"/>
    </xf>
    <xf numFmtId="164" fontId="27" fillId="2" borderId="0" xfId="0" applyFont="true" applyBorder="false" applyAlignment="true" applyProtection="false">
      <alignment horizontal="left" vertical="center" textRotation="0" wrapText="true" indent="0" shrinkToFit="false"/>
      <protection locked="true" hidden="false"/>
    </xf>
    <xf numFmtId="164" fontId="30" fillId="3" borderId="12" xfId="0" applyFont="true" applyBorder="true" applyAlignment="true" applyProtection="false">
      <alignment horizontal="left" vertical="center" textRotation="0" wrapText="false" indent="0" shrinkToFit="false"/>
      <protection locked="true" hidden="false"/>
    </xf>
    <xf numFmtId="171" fontId="31" fillId="2" borderId="13" xfId="0" applyFont="true" applyBorder="true" applyAlignment="true" applyProtection="false">
      <alignment horizontal="center" vertical="center" textRotation="0" wrapText="false" indent="0" shrinkToFit="false"/>
      <protection locked="true" hidden="false"/>
    </xf>
    <xf numFmtId="171" fontId="31" fillId="2" borderId="1" xfId="0" applyFont="true" applyBorder="true" applyAlignment="true" applyProtection="false">
      <alignment horizontal="center" vertical="center" textRotation="0" wrapText="false" indent="0" shrinkToFit="false"/>
      <protection locked="true" hidden="false"/>
    </xf>
    <xf numFmtId="172" fontId="31" fillId="5" borderId="13" xfId="0" applyFont="true" applyBorder="true" applyAlignment="true" applyProtection="false">
      <alignment horizontal="center" vertical="center" textRotation="0" wrapText="false" indent="0" shrinkToFit="false"/>
      <protection locked="true" hidden="false"/>
    </xf>
    <xf numFmtId="167" fontId="31" fillId="2" borderId="13" xfId="0" applyFont="true" applyBorder="true" applyAlignment="true" applyProtection="false">
      <alignment horizontal="center" vertical="center" textRotation="0" wrapText="false" indent="0" shrinkToFit="false"/>
      <protection locked="true" hidden="false"/>
    </xf>
    <xf numFmtId="167" fontId="31" fillId="5" borderId="13" xfId="0" applyFont="true" applyBorder="true" applyAlignment="true" applyProtection="false">
      <alignment horizontal="center" vertical="center" textRotation="0" wrapText="false" indent="0" shrinkToFit="false"/>
      <protection locked="true" hidden="false"/>
    </xf>
    <xf numFmtId="164" fontId="31" fillId="0" borderId="0" xfId="0" applyFont="true" applyBorder="false" applyAlignment="true" applyProtection="false">
      <alignment horizontal="left" vertical="bottom" textRotation="0" wrapText="false" indent="0" shrinkToFit="false"/>
      <protection locked="true" hidden="false"/>
    </xf>
    <xf numFmtId="164" fontId="14" fillId="0" borderId="1" xfId="0" applyFont="true" applyBorder="true" applyAlignment="true" applyProtection="false">
      <alignment horizontal="general" vertical="bottom" textRotation="0" wrapText="false" indent="0" shrinkToFit="false"/>
      <protection locked="true" hidden="false"/>
    </xf>
    <xf numFmtId="164" fontId="4" fillId="0" borderId="1" xfId="0" applyFont="true" applyBorder="true" applyAlignment="false" applyProtection="false">
      <alignment horizontal="general" vertical="bottom" textRotation="0" wrapText="false" indent="0" shrinkToFit="false"/>
      <protection locked="true" hidden="false"/>
    </xf>
    <xf numFmtId="176" fontId="14" fillId="0" borderId="1" xfId="0" applyFont="true" applyBorder="true" applyAlignment="true" applyProtection="false">
      <alignment horizontal="left" vertical="bottom" textRotation="0" wrapText="false" indent="0" shrinkToFit="false"/>
      <protection locked="true" hidden="false"/>
    </xf>
  </cellXfs>
  <cellStyles count="7">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s>
  <dxfs count="14">
    <dxf>
      <font>
        <b val="true"/>
        <i val="true"/>
        <sz val="10"/>
        <name val="Arial"/>
        <family val="2"/>
        <charset val="1"/>
      </font>
    </dxf>
    <dxf>
      <font>
        <sz val="10"/>
        <color rgb="FF9C0006"/>
        <name val="Arial"/>
        <family val="2"/>
        <charset val="1"/>
      </font>
    </dxf>
    <dxf>
      <font>
        <sz val="10"/>
        <color rgb="FF9C0006"/>
        <name val="Arial"/>
        <family val="2"/>
        <charset val="1"/>
      </font>
    </dxf>
    <dxf>
      <font>
        <sz val="10"/>
        <color rgb="FF9C0006"/>
        <name val="Arial"/>
        <family val="2"/>
        <charset val="1"/>
      </font>
    </dxf>
    <dxf>
      <font>
        <sz val="10"/>
        <color rgb="FF9C0006"/>
        <name val="Arial"/>
        <family val="2"/>
        <charset val="1"/>
      </font>
    </dxf>
    <dxf>
      <font>
        <sz val="10"/>
        <color rgb="FF9C0006"/>
        <name val="Arial"/>
        <family val="2"/>
        <charset val="1"/>
      </font>
    </dxf>
    <dxf>
      <font>
        <sz val="10"/>
        <color rgb="FF9C0006"/>
        <name val="Arial"/>
        <family val="2"/>
        <charset val="1"/>
      </font>
    </dxf>
    <dxf>
      <font>
        <sz val="10"/>
        <color rgb="FF9C0006"/>
        <name val="Arial"/>
        <family val="2"/>
        <charset val="1"/>
      </font>
    </dxf>
    <dxf>
      <font>
        <sz val="10"/>
        <color rgb="FF9C0006"/>
        <name val="Arial"/>
        <family val="2"/>
        <charset val="1"/>
      </font>
    </dxf>
    <dxf>
      <font>
        <sz val="10"/>
        <color rgb="FF9C0006"/>
        <name val="Arial"/>
        <family val="2"/>
        <charset val="1"/>
      </font>
    </dxf>
    <dxf>
      <font>
        <sz val="10"/>
        <color rgb="FF9C0006"/>
        <name val="Arial"/>
        <family val="2"/>
        <charset val="1"/>
      </font>
    </dxf>
    <dxf>
      <font>
        <sz val="10"/>
        <color rgb="FF9C0006"/>
        <name val="Arial"/>
        <family val="2"/>
        <charset val="1"/>
      </font>
    </dxf>
    <dxf>
      <font>
        <sz val="10"/>
        <color rgb="FF9C0006"/>
        <name val="Arial"/>
        <family val="2"/>
        <charset val="1"/>
      </font>
    </dxf>
    <dxf>
      <font>
        <b val="true"/>
        <i val="true"/>
        <sz val="10"/>
        <name val="Arial"/>
        <family val="2"/>
        <charset val="1"/>
      </font>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BFBFBF"/>
      <rgbColor rgb="FF7F7F7F"/>
      <rgbColor rgb="FF6896CE"/>
      <rgbColor rgb="FF993366"/>
      <rgbColor rgb="FFF2F2F2"/>
      <rgbColor rgb="FFEAEAEA"/>
      <rgbColor rgb="FF660066"/>
      <rgbColor rgb="FFFF8080"/>
      <rgbColor rgb="FF0070C0"/>
      <rgbColor rgb="FFCFCFCF"/>
      <rgbColor rgb="FF000080"/>
      <rgbColor rgb="FFFF00FF"/>
      <rgbColor rgb="FFFFFF00"/>
      <rgbColor rgb="FF00FFFF"/>
      <rgbColor rgb="FF800080"/>
      <rgbColor rgb="FF800000"/>
      <rgbColor rgb="FF008080"/>
      <rgbColor rgb="FF0000FF"/>
      <rgbColor rgb="FF00CCFF"/>
      <rgbColor rgb="FFCCFFFF"/>
      <rgbColor rgb="FFCCFFCC"/>
      <rgbColor rgb="FFFFFF99"/>
      <rgbColor rgb="FFBCBCBC"/>
      <rgbColor rgb="FFFF99CC"/>
      <rgbColor rgb="FFA6A6A6"/>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 Id="rId13" Type="http://schemas.openxmlformats.org/officeDocument/2006/relationships/worksheet" Target="worksheets/sheet12.xml"/><Relationship Id="rId14" Type="http://schemas.openxmlformats.org/officeDocument/2006/relationships/worksheet" Target="worksheets/sheet13.xml"/><Relationship Id="rId15" Type="http://schemas.openxmlformats.org/officeDocument/2006/relationships/worksheet" Target="worksheets/sheet14.xml"/><Relationship Id="rId16" Type="http://schemas.openxmlformats.org/officeDocument/2006/relationships/worksheet" Target="worksheets/sheet15.xml"/><Relationship Id="rId17"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jpeg"/>
</Relationships>
</file>

<file path=xl/drawings/_rels/drawing2.xml.rels><?xml version="1.0" encoding="UTF-8"?>
<Relationships xmlns="http://schemas.openxmlformats.org/package/2006/relationships"><Relationship Id="rId1" Type="http://schemas.openxmlformats.org/officeDocument/2006/relationships/image" Target="../media/image2.jpeg"/>
</Relationships>
</file>

<file path=xl/drawings/_rels/drawing3.xml.rels><?xml version="1.0" encoding="UTF-8"?>
<Relationships xmlns="http://schemas.openxmlformats.org/package/2006/relationships"><Relationship Id="rId1" Type="http://schemas.openxmlformats.org/officeDocument/2006/relationships/image" Target="../media/image3.jpeg"/>
</Relationships>
</file>

<file path=xl/drawings/_rels/drawing4.xml.rels><?xml version="1.0" encoding="UTF-8"?>
<Relationships xmlns="http://schemas.openxmlformats.org/package/2006/relationships"><Relationship Id="rId1" Type="http://schemas.openxmlformats.org/officeDocument/2006/relationships/image" Target="../media/image4.jpeg"/><Relationship Id="rId2" Type="http://schemas.openxmlformats.org/officeDocument/2006/relationships/image" Target="../media/image5.jpeg"/>
</Relationships>
</file>

<file path=xl/drawings/_rels/drawing5.xml.rels><?xml version="1.0" encoding="UTF-8"?>
<Relationships xmlns="http://schemas.openxmlformats.org/package/2006/relationships"><Relationship Id="rId1" Type="http://schemas.openxmlformats.org/officeDocument/2006/relationships/image" Target="../media/image6.jpeg"/>
</Relationships>
</file>

<file path=xl/drawings/_rels/drawing6.xml.rels><?xml version="1.0" encoding="UTF-8"?>
<Relationships xmlns="http://schemas.openxmlformats.org/package/2006/relationships"><Relationship Id="rId1" Type="http://schemas.openxmlformats.org/officeDocument/2006/relationships/image" Target="../media/image7.jpeg"/><Relationship Id="rId2" Type="http://schemas.openxmlformats.org/officeDocument/2006/relationships/image" Target="../media/image8.jpeg"/>
</Relationships>
</file>

<file path=xl/drawings/_rels/drawing7.xml.rels><?xml version="1.0" encoding="UTF-8"?>
<Relationships xmlns="http://schemas.openxmlformats.org/package/2006/relationships"><Relationship Id="rId1" Type="http://schemas.openxmlformats.org/officeDocument/2006/relationships/image" Target="../media/image9.jpeg"/><Relationship Id="rId2" Type="http://schemas.openxmlformats.org/officeDocument/2006/relationships/image" Target="../media/image10.jpeg"/>
</Relationships>
</file>

<file path=xl/drawings/_rels/drawing8.xml.rels><?xml version="1.0" encoding="UTF-8"?>
<Relationships xmlns="http://schemas.openxmlformats.org/package/2006/relationships"><Relationship Id="rId1" Type="http://schemas.openxmlformats.org/officeDocument/2006/relationships/image" Target="../media/image11.jpeg"/><Relationship Id="rId2" Type="http://schemas.openxmlformats.org/officeDocument/2006/relationships/image" Target="../media/image12.jpeg"/>
</Relationships>
</file>

<file path=xl/drawings/_rels/drawing9.xml.rels><?xml version="1.0" encoding="UTF-8"?>
<Relationships xmlns="http://schemas.openxmlformats.org/package/2006/relationships"><Relationship Id="rId1" Type="http://schemas.openxmlformats.org/officeDocument/2006/relationships/image" Target="../media/image13.jpeg"/><Relationship Id="rId2" Type="http://schemas.openxmlformats.org/officeDocument/2006/relationships/image" Target="../media/image14.jpeg"/>
</Relationships>
</file>

<file path=xl/drawings/_rels/drawing10.xml.rels><?xml version="1.0" encoding="UTF-8"?>
<Relationships xmlns="http://schemas.openxmlformats.org/package/2006/relationships"><Relationship Id="rId1" Type="http://schemas.openxmlformats.org/officeDocument/2006/relationships/image" Target="../media/image15.jpeg"/><Relationship Id="rId2" Type="http://schemas.openxmlformats.org/officeDocument/2006/relationships/image" Target="../media/image16.jpeg"/>
</Relationships>
</file>

<file path=xl/drawings/_rels/drawing11.xml.rels><?xml version="1.0" encoding="UTF-8"?>
<Relationships xmlns="http://schemas.openxmlformats.org/package/2006/relationships"><Relationship Id="rId1" Type="http://schemas.openxmlformats.org/officeDocument/2006/relationships/image" Target="../media/image17.jpeg"/><Relationship Id="rId2" Type="http://schemas.openxmlformats.org/officeDocument/2006/relationships/image" Target="../media/image18.jpeg"/>
</Relationships>
</file>

<file path=xl/drawings/_rels/drawing12.xml.rels><?xml version="1.0" encoding="UTF-8"?>
<Relationships xmlns="http://schemas.openxmlformats.org/package/2006/relationships"><Relationship Id="rId1" Type="http://schemas.openxmlformats.org/officeDocument/2006/relationships/image" Target="../media/image19.jpeg"/><Relationship Id="rId2" Type="http://schemas.openxmlformats.org/officeDocument/2006/relationships/image" Target="../media/image20.jpeg"/>
</Relationships>
</file>

<file path=xl/drawings/_rels/drawing13.xml.rels><?xml version="1.0" encoding="UTF-8"?>
<Relationships xmlns="http://schemas.openxmlformats.org/package/2006/relationships"><Relationship Id="rId1" Type="http://schemas.openxmlformats.org/officeDocument/2006/relationships/image" Target="../media/image21.jpeg"/><Relationship Id="rId2" Type="http://schemas.openxmlformats.org/officeDocument/2006/relationships/image" Target="../media/image22.jpeg"/>
</Relationships>
</file>

<file path=xl/drawings/_rels/drawing14.xml.rels><?xml version="1.0" encoding="UTF-8"?>
<Relationships xmlns="http://schemas.openxmlformats.org/package/2006/relationships"><Relationship Id="rId1" Type="http://schemas.openxmlformats.org/officeDocument/2006/relationships/image" Target="../media/image23.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27000</xdr:colOff>
      <xdr:row>0</xdr:row>
      <xdr:rowOff>0</xdr:rowOff>
    </xdr:from>
    <xdr:to>
      <xdr:col>1</xdr:col>
      <xdr:colOff>560160</xdr:colOff>
      <xdr:row>1</xdr:row>
      <xdr:rowOff>95040</xdr:rowOff>
    </xdr:to>
    <xdr:pic>
      <xdr:nvPicPr>
        <xdr:cNvPr id="0" name="Grafik 1" descr=""/>
        <xdr:cNvPicPr/>
      </xdr:nvPicPr>
      <xdr:blipFill>
        <a:blip r:embed="rId1"/>
        <a:stretch>
          <a:fillRect/>
        </a:stretch>
      </xdr:blipFill>
      <xdr:spPr>
        <a:xfrm>
          <a:off x="177840" y="0"/>
          <a:ext cx="533160" cy="533160"/>
        </a:xfrm>
        <a:prstGeom prst="rect">
          <a:avLst/>
        </a:prstGeom>
        <a:ln>
          <a:noFill/>
        </a:ln>
      </xdr:spPr>
    </xdr:pic>
    <xdr:clientData/>
  </xdr:twoCellAnchor>
  <xdr:twoCellAnchor editAs="oneCell">
    <xdr:from>
      <xdr:col>1</xdr:col>
      <xdr:colOff>1008000</xdr:colOff>
      <xdr:row>14</xdr:row>
      <xdr:rowOff>228960</xdr:rowOff>
    </xdr:from>
    <xdr:to>
      <xdr:col>3</xdr:col>
      <xdr:colOff>817200</xdr:colOff>
      <xdr:row>21</xdr:row>
      <xdr:rowOff>190440</xdr:rowOff>
    </xdr:to>
    <xdr:sp>
      <xdr:nvSpPr>
        <xdr:cNvPr id="1" name="CustomShape 1"/>
        <xdr:cNvSpPr/>
      </xdr:nvSpPr>
      <xdr:spPr>
        <a:xfrm>
          <a:off x="1158840" y="3526200"/>
          <a:ext cx="1734120" cy="1828440"/>
        </a:xfrm>
        <a:prstGeom prst="ellipse">
          <a:avLst/>
        </a:prstGeom>
        <a:noFill/>
        <a:ln w="25560">
          <a:solidFill>
            <a:srgbClr val="d9d9d9"/>
          </a:solidFill>
          <a:round/>
        </a:ln>
      </xdr:spPr>
    </xdr:sp>
    <xdr:clientData/>
  </xdr:twoCellAnchor>
  <xdr:twoCellAnchor editAs="oneCell">
    <xdr:from>
      <xdr:col>5</xdr:col>
      <xdr:colOff>74520</xdr:colOff>
      <xdr:row>15</xdr:row>
      <xdr:rowOff>360</xdr:rowOff>
    </xdr:from>
    <xdr:to>
      <xdr:col>7</xdr:col>
      <xdr:colOff>45720</xdr:colOff>
      <xdr:row>21</xdr:row>
      <xdr:rowOff>228600</xdr:rowOff>
    </xdr:to>
    <xdr:sp>
      <xdr:nvSpPr>
        <xdr:cNvPr id="2" name="CustomShape 1"/>
        <xdr:cNvSpPr/>
      </xdr:nvSpPr>
      <xdr:spPr>
        <a:xfrm>
          <a:off x="3902760" y="3564360"/>
          <a:ext cx="1723680" cy="1828440"/>
        </a:xfrm>
        <a:prstGeom prst="ellipse">
          <a:avLst/>
        </a:prstGeom>
        <a:noFill/>
        <a:ln w="25560">
          <a:solidFill>
            <a:srgbClr val="d9d9d9"/>
          </a:solidFill>
          <a:round/>
        </a:ln>
      </xdr:spPr>
    </xdr:sp>
    <xdr:clientData/>
  </xdr:twoCellAnchor>
  <xdr:twoCellAnchor editAs="oneCell">
    <xdr:from>
      <xdr:col>9</xdr:col>
      <xdr:colOff>112680</xdr:colOff>
      <xdr:row>15</xdr:row>
      <xdr:rowOff>29160</xdr:rowOff>
    </xdr:from>
    <xdr:to>
      <xdr:col>9</xdr:col>
      <xdr:colOff>826560</xdr:colOff>
      <xdr:row>21</xdr:row>
      <xdr:rowOff>257400</xdr:rowOff>
    </xdr:to>
    <xdr:sp>
      <xdr:nvSpPr>
        <xdr:cNvPr id="3" name="CustomShape 1"/>
        <xdr:cNvSpPr/>
      </xdr:nvSpPr>
      <xdr:spPr>
        <a:xfrm>
          <a:off x="7446240" y="3593160"/>
          <a:ext cx="713880" cy="1828440"/>
        </a:xfrm>
        <a:prstGeom prst="ellipse">
          <a:avLst/>
        </a:prstGeom>
        <a:noFill/>
        <a:ln w="25560">
          <a:solidFill>
            <a:srgbClr val="d9d9d9"/>
          </a:solidFill>
          <a:round/>
        </a:ln>
      </xdr:spPr>
    </xdr:sp>
    <xdr:clientData/>
  </xdr:twoCellAnchor>
  <xdr:twoCellAnchor editAs="oneCell">
    <xdr:from>
      <xdr:col>15</xdr:col>
      <xdr:colOff>27000</xdr:colOff>
      <xdr:row>0</xdr:row>
      <xdr:rowOff>0</xdr:rowOff>
    </xdr:from>
    <xdr:to>
      <xdr:col>17</xdr:col>
      <xdr:colOff>464760</xdr:colOff>
      <xdr:row>2</xdr:row>
      <xdr:rowOff>95040</xdr:rowOff>
    </xdr:to>
    <xdr:sp>
      <xdr:nvSpPr>
        <xdr:cNvPr id="4" name="CustomShape 1"/>
        <xdr:cNvSpPr/>
      </xdr:nvSpPr>
      <xdr:spPr>
        <a:xfrm>
          <a:off x="12268440" y="0"/>
          <a:ext cx="1728000" cy="723600"/>
        </a:xfrm>
        <a:prstGeom prst="ellipse">
          <a:avLst/>
        </a:prstGeom>
        <a:noFill/>
        <a:ln w="25560">
          <a:solidFill>
            <a:srgbClr val="d9d9d9"/>
          </a:solidFill>
          <a:round/>
        </a:ln>
      </xdr:spPr>
    </xdr:sp>
    <xdr:clientData/>
  </xdr:twoCellAnchor>
  <xdr:twoCellAnchor editAs="oneCell">
    <xdr:from>
      <xdr:col>3</xdr:col>
      <xdr:colOff>65160</xdr:colOff>
      <xdr:row>8</xdr:row>
      <xdr:rowOff>76680</xdr:rowOff>
    </xdr:from>
    <xdr:to>
      <xdr:col>4</xdr:col>
      <xdr:colOff>83880</xdr:colOff>
      <xdr:row>13</xdr:row>
      <xdr:rowOff>142920</xdr:rowOff>
    </xdr:to>
    <xdr:sp>
      <xdr:nvSpPr>
        <xdr:cNvPr id="5" name="CustomShape 1"/>
        <xdr:cNvSpPr/>
      </xdr:nvSpPr>
      <xdr:spPr>
        <a:xfrm>
          <a:off x="2140920" y="2116800"/>
          <a:ext cx="894960" cy="1152000"/>
        </a:xfrm>
        <a:prstGeom prst="ellipse">
          <a:avLst/>
        </a:prstGeom>
        <a:noFill/>
        <a:ln w="25560">
          <a:solidFill>
            <a:srgbClr val="808080"/>
          </a:solidFill>
          <a:round/>
        </a:ln>
      </xdr:spPr>
    </xdr:sp>
    <xdr:clientData/>
  </xdr:twoCellAnchor>
  <xdr:twoCellAnchor editAs="oneCell">
    <xdr:from>
      <xdr:col>9</xdr:col>
      <xdr:colOff>846000</xdr:colOff>
      <xdr:row>5</xdr:row>
      <xdr:rowOff>181440</xdr:rowOff>
    </xdr:from>
    <xdr:to>
      <xdr:col>12</xdr:col>
      <xdr:colOff>93240</xdr:colOff>
      <xdr:row>10</xdr:row>
      <xdr:rowOff>171720</xdr:rowOff>
    </xdr:to>
    <xdr:sp>
      <xdr:nvSpPr>
        <xdr:cNvPr id="6" name="CustomShape 1"/>
        <xdr:cNvSpPr/>
      </xdr:nvSpPr>
      <xdr:spPr>
        <a:xfrm>
          <a:off x="8179560" y="1569960"/>
          <a:ext cx="1988280" cy="1076040"/>
        </a:xfrm>
        <a:prstGeom prst="ellipse">
          <a:avLst/>
        </a:prstGeom>
        <a:noFill/>
        <a:ln w="25560">
          <a:solidFill>
            <a:srgbClr val="808080"/>
          </a:solidFill>
          <a:round/>
        </a:ln>
      </xdr:spPr>
    </xdr:sp>
    <xdr:clientData/>
  </xdr:twoCellAnchor>
  <xdr:twoCellAnchor editAs="oneCell">
    <xdr:from>
      <xdr:col>5</xdr:col>
      <xdr:colOff>27000</xdr:colOff>
      <xdr:row>11</xdr:row>
      <xdr:rowOff>181440</xdr:rowOff>
    </xdr:from>
    <xdr:to>
      <xdr:col>6</xdr:col>
      <xdr:colOff>217080</xdr:colOff>
      <xdr:row>12</xdr:row>
      <xdr:rowOff>207720</xdr:rowOff>
    </xdr:to>
    <xdr:sp>
      <xdr:nvSpPr>
        <xdr:cNvPr id="7" name="CustomShape 1"/>
        <xdr:cNvSpPr/>
      </xdr:nvSpPr>
      <xdr:spPr>
        <a:xfrm>
          <a:off x="3855240" y="2873160"/>
          <a:ext cx="1066320" cy="243360"/>
        </a:xfrm>
        <a:prstGeom prst="ellipse">
          <a:avLst/>
        </a:prstGeom>
        <a:noFill/>
        <a:ln w="25560">
          <a:solidFill>
            <a:srgbClr val="d9d9d9"/>
          </a:solidFill>
          <a:round/>
        </a:ln>
      </xdr:spPr>
    </xdr:sp>
    <xdr:clientData/>
  </xdr:twoCellAnchor>
  <xdr:twoCellAnchor editAs="oneCell">
    <xdr:from>
      <xdr:col>15</xdr:col>
      <xdr:colOff>27000</xdr:colOff>
      <xdr:row>2</xdr:row>
      <xdr:rowOff>352800</xdr:rowOff>
    </xdr:from>
    <xdr:to>
      <xdr:col>17</xdr:col>
      <xdr:colOff>464760</xdr:colOff>
      <xdr:row>6</xdr:row>
      <xdr:rowOff>114480</xdr:rowOff>
    </xdr:to>
    <xdr:sp>
      <xdr:nvSpPr>
        <xdr:cNvPr id="8" name="CustomShape 1"/>
        <xdr:cNvSpPr/>
      </xdr:nvSpPr>
      <xdr:spPr>
        <a:xfrm>
          <a:off x="12268440" y="981360"/>
          <a:ext cx="1728000" cy="738720"/>
        </a:xfrm>
        <a:prstGeom prst="ellipse">
          <a:avLst/>
        </a:prstGeom>
        <a:noFill/>
        <a:ln w="25560">
          <a:solidFill>
            <a:srgbClr val="808080"/>
          </a:solidFill>
          <a:round/>
        </a:ln>
      </xdr:spPr>
    </xdr:sp>
    <xdr:clientData/>
  </xdr:twoCellAnchor>
  <xdr:twoCellAnchor editAs="oneCell">
    <xdr:from>
      <xdr:col>2</xdr:col>
      <xdr:colOff>760320</xdr:colOff>
      <xdr:row>4</xdr:row>
      <xdr:rowOff>153000</xdr:rowOff>
    </xdr:from>
    <xdr:to>
      <xdr:col>4</xdr:col>
      <xdr:colOff>340920</xdr:colOff>
      <xdr:row>6</xdr:row>
      <xdr:rowOff>171720</xdr:rowOff>
    </xdr:to>
    <xdr:sp>
      <xdr:nvSpPr>
        <xdr:cNvPr id="9" name="CustomShape 1"/>
        <xdr:cNvSpPr/>
      </xdr:nvSpPr>
      <xdr:spPr>
        <a:xfrm>
          <a:off x="1959480" y="1324440"/>
          <a:ext cx="1333440" cy="452880"/>
        </a:xfrm>
        <a:prstGeom prst="borderCallout1">
          <a:avLst>
            <a:gd name="adj1" fmla="val 125272"/>
            <a:gd name="adj2" fmla="val 46282"/>
            <a:gd name="adj3" fmla="val 375042"/>
            <a:gd name="adj4" fmla="val 39895"/>
          </a:avLst>
        </a:prstGeom>
        <a:noFill/>
        <a:ln w="25560">
          <a:solidFill>
            <a:srgbClr val="808080"/>
          </a:solidFill>
          <a:round/>
        </a:ln>
      </xdr:spPr>
      <xdr:txBody>
        <a:bodyPr lIns="90000" rIns="90000" tIns="45000" bIns="45000"/>
        <a:p>
          <a:pPr>
            <a:lnSpc>
              <a:spcPct val="100000"/>
            </a:lnSpc>
          </a:pPr>
          <a:r>
            <a:rPr lang="en-US" sz="1000">
              <a:solidFill>
                <a:srgbClr val="000000"/>
              </a:solidFill>
              <a:latin typeface="Calibri"/>
            </a:rPr>
            <a:t>see table </a:t>
          </a:r>
          <a:r>
            <a:rPr lang="en-US" sz="1000" u="sng">
              <a:solidFill>
                <a:srgbClr val="0070c0"/>
              </a:solidFill>
              <a:latin typeface="Calibri"/>
            </a:rPr>
            <a:t>"Holidays"</a:t>
          </a:r>
          <a:r>
            <a:rPr lang="en-US" sz="1000">
              <a:solidFill>
                <a:srgbClr val="000000"/>
              </a:solidFill>
              <a:latin typeface="Calibri"/>
            </a:rPr>
            <a:t> on separate Sheet</a:t>
          </a:r>
          <a:endParaRPr/>
        </a:p>
      </xdr:txBody>
    </xdr:sp>
    <xdr:clientData/>
  </xdr:twoCellAnchor>
  <xdr:twoCellAnchor editAs="oneCell">
    <xdr:from>
      <xdr:col>4</xdr:col>
      <xdr:colOff>731880</xdr:colOff>
      <xdr:row>10</xdr:row>
      <xdr:rowOff>153000</xdr:rowOff>
    </xdr:from>
    <xdr:to>
      <xdr:col>6</xdr:col>
      <xdr:colOff>93240</xdr:colOff>
      <xdr:row>11</xdr:row>
      <xdr:rowOff>171720</xdr:rowOff>
    </xdr:to>
    <xdr:sp>
      <xdr:nvSpPr>
        <xdr:cNvPr id="10" name="CustomShape 1"/>
        <xdr:cNvSpPr/>
      </xdr:nvSpPr>
      <xdr:spPr>
        <a:xfrm>
          <a:off x="3683880" y="2627280"/>
          <a:ext cx="1113840" cy="236160"/>
        </a:xfrm>
        <a:prstGeom prst="ellipse">
          <a:avLst/>
        </a:prstGeom>
        <a:noFill/>
        <a:ln w="25560">
          <a:solidFill>
            <a:srgbClr val="808080"/>
          </a:solidFill>
          <a:round/>
        </a:ln>
      </xdr:spPr>
    </xdr:sp>
    <xdr:clientData/>
  </xdr:twoCellAnchor>
  <xdr:twoCellAnchor editAs="oneCell">
    <xdr:from>
      <xdr:col>15</xdr:col>
      <xdr:colOff>27000</xdr:colOff>
      <xdr:row>0</xdr:row>
      <xdr:rowOff>0</xdr:rowOff>
    </xdr:from>
    <xdr:to>
      <xdr:col>17</xdr:col>
      <xdr:colOff>464760</xdr:colOff>
      <xdr:row>2</xdr:row>
      <xdr:rowOff>95040</xdr:rowOff>
    </xdr:to>
    <xdr:sp>
      <xdr:nvSpPr>
        <xdr:cNvPr id="11" name="CustomShape 1"/>
        <xdr:cNvSpPr/>
      </xdr:nvSpPr>
      <xdr:spPr>
        <a:xfrm>
          <a:off x="12268440" y="0"/>
          <a:ext cx="1728000" cy="723600"/>
        </a:xfrm>
        <a:prstGeom prst="ellipse">
          <a:avLst/>
        </a:prstGeom>
        <a:noFill/>
        <a:ln w="25560">
          <a:solidFill>
            <a:srgbClr val="d9d9d9"/>
          </a:solidFill>
          <a:round/>
        </a:ln>
      </xdr:spPr>
    </xdr:sp>
    <xdr:clientData/>
  </xdr:twoCellAnchor>
  <xdr:twoCellAnchor editAs="oneCell">
    <xdr:from>
      <xdr:col>15</xdr:col>
      <xdr:colOff>27000</xdr:colOff>
      <xdr:row>2</xdr:row>
      <xdr:rowOff>352800</xdr:rowOff>
    </xdr:from>
    <xdr:to>
      <xdr:col>17</xdr:col>
      <xdr:colOff>464760</xdr:colOff>
      <xdr:row>6</xdr:row>
      <xdr:rowOff>114480</xdr:rowOff>
    </xdr:to>
    <xdr:sp>
      <xdr:nvSpPr>
        <xdr:cNvPr id="12" name="CustomShape 1"/>
        <xdr:cNvSpPr/>
      </xdr:nvSpPr>
      <xdr:spPr>
        <a:xfrm>
          <a:off x="12268440" y="981360"/>
          <a:ext cx="1728000" cy="738720"/>
        </a:xfrm>
        <a:prstGeom prst="ellipse">
          <a:avLst/>
        </a:prstGeom>
        <a:noFill/>
        <a:ln w="25560">
          <a:solidFill>
            <a:srgbClr val="808080"/>
          </a:solidFill>
          <a:round/>
        </a:ln>
      </xdr:spPr>
    </xdr:sp>
    <xdr:clientData/>
  </xdr:twoCellAnchor>
  <xdr:twoCellAnchor editAs="oneCell">
    <xdr:from>
      <xdr:col>20</xdr:col>
      <xdr:colOff>550800</xdr:colOff>
      <xdr:row>13</xdr:row>
      <xdr:rowOff>28440</xdr:rowOff>
    </xdr:from>
    <xdr:to>
      <xdr:col>20</xdr:col>
      <xdr:colOff>883800</xdr:colOff>
      <xdr:row>13</xdr:row>
      <xdr:rowOff>28800</xdr:rowOff>
    </xdr:to>
    <xdr:sp>
      <xdr:nvSpPr>
        <xdr:cNvPr id="13" name="CustomShape 1"/>
        <xdr:cNvSpPr/>
      </xdr:nvSpPr>
      <xdr:spPr>
        <a:xfrm flipV="1">
          <a:off x="16017840" y="3154320"/>
          <a:ext cx="333000" cy="360"/>
        </a:xfrm>
        <a:prstGeom prst="straightConnector1">
          <a:avLst/>
        </a:prstGeom>
        <a:noFill/>
        <a:ln w="25560">
          <a:solidFill>
            <a:srgbClr val="000000"/>
          </a:solidFill>
          <a:round/>
          <a:tailEnd len="med" type="triangle" w="med"/>
        </a:ln>
      </xdr:spPr>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27000</xdr:colOff>
      <xdr:row>0</xdr:row>
      <xdr:rowOff>0</xdr:rowOff>
    </xdr:from>
    <xdr:to>
      <xdr:col>4</xdr:col>
      <xdr:colOff>560160</xdr:colOff>
      <xdr:row>1</xdr:row>
      <xdr:rowOff>95040</xdr:rowOff>
    </xdr:to>
    <xdr:pic>
      <xdr:nvPicPr>
        <xdr:cNvPr id="14" name="Grafik 1" descr=""/>
        <xdr:cNvPicPr/>
      </xdr:nvPicPr>
      <xdr:blipFill>
        <a:blip r:embed="rId1"/>
        <a:stretch>
          <a:fillRect/>
        </a:stretch>
      </xdr:blipFill>
      <xdr:spPr>
        <a:xfrm>
          <a:off x="782640" y="0"/>
          <a:ext cx="533160" cy="53316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27000</xdr:colOff>
      <xdr:row>0</xdr:row>
      <xdr:rowOff>0</xdr:rowOff>
    </xdr:from>
    <xdr:to>
      <xdr:col>4</xdr:col>
      <xdr:colOff>560160</xdr:colOff>
      <xdr:row>1</xdr:row>
      <xdr:rowOff>95040</xdr:rowOff>
    </xdr:to>
    <xdr:pic>
      <xdr:nvPicPr>
        <xdr:cNvPr id="15" name="Grafik 1" descr=""/>
        <xdr:cNvPicPr/>
      </xdr:nvPicPr>
      <xdr:blipFill>
        <a:blip r:embed="rId1"/>
        <a:stretch>
          <a:fillRect/>
        </a:stretch>
      </xdr:blipFill>
      <xdr:spPr>
        <a:xfrm>
          <a:off x="782640" y="0"/>
          <a:ext cx="533160" cy="53316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27000</xdr:colOff>
      <xdr:row>0</xdr:row>
      <xdr:rowOff>0</xdr:rowOff>
    </xdr:from>
    <xdr:to>
      <xdr:col>4</xdr:col>
      <xdr:colOff>560160</xdr:colOff>
      <xdr:row>1</xdr:row>
      <xdr:rowOff>95040</xdr:rowOff>
    </xdr:to>
    <xdr:pic>
      <xdr:nvPicPr>
        <xdr:cNvPr id="16" name="Grafik 1" descr=""/>
        <xdr:cNvPicPr/>
      </xdr:nvPicPr>
      <xdr:blipFill>
        <a:blip r:embed="rId1"/>
        <a:stretch>
          <a:fillRect/>
        </a:stretch>
      </xdr:blipFill>
      <xdr:spPr>
        <a:xfrm>
          <a:off x="782640" y="0"/>
          <a:ext cx="533160" cy="533160"/>
        </a:xfrm>
        <a:prstGeom prst="rect">
          <a:avLst/>
        </a:prstGeom>
        <a:ln>
          <a:noFill/>
        </a:ln>
      </xdr:spPr>
    </xdr:pic>
    <xdr:clientData/>
  </xdr:twoCellAnchor>
  <xdr:twoCellAnchor editAs="oneCell">
    <xdr:from>
      <xdr:col>2</xdr:col>
      <xdr:colOff>27000</xdr:colOff>
      <xdr:row>0</xdr:row>
      <xdr:rowOff>0</xdr:rowOff>
    </xdr:from>
    <xdr:to>
      <xdr:col>4</xdr:col>
      <xdr:colOff>131400</xdr:colOff>
      <xdr:row>1</xdr:row>
      <xdr:rowOff>95040</xdr:rowOff>
    </xdr:to>
    <xdr:pic>
      <xdr:nvPicPr>
        <xdr:cNvPr id="17" name="Grafik 2" descr=""/>
        <xdr:cNvPicPr/>
      </xdr:nvPicPr>
      <xdr:blipFill>
        <a:blip r:embed="rId2"/>
        <a:stretch>
          <a:fillRect/>
        </a:stretch>
      </xdr:blipFill>
      <xdr:spPr>
        <a:xfrm>
          <a:off x="177840" y="0"/>
          <a:ext cx="709200" cy="53316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27000</xdr:colOff>
      <xdr:row>0</xdr:row>
      <xdr:rowOff>0</xdr:rowOff>
    </xdr:from>
    <xdr:to>
      <xdr:col>4</xdr:col>
      <xdr:colOff>560160</xdr:colOff>
      <xdr:row>1</xdr:row>
      <xdr:rowOff>95040</xdr:rowOff>
    </xdr:to>
    <xdr:pic>
      <xdr:nvPicPr>
        <xdr:cNvPr id="18" name="Grafik 1" descr=""/>
        <xdr:cNvPicPr/>
      </xdr:nvPicPr>
      <xdr:blipFill>
        <a:blip r:embed="rId1"/>
        <a:stretch>
          <a:fillRect/>
        </a:stretch>
      </xdr:blipFill>
      <xdr:spPr>
        <a:xfrm>
          <a:off x="782640" y="0"/>
          <a:ext cx="533160" cy="533160"/>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27000</xdr:colOff>
      <xdr:row>0</xdr:row>
      <xdr:rowOff>0</xdr:rowOff>
    </xdr:from>
    <xdr:to>
      <xdr:col>4</xdr:col>
      <xdr:colOff>560160</xdr:colOff>
      <xdr:row>1</xdr:row>
      <xdr:rowOff>95040</xdr:rowOff>
    </xdr:to>
    <xdr:pic>
      <xdr:nvPicPr>
        <xdr:cNvPr id="19" name="Grafik 1" descr=""/>
        <xdr:cNvPicPr/>
      </xdr:nvPicPr>
      <xdr:blipFill>
        <a:blip r:embed="rId1"/>
        <a:stretch>
          <a:fillRect/>
        </a:stretch>
      </xdr:blipFill>
      <xdr:spPr>
        <a:xfrm>
          <a:off x="782640" y="0"/>
          <a:ext cx="533160" cy="533160"/>
        </a:xfrm>
        <a:prstGeom prst="rect">
          <a:avLst/>
        </a:prstGeom>
        <a:ln>
          <a:noFill/>
        </a:ln>
      </xdr:spPr>
    </xdr:pic>
    <xdr:clientData/>
  </xdr:twoCellAnchor>
  <xdr:twoCellAnchor editAs="oneCell">
    <xdr:from>
      <xdr:col>2</xdr:col>
      <xdr:colOff>27000</xdr:colOff>
      <xdr:row>0</xdr:row>
      <xdr:rowOff>0</xdr:rowOff>
    </xdr:from>
    <xdr:to>
      <xdr:col>4</xdr:col>
      <xdr:colOff>131400</xdr:colOff>
      <xdr:row>1</xdr:row>
      <xdr:rowOff>95040</xdr:rowOff>
    </xdr:to>
    <xdr:pic>
      <xdr:nvPicPr>
        <xdr:cNvPr id="20" name="Grafik 2" descr=""/>
        <xdr:cNvPicPr/>
      </xdr:nvPicPr>
      <xdr:blipFill>
        <a:blip r:embed="rId2"/>
        <a:stretch>
          <a:fillRect/>
        </a:stretch>
      </xdr:blipFill>
      <xdr:spPr>
        <a:xfrm>
          <a:off x="177840" y="0"/>
          <a:ext cx="709200" cy="533160"/>
        </a:xfrm>
        <a:prstGeom prst="rect">
          <a:avLst/>
        </a:prstGeom>
        <a:ln>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27000</xdr:colOff>
      <xdr:row>0</xdr:row>
      <xdr:rowOff>0</xdr:rowOff>
    </xdr:from>
    <xdr:to>
      <xdr:col>4</xdr:col>
      <xdr:colOff>560160</xdr:colOff>
      <xdr:row>1</xdr:row>
      <xdr:rowOff>95040</xdr:rowOff>
    </xdr:to>
    <xdr:pic>
      <xdr:nvPicPr>
        <xdr:cNvPr id="21" name="Grafik 1" descr=""/>
        <xdr:cNvPicPr/>
      </xdr:nvPicPr>
      <xdr:blipFill>
        <a:blip r:embed="rId1"/>
        <a:stretch>
          <a:fillRect/>
        </a:stretch>
      </xdr:blipFill>
      <xdr:spPr>
        <a:xfrm>
          <a:off x="782640" y="0"/>
          <a:ext cx="533160" cy="533160"/>
        </a:xfrm>
        <a:prstGeom prst="rect">
          <a:avLst/>
        </a:prstGeom>
        <a:ln>
          <a:noFill/>
        </a:ln>
      </xdr:spPr>
    </xdr:pic>
    <xdr:clientData/>
  </xdr:twoCellAnchor>
  <xdr:twoCellAnchor editAs="oneCell">
    <xdr:from>
      <xdr:col>2</xdr:col>
      <xdr:colOff>27000</xdr:colOff>
      <xdr:row>0</xdr:row>
      <xdr:rowOff>0</xdr:rowOff>
    </xdr:from>
    <xdr:to>
      <xdr:col>4</xdr:col>
      <xdr:colOff>131400</xdr:colOff>
      <xdr:row>1</xdr:row>
      <xdr:rowOff>95040</xdr:rowOff>
    </xdr:to>
    <xdr:pic>
      <xdr:nvPicPr>
        <xdr:cNvPr id="22" name="Grafik 2" descr=""/>
        <xdr:cNvPicPr/>
      </xdr:nvPicPr>
      <xdr:blipFill>
        <a:blip r:embed="rId2"/>
        <a:stretch>
          <a:fillRect/>
        </a:stretch>
      </xdr:blipFill>
      <xdr:spPr>
        <a:xfrm>
          <a:off x="177840" y="0"/>
          <a:ext cx="709200" cy="533160"/>
        </a:xfrm>
        <a:prstGeom prst="rect">
          <a:avLst/>
        </a:prstGeom>
        <a:ln>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27000</xdr:colOff>
      <xdr:row>0</xdr:row>
      <xdr:rowOff>0</xdr:rowOff>
    </xdr:from>
    <xdr:to>
      <xdr:col>4</xdr:col>
      <xdr:colOff>560160</xdr:colOff>
      <xdr:row>1</xdr:row>
      <xdr:rowOff>95040</xdr:rowOff>
    </xdr:to>
    <xdr:pic>
      <xdr:nvPicPr>
        <xdr:cNvPr id="23" name="Grafik 1" descr=""/>
        <xdr:cNvPicPr/>
      </xdr:nvPicPr>
      <xdr:blipFill>
        <a:blip r:embed="rId1"/>
        <a:stretch>
          <a:fillRect/>
        </a:stretch>
      </xdr:blipFill>
      <xdr:spPr>
        <a:xfrm>
          <a:off x="782640" y="0"/>
          <a:ext cx="533160" cy="533160"/>
        </a:xfrm>
        <a:prstGeom prst="rect">
          <a:avLst/>
        </a:prstGeom>
        <a:ln>
          <a:noFill/>
        </a:ln>
      </xdr:spPr>
    </xdr:pic>
    <xdr:clientData/>
  </xdr:twoCellAnchor>
  <xdr:twoCellAnchor editAs="oneCell">
    <xdr:from>
      <xdr:col>2</xdr:col>
      <xdr:colOff>27000</xdr:colOff>
      <xdr:row>0</xdr:row>
      <xdr:rowOff>0</xdr:rowOff>
    </xdr:from>
    <xdr:to>
      <xdr:col>4</xdr:col>
      <xdr:colOff>131400</xdr:colOff>
      <xdr:row>1</xdr:row>
      <xdr:rowOff>95040</xdr:rowOff>
    </xdr:to>
    <xdr:pic>
      <xdr:nvPicPr>
        <xdr:cNvPr id="24" name="Grafik 2" descr=""/>
        <xdr:cNvPicPr/>
      </xdr:nvPicPr>
      <xdr:blipFill>
        <a:blip r:embed="rId2"/>
        <a:stretch>
          <a:fillRect/>
        </a:stretch>
      </xdr:blipFill>
      <xdr:spPr>
        <a:xfrm>
          <a:off x="177840" y="0"/>
          <a:ext cx="709200" cy="533160"/>
        </a:xfrm>
        <a:prstGeom prst="rect">
          <a:avLst/>
        </a:prstGeom>
        <a:ln>
          <a:noFill/>
        </a:ln>
      </xdr:spPr>
    </xdr:pic>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27000</xdr:colOff>
      <xdr:row>0</xdr:row>
      <xdr:rowOff>0</xdr:rowOff>
    </xdr:from>
    <xdr:to>
      <xdr:col>4</xdr:col>
      <xdr:colOff>560160</xdr:colOff>
      <xdr:row>1</xdr:row>
      <xdr:rowOff>95040</xdr:rowOff>
    </xdr:to>
    <xdr:pic>
      <xdr:nvPicPr>
        <xdr:cNvPr id="25" name="Grafik 1" descr=""/>
        <xdr:cNvPicPr/>
      </xdr:nvPicPr>
      <xdr:blipFill>
        <a:blip r:embed="rId1"/>
        <a:stretch>
          <a:fillRect/>
        </a:stretch>
      </xdr:blipFill>
      <xdr:spPr>
        <a:xfrm>
          <a:off x="782640" y="0"/>
          <a:ext cx="533160" cy="533160"/>
        </a:xfrm>
        <a:prstGeom prst="rect">
          <a:avLst/>
        </a:prstGeom>
        <a:ln>
          <a:noFill/>
        </a:ln>
      </xdr:spPr>
    </xdr:pic>
    <xdr:clientData/>
  </xdr:twoCellAnchor>
  <xdr:twoCellAnchor editAs="oneCell">
    <xdr:from>
      <xdr:col>2</xdr:col>
      <xdr:colOff>27000</xdr:colOff>
      <xdr:row>0</xdr:row>
      <xdr:rowOff>0</xdr:rowOff>
    </xdr:from>
    <xdr:to>
      <xdr:col>4</xdr:col>
      <xdr:colOff>131400</xdr:colOff>
      <xdr:row>1</xdr:row>
      <xdr:rowOff>95040</xdr:rowOff>
    </xdr:to>
    <xdr:pic>
      <xdr:nvPicPr>
        <xdr:cNvPr id="26" name="Grafik 2" descr=""/>
        <xdr:cNvPicPr/>
      </xdr:nvPicPr>
      <xdr:blipFill>
        <a:blip r:embed="rId2"/>
        <a:stretch>
          <a:fillRect/>
        </a:stretch>
      </xdr:blipFill>
      <xdr:spPr>
        <a:xfrm>
          <a:off x="177840" y="0"/>
          <a:ext cx="709200" cy="533160"/>
        </a:xfrm>
        <a:prstGeom prst="rect">
          <a:avLst/>
        </a:prstGeom>
        <a:ln>
          <a:noFill/>
        </a:ln>
      </xdr:spPr>
    </xdr:pic>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27000</xdr:colOff>
      <xdr:row>0</xdr:row>
      <xdr:rowOff>0</xdr:rowOff>
    </xdr:from>
    <xdr:to>
      <xdr:col>4</xdr:col>
      <xdr:colOff>560160</xdr:colOff>
      <xdr:row>1</xdr:row>
      <xdr:rowOff>95040</xdr:rowOff>
    </xdr:to>
    <xdr:pic>
      <xdr:nvPicPr>
        <xdr:cNvPr id="27" name="Grafik 1" descr=""/>
        <xdr:cNvPicPr/>
      </xdr:nvPicPr>
      <xdr:blipFill>
        <a:blip r:embed="rId1"/>
        <a:stretch>
          <a:fillRect/>
        </a:stretch>
      </xdr:blipFill>
      <xdr:spPr>
        <a:xfrm>
          <a:off x="782640" y="0"/>
          <a:ext cx="533160" cy="533160"/>
        </a:xfrm>
        <a:prstGeom prst="rect">
          <a:avLst/>
        </a:prstGeom>
        <a:ln>
          <a:noFill/>
        </a:ln>
      </xdr:spPr>
    </xdr:pic>
    <xdr:clientData/>
  </xdr:twoCellAnchor>
  <xdr:twoCellAnchor editAs="oneCell">
    <xdr:from>
      <xdr:col>2</xdr:col>
      <xdr:colOff>27000</xdr:colOff>
      <xdr:row>0</xdr:row>
      <xdr:rowOff>0</xdr:rowOff>
    </xdr:from>
    <xdr:to>
      <xdr:col>4</xdr:col>
      <xdr:colOff>131400</xdr:colOff>
      <xdr:row>1</xdr:row>
      <xdr:rowOff>95040</xdr:rowOff>
    </xdr:to>
    <xdr:pic>
      <xdr:nvPicPr>
        <xdr:cNvPr id="28" name="Grafik 2" descr=""/>
        <xdr:cNvPicPr/>
      </xdr:nvPicPr>
      <xdr:blipFill>
        <a:blip r:embed="rId2"/>
        <a:stretch>
          <a:fillRect/>
        </a:stretch>
      </xdr:blipFill>
      <xdr:spPr>
        <a:xfrm>
          <a:off x="177840" y="0"/>
          <a:ext cx="709200" cy="533160"/>
        </a:xfrm>
        <a:prstGeom prst="rect">
          <a:avLst/>
        </a:prstGeom>
        <a:ln>
          <a:noFill/>
        </a:ln>
      </xdr:spPr>
    </xdr:pic>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27000</xdr:colOff>
      <xdr:row>0</xdr:row>
      <xdr:rowOff>0</xdr:rowOff>
    </xdr:from>
    <xdr:to>
      <xdr:col>4</xdr:col>
      <xdr:colOff>560160</xdr:colOff>
      <xdr:row>1</xdr:row>
      <xdr:rowOff>95040</xdr:rowOff>
    </xdr:to>
    <xdr:pic>
      <xdr:nvPicPr>
        <xdr:cNvPr id="29" name="Grafik 1" descr=""/>
        <xdr:cNvPicPr/>
      </xdr:nvPicPr>
      <xdr:blipFill>
        <a:blip r:embed="rId1"/>
        <a:stretch>
          <a:fillRect/>
        </a:stretch>
      </xdr:blipFill>
      <xdr:spPr>
        <a:xfrm>
          <a:off x="782640" y="0"/>
          <a:ext cx="533160" cy="533160"/>
        </a:xfrm>
        <a:prstGeom prst="rect">
          <a:avLst/>
        </a:prstGeom>
        <a:ln>
          <a:noFill/>
        </a:ln>
      </xdr:spPr>
    </xdr:pic>
    <xdr:clientData/>
  </xdr:twoCellAnchor>
  <xdr:twoCellAnchor editAs="oneCell">
    <xdr:from>
      <xdr:col>2</xdr:col>
      <xdr:colOff>27000</xdr:colOff>
      <xdr:row>0</xdr:row>
      <xdr:rowOff>0</xdr:rowOff>
    </xdr:from>
    <xdr:to>
      <xdr:col>4</xdr:col>
      <xdr:colOff>131400</xdr:colOff>
      <xdr:row>1</xdr:row>
      <xdr:rowOff>95040</xdr:rowOff>
    </xdr:to>
    <xdr:pic>
      <xdr:nvPicPr>
        <xdr:cNvPr id="30" name="Grafik 2" descr=""/>
        <xdr:cNvPicPr/>
      </xdr:nvPicPr>
      <xdr:blipFill>
        <a:blip r:embed="rId2"/>
        <a:stretch>
          <a:fillRect/>
        </a:stretch>
      </xdr:blipFill>
      <xdr:spPr>
        <a:xfrm>
          <a:off x="177840" y="0"/>
          <a:ext cx="709200" cy="533160"/>
        </a:xfrm>
        <a:prstGeom prst="rect">
          <a:avLst/>
        </a:prstGeom>
        <a:ln>
          <a:noFill/>
        </a:ln>
      </xdr:spPr>
    </xdr:pic>
    <xdr:clientData/>
  </xdr:twoCellAnchor>
</xdr:wsDr>
</file>

<file path=xl/drawings/drawing12.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27000</xdr:colOff>
      <xdr:row>0</xdr:row>
      <xdr:rowOff>0</xdr:rowOff>
    </xdr:from>
    <xdr:to>
      <xdr:col>4</xdr:col>
      <xdr:colOff>560160</xdr:colOff>
      <xdr:row>1</xdr:row>
      <xdr:rowOff>95040</xdr:rowOff>
    </xdr:to>
    <xdr:pic>
      <xdr:nvPicPr>
        <xdr:cNvPr id="31" name="Grafik 1" descr=""/>
        <xdr:cNvPicPr/>
      </xdr:nvPicPr>
      <xdr:blipFill>
        <a:blip r:embed="rId1"/>
        <a:stretch>
          <a:fillRect/>
        </a:stretch>
      </xdr:blipFill>
      <xdr:spPr>
        <a:xfrm>
          <a:off x="782640" y="0"/>
          <a:ext cx="533160" cy="533160"/>
        </a:xfrm>
        <a:prstGeom prst="rect">
          <a:avLst/>
        </a:prstGeom>
        <a:ln>
          <a:noFill/>
        </a:ln>
      </xdr:spPr>
    </xdr:pic>
    <xdr:clientData/>
  </xdr:twoCellAnchor>
  <xdr:twoCellAnchor editAs="oneCell">
    <xdr:from>
      <xdr:col>2</xdr:col>
      <xdr:colOff>27000</xdr:colOff>
      <xdr:row>0</xdr:row>
      <xdr:rowOff>0</xdr:rowOff>
    </xdr:from>
    <xdr:to>
      <xdr:col>4</xdr:col>
      <xdr:colOff>131400</xdr:colOff>
      <xdr:row>1</xdr:row>
      <xdr:rowOff>95040</xdr:rowOff>
    </xdr:to>
    <xdr:pic>
      <xdr:nvPicPr>
        <xdr:cNvPr id="32" name="Grafik 2" descr=""/>
        <xdr:cNvPicPr/>
      </xdr:nvPicPr>
      <xdr:blipFill>
        <a:blip r:embed="rId2"/>
        <a:stretch>
          <a:fillRect/>
        </a:stretch>
      </xdr:blipFill>
      <xdr:spPr>
        <a:xfrm>
          <a:off x="177840" y="0"/>
          <a:ext cx="709200" cy="533160"/>
        </a:xfrm>
        <a:prstGeom prst="rect">
          <a:avLst/>
        </a:prstGeom>
        <a:ln>
          <a:noFill/>
        </a:ln>
      </xdr:spPr>
    </xdr:pic>
    <xdr:clientData/>
  </xdr:twoCellAnchor>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27000</xdr:colOff>
      <xdr:row>0</xdr:row>
      <xdr:rowOff>0</xdr:rowOff>
    </xdr:from>
    <xdr:to>
      <xdr:col>4</xdr:col>
      <xdr:colOff>560160</xdr:colOff>
      <xdr:row>1</xdr:row>
      <xdr:rowOff>95040</xdr:rowOff>
    </xdr:to>
    <xdr:pic>
      <xdr:nvPicPr>
        <xdr:cNvPr id="33" name="Grafik 1" descr=""/>
        <xdr:cNvPicPr/>
      </xdr:nvPicPr>
      <xdr:blipFill>
        <a:blip r:embed="rId1"/>
        <a:stretch>
          <a:fillRect/>
        </a:stretch>
      </xdr:blipFill>
      <xdr:spPr>
        <a:xfrm>
          <a:off x="782640" y="0"/>
          <a:ext cx="533160" cy="533160"/>
        </a:xfrm>
        <a:prstGeom prst="rect">
          <a:avLst/>
        </a:prstGeom>
        <a:ln>
          <a:noFill/>
        </a:ln>
      </xdr:spPr>
    </xdr:pic>
    <xdr:clientData/>
  </xdr:twoCellAnchor>
  <xdr:twoCellAnchor editAs="oneCell">
    <xdr:from>
      <xdr:col>2</xdr:col>
      <xdr:colOff>27000</xdr:colOff>
      <xdr:row>0</xdr:row>
      <xdr:rowOff>0</xdr:rowOff>
    </xdr:from>
    <xdr:to>
      <xdr:col>4</xdr:col>
      <xdr:colOff>131400</xdr:colOff>
      <xdr:row>1</xdr:row>
      <xdr:rowOff>95040</xdr:rowOff>
    </xdr:to>
    <xdr:pic>
      <xdr:nvPicPr>
        <xdr:cNvPr id="34" name="Grafik 2" descr=""/>
        <xdr:cNvPicPr/>
      </xdr:nvPicPr>
      <xdr:blipFill>
        <a:blip r:embed="rId2"/>
        <a:stretch>
          <a:fillRect/>
        </a:stretch>
      </xdr:blipFill>
      <xdr:spPr>
        <a:xfrm>
          <a:off x="177840" y="0"/>
          <a:ext cx="709200" cy="533160"/>
        </a:xfrm>
        <a:prstGeom prst="rect">
          <a:avLst/>
        </a:prstGeom>
        <a:ln>
          <a:noFill/>
        </a:ln>
      </xdr:spPr>
    </xdr:pic>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27000</xdr:colOff>
      <xdr:row>0</xdr:row>
      <xdr:rowOff>0</xdr:rowOff>
    </xdr:from>
    <xdr:to>
      <xdr:col>1</xdr:col>
      <xdr:colOff>560160</xdr:colOff>
      <xdr:row>1</xdr:row>
      <xdr:rowOff>95040</xdr:rowOff>
    </xdr:to>
    <xdr:pic>
      <xdr:nvPicPr>
        <xdr:cNvPr id="35" name="Grafik 1" descr=""/>
        <xdr:cNvPicPr/>
      </xdr:nvPicPr>
      <xdr:blipFill>
        <a:blip r:embed="rId1"/>
        <a:stretch>
          <a:fillRect/>
        </a:stretch>
      </xdr:blipFill>
      <xdr:spPr>
        <a:xfrm>
          <a:off x="177840" y="0"/>
          <a:ext cx="533160" cy="533160"/>
        </a:xfrm>
        <a:prstGeom prst="rect">
          <a:avLst/>
        </a:prstGeom>
        <a:ln>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hyperlink" Target="file:///C:/Users/mabrandmeier/AppData/Local/Microsoft/Windows/Temporary Internet Files/Content.Outlook/Bestellungen/Lieferanten_Online-Zug&#228;nge-Kundennrn.xlsx" TargetMode="External"/><Relationship Id="rId2" Type="http://schemas.openxmlformats.org/officeDocument/2006/relationships/hyperlink" Target="http://fapswiki/mediawiki/index.php/Personal" TargetMode="External"/><Relationship Id="rId3"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drawing" Target="../drawings/drawing4.xml"/>
</Relationships>
</file>

<file path=xl/worksheets/_rels/sheet5.xml.rels><?xml version="1.0" encoding="UTF-8"?>
<Relationships xmlns="http://schemas.openxmlformats.org/package/2006/relationships"><Relationship Id="rId1" Type="http://schemas.openxmlformats.org/officeDocument/2006/relationships/drawing" Target="../drawings/drawing5.xml"/>
</Relationships>
</file>

<file path=xl/worksheets/_rels/sheet6.xml.rels><?xml version="1.0" encoding="UTF-8"?>
<Relationships xmlns="http://schemas.openxmlformats.org/package/2006/relationships"><Relationship Id="rId1" Type="http://schemas.openxmlformats.org/officeDocument/2006/relationships/drawing" Target="../drawings/drawing6.xml"/>
</Relationships>
</file>

<file path=xl/worksheets/_rels/sheet7.xml.rels><?xml version="1.0" encoding="UTF-8"?>
<Relationships xmlns="http://schemas.openxmlformats.org/package/2006/relationships"><Relationship Id="rId1" Type="http://schemas.openxmlformats.org/officeDocument/2006/relationships/drawing" Target="../drawings/drawing7.xml"/>
</Relationships>
</file>

<file path=xl/worksheets/_rels/sheet8.xml.rels><?xml version="1.0" encoding="UTF-8"?>
<Relationships xmlns="http://schemas.openxmlformats.org/package/2006/relationships"><Relationship Id="rId1" Type="http://schemas.openxmlformats.org/officeDocument/2006/relationships/drawing" Target="../drawings/drawing8.xml"/>
</Relationships>
</file>

<file path=xl/worksheets/_rels/sheet9.xml.rels><?xml version="1.0" encoding="UTF-8"?>
<Relationships xmlns="http://schemas.openxmlformats.org/package/2006/relationships"><Relationship Id="rId1" Type="http://schemas.openxmlformats.org/officeDocument/2006/relationships/drawing" Target="../drawings/drawing9.xml"/>
</Relationships>
</file>

<file path=xl/worksheets/_rels/sheet10.xml.rels><?xml version="1.0" encoding="UTF-8"?>
<Relationships xmlns="http://schemas.openxmlformats.org/package/2006/relationships"><Relationship Id="rId1" Type="http://schemas.openxmlformats.org/officeDocument/2006/relationships/drawing" Target="../drawings/drawing10.xml"/>
</Relationships>
</file>

<file path=xl/worksheets/_rels/sheet11.xml.rels><?xml version="1.0" encoding="UTF-8"?>
<Relationships xmlns="http://schemas.openxmlformats.org/package/2006/relationships"><Relationship Id="rId1" Type="http://schemas.openxmlformats.org/officeDocument/2006/relationships/drawing" Target="../drawings/drawing11.xml"/>
</Relationships>
</file>

<file path=xl/worksheets/_rels/sheet12.xml.rels><?xml version="1.0" encoding="UTF-8"?>
<Relationships xmlns="http://schemas.openxmlformats.org/package/2006/relationships"><Relationship Id="rId1" Type="http://schemas.openxmlformats.org/officeDocument/2006/relationships/drawing" Target="../drawings/drawing12.xml"/>
</Relationships>
</file>

<file path=xl/worksheets/_rels/sheet13.xml.rels><?xml version="1.0" encoding="UTF-8"?>
<Relationships xmlns="http://schemas.openxmlformats.org/package/2006/relationships"><Relationship Id="rId1" Type="http://schemas.openxmlformats.org/officeDocument/2006/relationships/drawing" Target="../drawings/drawing13.xml"/>
</Relationships>
</file>

<file path=xl/worksheets/_rels/sheet14.xml.rels><?xml version="1.0" encoding="UTF-8"?>
<Relationships xmlns="http://schemas.openxmlformats.org/package/2006/relationships"><Relationship Id="rId1" Type="http://schemas.openxmlformats.org/officeDocument/2006/relationships/hyperlink" Target="http://www.zuv.fau.de/einrichtungen/personalabteilung/handbuch-personal/nebenberufliche-hilfskraefte/" TargetMode="External"/>
</Relationships>
</file>

<file path=xl/worksheets/_rels/sheet15.xml.rels><?xml version="1.0" encoding="UTF-8"?>
<Relationships xmlns="http://schemas.openxmlformats.org/package/2006/relationships"><Relationship Id="rId1" Type="http://schemas.openxmlformats.org/officeDocument/2006/relationships/drawing" Target="../drawings/drawing14.xml"/>
</Relationships>
</file>

<file path=xl/worksheets/sheet1.xml><?xml version="1.0" encoding="utf-8"?>
<worksheet xmlns="http://schemas.openxmlformats.org/spreadsheetml/2006/main" xmlns:r="http://schemas.openxmlformats.org/officeDocument/2006/relationships">
  <sheetPr filterMode="false">
    <pageSetUpPr fitToPage="true"/>
  </sheetPr>
  <dimension ref="A1:V36"/>
  <sheetViews>
    <sheetView windowProtection="false" showFormulas="false" showGridLines="false" showRowColHeaders="true" showZeros="false" rightToLeft="false" tabSelected="false" showOutlineSymbols="true" defaultGridColor="true" view="normal" topLeftCell="A1" colorId="64" zoomScale="100" zoomScaleNormal="100" zoomScalePageLayoutView="100" workbookViewId="0">
      <selection pane="topLeft" activeCell="U15" activeCellId="0" sqref="U15"/>
    </sheetView>
  </sheetViews>
  <sheetFormatPr defaultRowHeight="13.5"/>
  <cols>
    <col collapsed="false" hidden="false" max="1" min="1" style="1" width="2.14285714285714"/>
    <col collapsed="false" hidden="false" max="2" min="2" style="1" width="14.8571428571429"/>
    <col collapsed="false" hidden="false" max="9" min="3" style="1" width="12.4183673469388"/>
    <col collapsed="false" hidden="false" max="10" min="10" style="1" width="13.4285714285714"/>
    <col collapsed="false" hidden="false" max="11" min="11" style="1" width="13.0051020408163"/>
    <col collapsed="false" hidden="false" max="13" min="12" style="1" width="12.4183673469388"/>
    <col collapsed="false" hidden="false" max="20" min="14" style="1" width="9.14285714285714"/>
    <col collapsed="false" hidden="false" max="21" min="21" style="1" width="14.5714285714286"/>
    <col collapsed="false" hidden="false" max="1025" min="22" style="1" width="9.14285714285714"/>
  </cols>
  <sheetData>
    <row r="1" customFormat="false" ht="34.5" hidden="false" customHeight="true" outlineLevel="0" collapsed="false">
      <c r="A1" s="2"/>
      <c r="B1" s="2"/>
      <c r="C1" s="2"/>
      <c r="D1" s="2"/>
      <c r="E1" s="2"/>
      <c r="F1" s="2"/>
      <c r="G1" s="2"/>
      <c r="H1" s="2"/>
      <c r="I1" s="2"/>
      <c r="J1" s="2"/>
      <c r="K1" s="2"/>
      <c r="L1" s="3" t="s">
        <v>0</v>
      </c>
      <c r="M1" s="2"/>
      <c r="N1" s="2"/>
      <c r="O1" s="4" t="n">
        <v>1</v>
      </c>
      <c r="P1" s="2"/>
      <c r="Q1" s="2"/>
      <c r="R1" s="2"/>
      <c r="S1" s="2" t="s">
        <v>1</v>
      </c>
      <c r="T1" s="2"/>
      <c r="U1" s="2"/>
      <c r="V1" s="0"/>
    </row>
    <row r="2" customFormat="false" ht="15" hidden="false" customHeight="true" outlineLevel="0" collapsed="false">
      <c r="A2" s="2"/>
      <c r="B2" s="2"/>
      <c r="C2" s="2"/>
      <c r="D2" s="2"/>
      <c r="E2" s="2"/>
      <c r="F2" s="2"/>
      <c r="G2" s="2"/>
      <c r="H2" s="2"/>
      <c r="I2" s="2"/>
      <c r="J2" s="2"/>
      <c r="K2" s="2"/>
      <c r="L2" s="2"/>
      <c r="M2" s="5"/>
      <c r="N2" s="2"/>
      <c r="O2" s="2"/>
      <c r="P2" s="2"/>
      <c r="Q2" s="2"/>
      <c r="R2" s="2"/>
      <c r="S2" s="2"/>
      <c r="T2" s="2"/>
      <c r="U2" s="2"/>
      <c r="V2" s="0"/>
    </row>
    <row r="3" customFormat="false" ht="28.5" hidden="false" customHeight="true" outlineLevel="0" collapsed="false">
      <c r="A3" s="2"/>
      <c r="B3" s="6" t="s">
        <v>2</v>
      </c>
      <c r="C3" s="6"/>
      <c r="D3" s="6"/>
      <c r="E3" s="6"/>
      <c r="F3" s="6"/>
      <c r="G3" s="6"/>
      <c r="H3" s="7"/>
      <c r="I3" s="2"/>
      <c r="J3" s="2"/>
      <c r="K3" s="2"/>
      <c r="L3" s="2"/>
      <c r="M3" s="2"/>
      <c r="N3" s="2"/>
      <c r="O3" s="2"/>
      <c r="P3" s="2"/>
      <c r="Q3" s="2"/>
      <c r="R3" s="2"/>
      <c r="S3" s="2"/>
      <c r="T3" s="2"/>
      <c r="U3" s="2"/>
      <c r="V3" s="0"/>
    </row>
    <row r="4" customFormat="false" ht="14.25" hidden="false" customHeight="true" outlineLevel="0" collapsed="false">
      <c r="A4" s="2"/>
      <c r="B4" s="2"/>
      <c r="C4" s="2"/>
      <c r="D4" s="2"/>
      <c r="E4" s="2"/>
      <c r="F4" s="2"/>
      <c r="G4" s="2"/>
      <c r="H4" s="2"/>
      <c r="I4" s="2"/>
      <c r="J4" s="2"/>
      <c r="K4" s="2"/>
      <c r="L4" s="2"/>
      <c r="M4" s="2"/>
      <c r="N4" s="2"/>
      <c r="O4" s="2"/>
      <c r="P4" s="2"/>
      <c r="Q4" s="2"/>
      <c r="R4" s="2"/>
      <c r="S4" s="2"/>
      <c r="T4" s="2"/>
      <c r="U4" s="2"/>
      <c r="V4" s="0"/>
    </row>
    <row r="5" customFormat="false" ht="17.1" hidden="false" customHeight="true" outlineLevel="0" collapsed="false">
      <c r="A5" s="2"/>
      <c r="B5" s="8" t="s">
        <v>3</v>
      </c>
      <c r="C5" s="8"/>
      <c r="D5" s="8"/>
      <c r="E5" s="9"/>
      <c r="F5" s="2"/>
      <c r="G5" s="2"/>
      <c r="H5" s="2"/>
      <c r="I5" s="10" t="s">
        <v>4</v>
      </c>
      <c r="J5" s="10"/>
      <c r="K5" s="11" t="s">
        <v>5</v>
      </c>
      <c r="L5" s="11"/>
      <c r="M5" s="2"/>
      <c r="N5" s="2"/>
      <c r="O5" s="2"/>
      <c r="P5" s="2"/>
      <c r="Q5" s="2"/>
      <c r="R5" s="2"/>
      <c r="S5" s="2" t="s">
        <v>6</v>
      </c>
      <c r="T5" s="2"/>
      <c r="U5" s="2"/>
      <c r="V5" s="0"/>
    </row>
    <row r="6" customFormat="false" ht="17.1" hidden="false" customHeight="true" outlineLevel="0" collapsed="false">
      <c r="A6" s="2"/>
      <c r="B6" s="8" t="s">
        <v>7</v>
      </c>
      <c r="C6" s="8"/>
      <c r="D6" s="8"/>
      <c r="E6" s="9"/>
      <c r="F6" s="2"/>
      <c r="G6" s="2"/>
      <c r="H6" s="2"/>
      <c r="I6" s="12"/>
      <c r="J6" s="12"/>
      <c r="K6" s="13"/>
      <c r="L6" s="13"/>
      <c r="M6" s="2"/>
      <c r="N6" s="2"/>
      <c r="O6" s="2"/>
      <c r="P6" s="2"/>
      <c r="Q6" s="2"/>
      <c r="R6" s="2"/>
      <c r="S6" s="2"/>
      <c r="T6" s="2"/>
      <c r="U6" s="2"/>
      <c r="V6" s="0"/>
    </row>
    <row r="7" customFormat="false" ht="17.1" hidden="false" customHeight="true" outlineLevel="0" collapsed="false">
      <c r="A7" s="2"/>
      <c r="B7" s="8"/>
      <c r="C7" s="8"/>
      <c r="D7" s="8"/>
      <c r="E7" s="9"/>
      <c r="F7" s="2"/>
      <c r="G7" s="2"/>
      <c r="H7" s="2"/>
      <c r="I7" s="10" t="s">
        <v>8</v>
      </c>
      <c r="J7" s="10"/>
      <c r="K7" s="14" t="s">
        <v>9</v>
      </c>
      <c r="L7" s="14"/>
      <c r="M7" s="2"/>
      <c r="N7" s="2"/>
      <c r="O7" s="2"/>
      <c r="P7" s="2"/>
      <c r="Q7" s="2"/>
      <c r="R7" s="2"/>
      <c r="S7" s="2"/>
      <c r="T7" s="2"/>
      <c r="U7" s="2"/>
      <c r="V7" s="0"/>
    </row>
    <row r="8" customFormat="false" ht="17.1" hidden="false" customHeight="true" outlineLevel="0" collapsed="false">
      <c r="A8" s="2"/>
      <c r="B8" s="2"/>
      <c r="C8" s="2"/>
      <c r="D8" s="2"/>
      <c r="E8" s="2"/>
      <c r="F8" s="2"/>
      <c r="G8" s="2"/>
      <c r="H8" s="2"/>
      <c r="I8" s="10"/>
      <c r="J8" s="10"/>
      <c r="K8" s="15"/>
      <c r="L8" s="15"/>
      <c r="M8" s="2"/>
      <c r="N8" s="2"/>
      <c r="O8" s="2"/>
      <c r="P8" s="2"/>
      <c r="Q8" s="2"/>
      <c r="R8" s="2"/>
      <c r="S8" s="2"/>
      <c r="T8" s="2"/>
      <c r="U8" s="2"/>
      <c r="V8" s="0"/>
    </row>
    <row r="9" customFormat="false" ht="17.1" hidden="false" customHeight="true" outlineLevel="0" collapsed="false">
      <c r="A9" s="2"/>
      <c r="B9" s="2"/>
      <c r="C9" s="2"/>
      <c r="D9" s="2"/>
      <c r="E9" s="2"/>
      <c r="F9" s="2"/>
      <c r="G9" s="2"/>
      <c r="H9" s="2"/>
      <c r="I9" s="10" t="s">
        <v>10</v>
      </c>
      <c r="J9" s="10"/>
      <c r="K9" s="16" t="s">
        <v>11</v>
      </c>
      <c r="L9" s="16"/>
      <c r="M9" s="2"/>
      <c r="N9" s="2"/>
      <c r="O9" s="2"/>
      <c r="P9" s="2" t="s">
        <v>12</v>
      </c>
      <c r="Q9" s="2"/>
      <c r="R9" s="2"/>
      <c r="S9" s="2"/>
      <c r="T9" s="2"/>
      <c r="U9" s="2"/>
      <c r="V9" s="0"/>
    </row>
    <row r="10" customFormat="false" ht="17.1" hidden="false" customHeight="true" outlineLevel="0" collapsed="false">
      <c r="A10" s="2"/>
      <c r="B10" s="17" t="s">
        <v>13</v>
      </c>
      <c r="C10" s="18"/>
      <c r="D10" s="19" t="n">
        <v>4</v>
      </c>
      <c r="E10" s="20"/>
      <c r="F10" s="2"/>
      <c r="G10" s="2"/>
      <c r="H10" s="2"/>
      <c r="I10" s="10"/>
      <c r="J10" s="10"/>
      <c r="K10" s="15"/>
      <c r="L10" s="15"/>
      <c r="M10" s="2"/>
      <c r="N10" s="2"/>
      <c r="O10" s="2"/>
      <c r="P10" s="21" t="s">
        <v>14</v>
      </c>
      <c r="Q10" s="21"/>
      <c r="R10" s="21"/>
      <c r="S10" s="21"/>
      <c r="T10" s="21"/>
      <c r="U10" s="21"/>
      <c r="V10" s="0"/>
    </row>
    <row r="11" customFormat="false" ht="17.1" hidden="false" customHeight="true" outlineLevel="0" collapsed="false">
      <c r="A11" s="2"/>
      <c r="B11" s="22" t="s">
        <v>15</v>
      </c>
      <c r="C11" s="22"/>
      <c r="D11" s="23" t="n">
        <v>0.375</v>
      </c>
      <c r="E11" s="20"/>
      <c r="F11" s="2"/>
      <c r="G11" s="2"/>
      <c r="H11" s="2"/>
      <c r="I11" s="24"/>
      <c r="J11" s="24"/>
      <c r="K11" s="25"/>
      <c r="L11" s="26"/>
      <c r="M11" s="2"/>
      <c r="N11" s="2"/>
      <c r="O11" s="0"/>
      <c r="P11" s="21"/>
      <c r="Q11" s="21"/>
      <c r="R11" s="21"/>
      <c r="S11" s="21"/>
      <c r="T11" s="21"/>
      <c r="U11" s="21"/>
      <c r="V11" s="0"/>
    </row>
    <row r="12" customFormat="false" ht="17.1" hidden="false" customHeight="true" outlineLevel="0" collapsed="false">
      <c r="A12" s="2"/>
      <c r="B12" s="17" t="s">
        <v>16</v>
      </c>
      <c r="C12" s="27"/>
      <c r="D12" s="28" t="n">
        <v>42005</v>
      </c>
      <c r="E12" s="29" t="s">
        <v>17</v>
      </c>
      <c r="F12" s="30" t="n">
        <v>42124</v>
      </c>
      <c r="G12" s="2"/>
      <c r="H12" s="2"/>
      <c r="I12" s="24"/>
      <c r="J12" s="24"/>
      <c r="K12" s="25"/>
      <c r="L12" s="26"/>
      <c r="M12" s="2"/>
      <c r="N12" s="2"/>
      <c r="O12" s="31"/>
      <c r="P12" s="32"/>
      <c r="Q12" s="2"/>
      <c r="R12" s="2"/>
      <c r="S12" s="2"/>
      <c r="T12" s="2"/>
      <c r="U12" s="2"/>
      <c r="V12" s="0"/>
    </row>
    <row r="13" customFormat="false" ht="17.1" hidden="false" customHeight="true" outlineLevel="0" collapsed="false">
      <c r="A13" s="2"/>
      <c r="B13" s="17" t="s">
        <v>18</v>
      </c>
      <c r="C13" s="27"/>
      <c r="D13" s="19" t="n">
        <v>5.3</v>
      </c>
      <c r="E13" s="33" t="s">
        <v>19</v>
      </c>
      <c r="F13" s="19" t="n">
        <v>1</v>
      </c>
      <c r="G13" s="34" t="s">
        <v>20</v>
      </c>
      <c r="H13" s="19" t="n">
        <f aca="false">J23</f>
        <v>0.3</v>
      </c>
      <c r="I13" s="34" t="s">
        <v>21</v>
      </c>
      <c r="J13" s="19" t="n">
        <f aca="false">D13-F13-H13</f>
        <v>4</v>
      </c>
      <c r="K13" s="25"/>
      <c r="L13" s="26"/>
      <c r="M13" s="2"/>
      <c r="N13" s="2"/>
      <c r="O13" s="35" t="n">
        <v>2</v>
      </c>
      <c r="P13" s="36" t="s">
        <v>22</v>
      </c>
      <c r="Q13" s="36"/>
      <c r="R13" s="36"/>
      <c r="S13" s="36"/>
      <c r="T13" s="36"/>
      <c r="U13" s="36"/>
      <c r="V13" s="0"/>
    </row>
    <row r="14" customFormat="false" ht="13.5" hidden="false" customHeight="true" outlineLevel="0" collapsed="false">
      <c r="A14" s="2"/>
      <c r="B14" s="2"/>
      <c r="C14" s="2"/>
      <c r="D14" s="2"/>
      <c r="E14" s="2"/>
      <c r="F14" s="2"/>
      <c r="G14" s="2"/>
      <c r="H14" s="2"/>
      <c r="I14" s="2"/>
      <c r="J14" s="2"/>
      <c r="K14" s="2"/>
      <c r="L14" s="2"/>
      <c r="M14" s="2"/>
      <c r="N14" s="2"/>
      <c r="O14" s="35"/>
      <c r="P14" s="36"/>
      <c r="Q14" s="36"/>
      <c r="R14" s="36"/>
      <c r="S14" s="36"/>
      <c r="T14" s="36"/>
      <c r="U14" s="36"/>
      <c r="V14" s="0"/>
    </row>
    <row r="15" customFormat="false" ht="21" hidden="false" customHeight="true" outlineLevel="0" collapsed="false">
      <c r="A15" s="2"/>
      <c r="B15" s="37" t="s">
        <v>23</v>
      </c>
      <c r="C15" s="38" t="s">
        <v>24</v>
      </c>
      <c r="D15" s="38" t="s">
        <v>25</v>
      </c>
      <c r="E15" s="39" t="s">
        <v>26</v>
      </c>
      <c r="F15" s="38" t="s">
        <v>24</v>
      </c>
      <c r="G15" s="38" t="s">
        <v>25</v>
      </c>
      <c r="H15" s="39" t="s">
        <v>27</v>
      </c>
      <c r="I15" s="40" t="s">
        <v>28</v>
      </c>
      <c r="J15" s="38" t="s">
        <v>29</v>
      </c>
      <c r="K15" s="38" t="s">
        <v>30</v>
      </c>
      <c r="L15" s="38" t="s">
        <v>31</v>
      </c>
      <c r="M15" s="2"/>
      <c r="N15" s="2"/>
      <c r="O15" s="35"/>
      <c r="P15" s="41" t="s">
        <v>32</v>
      </c>
      <c r="Q15" s="41"/>
      <c r="R15" s="41"/>
      <c r="S15" s="41"/>
      <c r="T15" s="41"/>
      <c r="U15" s="42" t="s">
        <v>33</v>
      </c>
      <c r="V15" s="0"/>
    </row>
    <row r="16" customFormat="false" ht="21" hidden="false" customHeight="true" outlineLevel="0" collapsed="false">
      <c r="A16" s="2"/>
      <c r="B16" s="43" t="s">
        <v>34</v>
      </c>
      <c r="C16" s="44"/>
      <c r="D16" s="44"/>
      <c r="E16" s="45" t="n">
        <f aca="false">D16-C16</f>
        <v>0</v>
      </c>
      <c r="F16" s="46"/>
      <c r="G16" s="44"/>
      <c r="H16" s="45" t="n">
        <f aca="false">G16-F16</f>
        <v>0</v>
      </c>
      <c r="I16" s="47"/>
      <c r="J16" s="48"/>
      <c r="K16" s="45" t="str">
        <f aca="false">IF(J16="","",J16*($D$11/$D$10))</f>
        <v/>
      </c>
      <c r="L16" s="47" t="n">
        <f aca="false">E16+H16-I16</f>
        <v>0</v>
      </c>
      <c r="M16" s="2"/>
      <c r="N16" s="2"/>
      <c r="O16" s="2"/>
      <c r="P16" s="49"/>
      <c r="Q16" s="49"/>
      <c r="R16" s="49"/>
      <c r="S16" s="49"/>
      <c r="T16" s="49"/>
      <c r="U16" s="49"/>
      <c r="V16" s="0"/>
    </row>
    <row r="17" customFormat="false" ht="21" hidden="false" customHeight="true" outlineLevel="0" collapsed="false">
      <c r="A17" s="2"/>
      <c r="B17" s="43" t="s">
        <v>35</v>
      </c>
      <c r="C17" s="44" t="n">
        <v>0.416666666666667</v>
      </c>
      <c r="D17" s="44" t="n">
        <v>0.479166666666667</v>
      </c>
      <c r="E17" s="45" t="n">
        <f aca="false">D17-C17</f>
        <v>0.0625</v>
      </c>
      <c r="F17" s="46"/>
      <c r="G17" s="44"/>
      <c r="H17" s="45" t="n">
        <f aca="false">G17-F17</f>
        <v>0</v>
      </c>
      <c r="I17" s="47" t="n">
        <v>0.0208333333333333</v>
      </c>
      <c r="J17" s="48"/>
      <c r="K17" s="45" t="str">
        <f aca="false">IF(J17="","",J17*($D$11/$D$10))</f>
        <v/>
      </c>
      <c r="L17" s="47" t="n">
        <f aca="false">E17+H17-I17</f>
        <v>0.0416666666666667</v>
      </c>
      <c r="M17" s="2"/>
      <c r="N17" s="2"/>
      <c r="O17" s="2"/>
      <c r="P17" s="50"/>
      <c r="Q17" s="2"/>
      <c r="R17" s="2"/>
      <c r="S17" s="2"/>
      <c r="T17" s="2"/>
      <c r="U17" s="2"/>
      <c r="V17" s="0"/>
    </row>
    <row r="18" customFormat="false" ht="21" hidden="false" customHeight="true" outlineLevel="0" collapsed="false">
      <c r="A18" s="2"/>
      <c r="B18" s="43" t="s">
        <v>36</v>
      </c>
      <c r="C18" s="44" t="n">
        <v>0.333333333333333</v>
      </c>
      <c r="D18" s="44" t="n">
        <v>0.395833333333333</v>
      </c>
      <c r="E18" s="45" t="n">
        <f aca="false">D18-C18</f>
        <v>0.0625</v>
      </c>
      <c r="F18" s="46" t="n">
        <v>0.583333333333333</v>
      </c>
      <c r="G18" s="44" t="n">
        <v>0.625</v>
      </c>
      <c r="H18" s="45" t="n">
        <f aca="false">G18-F18</f>
        <v>0.0416666666666666</v>
      </c>
      <c r="I18" s="47"/>
      <c r="J18" s="48"/>
      <c r="K18" s="45" t="str">
        <f aca="false">IF(J18="","",J18*($D$11/$D$10))</f>
        <v/>
      </c>
      <c r="L18" s="47" t="n">
        <f aca="false">E18+H18-I18</f>
        <v>0.104166666666667</v>
      </c>
      <c r="M18" s="2"/>
      <c r="N18" s="2"/>
      <c r="O18" s="51" t="n">
        <v>3</v>
      </c>
      <c r="P18" s="52" t="s">
        <v>37</v>
      </c>
      <c r="Q18" s="52"/>
      <c r="R18" s="52"/>
      <c r="S18" s="52"/>
      <c r="T18" s="52"/>
      <c r="U18" s="52"/>
      <c r="V18" s="0"/>
    </row>
    <row r="19" customFormat="false" ht="21" hidden="false" customHeight="true" outlineLevel="0" collapsed="false">
      <c r="A19" s="2"/>
      <c r="B19" s="43" t="s">
        <v>38</v>
      </c>
      <c r="C19" s="44"/>
      <c r="D19" s="44"/>
      <c r="E19" s="45" t="n">
        <f aca="false">D19-C19</f>
        <v>0</v>
      </c>
      <c r="F19" s="46"/>
      <c r="G19" s="44"/>
      <c r="H19" s="45" t="n">
        <f aca="false">G19-F19</f>
        <v>0</v>
      </c>
      <c r="I19" s="47"/>
      <c r="J19" s="48" t="n">
        <v>0.3</v>
      </c>
      <c r="K19" s="45" t="n">
        <f aca="false">IF(J19="","",J19*($D$11/$D$10))</f>
        <v>0.028125</v>
      </c>
      <c r="L19" s="47" t="n">
        <f aca="false">E19+H19-I19</f>
        <v>0</v>
      </c>
      <c r="M19" s="2"/>
      <c r="N19" s="2"/>
      <c r="O19" s="51"/>
      <c r="P19" s="52"/>
      <c r="Q19" s="52"/>
      <c r="R19" s="52"/>
      <c r="S19" s="52"/>
      <c r="T19" s="52"/>
      <c r="U19" s="52"/>
      <c r="V19" s="0"/>
    </row>
    <row r="20" customFormat="false" ht="21" hidden="false" customHeight="true" outlineLevel="0" collapsed="false">
      <c r="A20" s="2"/>
      <c r="B20" s="43" t="s">
        <v>39</v>
      </c>
      <c r="C20" s="44" t="n">
        <v>0.375</v>
      </c>
      <c r="D20" s="44" t="n">
        <v>0.541666666666667</v>
      </c>
      <c r="E20" s="45" t="n">
        <f aca="false">D20-C20</f>
        <v>0.166666666666667</v>
      </c>
      <c r="F20" s="46"/>
      <c r="G20" s="44"/>
      <c r="H20" s="45" t="n">
        <f aca="false">G20-F20</f>
        <v>0</v>
      </c>
      <c r="I20" s="47"/>
      <c r="J20" s="48"/>
      <c r="K20" s="45" t="str">
        <f aca="false">IF(J20="","",J20*($D$11/$D$10))</f>
        <v/>
      </c>
      <c r="L20" s="47" t="n">
        <f aca="false">E20+H20-I20</f>
        <v>0.166666666666667</v>
      </c>
      <c r="M20" s="2"/>
      <c r="N20" s="2"/>
      <c r="O20" s="51"/>
      <c r="P20" s="52"/>
      <c r="Q20" s="52"/>
      <c r="R20" s="52"/>
      <c r="S20" s="52"/>
      <c r="T20" s="52"/>
      <c r="U20" s="52"/>
      <c r="V20" s="0"/>
    </row>
    <row r="21" customFormat="false" ht="21" hidden="false" customHeight="true" outlineLevel="0" collapsed="false">
      <c r="A21" s="2"/>
      <c r="B21" s="43" t="s">
        <v>40</v>
      </c>
      <c r="C21" s="44"/>
      <c r="D21" s="44"/>
      <c r="E21" s="45" t="n">
        <f aca="false">D21-C21</f>
        <v>0</v>
      </c>
      <c r="F21" s="46"/>
      <c r="G21" s="44"/>
      <c r="H21" s="45" t="n">
        <f aca="false">G21-F21</f>
        <v>0</v>
      </c>
      <c r="I21" s="47"/>
      <c r="J21" s="48"/>
      <c r="K21" s="45" t="str">
        <f aca="false">IF(J21="","",J21*($D$11/$D$10))</f>
        <v/>
      </c>
      <c r="L21" s="47" t="n">
        <f aca="false">E21+H21-I21</f>
        <v>0</v>
      </c>
      <c r="M21" s="2"/>
      <c r="N21" s="2"/>
      <c r="O21" s="2"/>
      <c r="P21" s="52"/>
      <c r="Q21" s="52"/>
      <c r="R21" s="52"/>
      <c r="S21" s="52"/>
      <c r="T21" s="52"/>
      <c r="U21" s="52"/>
      <c r="V21" s="0"/>
    </row>
    <row r="22" customFormat="false" ht="21" hidden="false" customHeight="true" outlineLevel="0" collapsed="false">
      <c r="A22" s="2"/>
      <c r="B22" s="43" t="s">
        <v>41</v>
      </c>
      <c r="C22" s="44"/>
      <c r="D22" s="44"/>
      <c r="E22" s="45" t="n">
        <f aca="false">D22-C22</f>
        <v>0</v>
      </c>
      <c r="F22" s="46"/>
      <c r="G22" s="44"/>
      <c r="H22" s="45" t="n">
        <f aca="false">G22-F22</f>
        <v>0</v>
      </c>
      <c r="I22" s="47"/>
      <c r="J22" s="48"/>
      <c r="K22" s="45" t="str">
        <f aca="false">IF(J22="","",J22*($D$11/$D$10))</f>
        <v/>
      </c>
      <c r="L22" s="47" t="n">
        <f aca="false">E22+H22-I22</f>
        <v>0</v>
      </c>
      <c r="M22" s="2"/>
      <c r="N22" s="2"/>
      <c r="O22" s="2"/>
      <c r="P22" s="0"/>
      <c r="Q22" s="0"/>
      <c r="R22" s="0"/>
      <c r="S22" s="0"/>
      <c r="T22" s="0"/>
      <c r="U22" s="0"/>
      <c r="V22" s="0"/>
    </row>
    <row r="23" customFormat="false" ht="21" hidden="false" customHeight="true" outlineLevel="0" collapsed="false">
      <c r="A23" s="2"/>
      <c r="B23" s="2"/>
      <c r="C23" s="2"/>
      <c r="D23" s="2"/>
      <c r="E23" s="2"/>
      <c r="F23" s="2"/>
      <c r="G23" s="2"/>
      <c r="H23" s="2"/>
      <c r="I23" s="43" t="s">
        <v>42</v>
      </c>
      <c r="J23" s="53" t="n">
        <f aca="false">SUM(J16:J22)</f>
        <v>0.3</v>
      </c>
      <c r="K23" s="47" t="n">
        <f aca="false">SUM(K16:K22)</f>
        <v>0.028125</v>
      </c>
      <c r="L23" s="47" t="n">
        <f aca="false">SUM(L16:L22)</f>
        <v>0.3125</v>
      </c>
      <c r="M23" s="2"/>
      <c r="N23" s="2"/>
      <c r="O23" s="2"/>
      <c r="P23" s="0"/>
      <c r="Q23" s="0"/>
      <c r="R23" s="0"/>
      <c r="S23" s="0"/>
      <c r="T23" s="0"/>
      <c r="U23" s="0"/>
      <c r="V23" s="0"/>
    </row>
    <row r="24" customFormat="false" ht="21" hidden="false" customHeight="true" outlineLevel="0" collapsed="false">
      <c r="A24" s="2"/>
      <c r="B24" s="2"/>
      <c r="C24" s="2"/>
      <c r="D24" s="2"/>
      <c r="E24" s="2"/>
      <c r="F24" s="2"/>
      <c r="G24" s="2"/>
      <c r="H24" s="2"/>
      <c r="I24" s="2"/>
      <c r="J24" s="2"/>
      <c r="K24" s="43" t="s">
        <v>43</v>
      </c>
      <c r="L24" s="47" t="n">
        <f aca="false">L23+K23</f>
        <v>0.340625</v>
      </c>
      <c r="M24" s="54"/>
      <c r="N24" s="2"/>
      <c r="O24" s="2"/>
      <c r="P24" s="55" t="s">
        <v>44</v>
      </c>
      <c r="Q24" s="55"/>
      <c r="R24" s="55"/>
      <c r="S24" s="55"/>
      <c r="T24" s="56" t="s">
        <v>45</v>
      </c>
      <c r="U24" s="2"/>
      <c r="V24" s="0"/>
    </row>
    <row r="25" customFormat="false" ht="13.5" hidden="false" customHeight="false" outlineLevel="0" collapsed="false">
      <c r="A25" s="0"/>
      <c r="B25" s="0"/>
      <c r="C25" s="0"/>
      <c r="D25" s="0"/>
      <c r="E25" s="0"/>
      <c r="F25" s="0"/>
      <c r="G25" s="0"/>
      <c r="H25" s="0"/>
      <c r="I25" s="0"/>
      <c r="J25" s="0"/>
      <c r="K25" s="0"/>
      <c r="L25" s="0"/>
      <c r="M25" s="0"/>
      <c r="N25" s="0"/>
      <c r="O25" s="0"/>
      <c r="P25" s="0"/>
      <c r="Q25" s="0"/>
      <c r="R25" s="0"/>
      <c r="S25" s="0"/>
      <c r="T25" s="0"/>
      <c r="U25" s="0"/>
      <c r="V25" s="0"/>
    </row>
    <row r="26" customFormat="false" ht="13.5" hidden="false" customHeight="false" outlineLevel="0" collapsed="false">
      <c r="A26" s="0"/>
      <c r="B26" s="0"/>
      <c r="C26" s="0"/>
      <c r="D26" s="0"/>
      <c r="E26" s="0"/>
      <c r="F26" s="0"/>
      <c r="G26" s="57" t="s">
        <v>46</v>
      </c>
      <c r="H26" s="58" t="s">
        <v>47</v>
      </c>
      <c r="I26" s="58" t="s">
        <v>48</v>
      </c>
      <c r="J26" s="58" t="s">
        <v>49</v>
      </c>
      <c r="K26" s="0"/>
      <c r="L26" s="0"/>
      <c r="M26" s="0"/>
      <c r="N26" s="0"/>
      <c r="O26" s="0"/>
      <c r="P26" s="0"/>
      <c r="Q26" s="0"/>
      <c r="R26" s="0"/>
      <c r="S26" s="0"/>
      <c r="T26" s="0"/>
      <c r="U26" s="0"/>
      <c r="V26" s="0"/>
    </row>
    <row r="27" customFormat="false" ht="13.5" hidden="false" customHeight="false" outlineLevel="0" collapsed="false">
      <c r="A27" s="0"/>
      <c r="B27" s="0"/>
      <c r="C27" s="0"/>
      <c r="D27" s="0"/>
      <c r="E27" s="0"/>
      <c r="F27" s="0"/>
      <c r="G27" s="57" t="s">
        <v>50</v>
      </c>
      <c r="H27" s="59" t="n">
        <v>53</v>
      </c>
      <c r="I27" s="60"/>
      <c r="J27" s="61" t="str">
        <f aca="false">IF(I27=0,"",((($D$11-I27)*24)*-1)*60)</f>
        <v/>
      </c>
      <c r="K27" s="0"/>
      <c r="L27" s="0"/>
      <c r="M27" s="0"/>
      <c r="N27" s="0"/>
      <c r="O27" s="0"/>
      <c r="P27" s="0"/>
      <c r="Q27" s="0"/>
      <c r="R27" s="0"/>
      <c r="S27" s="0"/>
      <c r="T27" s="0"/>
      <c r="U27" s="0"/>
      <c r="V27" s="0"/>
    </row>
    <row r="28" customFormat="false" ht="13.5" hidden="false" customHeight="false" outlineLevel="0" collapsed="false">
      <c r="A28" s="0"/>
      <c r="B28" s="0"/>
      <c r="C28" s="0"/>
      <c r="D28" s="0"/>
      <c r="E28" s="0"/>
      <c r="F28" s="0"/>
      <c r="G28" s="62"/>
      <c r="H28" s="59" t="n">
        <v>1</v>
      </c>
      <c r="I28" s="60"/>
      <c r="J28" s="61" t="str">
        <f aca="false">IF(I28=0,"",((($D$11-I28)*24)*-1)*60)</f>
        <v/>
      </c>
      <c r="K28" s="0"/>
      <c r="L28" s="0"/>
      <c r="M28" s="0"/>
      <c r="N28" s="0"/>
      <c r="O28" s="0"/>
      <c r="P28" s="63" t="s">
        <v>51</v>
      </c>
      <c r="Q28" s="63"/>
      <c r="R28" s="63"/>
      <c r="S28" s="63"/>
      <c r="T28" s="0"/>
      <c r="U28" s="0"/>
      <c r="V28" s="0"/>
    </row>
    <row r="29" customFormat="false" ht="13.5" hidden="false" customHeight="true" outlineLevel="0" collapsed="false">
      <c r="A29" s="0"/>
      <c r="B29" s="0"/>
      <c r="C29" s="0"/>
      <c r="D29" s="0"/>
      <c r="E29" s="0"/>
      <c r="F29" s="0"/>
      <c r="G29" s="62"/>
      <c r="H29" s="59" t="n">
        <f aca="false">H28+1</f>
        <v>2</v>
      </c>
      <c r="I29" s="60" t="n">
        <v>0.3125</v>
      </c>
      <c r="J29" s="61" t="n">
        <f aca="false">IF(I29=0,"",((($D$11-I29)*24)*-1)*60)</f>
        <v>-90</v>
      </c>
      <c r="K29" s="0"/>
      <c r="L29" s="0"/>
      <c r="M29" s="0"/>
      <c r="N29" s="0"/>
      <c r="O29" s="0"/>
      <c r="P29" s="52" t="s">
        <v>52</v>
      </c>
      <c r="Q29" s="52"/>
      <c r="R29" s="52"/>
      <c r="S29" s="52"/>
      <c r="T29" s="52"/>
      <c r="U29" s="52"/>
      <c r="V29" s="0"/>
    </row>
    <row r="30" customFormat="false" ht="13.5" hidden="false" customHeight="false" outlineLevel="0" collapsed="false">
      <c r="A30" s="0"/>
      <c r="B30" s="0"/>
      <c r="C30" s="0"/>
      <c r="D30" s="0"/>
      <c r="E30" s="0"/>
      <c r="F30" s="0"/>
      <c r="G30" s="62"/>
      <c r="H30" s="59" t="n">
        <f aca="false">H29+1</f>
        <v>3</v>
      </c>
      <c r="I30" s="60"/>
      <c r="J30" s="61" t="str">
        <f aca="false">IF(I30=0,"",((($D$11-I30)*24)*-1)*60)</f>
        <v/>
      </c>
      <c r="K30" s="0"/>
      <c r="L30" s="0"/>
      <c r="M30" s="0"/>
      <c r="N30" s="0"/>
      <c r="O30" s="0"/>
      <c r="P30" s="52"/>
      <c r="Q30" s="52"/>
      <c r="R30" s="52"/>
      <c r="S30" s="52"/>
      <c r="T30" s="52"/>
      <c r="U30" s="52"/>
      <c r="V30" s="0"/>
    </row>
    <row r="31" customFormat="false" ht="13.5" hidden="false" customHeight="true" outlineLevel="0" collapsed="false">
      <c r="A31" s="0"/>
      <c r="B31" s="0"/>
      <c r="C31" s="0"/>
      <c r="D31" s="0"/>
      <c r="E31" s="0"/>
      <c r="F31" s="0"/>
      <c r="G31" s="57" t="s">
        <v>53</v>
      </c>
      <c r="H31" s="59" t="n">
        <f aca="false">H30+1</f>
        <v>4</v>
      </c>
      <c r="I31" s="60"/>
      <c r="J31" s="61" t="str">
        <f aca="false">IF(I31=0,"",((($D$11-I31)*24)*-1)*60)</f>
        <v/>
      </c>
      <c r="K31" s="0"/>
      <c r="L31" s="0"/>
      <c r="M31" s="0"/>
      <c r="N31" s="0"/>
      <c r="O31" s="0"/>
      <c r="P31" s="52" t="s">
        <v>54</v>
      </c>
      <c r="Q31" s="52"/>
      <c r="R31" s="52"/>
      <c r="S31" s="52"/>
      <c r="T31" s="52"/>
      <c r="U31" s="52"/>
      <c r="V31" s="0"/>
    </row>
    <row r="32" customFormat="false" ht="13.5" hidden="false" customHeight="false" outlineLevel="0" collapsed="false">
      <c r="A32" s="0"/>
      <c r="B32" s="0"/>
      <c r="C32" s="0"/>
      <c r="D32" s="0"/>
      <c r="E32" s="0"/>
      <c r="F32" s="0"/>
      <c r="G32" s="62"/>
      <c r="H32" s="64" t="s">
        <v>55</v>
      </c>
      <c r="I32" s="64"/>
      <c r="J32" s="65" t="n">
        <f aca="false">SUM(J27:J31)</f>
        <v>-90</v>
      </c>
      <c r="K32" s="0"/>
      <c r="L32" s="0"/>
      <c r="M32" s="0"/>
      <c r="N32" s="0"/>
      <c r="O32" s="0"/>
      <c r="P32" s="52"/>
      <c r="Q32" s="52"/>
      <c r="R32" s="52"/>
      <c r="S32" s="52"/>
      <c r="T32" s="52"/>
      <c r="U32" s="52"/>
      <c r="V32" s="0"/>
    </row>
    <row r="33" customFormat="false" ht="55.5" hidden="false" customHeight="true" outlineLevel="0" collapsed="false">
      <c r="A33" s="2"/>
      <c r="B33" s="63"/>
      <c r="C33" s="63"/>
      <c r="D33" s="63"/>
      <c r="E33" s="63"/>
      <c r="F33" s="63"/>
      <c r="G33" s="66"/>
      <c r="H33" s="66"/>
      <c r="I33" s="66"/>
      <c r="J33" s="67"/>
      <c r="K33" s="67"/>
      <c r="L33" s="68"/>
      <c r="M33" s="2"/>
      <c r="N33" s="2"/>
      <c r="O33" s="2"/>
      <c r="P33" s="52" t="s">
        <v>56</v>
      </c>
      <c r="Q33" s="52"/>
      <c r="R33" s="52"/>
      <c r="S33" s="52"/>
      <c r="T33" s="52"/>
      <c r="U33" s="52"/>
      <c r="V33" s="0"/>
    </row>
    <row r="34" customFormat="false" ht="14.25" hidden="false" customHeight="false" outlineLevel="0" collapsed="false">
      <c r="A34" s="2"/>
      <c r="B34" s="2"/>
      <c r="C34" s="2"/>
      <c r="D34" s="2"/>
      <c r="E34" s="2"/>
      <c r="F34" s="2"/>
      <c r="G34" s="69" t="s">
        <v>57</v>
      </c>
      <c r="H34" s="69"/>
      <c r="I34" s="70"/>
      <c r="J34" s="71"/>
      <c r="K34" s="71"/>
      <c r="L34" s="72" t="s">
        <v>58</v>
      </c>
      <c r="M34" s="2"/>
      <c r="N34" s="2"/>
      <c r="O34" s="2"/>
      <c r="P34" s="52"/>
      <c r="Q34" s="52"/>
      <c r="R34" s="52"/>
      <c r="S34" s="52"/>
      <c r="T34" s="52"/>
      <c r="U34" s="52"/>
      <c r="V34" s="0"/>
    </row>
    <row r="35" customFormat="false" ht="55.5" hidden="false" customHeight="true" outlineLevel="0" collapsed="false">
      <c r="A35" s="2"/>
      <c r="B35" s="63"/>
      <c r="C35" s="63"/>
      <c r="D35" s="63"/>
      <c r="E35" s="63"/>
      <c r="F35" s="63"/>
      <c r="G35" s="73"/>
      <c r="H35" s="73"/>
      <c r="I35" s="73"/>
      <c r="J35" s="74"/>
      <c r="K35" s="74"/>
      <c r="L35" s="75"/>
      <c r="M35" s="2"/>
      <c r="N35" s="2"/>
      <c r="O35" s="2"/>
      <c r="V35" s="76"/>
    </row>
    <row r="36" customFormat="false" ht="14.25" hidden="false" customHeight="false" outlineLevel="0" collapsed="false">
      <c r="A36" s="2"/>
      <c r="B36" s="2"/>
      <c r="C36" s="2"/>
      <c r="D36" s="2"/>
      <c r="E36" s="2"/>
      <c r="F36" s="2"/>
      <c r="G36" s="69" t="s">
        <v>59</v>
      </c>
      <c r="H36" s="69"/>
      <c r="I36" s="70"/>
      <c r="J36" s="70"/>
      <c r="K36" s="70"/>
      <c r="L36" s="72" t="s">
        <v>58</v>
      </c>
      <c r="M36" s="2"/>
      <c r="N36" s="2"/>
      <c r="O36" s="2"/>
      <c r="V36" s="76"/>
    </row>
  </sheetData>
  <sheetProtection sheet="true" objects="true" scenarios="true"/>
  <mergeCells count="27">
    <mergeCell ref="B3:G3"/>
    <mergeCell ref="B5:D5"/>
    <mergeCell ref="I5:J5"/>
    <mergeCell ref="K5:L5"/>
    <mergeCell ref="B6:D6"/>
    <mergeCell ref="B7:D7"/>
    <mergeCell ref="I7:J7"/>
    <mergeCell ref="K7:L7"/>
    <mergeCell ref="I8:J8"/>
    <mergeCell ref="K8:L8"/>
    <mergeCell ref="I9:J9"/>
    <mergeCell ref="K9:L9"/>
    <mergeCell ref="I10:J10"/>
    <mergeCell ref="K10:L10"/>
    <mergeCell ref="P10:U11"/>
    <mergeCell ref="B11:C11"/>
    <mergeCell ref="O13:O15"/>
    <mergeCell ref="P13:U14"/>
    <mergeCell ref="P15:T15"/>
    <mergeCell ref="P16:U16"/>
    <mergeCell ref="O18:O20"/>
    <mergeCell ref="P18:U21"/>
    <mergeCell ref="P24:S24"/>
    <mergeCell ref="P29:U30"/>
    <mergeCell ref="P31:U32"/>
    <mergeCell ref="H32:I32"/>
    <mergeCell ref="P33:U34"/>
  </mergeCells>
  <conditionalFormatting sqref="L24">
    <cfRule type="cellIs" priority="2" operator="lessThan" aboveAverage="0" equalAverage="0" bottom="0" percent="0" rank="0" text="" dxfId="0">
      <formula>$D$11</formula>
    </cfRule>
  </conditionalFormatting>
  <hyperlinks>
    <hyperlink ref="U15" r:id="rId1" display="here"/>
    <hyperlink ref="T24" r:id="rId2" location="Zeiterfassung" display="Wiki."/>
  </hyperlinks>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drawing r:id="rId3"/>
</worksheet>
</file>

<file path=xl/worksheets/sheet2.xml><?xml version="1.0" encoding="utf-8"?>
<worksheet xmlns="http://schemas.openxmlformats.org/spreadsheetml/2006/main" xmlns:r="http://schemas.openxmlformats.org/officeDocument/2006/relationships">
  <sheetPr filterMode="false">
    <pageSetUpPr fitToPage="true"/>
  </sheetPr>
  <dimension ref="1:68"/>
  <sheetViews>
    <sheetView windowProtection="false" showFormulas="false" showGridLines="false" showRowColHeaders="true" showZeros="false" rightToLeft="false" tabSelected="false" showOutlineSymbols="true" defaultGridColor="true" view="normal" topLeftCell="A7" colorId="64" zoomScale="100" zoomScaleNormal="100" zoomScalePageLayoutView="100" workbookViewId="0">
      <selection pane="topLeft" activeCell="A1" activeCellId="0" sqref="A1"/>
    </sheetView>
  </sheetViews>
  <sheetFormatPr defaultRowHeight="13.5"/>
  <cols>
    <col collapsed="false" hidden="false" max="1" min="1" style="71" width="2.14285714285714"/>
    <col collapsed="false" hidden="true" max="2" min="2" style="71" width="0"/>
    <col collapsed="false" hidden="false" max="3" min="3" style="77" width="4.28571428571429"/>
    <col collapsed="false" hidden="false" max="4" min="4" style="78" width="4.28571428571429"/>
    <col collapsed="false" hidden="false" max="5" min="5" style="71" width="14.8571428571429"/>
    <col collapsed="false" hidden="false" max="12" min="6" style="71" width="12.4183673469388"/>
    <col collapsed="false" hidden="false" max="13" min="13" style="71" width="13.4285714285714"/>
    <col collapsed="false" hidden="false" max="14" min="14" style="71" width="13.0051020408163"/>
    <col collapsed="false" hidden="false" max="16" min="15" style="71" width="12.4183673469388"/>
    <col collapsed="false" hidden="false" max="1025" min="17" style="71" width="9.14285714285714"/>
  </cols>
  <sheetData>
    <row r="1" customFormat="false" ht="34.5" hidden="false" customHeight="true" outlineLevel="0" collapsed="false">
      <c r="A1" s="0"/>
      <c r="B1" s="0"/>
      <c r="C1" s="0"/>
      <c r="D1" s="0"/>
      <c r="E1" s="0"/>
      <c r="F1" s="0"/>
      <c r="G1" s="0"/>
      <c r="H1" s="0"/>
      <c r="I1" s="0"/>
      <c r="J1" s="0"/>
      <c r="K1" s="0"/>
      <c r="L1" s="0"/>
      <c r="M1" s="0"/>
      <c r="N1" s="0"/>
      <c r="O1" s="79" t="s">
        <v>0</v>
      </c>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true" outlineLevel="0" collapsed="false">
      <c r="A2" s="0"/>
      <c r="B2" s="0"/>
      <c r="C2" s="0"/>
      <c r="D2" s="0"/>
      <c r="E2" s="0"/>
      <c r="F2" s="0"/>
      <c r="G2" s="0"/>
      <c r="H2" s="0"/>
      <c r="I2" s="0"/>
      <c r="J2" s="0"/>
      <c r="K2" s="0"/>
      <c r="L2" s="0"/>
      <c r="M2" s="0"/>
      <c r="N2" s="0"/>
      <c r="O2" s="0"/>
      <c r="P2" s="8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8.5" hidden="false" customHeight="true" outlineLevel="0" collapsed="false">
      <c r="A3" s="0"/>
      <c r="B3" s="0"/>
      <c r="C3" s="0"/>
      <c r="D3" s="0"/>
      <c r="E3" s="81" t="s">
        <v>2</v>
      </c>
      <c r="F3" s="81"/>
      <c r="G3" s="81"/>
      <c r="H3" s="81"/>
      <c r="I3" s="81"/>
      <c r="J3" s="81"/>
      <c r="K3" s="82"/>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4.25" hidden="false" customHeight="true" outlineLevel="0" collapsed="false">
      <c r="A4" s="0"/>
      <c r="B4" s="0"/>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7.1" hidden="false" customHeight="true" outlineLevel="0" collapsed="false">
      <c r="A5" s="0"/>
      <c r="B5" s="0"/>
      <c r="C5" s="0"/>
      <c r="D5" s="0"/>
      <c r="E5" s="22" t="s">
        <v>3</v>
      </c>
      <c r="F5" s="22"/>
      <c r="G5" s="22"/>
      <c r="H5" s="17"/>
      <c r="I5" s="0"/>
      <c r="J5" s="0"/>
      <c r="K5" s="0"/>
      <c r="L5" s="83" t="s">
        <v>4</v>
      </c>
      <c r="M5" s="83"/>
      <c r="N5" s="84" t="s">
        <v>60</v>
      </c>
      <c r="O5" s="84"/>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7.1" hidden="false" customHeight="true" outlineLevel="0" collapsed="false">
      <c r="A6" s="0"/>
      <c r="B6" s="0"/>
      <c r="C6" s="0"/>
      <c r="D6" s="0"/>
      <c r="E6" s="22" t="s">
        <v>7</v>
      </c>
      <c r="F6" s="22"/>
      <c r="G6" s="22"/>
      <c r="H6" s="17"/>
      <c r="I6" s="0"/>
      <c r="J6" s="0"/>
      <c r="K6" s="0"/>
      <c r="L6" s="85"/>
      <c r="M6" s="85"/>
      <c r="N6" s="86"/>
      <c r="O6" s="86"/>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7.1" hidden="false" customHeight="true" outlineLevel="0" collapsed="false">
      <c r="A7" s="0"/>
      <c r="B7" s="0"/>
      <c r="C7" s="0"/>
      <c r="D7" s="0"/>
      <c r="E7" s="22"/>
      <c r="F7" s="22"/>
      <c r="G7" s="22"/>
      <c r="H7" s="17"/>
      <c r="I7" s="0"/>
      <c r="J7" s="0"/>
      <c r="K7" s="0"/>
      <c r="L7" s="83" t="s">
        <v>61</v>
      </c>
      <c r="M7" s="83"/>
      <c r="N7" s="87" t="s">
        <v>62</v>
      </c>
      <c r="O7" s="87"/>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7.1" hidden="false" customHeight="true" outlineLevel="0" collapsed="false">
      <c r="A8" s="0"/>
      <c r="B8" s="0"/>
      <c r="C8" s="0"/>
      <c r="D8" s="0"/>
      <c r="E8" s="0"/>
      <c r="F8" s="0"/>
      <c r="G8" s="0"/>
      <c r="H8" s="0"/>
      <c r="I8" s="0"/>
      <c r="J8" s="0"/>
      <c r="K8" s="0"/>
      <c r="L8" s="83"/>
      <c r="M8" s="83"/>
      <c r="N8" s="88"/>
      <c r="O8" s="88"/>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7.1" hidden="false" customHeight="true" outlineLevel="0" collapsed="false">
      <c r="A9" s="0"/>
      <c r="B9" s="0"/>
      <c r="C9" s="0"/>
      <c r="D9" s="0"/>
      <c r="E9" s="0"/>
      <c r="F9" s="0"/>
      <c r="G9" s="0"/>
      <c r="H9" s="0"/>
      <c r="I9" s="0"/>
      <c r="J9" s="0"/>
      <c r="K9" s="0"/>
      <c r="L9" s="83" t="s">
        <v>10</v>
      </c>
      <c r="M9" s="83"/>
      <c r="N9" s="87" t="s">
        <v>63</v>
      </c>
      <c r="O9" s="87"/>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7.1" hidden="false" customHeight="true" outlineLevel="0" collapsed="false">
      <c r="A10" s="0"/>
      <c r="B10" s="0"/>
      <c r="C10" s="0"/>
      <c r="D10" s="89"/>
      <c r="E10" s="17" t="s">
        <v>13</v>
      </c>
      <c r="F10" s="18"/>
      <c r="G10" s="90" t="n">
        <v>2</v>
      </c>
      <c r="H10" s="91"/>
      <c r="I10" s="0"/>
      <c r="J10" s="0"/>
      <c r="K10" s="0"/>
      <c r="L10" s="83"/>
      <c r="M10" s="83"/>
      <c r="N10" s="88"/>
      <c r="O10" s="88"/>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7.1" hidden="false" customHeight="true" outlineLevel="0" collapsed="false">
      <c r="A11" s="0"/>
      <c r="B11" s="0"/>
      <c r="C11" s="92"/>
      <c r="D11" s="0"/>
      <c r="E11" s="22" t="s">
        <v>15</v>
      </c>
      <c r="F11" s="22"/>
      <c r="G11" s="93" t="n">
        <v>0.416666666666667</v>
      </c>
      <c r="H11" s="91"/>
      <c r="I11" s="0"/>
      <c r="J11" s="0"/>
      <c r="K11" s="0"/>
      <c r="L11" s="94"/>
      <c r="M11" s="94"/>
      <c r="N11" s="95"/>
      <c r="O11" s="96"/>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1" hidden="false" customHeight="true" outlineLevel="0" collapsed="false">
      <c r="A12" s="0"/>
      <c r="B12" s="0"/>
      <c r="C12" s="0"/>
      <c r="D12" s="89"/>
      <c r="E12" s="17" t="s">
        <v>16</v>
      </c>
      <c r="F12" s="27"/>
      <c r="G12" s="97" t="n">
        <v>42552</v>
      </c>
      <c r="H12" s="34" t="s">
        <v>17</v>
      </c>
      <c r="I12" s="98" t="n">
        <v>42735</v>
      </c>
      <c r="J12" s="0"/>
      <c r="K12" s="0"/>
      <c r="L12" s="94"/>
      <c r="M12" s="94"/>
      <c r="N12" s="95"/>
      <c r="O12" s="96"/>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7.1" hidden="false" customHeight="true" outlineLevel="0" collapsed="false">
      <c r="A13" s="0"/>
      <c r="B13" s="99"/>
      <c r="C13" s="100"/>
      <c r="D13" s="89"/>
      <c r="E13" s="17" t="s">
        <v>18</v>
      </c>
      <c r="F13" s="27"/>
      <c r="G13" s="90" t="n">
        <v>4</v>
      </c>
      <c r="H13" s="101" t="s">
        <v>19</v>
      </c>
      <c r="I13" s="102"/>
      <c r="J13" s="34" t="s">
        <v>20</v>
      </c>
      <c r="K13" s="102" t="n">
        <f aca="false">M51</f>
        <v>0</v>
      </c>
      <c r="L13" s="34" t="s">
        <v>21</v>
      </c>
      <c r="M13" s="102" t="n">
        <f aca="false">G13-I13-K13</f>
        <v>4</v>
      </c>
      <c r="N13" s="95"/>
      <c r="O13" s="96"/>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4.25" hidden="false" customHeight="false" outlineLevel="0" collapsed="false">
      <c r="A14" s="0"/>
      <c r="B14" s="0"/>
      <c r="C14" s="92"/>
      <c r="D14" s="0"/>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21" hidden="false" customHeight="true" outlineLevel="0" collapsed="false">
      <c r="A15" s="0"/>
      <c r="B15" s="0"/>
      <c r="C15" s="103" t="s">
        <v>64</v>
      </c>
      <c r="D15" s="104" t="s">
        <v>23</v>
      </c>
      <c r="E15" s="104"/>
      <c r="F15" s="104" t="s">
        <v>24</v>
      </c>
      <c r="G15" s="105" t="s">
        <v>25</v>
      </c>
      <c r="H15" s="105" t="s">
        <v>26</v>
      </c>
      <c r="I15" s="104" t="s">
        <v>24</v>
      </c>
      <c r="J15" s="105" t="s">
        <v>25</v>
      </c>
      <c r="K15" s="105" t="s">
        <v>27</v>
      </c>
      <c r="L15" s="105" t="s">
        <v>65</v>
      </c>
      <c r="M15" s="106" t="s">
        <v>29</v>
      </c>
      <c r="N15" s="105" t="s">
        <v>30</v>
      </c>
      <c r="O15" s="105" t="s">
        <v>31</v>
      </c>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21" hidden="false" customHeight="true" outlineLevel="0" collapsed="false">
      <c r="A16" s="0"/>
      <c r="B16" s="0"/>
      <c r="C16" s="107"/>
      <c r="D16" s="108"/>
      <c r="E16" s="109" t="s">
        <v>34</v>
      </c>
      <c r="F16" s="110"/>
      <c r="G16" s="110"/>
      <c r="H16" s="111" t="n">
        <f aca="false">G16-F16</f>
        <v>0</v>
      </c>
      <c r="I16" s="112"/>
      <c r="J16" s="110"/>
      <c r="K16" s="111" t="n">
        <f aca="false">J16-I16</f>
        <v>0</v>
      </c>
      <c r="L16" s="113" t="n">
        <f aca="false">(IF((H16+K16)&gt;0.375,0.0416666666666667,IF((H16+K16)&gt;0.25,0.0208333333333333,0)))</f>
        <v>0</v>
      </c>
      <c r="M16" s="114"/>
      <c r="N16" s="111" t="str">
        <f aca="false">IF(M16="","",M16*($G$11/$G$10))</f>
        <v/>
      </c>
      <c r="O16" s="113" t="n">
        <f aca="false">IF((H16+K16-L16)&gt;0.416666666666666,"10h überschritten",(H16+K16-L16))</f>
        <v>0</v>
      </c>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21" hidden="false" customHeight="true" outlineLevel="0" collapsed="false">
      <c r="A17" s="0"/>
      <c r="B17" s="0"/>
      <c r="C17" s="107"/>
      <c r="D17" s="108"/>
      <c r="E17" s="109" t="s">
        <v>35</v>
      </c>
      <c r="F17" s="110"/>
      <c r="G17" s="110"/>
      <c r="H17" s="111" t="n">
        <f aca="false">G17-F17</f>
        <v>0</v>
      </c>
      <c r="I17" s="112"/>
      <c r="J17" s="110"/>
      <c r="K17" s="111" t="n">
        <f aca="false">J17-I17</f>
        <v>0</v>
      </c>
      <c r="L17" s="113" t="n">
        <f aca="false">(IF((H17+K17)&gt;0.375,0.0416666666666667,IF((H17+K17)&gt;0.25,0.0208333333333333,0)))</f>
        <v>0</v>
      </c>
      <c r="M17" s="114"/>
      <c r="N17" s="111" t="str">
        <f aca="false">IF(M17="","",M17*($G$11/$G$10))</f>
        <v/>
      </c>
      <c r="O17" s="113" t="n">
        <f aca="false">IF((H17+K17-L17)&gt;0.416666666666666,"10h überschritten",(H17+K17-L17))</f>
        <v>0</v>
      </c>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21" hidden="false" customHeight="true" outlineLevel="0" collapsed="false">
      <c r="A18" s="0"/>
      <c r="B18" s="0"/>
      <c r="C18" s="107"/>
      <c r="D18" s="108"/>
      <c r="E18" s="109" t="s">
        <v>36</v>
      </c>
      <c r="F18" s="110"/>
      <c r="G18" s="110"/>
      <c r="H18" s="111" t="n">
        <f aca="false">G18-F18</f>
        <v>0</v>
      </c>
      <c r="I18" s="112"/>
      <c r="J18" s="110"/>
      <c r="K18" s="111" t="n">
        <f aca="false">J18-I18</f>
        <v>0</v>
      </c>
      <c r="L18" s="113" t="n">
        <f aca="false">(IF((H18+K18)&gt;0.375,0.0416666666666667,IF((H18+K18)&gt;0.25,0.0208333333333333,0)))</f>
        <v>0</v>
      </c>
      <c r="M18" s="114"/>
      <c r="N18" s="111" t="str">
        <f aca="false">IF(M18="","",M18*($G$11/$G$10))</f>
        <v/>
      </c>
      <c r="O18" s="113" t="n">
        <f aca="false">IF((H18+K18-L18)&gt;0.416666666666666,"10h überschritten",(H18+K18-L18))</f>
        <v>0</v>
      </c>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21" hidden="false" customHeight="true" outlineLevel="0" collapsed="false">
      <c r="A19" s="0"/>
      <c r="B19" s="0"/>
      <c r="C19" s="107"/>
      <c r="D19" s="108"/>
      <c r="E19" s="109" t="s">
        <v>38</v>
      </c>
      <c r="F19" s="110"/>
      <c r="G19" s="110"/>
      <c r="H19" s="111" t="n">
        <f aca="false">G19-F19</f>
        <v>0</v>
      </c>
      <c r="I19" s="112"/>
      <c r="J19" s="110"/>
      <c r="K19" s="111" t="n">
        <f aca="false">J19-I19</f>
        <v>0</v>
      </c>
      <c r="L19" s="113" t="n">
        <f aca="false">(IF((H19+K19)&gt;0.375,0.0416666666666667,IF((H19+K19)&gt;0.25,0.0208333333333333,0)))</f>
        <v>0</v>
      </c>
      <c r="M19" s="114"/>
      <c r="N19" s="111" t="str">
        <f aca="false">IF(M19="","",M19*($G$11/$G$10))</f>
        <v/>
      </c>
      <c r="O19" s="113" t="n">
        <f aca="false">IF((H19+K19-L19)&gt;0.416666666666666,"10h überschritten",(H19+K19-L19))</f>
        <v>0</v>
      </c>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1" hidden="false" customHeight="true" outlineLevel="0" collapsed="false">
      <c r="A20" s="0"/>
      <c r="B20" s="115" t="n">
        <v>42370</v>
      </c>
      <c r="C20" s="116" t="n">
        <f aca="false">WEEKNUM(B20,21)</f>
        <v>53</v>
      </c>
      <c r="D20" s="117" t="n">
        <v>1</v>
      </c>
      <c r="E20" s="118" t="s">
        <v>39</v>
      </c>
      <c r="F20" s="119"/>
      <c r="G20" s="119"/>
      <c r="H20" s="120" t="n">
        <f aca="false">G20-F20</f>
        <v>0</v>
      </c>
      <c r="I20" s="121"/>
      <c r="J20" s="119"/>
      <c r="K20" s="120" t="n">
        <f aca="false">J20-I20</f>
        <v>0</v>
      </c>
      <c r="L20" s="122" t="n">
        <f aca="false">(IF((H20+K20)&gt;0.375,0.0416666666666667,IF((H20+K20)&gt;0.25,0.0208333333333333,0)))</f>
        <v>0</v>
      </c>
      <c r="M20" s="123"/>
      <c r="N20" s="120" t="str">
        <f aca="false">IF(M20="","",M20*($G$11/$G$10))</f>
        <v/>
      </c>
      <c r="O20" s="122" t="n">
        <f aca="false">IF((H20+K20-L20)&gt;0.416666666666666,"10h überschritten",(H20+K20-L20))</f>
        <v>0</v>
      </c>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21" hidden="false" customHeight="true" outlineLevel="0" collapsed="false">
      <c r="A21" s="0"/>
      <c r="B21" s="115" t="n">
        <v>42371</v>
      </c>
      <c r="C21" s="124" t="n">
        <f aca="false">WEEKNUM(B21,21)</f>
        <v>53</v>
      </c>
      <c r="D21" s="125" t="n">
        <v>2</v>
      </c>
      <c r="E21" s="126" t="s">
        <v>40</v>
      </c>
      <c r="F21" s="127"/>
      <c r="G21" s="127"/>
      <c r="H21" s="128" t="n">
        <f aca="false">G21-F21</f>
        <v>0</v>
      </c>
      <c r="I21" s="129"/>
      <c r="J21" s="127"/>
      <c r="K21" s="128" t="n">
        <f aca="false">J21-I21</f>
        <v>0</v>
      </c>
      <c r="L21" s="130"/>
      <c r="M21" s="131"/>
      <c r="N21" s="128" t="str">
        <f aca="false">IF(M21="","",M21*($G$11/$G$10))</f>
        <v/>
      </c>
      <c r="O21" s="130" t="n">
        <f aca="false">IF((H21+K21-L21)&gt;0.416666666666666,"10h überschritten",(H21+K21-L21))</f>
        <v>0</v>
      </c>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1" hidden="false" customHeight="true" outlineLevel="0" collapsed="false">
      <c r="A22" s="0"/>
      <c r="B22" s="115" t="n">
        <v>42372</v>
      </c>
      <c r="C22" s="132" t="n">
        <f aca="false">WEEKNUM(B22,21)</f>
        <v>53</v>
      </c>
      <c r="D22" s="133" t="n">
        <v>3</v>
      </c>
      <c r="E22" s="134" t="s">
        <v>41</v>
      </c>
      <c r="F22" s="135"/>
      <c r="G22" s="135"/>
      <c r="H22" s="136" t="n">
        <f aca="false">G22-F22</f>
        <v>0</v>
      </c>
      <c r="I22" s="137"/>
      <c r="J22" s="135"/>
      <c r="K22" s="136" t="n">
        <f aca="false">J22-I22</f>
        <v>0</v>
      </c>
      <c r="L22" s="138"/>
      <c r="M22" s="139"/>
      <c r="N22" s="136" t="str">
        <f aca="false">IF(M22="","",M22*($G$11/$G$10))</f>
        <v/>
      </c>
      <c r="O22" s="138" t="n">
        <f aca="false">IF((H22+K22-L22)&gt;0.416666666666666,"10h überschritten",(H22+K22-L22))</f>
        <v>0</v>
      </c>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21" hidden="false" customHeight="true" outlineLevel="0" collapsed="false">
      <c r="A23" s="0"/>
      <c r="B23" s="115" t="n">
        <v>42373</v>
      </c>
      <c r="C23" s="107" t="n">
        <f aca="false">WEEKNUM(B23,21)</f>
        <v>1</v>
      </c>
      <c r="D23" s="108" t="n">
        <v>4</v>
      </c>
      <c r="E23" s="109" t="s">
        <v>34</v>
      </c>
      <c r="F23" s="140"/>
      <c r="G23" s="140"/>
      <c r="H23" s="141" t="n">
        <f aca="false">G23-F23</f>
        <v>0</v>
      </c>
      <c r="I23" s="142"/>
      <c r="J23" s="140"/>
      <c r="K23" s="141" t="n">
        <f aca="false">J23-I23</f>
        <v>0</v>
      </c>
      <c r="L23" s="143" t="n">
        <f aca="false">(IF((H23+K23)&gt;0.375,0.0416666666666667,IF((H23+K23)&gt;0.25,0.0208333333333333,0)))</f>
        <v>0</v>
      </c>
      <c r="M23" s="144"/>
      <c r="N23" s="141" t="str">
        <f aca="false">IF(M23="","",M23*($G$11/$G$10))</f>
        <v/>
      </c>
      <c r="O23" s="143" t="n">
        <f aca="false">IF((H23+K23-L23)&gt;0.416666666666666,"10h überschritten",(H23+K23-L23))</f>
        <v>0</v>
      </c>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1" hidden="false" customHeight="true" outlineLevel="0" collapsed="false">
      <c r="A24" s="0"/>
      <c r="B24" s="115" t="n">
        <v>42374</v>
      </c>
      <c r="C24" s="107" t="n">
        <f aca="false">WEEKNUM(B24,21)</f>
        <v>1</v>
      </c>
      <c r="D24" s="108" t="n">
        <v>5</v>
      </c>
      <c r="E24" s="109" t="s">
        <v>35</v>
      </c>
      <c r="F24" s="140"/>
      <c r="G24" s="140"/>
      <c r="H24" s="145" t="n">
        <f aca="false">G24-F24</f>
        <v>0</v>
      </c>
      <c r="I24" s="142"/>
      <c r="J24" s="140"/>
      <c r="K24" s="145" t="n">
        <f aca="false">J24-I24</f>
        <v>0</v>
      </c>
      <c r="L24" s="143" t="n">
        <f aca="false">(IF((H24+K24)&gt;0.375,0.0416666666666667,IF((H24+K24)&gt;0.25,0.0208333333333333,0)))</f>
        <v>0</v>
      </c>
      <c r="M24" s="144"/>
      <c r="N24" s="145" t="str">
        <f aca="false">IF(M24="","",M24*($G$11/$G$10))</f>
        <v/>
      </c>
      <c r="O24" s="143" t="n">
        <f aca="false">IF((H24+K24-L24)&gt;0.416666666666666,"10h überschritten",(H24+K24-L24))</f>
        <v>0</v>
      </c>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21" hidden="false" customHeight="true" outlineLevel="0" collapsed="false">
      <c r="A25" s="0"/>
      <c r="B25" s="115" t="n">
        <v>42375</v>
      </c>
      <c r="C25" s="107" t="n">
        <f aca="false">WEEKNUM(B25,21)</f>
        <v>1</v>
      </c>
      <c r="D25" s="108" t="n">
        <v>6</v>
      </c>
      <c r="E25" s="109" t="s">
        <v>36</v>
      </c>
      <c r="F25" s="140"/>
      <c r="G25" s="140"/>
      <c r="H25" s="145" t="n">
        <f aca="false">G25-F25</f>
        <v>0</v>
      </c>
      <c r="I25" s="142"/>
      <c r="J25" s="140"/>
      <c r="K25" s="145" t="n">
        <f aca="false">J25-I25</f>
        <v>0</v>
      </c>
      <c r="L25" s="143" t="n">
        <f aca="false">(IF((H25+K25)&gt;0.375,0.0416666666666667,IF((H25+K25)&gt;0.25,0.0208333333333333,0)))</f>
        <v>0</v>
      </c>
      <c r="M25" s="144"/>
      <c r="N25" s="145" t="str">
        <f aca="false">IF(M25="","",M25*($G$11/$G$10))</f>
        <v/>
      </c>
      <c r="O25" s="143" t="n">
        <f aca="false">IF((H25+K25-L25)&gt;0.416666666666666,"10h überschritten",(H25+K25-L25))</f>
        <v>0</v>
      </c>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21" hidden="false" customHeight="true" outlineLevel="0" collapsed="false">
      <c r="A26" s="0"/>
      <c r="B26" s="115" t="n">
        <v>42376</v>
      </c>
      <c r="C26" s="107" t="n">
        <f aca="false">WEEKNUM(B26,21)</f>
        <v>1</v>
      </c>
      <c r="D26" s="108" t="n">
        <v>7</v>
      </c>
      <c r="E26" s="109" t="s">
        <v>38</v>
      </c>
      <c r="F26" s="110"/>
      <c r="G26" s="110"/>
      <c r="H26" s="111" t="n">
        <f aca="false">G26-F26</f>
        <v>0</v>
      </c>
      <c r="I26" s="112"/>
      <c r="J26" s="110"/>
      <c r="K26" s="111" t="n">
        <f aca="false">J26-I26</f>
        <v>0</v>
      </c>
      <c r="L26" s="113" t="n">
        <f aca="false">(IF((H26+K26)&gt;0.375,0.0416666666666667,IF((H26+K26)&gt;0.25,0.0208333333333333,0)))</f>
        <v>0</v>
      </c>
      <c r="M26" s="114"/>
      <c r="N26" s="111" t="str">
        <f aca="false">IF(M26="","",M26*($G$11/$G$10))</f>
        <v/>
      </c>
      <c r="O26" s="113" t="n">
        <f aca="false">IF((H26+K26-L26)&gt;0.416666666666666,"10h überschritten",(H26+K26-L26))</f>
        <v>0</v>
      </c>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21" hidden="false" customHeight="true" outlineLevel="0" collapsed="false">
      <c r="A27" s="0"/>
      <c r="B27" s="115" t="n">
        <v>42377</v>
      </c>
      <c r="C27" s="116" t="n">
        <f aca="false">WEEKNUM(B27,21)</f>
        <v>1</v>
      </c>
      <c r="D27" s="117" t="n">
        <v>8</v>
      </c>
      <c r="E27" s="118" t="s">
        <v>39</v>
      </c>
      <c r="F27" s="146"/>
      <c r="G27" s="146"/>
      <c r="H27" s="147" t="n">
        <f aca="false">G27-F27</f>
        <v>0</v>
      </c>
      <c r="I27" s="148"/>
      <c r="J27" s="146"/>
      <c r="K27" s="147" t="n">
        <f aca="false">J27-I27</f>
        <v>0</v>
      </c>
      <c r="L27" s="149" t="n">
        <f aca="false">(IF((H27+K27)&gt;0.375,0.0416666666666667,IF((H27+K27)&gt;0.25,0.0208333333333333,0)))</f>
        <v>0</v>
      </c>
      <c r="M27" s="150"/>
      <c r="N27" s="147" t="str">
        <f aca="false">IF(M27="","",M27*($G$11/$G$10))</f>
        <v/>
      </c>
      <c r="O27" s="149" t="n">
        <f aca="false">IF((H27+K27-L27)&gt;0.416666666666666,"10h überschritten",(H27+K27-L27))</f>
        <v>0</v>
      </c>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21" hidden="false" customHeight="true" outlineLevel="0" collapsed="false">
      <c r="A28" s="0"/>
      <c r="B28" s="115" t="n">
        <v>42378</v>
      </c>
      <c r="C28" s="124" t="n">
        <f aca="false">WEEKNUM(B28,21)</f>
        <v>1</v>
      </c>
      <c r="D28" s="125" t="n">
        <v>9</v>
      </c>
      <c r="E28" s="126" t="s">
        <v>40</v>
      </c>
      <c r="F28" s="151"/>
      <c r="G28" s="151"/>
      <c r="H28" s="152" t="n">
        <f aca="false">G28-F28</f>
        <v>0</v>
      </c>
      <c r="I28" s="153"/>
      <c r="J28" s="151"/>
      <c r="K28" s="152" t="n">
        <f aca="false">J28-I28</f>
        <v>0</v>
      </c>
      <c r="L28" s="154"/>
      <c r="M28" s="155"/>
      <c r="N28" s="152" t="str">
        <f aca="false">IF(M28="","",M28*($G$11/$G$10))</f>
        <v/>
      </c>
      <c r="O28" s="154" t="n">
        <f aca="false">IF((H28+K28-L28)&gt;0.416666666666666,"10h überschritten",(H28+K28-L28))</f>
        <v>0</v>
      </c>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21" hidden="false" customHeight="true" outlineLevel="0" collapsed="false">
      <c r="A29" s="0"/>
      <c r="B29" s="115" t="n">
        <v>42379</v>
      </c>
      <c r="C29" s="132" t="n">
        <f aca="false">WEEKNUM(B29,21)</f>
        <v>1</v>
      </c>
      <c r="D29" s="133" t="n">
        <v>10</v>
      </c>
      <c r="E29" s="134" t="s">
        <v>41</v>
      </c>
      <c r="F29" s="156"/>
      <c r="G29" s="156"/>
      <c r="H29" s="157" t="n">
        <f aca="false">G29-F29</f>
        <v>0</v>
      </c>
      <c r="I29" s="158"/>
      <c r="J29" s="156"/>
      <c r="K29" s="157" t="n">
        <f aca="false">J29-I29</f>
        <v>0</v>
      </c>
      <c r="L29" s="159"/>
      <c r="M29" s="160"/>
      <c r="N29" s="157" t="str">
        <f aca="false">IF(M29="","",M29*($G$11/$G$10))</f>
        <v/>
      </c>
      <c r="O29" s="159" t="n">
        <f aca="false">IF((H29+K29-L29)&gt;0.416666666666666,"10h überschritten",(H29+K29-L29))</f>
        <v>0</v>
      </c>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1" hidden="false" customHeight="true" outlineLevel="0" collapsed="false">
      <c r="A30" s="0"/>
      <c r="B30" s="115" t="n">
        <v>42380</v>
      </c>
      <c r="C30" s="107" t="n">
        <f aca="false">WEEKNUM(B30,21)</f>
        <v>2</v>
      </c>
      <c r="D30" s="108" t="n">
        <v>11</v>
      </c>
      <c r="E30" s="109" t="s">
        <v>34</v>
      </c>
      <c r="F30" s="110"/>
      <c r="G30" s="110"/>
      <c r="H30" s="161" t="n">
        <f aca="false">G30-F30</f>
        <v>0</v>
      </c>
      <c r="I30" s="112"/>
      <c r="J30" s="110"/>
      <c r="K30" s="161" t="n">
        <f aca="false">J30-I30</f>
        <v>0</v>
      </c>
      <c r="L30" s="113" t="n">
        <f aca="false">(IF((H30+K30)&gt;0.375,0.0416666666666667,IF((H30+K30)&gt;0.25,0.0208333333333333,0)))</f>
        <v>0</v>
      </c>
      <c r="M30" s="114"/>
      <c r="N30" s="161" t="str">
        <f aca="false">IF(M30="","",M30*($G$11/$G$10))</f>
        <v/>
      </c>
      <c r="O30" s="113" t="n">
        <f aca="false">IF((H30+K30-L30)&gt;0.416666666666666,"10h überschritten",(H30+K30-L30))</f>
        <v>0</v>
      </c>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21" hidden="false" customHeight="true" outlineLevel="0" collapsed="false">
      <c r="A31" s="0"/>
      <c r="B31" s="115" t="n">
        <v>42381</v>
      </c>
      <c r="C31" s="107" t="n">
        <f aca="false">WEEKNUM(B31,21)</f>
        <v>2</v>
      </c>
      <c r="D31" s="108" t="n">
        <v>12</v>
      </c>
      <c r="E31" s="109" t="s">
        <v>35</v>
      </c>
      <c r="F31" s="110"/>
      <c r="G31" s="110"/>
      <c r="H31" s="111" t="n">
        <f aca="false">G31-F31</f>
        <v>0</v>
      </c>
      <c r="I31" s="112"/>
      <c r="J31" s="110"/>
      <c r="K31" s="111" t="n">
        <f aca="false">J31-I31</f>
        <v>0</v>
      </c>
      <c r="L31" s="113" t="n">
        <f aca="false">(IF((H31+K31)&gt;0.375,0.0416666666666667,IF((H31+K31)&gt;0.25,0.0208333333333333,0)))</f>
        <v>0</v>
      </c>
      <c r="M31" s="114"/>
      <c r="N31" s="111" t="str">
        <f aca="false">IF(M31="","",M31*($G$11/$G$10))</f>
        <v/>
      </c>
      <c r="O31" s="113" t="n">
        <f aca="false">IF((H31+K31-L31)&gt;0.416666666666666,"10h überschritten",(H31+K31-L31))</f>
        <v>0</v>
      </c>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21" hidden="false" customHeight="true" outlineLevel="0" collapsed="false">
      <c r="A32" s="0"/>
      <c r="B32" s="115" t="n">
        <v>42382</v>
      </c>
      <c r="C32" s="107" t="n">
        <f aca="false">WEEKNUM(B32,21)</f>
        <v>2</v>
      </c>
      <c r="D32" s="108" t="n">
        <v>13</v>
      </c>
      <c r="E32" s="109" t="s">
        <v>36</v>
      </c>
      <c r="F32" s="110"/>
      <c r="G32" s="110"/>
      <c r="H32" s="111" t="n">
        <f aca="false">G32-F32</f>
        <v>0</v>
      </c>
      <c r="I32" s="112"/>
      <c r="J32" s="110"/>
      <c r="K32" s="111" t="n">
        <f aca="false">J32-I32</f>
        <v>0</v>
      </c>
      <c r="L32" s="113" t="n">
        <f aca="false">(IF((H32+K32)&gt;0.375,0.0416666666666667,IF((H32+K32)&gt;0.25,0.0208333333333333,0)))</f>
        <v>0</v>
      </c>
      <c r="M32" s="114"/>
      <c r="N32" s="111" t="str">
        <f aca="false">IF(M32="","",M32*($G$11/$G$10))</f>
        <v/>
      </c>
      <c r="O32" s="113" t="n">
        <f aca="false">IF((H32+K32-L32)&gt;0.416666666666666,"10h überschritten",(H32+K32-L32))</f>
        <v>0</v>
      </c>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21" hidden="false" customHeight="true" outlineLevel="0" collapsed="false">
      <c r="A33" s="0"/>
      <c r="B33" s="115" t="n">
        <v>42383</v>
      </c>
      <c r="C33" s="107" t="n">
        <f aca="false">WEEKNUM(B33,21)</f>
        <v>2</v>
      </c>
      <c r="D33" s="108" t="n">
        <v>14</v>
      </c>
      <c r="E33" s="109" t="s">
        <v>38</v>
      </c>
      <c r="F33" s="110"/>
      <c r="G33" s="110"/>
      <c r="H33" s="111" t="n">
        <f aca="false">G33-F33</f>
        <v>0</v>
      </c>
      <c r="I33" s="112"/>
      <c r="J33" s="110"/>
      <c r="K33" s="111" t="n">
        <f aca="false">J33-I33</f>
        <v>0</v>
      </c>
      <c r="L33" s="113" t="n">
        <f aca="false">(IF((H33+K33)&gt;0.375,0.0416666666666667,IF((H33+K33)&gt;0.25,0.0208333333333333,0)))</f>
        <v>0</v>
      </c>
      <c r="M33" s="114"/>
      <c r="N33" s="111" t="str">
        <f aca="false">IF(M33="","",M33*($G$11/$G$10))</f>
        <v/>
      </c>
      <c r="O33" s="113" t="n">
        <f aca="false">IF((H33+K33-L33)&gt;0.416666666666666,"10h überschritten",(H33+K33-L33))</f>
        <v>0</v>
      </c>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21" hidden="false" customHeight="true" outlineLevel="0" collapsed="false">
      <c r="A34" s="0"/>
      <c r="B34" s="115" t="n">
        <v>42384</v>
      </c>
      <c r="C34" s="116" t="n">
        <f aca="false">WEEKNUM(B34,21)</f>
        <v>2</v>
      </c>
      <c r="D34" s="117" t="n">
        <v>15</v>
      </c>
      <c r="E34" s="118" t="s">
        <v>39</v>
      </c>
      <c r="F34" s="146"/>
      <c r="G34" s="146"/>
      <c r="H34" s="147" t="n">
        <f aca="false">G34-F34</f>
        <v>0</v>
      </c>
      <c r="I34" s="148"/>
      <c r="J34" s="146"/>
      <c r="K34" s="147" t="n">
        <f aca="false">J34-I34</f>
        <v>0</v>
      </c>
      <c r="L34" s="149" t="n">
        <f aca="false">(IF((H34+K34)&gt;0.375,0.0416666666666667,IF((H34+K34)&gt;0.25,0.0208333333333333,0)))</f>
        <v>0</v>
      </c>
      <c r="M34" s="150"/>
      <c r="N34" s="147" t="str">
        <f aca="false">IF(M34="","",M34*($G$11/$G$10))</f>
        <v/>
      </c>
      <c r="O34" s="149" t="n">
        <f aca="false">IF((H34+K34-L34)&gt;0.416666666666666,"10h überschritten",(H34+K34-L34))</f>
        <v>0</v>
      </c>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1" hidden="false" customHeight="true" outlineLevel="0" collapsed="false">
      <c r="A35" s="0"/>
      <c r="B35" s="115" t="n">
        <v>42385</v>
      </c>
      <c r="C35" s="124" t="n">
        <f aca="false">WEEKNUM(B35,21)</f>
        <v>2</v>
      </c>
      <c r="D35" s="125" t="n">
        <v>16</v>
      </c>
      <c r="E35" s="126" t="s">
        <v>40</v>
      </c>
      <c r="F35" s="151"/>
      <c r="G35" s="151"/>
      <c r="H35" s="152" t="n">
        <f aca="false">G35-F35</f>
        <v>0</v>
      </c>
      <c r="I35" s="153"/>
      <c r="J35" s="151"/>
      <c r="K35" s="152" t="n">
        <f aca="false">J35-I35</f>
        <v>0</v>
      </c>
      <c r="L35" s="154"/>
      <c r="M35" s="155"/>
      <c r="N35" s="152" t="str">
        <f aca="false">IF(M35="","",M35*($G$11/$G$10))</f>
        <v/>
      </c>
      <c r="O35" s="154" t="n">
        <f aca="false">IF((H35+K35-L35)&gt;0.416666666666666,"10h überschritten",(H35+K35-L35))</f>
        <v>0</v>
      </c>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1" hidden="false" customHeight="true" outlineLevel="0" collapsed="false">
      <c r="A36" s="0"/>
      <c r="B36" s="115" t="n">
        <v>42386</v>
      </c>
      <c r="C36" s="132" t="n">
        <f aca="false">WEEKNUM(B36,21)</f>
        <v>2</v>
      </c>
      <c r="D36" s="133" t="n">
        <v>17</v>
      </c>
      <c r="E36" s="134" t="s">
        <v>41</v>
      </c>
      <c r="F36" s="156"/>
      <c r="G36" s="156"/>
      <c r="H36" s="157" t="n">
        <f aca="false">G36-F36</f>
        <v>0</v>
      </c>
      <c r="I36" s="158"/>
      <c r="J36" s="156"/>
      <c r="K36" s="157" t="n">
        <f aca="false">J36-I36</f>
        <v>0</v>
      </c>
      <c r="L36" s="159"/>
      <c r="M36" s="160"/>
      <c r="N36" s="157" t="str">
        <f aca="false">IF(M36="","",M36*($G$11/$G$10))</f>
        <v/>
      </c>
      <c r="O36" s="159" t="n">
        <f aca="false">IF((H36+K36-L36)&gt;0.416666666666666,"10h überschritten",(H36+K36-L36))</f>
        <v>0</v>
      </c>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1" hidden="false" customHeight="true" outlineLevel="0" collapsed="false">
      <c r="A37" s="0"/>
      <c r="B37" s="115" t="n">
        <v>42387</v>
      </c>
      <c r="C37" s="107" t="n">
        <f aca="false">WEEKNUM(B37,21)</f>
        <v>3</v>
      </c>
      <c r="D37" s="108" t="n">
        <v>18</v>
      </c>
      <c r="E37" s="109" t="s">
        <v>34</v>
      </c>
      <c r="F37" s="110"/>
      <c r="G37" s="110"/>
      <c r="H37" s="161" t="n">
        <f aca="false">G37-F37</f>
        <v>0</v>
      </c>
      <c r="I37" s="112"/>
      <c r="J37" s="110"/>
      <c r="K37" s="161" t="n">
        <f aca="false">J37-I37</f>
        <v>0</v>
      </c>
      <c r="L37" s="113" t="n">
        <f aca="false">(IF((H37+K37)&gt;0.375,0.0416666666666667,IF((H37+K37)&gt;0.25,0.0208333333333333,0)))</f>
        <v>0</v>
      </c>
      <c r="M37" s="114"/>
      <c r="N37" s="161" t="str">
        <f aca="false">IF(M37="","",M37*($G$11/$G$10))</f>
        <v/>
      </c>
      <c r="O37" s="113" t="n">
        <f aca="false">IF((H37+K37-L37)&gt;0.416666666666666,"10h überschritten",(H37+K37-L37))</f>
        <v>0</v>
      </c>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21" hidden="false" customHeight="true" outlineLevel="0" collapsed="false">
      <c r="A38" s="0"/>
      <c r="B38" s="115" t="n">
        <v>42388</v>
      </c>
      <c r="C38" s="107" t="n">
        <f aca="false">WEEKNUM(B38,21)</f>
        <v>3</v>
      </c>
      <c r="D38" s="108" t="n">
        <v>19</v>
      </c>
      <c r="E38" s="109" t="s">
        <v>35</v>
      </c>
      <c r="F38" s="110"/>
      <c r="G38" s="110"/>
      <c r="H38" s="111" t="n">
        <f aca="false">G38-F38</f>
        <v>0</v>
      </c>
      <c r="I38" s="112"/>
      <c r="J38" s="110"/>
      <c r="K38" s="111" t="n">
        <f aca="false">J38-I38</f>
        <v>0</v>
      </c>
      <c r="L38" s="113" t="n">
        <f aca="false">(IF((H38+K38)&gt;0.375,0.0416666666666667,IF((H38+K38)&gt;0.25,0.0208333333333333,0)))</f>
        <v>0</v>
      </c>
      <c r="M38" s="114"/>
      <c r="N38" s="111" t="str">
        <f aca="false">IF(M38="","",M38*($G$11/$G$10))</f>
        <v/>
      </c>
      <c r="O38" s="113" t="n">
        <f aca="false">IF((H38+K38-L38)&gt;0.416666666666666,"10h überschritten",(H38+K38-L38))</f>
        <v>0</v>
      </c>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21" hidden="false" customHeight="true" outlineLevel="0" collapsed="false">
      <c r="A39" s="0"/>
      <c r="B39" s="115" t="n">
        <v>42389</v>
      </c>
      <c r="C39" s="107" t="n">
        <f aca="false">WEEKNUM(B39,21)</f>
        <v>3</v>
      </c>
      <c r="D39" s="108" t="n">
        <v>20</v>
      </c>
      <c r="E39" s="109" t="s">
        <v>36</v>
      </c>
      <c r="F39" s="110"/>
      <c r="G39" s="110"/>
      <c r="H39" s="111" t="n">
        <f aca="false">G39-F39</f>
        <v>0</v>
      </c>
      <c r="I39" s="112"/>
      <c r="J39" s="110"/>
      <c r="K39" s="111" t="n">
        <f aca="false">J39-I39</f>
        <v>0</v>
      </c>
      <c r="L39" s="113" t="n">
        <f aca="false">(IF((H39+K39)&gt;0.375,0.0416666666666667,IF((H39+K39)&gt;0.25,0.0208333333333333,0)))</f>
        <v>0</v>
      </c>
      <c r="M39" s="114"/>
      <c r="N39" s="111" t="str">
        <f aca="false">IF(M39="","",M39*($G$11/$G$10))</f>
        <v/>
      </c>
      <c r="O39" s="113" t="n">
        <f aca="false">IF((H39+K39-L39)&gt;0.416666666666666,"10h überschritten",(H39+K39-L39))</f>
        <v>0</v>
      </c>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21" hidden="false" customHeight="true" outlineLevel="0" collapsed="false">
      <c r="A40" s="0"/>
      <c r="B40" s="115" t="n">
        <v>42390</v>
      </c>
      <c r="C40" s="107" t="n">
        <f aca="false">WEEKNUM(B40,21)</f>
        <v>3</v>
      </c>
      <c r="D40" s="108" t="n">
        <v>21</v>
      </c>
      <c r="E40" s="109" t="s">
        <v>38</v>
      </c>
      <c r="F40" s="110"/>
      <c r="G40" s="110"/>
      <c r="H40" s="111" t="n">
        <f aca="false">G40-F40</f>
        <v>0</v>
      </c>
      <c r="I40" s="112"/>
      <c r="J40" s="110"/>
      <c r="K40" s="111" t="n">
        <f aca="false">J40-I40</f>
        <v>0</v>
      </c>
      <c r="L40" s="113" t="n">
        <f aca="false">(IF((H40+K40)&gt;0.375,0.0416666666666667,IF((H40+K40)&gt;0.25,0.0208333333333333,0)))</f>
        <v>0</v>
      </c>
      <c r="M40" s="114"/>
      <c r="N40" s="111" t="str">
        <f aca="false">IF(M40="","",M40*($G$11/$G$10))</f>
        <v/>
      </c>
      <c r="O40" s="113" t="n">
        <f aca="false">IF((H40+K40-L40)&gt;0.416666666666666,"10h überschritten",(H40+K40-L40))</f>
        <v>0</v>
      </c>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21" hidden="false" customHeight="true" outlineLevel="0" collapsed="false">
      <c r="A41" s="0"/>
      <c r="B41" s="115" t="n">
        <v>42391</v>
      </c>
      <c r="C41" s="116" t="n">
        <f aca="false">WEEKNUM(B41,21)</f>
        <v>3</v>
      </c>
      <c r="D41" s="117" t="n">
        <v>22</v>
      </c>
      <c r="E41" s="118" t="s">
        <v>39</v>
      </c>
      <c r="F41" s="146"/>
      <c r="G41" s="146"/>
      <c r="H41" s="147" t="n">
        <f aca="false">G41-F41</f>
        <v>0</v>
      </c>
      <c r="I41" s="148"/>
      <c r="J41" s="146"/>
      <c r="K41" s="147" t="n">
        <f aca="false">J41-I41</f>
        <v>0</v>
      </c>
      <c r="L41" s="149" t="n">
        <f aca="false">(IF((H41+K41)&gt;0.375,0.0416666666666667,IF((H41+K41)&gt;0.25,0.0208333333333333,0)))</f>
        <v>0</v>
      </c>
      <c r="M41" s="150"/>
      <c r="N41" s="147" t="str">
        <f aca="false">IF(M41="","",M41*($G$11/$G$10))</f>
        <v/>
      </c>
      <c r="O41" s="149" t="n">
        <f aca="false">IF((H41+K41-L41)&gt;0.416666666666666,"10h überschritten",(H41+K41-L41))</f>
        <v>0</v>
      </c>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21" hidden="false" customHeight="true" outlineLevel="0" collapsed="false">
      <c r="A42" s="0"/>
      <c r="B42" s="115" t="n">
        <v>42392</v>
      </c>
      <c r="C42" s="124" t="n">
        <f aca="false">WEEKNUM(B42,21)</f>
        <v>3</v>
      </c>
      <c r="D42" s="125" t="n">
        <v>23</v>
      </c>
      <c r="E42" s="126" t="s">
        <v>40</v>
      </c>
      <c r="F42" s="151"/>
      <c r="G42" s="151"/>
      <c r="H42" s="152" t="n">
        <f aca="false">G42-F42</f>
        <v>0</v>
      </c>
      <c r="I42" s="153"/>
      <c r="J42" s="151"/>
      <c r="K42" s="152" t="n">
        <f aca="false">J42-I42</f>
        <v>0</v>
      </c>
      <c r="L42" s="154"/>
      <c r="M42" s="155"/>
      <c r="N42" s="152" t="str">
        <f aca="false">IF(M42="","",M42*($G$11/$G$10))</f>
        <v/>
      </c>
      <c r="O42" s="154" t="n">
        <f aca="false">IF((H42+K42-L42)&gt;0.416666666666666,"10h überschritten",(H42+K42-L42))</f>
        <v>0</v>
      </c>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21" hidden="false" customHeight="true" outlineLevel="0" collapsed="false">
      <c r="A43" s="0"/>
      <c r="B43" s="115" t="n">
        <v>42393</v>
      </c>
      <c r="C43" s="132" t="n">
        <f aca="false">WEEKNUM(B43,21)</f>
        <v>3</v>
      </c>
      <c r="D43" s="133" t="n">
        <v>24</v>
      </c>
      <c r="E43" s="134" t="s">
        <v>41</v>
      </c>
      <c r="F43" s="156"/>
      <c r="G43" s="156"/>
      <c r="H43" s="157" t="n">
        <f aca="false">G43-F43</f>
        <v>0</v>
      </c>
      <c r="I43" s="158"/>
      <c r="J43" s="156"/>
      <c r="K43" s="157" t="n">
        <f aca="false">J43-I43</f>
        <v>0</v>
      </c>
      <c r="L43" s="159"/>
      <c r="M43" s="160"/>
      <c r="N43" s="157" t="str">
        <f aca="false">IF(M43="","",M43*($G$11/$G$10))</f>
        <v/>
      </c>
      <c r="O43" s="159" t="n">
        <f aca="false">IF((H43+K43-L43)&gt;0.416666666666666,"10h überschritten",(H43+K43-L43))</f>
        <v>0</v>
      </c>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1" hidden="false" customHeight="true" outlineLevel="0" collapsed="false">
      <c r="A44" s="0"/>
      <c r="B44" s="115" t="n">
        <v>42394</v>
      </c>
      <c r="C44" s="107" t="n">
        <f aca="false">WEEKNUM(B44,21)</f>
        <v>4</v>
      </c>
      <c r="D44" s="108" t="n">
        <v>25</v>
      </c>
      <c r="E44" s="109" t="s">
        <v>34</v>
      </c>
      <c r="F44" s="110"/>
      <c r="G44" s="110"/>
      <c r="H44" s="161" t="n">
        <f aca="false">G44-F44</f>
        <v>0</v>
      </c>
      <c r="I44" s="112"/>
      <c r="J44" s="110"/>
      <c r="K44" s="161" t="n">
        <f aca="false">J44-I44</f>
        <v>0</v>
      </c>
      <c r="L44" s="113" t="n">
        <f aca="false">(IF((H44+K44)&gt;0.375,0.0416666666666667,IF((H44+K44)&gt;0.25,0.0208333333333333,0)))</f>
        <v>0</v>
      </c>
      <c r="M44" s="114"/>
      <c r="N44" s="161" t="str">
        <f aca="false">IF(M44="","",M44*($G$11/$G$10))</f>
        <v/>
      </c>
      <c r="O44" s="113" t="n">
        <f aca="false">IF((H44+K44-L44)&gt;0.416666666666666,"10h überschritten",(H44+K44-L44))</f>
        <v>0</v>
      </c>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21" hidden="false" customHeight="true" outlineLevel="0" collapsed="false">
      <c r="A45" s="0"/>
      <c r="B45" s="115" t="n">
        <v>42395</v>
      </c>
      <c r="C45" s="107" t="n">
        <f aca="false">WEEKNUM(B45,21)</f>
        <v>4</v>
      </c>
      <c r="D45" s="108" t="n">
        <v>26</v>
      </c>
      <c r="E45" s="109" t="s">
        <v>35</v>
      </c>
      <c r="F45" s="110"/>
      <c r="G45" s="110"/>
      <c r="H45" s="111" t="n">
        <f aca="false">G45-F45</f>
        <v>0</v>
      </c>
      <c r="I45" s="112"/>
      <c r="J45" s="110"/>
      <c r="K45" s="111" t="n">
        <f aca="false">J45-I45</f>
        <v>0</v>
      </c>
      <c r="L45" s="113" t="n">
        <f aca="false">(IF((H45+K45)&gt;0.375,0.0416666666666667,IF((H45+K45)&gt;0.25,0.0208333333333333,0)))</f>
        <v>0</v>
      </c>
      <c r="M45" s="114"/>
      <c r="N45" s="111" t="str">
        <f aca="false">IF(M45="","",M45*($G$11/$G$10))</f>
        <v/>
      </c>
      <c r="O45" s="113" t="n">
        <f aca="false">IF((H45+K45-L45)&gt;0.416666666666666,"10h überschritten",(H45+K45-L45))</f>
        <v>0</v>
      </c>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21" hidden="false" customHeight="true" outlineLevel="0" collapsed="false">
      <c r="A46" s="0"/>
      <c r="B46" s="115" t="n">
        <v>42396</v>
      </c>
      <c r="C46" s="107" t="n">
        <f aca="false">WEEKNUM(B46,21)</f>
        <v>4</v>
      </c>
      <c r="D46" s="108" t="n">
        <v>27</v>
      </c>
      <c r="E46" s="109" t="s">
        <v>36</v>
      </c>
      <c r="F46" s="110"/>
      <c r="G46" s="110"/>
      <c r="H46" s="111" t="n">
        <f aca="false">G46-F46</f>
        <v>0</v>
      </c>
      <c r="I46" s="112"/>
      <c r="J46" s="110"/>
      <c r="K46" s="111" t="n">
        <f aca="false">J46-I46</f>
        <v>0</v>
      </c>
      <c r="L46" s="113" t="n">
        <f aca="false">(IF((H46+K46)&gt;0.375,0.0416666666666667,IF((H46+K46)&gt;0.25,0.0208333333333333,0)))</f>
        <v>0</v>
      </c>
      <c r="M46" s="114"/>
      <c r="N46" s="111" t="str">
        <f aca="false">IF(M46="","",M46*($G$11/$G$10))</f>
        <v/>
      </c>
      <c r="O46" s="113" t="n">
        <f aca="false">IF((H46+K46-L46)&gt;0.416666666666666,"10h überschritten",(H46+K46-L46))</f>
        <v>0</v>
      </c>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21" hidden="false" customHeight="true" outlineLevel="0" collapsed="false">
      <c r="A47" s="0"/>
      <c r="B47" s="115" t="n">
        <v>42397</v>
      </c>
      <c r="C47" s="107" t="n">
        <f aca="false">WEEKNUM(B47,21)</f>
        <v>4</v>
      </c>
      <c r="D47" s="108" t="n">
        <v>28</v>
      </c>
      <c r="E47" s="109" t="s">
        <v>38</v>
      </c>
      <c r="F47" s="110"/>
      <c r="G47" s="110"/>
      <c r="H47" s="111" t="n">
        <f aca="false">G47-F47</f>
        <v>0</v>
      </c>
      <c r="I47" s="112"/>
      <c r="J47" s="110"/>
      <c r="K47" s="111" t="n">
        <f aca="false">J47-I47</f>
        <v>0</v>
      </c>
      <c r="L47" s="113" t="n">
        <f aca="false">(IF((H47+K47)&gt;0.375,0.0416666666666667,IF((H47+K47)&gt;0.25,0.0208333333333333,0)))</f>
        <v>0</v>
      </c>
      <c r="M47" s="114"/>
      <c r="N47" s="111" t="str">
        <f aca="false">IF(M47="","",M47*($G$11/$G$10))</f>
        <v/>
      </c>
      <c r="O47" s="113" t="n">
        <f aca="false">IF((H47+K47-L47)&gt;0.416666666666666,"10h überschritten",(H47+K47-L47))</f>
        <v>0</v>
      </c>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21" hidden="false" customHeight="true" outlineLevel="0" collapsed="false">
      <c r="A48" s="0"/>
      <c r="B48" s="115" t="n">
        <v>42398</v>
      </c>
      <c r="C48" s="116" t="n">
        <f aca="false">WEEKNUM(B48,21)</f>
        <v>4</v>
      </c>
      <c r="D48" s="117" t="n">
        <v>29</v>
      </c>
      <c r="E48" s="118" t="s">
        <v>39</v>
      </c>
      <c r="F48" s="146"/>
      <c r="G48" s="146"/>
      <c r="H48" s="147" t="n">
        <f aca="false">G48-F48</f>
        <v>0</v>
      </c>
      <c r="I48" s="148"/>
      <c r="J48" s="146"/>
      <c r="K48" s="147" t="n">
        <f aca="false">J48-I48</f>
        <v>0</v>
      </c>
      <c r="L48" s="149" t="n">
        <f aca="false">(IF((H48+K48)&gt;0.375,0.0416666666666667,IF((H48+K48)&gt;0.25,0.0208333333333333,0)))</f>
        <v>0</v>
      </c>
      <c r="M48" s="150"/>
      <c r="N48" s="147" t="str">
        <f aca="false">IF(M48="","",M48*($G$11/$G$10))</f>
        <v/>
      </c>
      <c r="O48" s="149" t="n">
        <f aca="false">IF((H48+K48-L48)&gt;0.416666666666666,"10h überschritten",(H48+K48-L48))</f>
        <v>0</v>
      </c>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21" hidden="false" customHeight="true" outlineLevel="0" collapsed="false">
      <c r="A49" s="0"/>
      <c r="B49" s="115" t="n">
        <v>42399</v>
      </c>
      <c r="C49" s="124" t="n">
        <f aca="false">WEEKNUM(B49,21)</f>
        <v>4</v>
      </c>
      <c r="D49" s="125" t="n">
        <v>30</v>
      </c>
      <c r="E49" s="126" t="s">
        <v>40</v>
      </c>
      <c r="F49" s="151"/>
      <c r="G49" s="151"/>
      <c r="H49" s="152" t="n">
        <f aca="false">G49-F49</f>
        <v>0</v>
      </c>
      <c r="I49" s="153"/>
      <c r="J49" s="151"/>
      <c r="K49" s="152" t="n">
        <f aca="false">J49-I49</f>
        <v>0</v>
      </c>
      <c r="L49" s="154"/>
      <c r="M49" s="155"/>
      <c r="N49" s="152" t="str">
        <f aca="false">IF(M49="","",M49*($G$11/$G$10))</f>
        <v/>
      </c>
      <c r="O49" s="154" t="n">
        <f aca="false">IF((H49+K49-L49)&gt;0.416666666666666,"10h überschritten",(H49+K49-L49))</f>
        <v>0</v>
      </c>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1" hidden="false" customHeight="true" outlineLevel="0" collapsed="false">
      <c r="A50" s="0"/>
      <c r="B50" s="115" t="n">
        <v>42400</v>
      </c>
      <c r="C50" s="132" t="n">
        <f aca="false">WEEKNUM(B50,21)</f>
        <v>4</v>
      </c>
      <c r="D50" s="133" t="n">
        <v>31</v>
      </c>
      <c r="E50" s="134" t="s">
        <v>41</v>
      </c>
      <c r="F50" s="156"/>
      <c r="G50" s="156"/>
      <c r="H50" s="157" t="n">
        <f aca="false">G50-F50</f>
        <v>0</v>
      </c>
      <c r="I50" s="158"/>
      <c r="J50" s="156"/>
      <c r="K50" s="157" t="n">
        <f aca="false">J50-I50</f>
        <v>0</v>
      </c>
      <c r="L50" s="159"/>
      <c r="M50" s="160"/>
      <c r="N50" s="157" t="str">
        <f aca="false">IF(M50="","",M50*($G$11/$G$10))</f>
        <v/>
      </c>
      <c r="O50" s="159" t="n">
        <f aca="false">IF((H50+K50-L50)&gt;0.416666666666666,"10h überschritten",(H50+K50-L50))</f>
        <v>0</v>
      </c>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21" hidden="false" customHeight="true" outlineLevel="0" collapsed="false">
      <c r="A51" s="0"/>
      <c r="B51" s="0"/>
      <c r="C51" s="0"/>
      <c r="D51" s="0"/>
      <c r="E51" s="0"/>
      <c r="F51" s="0"/>
      <c r="G51" s="0"/>
      <c r="H51" s="0"/>
      <c r="I51" s="0"/>
      <c r="J51" s="0"/>
      <c r="K51" s="0"/>
      <c r="L51" s="109" t="s">
        <v>42</v>
      </c>
      <c r="M51" s="162" t="n">
        <f aca="false">SUM(M16:M50)</f>
        <v>0</v>
      </c>
      <c r="N51" s="113" t="n">
        <f aca="false">SUM(N16:N50)</f>
        <v>0</v>
      </c>
      <c r="O51" s="113" t="n">
        <f aca="false">SUM(O16:O50)</f>
        <v>0</v>
      </c>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21" hidden="false" customHeight="true" outlineLevel="0" collapsed="false">
      <c r="A52" s="0"/>
      <c r="B52" s="0"/>
      <c r="C52" s="0"/>
      <c r="D52" s="0"/>
      <c r="E52" s="0"/>
      <c r="F52" s="0"/>
      <c r="G52" s="0"/>
      <c r="H52" s="0"/>
      <c r="I52" s="0"/>
      <c r="J52" s="0"/>
      <c r="K52" s="0"/>
      <c r="L52" s="0"/>
      <c r="M52" s="0"/>
      <c r="N52" s="109" t="s">
        <v>43</v>
      </c>
      <c r="O52" s="113" t="n">
        <f aca="false">O51+N51</f>
        <v>0</v>
      </c>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3.5" hidden="false" customHeight="false" outlineLevel="0" collapsed="false">
      <c r="A53" s="0"/>
      <c r="B53" s="62"/>
      <c r="C53" s="163"/>
      <c r="D53" s="0"/>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s="62" customFormat="true" ht="13.5" hidden="false" customHeight="false" outlineLevel="0" collapsed="false">
      <c r="C54" s="163"/>
      <c r="D54" s="164"/>
      <c r="J54" s="57" t="s">
        <v>66</v>
      </c>
      <c r="K54" s="58" t="s">
        <v>47</v>
      </c>
      <c r="L54" s="58" t="s">
        <v>48</v>
      </c>
      <c r="M54" s="58" t="s">
        <v>49</v>
      </c>
    </row>
    <row r="55" customFormat="false" ht="13.5" hidden="false" customHeight="false" outlineLevel="0" collapsed="false">
      <c r="A55" s="62"/>
      <c r="B55" s="62"/>
      <c r="C55" s="163"/>
      <c r="D55" s="164"/>
      <c r="E55" s="62"/>
      <c r="F55" s="62"/>
      <c r="G55" s="62"/>
      <c r="H55" s="62"/>
      <c r="I55" s="62"/>
      <c r="J55" s="57" t="s">
        <v>50</v>
      </c>
      <c r="K55" s="59" t="n">
        <v>53</v>
      </c>
      <c r="L55" s="60" t="n">
        <f aca="false">SUMIF(C16:C50,K55,O16:O50)</f>
        <v>0</v>
      </c>
      <c r="M55" s="61" t="str">
        <f aca="false">IF(L55=0,"",((($G$11-L55)*24)*-1)*60)</f>
        <v/>
      </c>
      <c r="N55" s="0"/>
      <c r="O55" s="0"/>
    </row>
    <row r="56" customFormat="false" ht="13.5" hidden="false" customHeight="false" outlineLevel="0" collapsed="false">
      <c r="A56" s="62"/>
      <c r="B56" s="62"/>
      <c r="C56" s="163"/>
      <c r="D56" s="164"/>
      <c r="E56" s="62"/>
      <c r="F56" s="62"/>
      <c r="G56" s="62"/>
      <c r="H56" s="62"/>
      <c r="I56" s="62"/>
      <c r="J56" s="0"/>
      <c r="K56" s="59" t="n">
        <v>1</v>
      </c>
      <c r="L56" s="60" t="n">
        <f aca="false">SUMIF(C17:C51,K56,O17:O51)</f>
        <v>0</v>
      </c>
      <c r="M56" s="61" t="str">
        <f aca="false">IF(L56=0,"",((($G$11-L56)*24)*-1)*60)</f>
        <v/>
      </c>
      <c r="N56" s="0"/>
      <c r="O56" s="0"/>
    </row>
    <row r="57" customFormat="false" ht="13.5" hidden="false" customHeight="false" outlineLevel="0" collapsed="false">
      <c r="A57" s="62"/>
      <c r="B57" s="62"/>
      <c r="C57" s="163"/>
      <c r="D57" s="164"/>
      <c r="E57" s="62"/>
      <c r="F57" s="62"/>
      <c r="G57" s="62"/>
      <c r="H57" s="62"/>
      <c r="I57" s="62"/>
      <c r="J57" s="0"/>
      <c r="K57" s="59" t="n">
        <f aca="false">K56+1</f>
        <v>2</v>
      </c>
      <c r="L57" s="60" t="n">
        <f aca="false">SUMIF(C18:C52,K57,O18:O52)</f>
        <v>0</v>
      </c>
      <c r="M57" s="61" t="str">
        <f aca="false">IF(L57=0,"",((($G$11-L57)*24)*-1)*60)</f>
        <v/>
      </c>
      <c r="N57" s="0"/>
      <c r="O57" s="0"/>
    </row>
    <row r="58" customFormat="false" ht="13.5" hidden="false" customHeight="false" outlineLevel="0" collapsed="false">
      <c r="A58" s="62"/>
      <c r="B58" s="62"/>
      <c r="C58" s="163"/>
      <c r="D58" s="164"/>
      <c r="E58" s="62"/>
      <c r="F58" s="62"/>
      <c r="G58" s="62"/>
      <c r="H58" s="62"/>
      <c r="I58" s="62"/>
      <c r="J58" s="0"/>
      <c r="K58" s="59" t="n">
        <f aca="false">K57+1</f>
        <v>3</v>
      </c>
      <c r="L58" s="60" t="n">
        <f aca="false">SUMIF(C19:C53,K58,O19:O53)</f>
        <v>0</v>
      </c>
      <c r="M58" s="61" t="str">
        <f aca="false">IF(L58=0,"",((($G$11-L58)*24)*-1)*60)</f>
        <v/>
      </c>
      <c r="N58" s="0"/>
      <c r="O58" s="0"/>
    </row>
    <row r="59" customFormat="false" ht="13.5" hidden="false" customHeight="false" outlineLevel="0" collapsed="false">
      <c r="A59" s="62"/>
      <c r="B59" s="62"/>
      <c r="C59" s="163"/>
      <c r="D59" s="164"/>
      <c r="E59" s="62"/>
      <c r="F59" s="62"/>
      <c r="G59" s="62"/>
      <c r="H59" s="62"/>
      <c r="I59" s="62"/>
      <c r="J59" s="57" t="s">
        <v>53</v>
      </c>
      <c r="K59" s="59" t="n">
        <f aca="false">K58+1</f>
        <v>4</v>
      </c>
      <c r="L59" s="60" t="n">
        <f aca="false">SUMIF(C20:C54,K59,O20:O54)</f>
        <v>0</v>
      </c>
      <c r="M59" s="61" t="str">
        <f aca="false">IF(L59=0,"",((($G$11-L59)*24)*-1)*60)</f>
        <v/>
      </c>
      <c r="N59" s="0"/>
      <c r="O59" s="0"/>
    </row>
    <row r="60" customFormat="false" ht="13.5" hidden="false" customHeight="false" outlineLevel="0" collapsed="false">
      <c r="A60" s="62"/>
      <c r="B60" s="62"/>
      <c r="C60" s="163"/>
      <c r="D60" s="164"/>
      <c r="E60" s="62"/>
      <c r="F60" s="62"/>
      <c r="G60" s="62"/>
      <c r="H60" s="62"/>
      <c r="I60" s="62"/>
      <c r="J60" s="0"/>
      <c r="K60" s="64" t="s">
        <v>55</v>
      </c>
      <c r="L60" s="64"/>
      <c r="M60" s="65" t="n">
        <f aca="false">SUM(M55:M59)</f>
        <v>0</v>
      </c>
      <c r="N60" s="0"/>
      <c r="O60" s="0"/>
    </row>
    <row r="61" customFormat="false" ht="55.5" hidden="false" customHeight="true" outlineLevel="0" collapsed="false">
      <c r="B61" s="62"/>
      <c r="C61" s="163"/>
      <c r="D61" s="165"/>
      <c r="E61" s="166"/>
      <c r="F61" s="166"/>
      <c r="G61" s="166"/>
      <c r="H61" s="166"/>
      <c r="I61" s="166"/>
      <c r="J61" s="73"/>
      <c r="K61" s="66"/>
      <c r="L61" s="66"/>
      <c r="M61" s="67"/>
      <c r="N61" s="67"/>
      <c r="O61" s="68"/>
    </row>
    <row r="62" customFormat="false" ht="14.25" hidden="false" customHeight="false" outlineLevel="0" collapsed="false">
      <c r="B62" s="62"/>
      <c r="C62" s="167"/>
      <c r="D62" s="0"/>
      <c r="E62" s="0"/>
      <c r="F62" s="0"/>
      <c r="G62" s="0"/>
      <c r="H62" s="0"/>
      <c r="I62" s="0"/>
      <c r="J62" s="69" t="s">
        <v>57</v>
      </c>
      <c r="K62" s="69"/>
      <c r="L62" s="70"/>
      <c r="M62" s="0"/>
      <c r="N62" s="0"/>
      <c r="O62" s="72" t="s">
        <v>58</v>
      </c>
    </row>
    <row r="63" customFormat="false" ht="14.25" hidden="false" customHeight="false" outlineLevel="0" collapsed="false">
      <c r="B63" s="62"/>
      <c r="C63" s="163"/>
      <c r="D63" s="0"/>
      <c r="E63" s="0"/>
      <c r="F63" s="0"/>
      <c r="G63" s="0"/>
      <c r="H63" s="0"/>
      <c r="I63" s="0"/>
      <c r="J63" s="69"/>
      <c r="K63" s="69"/>
      <c r="L63" s="62"/>
      <c r="M63" s="168"/>
      <c r="N63" s="168"/>
      <c r="O63" s="169"/>
    </row>
    <row r="64" customFormat="false" ht="14.25" hidden="false" customHeight="false" outlineLevel="0" collapsed="false">
      <c r="B64" s="62"/>
      <c r="C64" s="167"/>
      <c r="D64" s="0"/>
      <c r="E64" s="0"/>
      <c r="F64" s="0"/>
      <c r="G64" s="0"/>
      <c r="H64" s="0"/>
      <c r="I64" s="0"/>
      <c r="J64" s="69"/>
      <c r="K64" s="69"/>
      <c r="L64" s="62"/>
      <c r="M64" s="168"/>
      <c r="N64" s="168"/>
      <c r="O64" s="169"/>
    </row>
    <row r="65" customFormat="false" ht="14.25" hidden="false" customHeight="false" outlineLevel="0" collapsed="false">
      <c r="B65" s="62"/>
      <c r="C65" s="163"/>
      <c r="D65" s="0"/>
      <c r="E65" s="0"/>
      <c r="F65" s="0"/>
      <c r="G65" s="0"/>
      <c r="H65" s="0"/>
      <c r="I65" s="0"/>
      <c r="J65" s="69"/>
      <c r="K65" s="69"/>
      <c r="L65" s="62"/>
      <c r="M65" s="168"/>
      <c r="N65" s="168"/>
      <c r="O65" s="169"/>
    </row>
    <row r="66" customFormat="false" ht="14.25" hidden="false" customHeight="false" outlineLevel="0" collapsed="false">
      <c r="B66" s="62"/>
      <c r="C66" s="163"/>
      <c r="D66" s="0"/>
      <c r="E66" s="0"/>
      <c r="F66" s="0"/>
      <c r="G66" s="0"/>
      <c r="H66" s="0"/>
      <c r="I66" s="0"/>
      <c r="J66" s="69"/>
      <c r="K66" s="69"/>
      <c r="L66" s="62"/>
      <c r="M66" s="168"/>
      <c r="N66" s="168"/>
      <c r="O66" s="169"/>
    </row>
    <row r="67" customFormat="false" ht="55.5" hidden="false" customHeight="true" outlineLevel="0" collapsed="false">
      <c r="B67" s="62"/>
      <c r="C67" s="163"/>
      <c r="D67" s="165"/>
      <c r="E67" s="166"/>
      <c r="F67" s="166"/>
      <c r="G67" s="166"/>
      <c r="H67" s="166"/>
      <c r="I67" s="166"/>
      <c r="J67" s="73"/>
      <c r="K67" s="73"/>
      <c r="L67" s="73"/>
      <c r="M67" s="74"/>
      <c r="N67" s="74"/>
      <c r="O67" s="75"/>
    </row>
    <row r="68" customFormat="false" ht="14.25" hidden="false" customHeight="false" outlineLevel="0" collapsed="false">
      <c r="J68" s="69" t="s">
        <v>59</v>
      </c>
      <c r="K68" s="69"/>
      <c r="L68" s="70"/>
      <c r="M68" s="70"/>
      <c r="N68" s="70"/>
      <c r="O68" s="72" t="s">
        <v>58</v>
      </c>
    </row>
  </sheetData>
  <sheetProtection sheet="true" objects="true" scenarios="true"/>
  <mergeCells count="17">
    <mergeCell ref="E3:J3"/>
    <mergeCell ref="E5:G5"/>
    <mergeCell ref="L5:M5"/>
    <mergeCell ref="N5:O5"/>
    <mergeCell ref="E6:G6"/>
    <mergeCell ref="E7:G7"/>
    <mergeCell ref="L7:M7"/>
    <mergeCell ref="N7:O7"/>
    <mergeCell ref="L8:M8"/>
    <mergeCell ref="N8:O8"/>
    <mergeCell ref="L9:M9"/>
    <mergeCell ref="N9:O9"/>
    <mergeCell ref="L10:M10"/>
    <mergeCell ref="N10:O10"/>
    <mergeCell ref="E11:F11"/>
    <mergeCell ref="D15:E15"/>
    <mergeCell ref="K60:L60"/>
  </mergeCells>
  <conditionalFormatting sqref="M60">
    <cfRule type="cellIs" priority="2" operator="lessThan" aboveAverage="0" equalAverage="0" bottom="0" percent="0" rank="0" text="" dxfId="0">
      <formula>0</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sheetPr filterMode="false">
    <pageSetUpPr fitToPage="true"/>
  </sheetPr>
  <dimension ref="1:68"/>
  <sheetViews>
    <sheetView windowProtection="false" showFormulas="false" showGridLines="false" showRowColHeaders="true" showZeros="fals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3.5"/>
  <cols>
    <col collapsed="false" hidden="false" max="1" min="1" style="71" width="2.14285714285714"/>
    <col collapsed="false" hidden="true" max="2" min="2" style="71" width="0"/>
    <col collapsed="false" hidden="false" max="3" min="3" style="77" width="4.28571428571429"/>
    <col collapsed="false" hidden="false" max="4" min="4" style="78" width="4.28571428571429"/>
    <col collapsed="false" hidden="false" max="5" min="5" style="71" width="14.8571428571429"/>
    <col collapsed="false" hidden="false" max="12" min="6" style="71" width="12.4183673469388"/>
    <col collapsed="false" hidden="false" max="13" min="13" style="71" width="13.4285714285714"/>
    <col collapsed="false" hidden="false" max="14" min="14" style="71" width="13.0051020408163"/>
    <col collapsed="false" hidden="false" max="16" min="15" style="71" width="12.4183673469388"/>
    <col collapsed="false" hidden="false" max="1025" min="17" style="71" width="9.14285714285714"/>
  </cols>
  <sheetData>
    <row r="1" customFormat="false" ht="34.5" hidden="false" customHeight="true" outlineLevel="0" collapsed="false">
      <c r="A1" s="0"/>
      <c r="B1" s="0"/>
      <c r="C1" s="0"/>
      <c r="D1" s="0"/>
      <c r="E1" s="0"/>
      <c r="F1" s="0"/>
      <c r="G1" s="0"/>
      <c r="H1" s="0"/>
      <c r="I1" s="0"/>
      <c r="J1" s="0"/>
      <c r="K1" s="0"/>
      <c r="L1" s="0"/>
      <c r="M1" s="0"/>
      <c r="N1" s="0"/>
      <c r="O1" s="79" t="s">
        <v>0</v>
      </c>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true" outlineLevel="0" collapsed="false">
      <c r="A2" s="0"/>
      <c r="B2" s="0"/>
      <c r="C2" s="0"/>
      <c r="D2" s="0"/>
      <c r="E2" s="0"/>
      <c r="F2" s="0"/>
      <c r="G2" s="0"/>
      <c r="H2" s="0"/>
      <c r="I2" s="0"/>
      <c r="J2" s="0"/>
      <c r="K2" s="0"/>
      <c r="L2" s="0"/>
      <c r="M2" s="0"/>
      <c r="N2" s="0"/>
      <c r="O2" s="0"/>
      <c r="P2" s="8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8.5" hidden="false" customHeight="true" outlineLevel="0" collapsed="false">
      <c r="A3" s="0"/>
      <c r="B3" s="0"/>
      <c r="C3" s="0"/>
      <c r="D3" s="0"/>
      <c r="E3" s="81" t="s">
        <v>2</v>
      </c>
      <c r="F3" s="81"/>
      <c r="G3" s="81"/>
      <c r="H3" s="81"/>
      <c r="I3" s="81"/>
      <c r="J3" s="81"/>
      <c r="K3" s="82"/>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4.25" hidden="false" customHeight="true" outlineLevel="0" collapsed="false">
      <c r="A4" s="0"/>
      <c r="B4" s="0"/>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7.1" hidden="false" customHeight="true" outlineLevel="0" collapsed="false">
      <c r="A5" s="0"/>
      <c r="B5" s="0"/>
      <c r="C5" s="0"/>
      <c r="D5" s="0"/>
      <c r="E5" s="22" t="s">
        <v>3</v>
      </c>
      <c r="F5" s="22"/>
      <c r="G5" s="22"/>
      <c r="H5" s="17"/>
      <c r="I5" s="0"/>
      <c r="J5" s="0"/>
      <c r="K5" s="0"/>
      <c r="L5" s="83" t="s">
        <v>4</v>
      </c>
      <c r="M5" s="83"/>
      <c r="N5" s="170" t="s">
        <v>67</v>
      </c>
      <c r="O5" s="17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7.1" hidden="false" customHeight="true" outlineLevel="0" collapsed="false">
      <c r="A6" s="0"/>
      <c r="B6" s="0"/>
      <c r="C6" s="0"/>
      <c r="D6" s="0"/>
      <c r="E6" s="22" t="s">
        <v>7</v>
      </c>
      <c r="F6" s="22"/>
      <c r="G6" s="22"/>
      <c r="H6" s="17"/>
      <c r="I6" s="0"/>
      <c r="J6" s="0"/>
      <c r="K6" s="0"/>
      <c r="L6" s="85"/>
      <c r="M6" s="85"/>
      <c r="N6" s="86"/>
      <c r="O6" s="86"/>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7.1" hidden="false" customHeight="true" outlineLevel="0" collapsed="false">
      <c r="A7" s="0"/>
      <c r="B7" s="0"/>
      <c r="C7" s="0"/>
      <c r="D7" s="0"/>
      <c r="E7" s="22"/>
      <c r="F7" s="22"/>
      <c r="G7" s="22"/>
      <c r="H7" s="17"/>
      <c r="I7" s="0"/>
      <c r="J7" s="0"/>
      <c r="K7" s="0"/>
      <c r="L7" s="83" t="s">
        <v>61</v>
      </c>
      <c r="M7" s="83"/>
      <c r="N7" s="87" t="s">
        <v>62</v>
      </c>
      <c r="O7" s="87"/>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7.1" hidden="false" customHeight="true" outlineLevel="0" collapsed="false">
      <c r="A8" s="0"/>
      <c r="B8" s="0"/>
      <c r="C8" s="0"/>
      <c r="D8" s="0"/>
      <c r="E8" s="0"/>
      <c r="F8" s="0"/>
      <c r="G8" s="0"/>
      <c r="H8" s="0"/>
      <c r="I8" s="0"/>
      <c r="J8" s="0"/>
      <c r="K8" s="0"/>
      <c r="L8" s="83"/>
      <c r="M8" s="83"/>
      <c r="N8" s="88"/>
      <c r="O8" s="88"/>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7.1" hidden="false" customHeight="true" outlineLevel="0" collapsed="false">
      <c r="A9" s="0"/>
      <c r="B9" s="0"/>
      <c r="C9" s="0"/>
      <c r="D9" s="0"/>
      <c r="E9" s="0"/>
      <c r="F9" s="0"/>
      <c r="G9" s="0"/>
      <c r="H9" s="0"/>
      <c r="I9" s="0"/>
      <c r="J9" s="0"/>
      <c r="K9" s="0"/>
      <c r="L9" s="83" t="s">
        <v>10</v>
      </c>
      <c r="M9" s="83"/>
      <c r="N9" s="87" t="s">
        <v>63</v>
      </c>
      <c r="O9" s="87"/>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7.1" hidden="false" customHeight="true" outlineLevel="0" collapsed="false">
      <c r="A10" s="0"/>
      <c r="B10" s="0"/>
      <c r="C10" s="0"/>
      <c r="D10" s="89"/>
      <c r="E10" s="17" t="s">
        <v>13</v>
      </c>
      <c r="F10" s="18"/>
      <c r="G10" s="90" t="n">
        <v>2</v>
      </c>
      <c r="H10" s="91"/>
      <c r="I10" s="0"/>
      <c r="J10" s="0"/>
      <c r="K10" s="0"/>
      <c r="L10" s="83"/>
      <c r="M10" s="83"/>
      <c r="N10" s="88"/>
      <c r="O10" s="88"/>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7.1" hidden="false" customHeight="true" outlineLevel="0" collapsed="false">
      <c r="A11" s="0"/>
      <c r="B11" s="0"/>
      <c r="C11" s="92"/>
      <c r="D11" s="0"/>
      <c r="E11" s="22" t="s">
        <v>15</v>
      </c>
      <c r="F11" s="22"/>
      <c r="G11" s="171" t="n">
        <v>0.416666666666667</v>
      </c>
      <c r="H11" s="91"/>
      <c r="I11" s="0"/>
      <c r="J11" s="0"/>
      <c r="K11" s="0"/>
      <c r="L11" s="94"/>
      <c r="M11" s="94"/>
      <c r="N11" s="95"/>
      <c r="O11" s="96"/>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1" hidden="false" customHeight="true" outlineLevel="0" collapsed="false">
      <c r="A12" s="0"/>
      <c r="B12" s="0"/>
      <c r="C12" s="0"/>
      <c r="D12" s="89"/>
      <c r="E12" s="17" t="s">
        <v>16</v>
      </c>
      <c r="F12" s="27"/>
      <c r="G12" s="98" t="n">
        <v>42552</v>
      </c>
      <c r="H12" s="34" t="s">
        <v>17</v>
      </c>
      <c r="I12" s="98" t="n">
        <v>42735</v>
      </c>
      <c r="J12" s="0"/>
      <c r="K12" s="0"/>
      <c r="L12" s="94"/>
      <c r="M12" s="94"/>
      <c r="N12" s="95"/>
      <c r="O12" s="96"/>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7.1" hidden="false" customHeight="true" outlineLevel="0" collapsed="false">
      <c r="A13" s="0"/>
      <c r="B13" s="99"/>
      <c r="C13" s="100"/>
      <c r="D13" s="89"/>
      <c r="E13" s="17" t="s">
        <v>18</v>
      </c>
      <c r="F13" s="27"/>
      <c r="G13" s="90" t="n">
        <v>4</v>
      </c>
      <c r="H13" s="101" t="s">
        <v>19</v>
      </c>
      <c r="I13" s="102"/>
      <c r="J13" s="34" t="s">
        <v>20</v>
      </c>
      <c r="K13" s="102" t="n">
        <f aca="false">M51</f>
        <v>0</v>
      </c>
      <c r="L13" s="34" t="s">
        <v>21</v>
      </c>
      <c r="M13" s="102" t="n">
        <f aca="false">G13-I13-K13</f>
        <v>4</v>
      </c>
      <c r="N13" s="95"/>
      <c r="O13" s="96"/>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4.25" hidden="false" customHeight="false" outlineLevel="0" collapsed="false">
      <c r="A14" s="0"/>
      <c r="B14" s="0"/>
      <c r="C14" s="92"/>
      <c r="D14" s="0"/>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21" hidden="false" customHeight="true" outlineLevel="0" collapsed="false">
      <c r="A15" s="0"/>
      <c r="B15" s="0"/>
      <c r="C15" s="103" t="s">
        <v>64</v>
      </c>
      <c r="D15" s="104" t="s">
        <v>23</v>
      </c>
      <c r="E15" s="104"/>
      <c r="F15" s="104" t="s">
        <v>24</v>
      </c>
      <c r="G15" s="105" t="s">
        <v>25</v>
      </c>
      <c r="H15" s="105" t="s">
        <v>26</v>
      </c>
      <c r="I15" s="104" t="s">
        <v>24</v>
      </c>
      <c r="J15" s="105" t="s">
        <v>25</v>
      </c>
      <c r="K15" s="105" t="s">
        <v>27</v>
      </c>
      <c r="L15" s="105" t="s">
        <v>65</v>
      </c>
      <c r="M15" s="106" t="s">
        <v>29</v>
      </c>
      <c r="N15" s="105" t="s">
        <v>30</v>
      </c>
      <c r="O15" s="105" t="s">
        <v>31</v>
      </c>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21" hidden="false" customHeight="true" outlineLevel="0" collapsed="false">
      <c r="A16" s="0"/>
      <c r="B16" s="115" t="n">
        <v>42401</v>
      </c>
      <c r="C16" s="107" t="n">
        <f aca="false">TRUNC((B16-DATE(YEAR(B16+3-MOD(B16-2,7)),1,MOD(B16-2,7)-9))/7)</f>
        <v>5</v>
      </c>
      <c r="D16" s="108" t="n">
        <v>1</v>
      </c>
      <c r="E16" s="109" t="s">
        <v>34</v>
      </c>
      <c r="F16" s="110"/>
      <c r="G16" s="110"/>
      <c r="H16" s="111" t="n">
        <f aca="false">G16-F16</f>
        <v>0</v>
      </c>
      <c r="I16" s="112"/>
      <c r="J16" s="110"/>
      <c r="K16" s="111" t="n">
        <f aca="false">J16-I16</f>
        <v>0</v>
      </c>
      <c r="L16" s="113" t="n">
        <f aca="false">(IF((H16+K16)&gt;0.375,0.0416666666666667,IF((H16+K16)&gt;0.25,0.0208333333333333,0)))</f>
        <v>0</v>
      </c>
      <c r="M16" s="114"/>
      <c r="N16" s="111" t="str">
        <f aca="false">IF(M16="","",M16*($G$11/$G$10))</f>
        <v/>
      </c>
      <c r="O16" s="113" t="n">
        <f aca="false">IF((H16+K16-L16)&gt;0.416666666666666,"10h überschritten",(H16+K16-L16))</f>
        <v>0</v>
      </c>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21" hidden="false" customHeight="true" outlineLevel="0" collapsed="false">
      <c r="A17" s="0"/>
      <c r="B17" s="115" t="n">
        <v>42402</v>
      </c>
      <c r="C17" s="107" t="n">
        <f aca="false">TRUNC((B17-DATE(YEAR(B17+3-MOD(B17-2,7)),1,MOD(B17-2,7)-9))/7)</f>
        <v>5</v>
      </c>
      <c r="D17" s="108" t="n">
        <v>2</v>
      </c>
      <c r="E17" s="109" t="s">
        <v>35</v>
      </c>
      <c r="F17" s="110"/>
      <c r="G17" s="110"/>
      <c r="H17" s="111" t="n">
        <f aca="false">G17-F17</f>
        <v>0</v>
      </c>
      <c r="I17" s="112"/>
      <c r="J17" s="110"/>
      <c r="K17" s="111" t="n">
        <f aca="false">J17-I17</f>
        <v>0</v>
      </c>
      <c r="L17" s="113" t="n">
        <f aca="false">(IF((H17+K17)&gt;0.375,0.0416666666666667,IF((H17+K17)&gt;0.25,0.0208333333333333,0)))</f>
        <v>0</v>
      </c>
      <c r="M17" s="114"/>
      <c r="N17" s="111" t="str">
        <f aca="false">IF(M17="","",M17*($G$11/$G$10))</f>
        <v/>
      </c>
      <c r="O17" s="113" t="n">
        <f aca="false">IF((H17+K17-L17)&gt;0.416666666666666,"10h überschritten",(H17+K17-L17))</f>
        <v>0</v>
      </c>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21" hidden="false" customHeight="true" outlineLevel="0" collapsed="false">
      <c r="A18" s="0"/>
      <c r="B18" s="115" t="n">
        <v>42403</v>
      </c>
      <c r="C18" s="107" t="n">
        <f aca="false">TRUNC((B18-DATE(YEAR(B18+3-MOD(B18-2,7)),1,MOD(B18-2,7)-9))/7)</f>
        <v>5</v>
      </c>
      <c r="D18" s="108" t="n">
        <v>3</v>
      </c>
      <c r="E18" s="109" t="s">
        <v>36</v>
      </c>
      <c r="F18" s="110"/>
      <c r="G18" s="110"/>
      <c r="H18" s="111" t="n">
        <f aca="false">G18-F18</f>
        <v>0</v>
      </c>
      <c r="I18" s="112"/>
      <c r="J18" s="110"/>
      <c r="K18" s="111" t="n">
        <f aca="false">J18-I18</f>
        <v>0</v>
      </c>
      <c r="L18" s="113" t="n">
        <f aca="false">(IF((H18+K18)&gt;0.375,0.0416666666666667,IF((H18+K18)&gt;0.25,0.0208333333333333,0)))</f>
        <v>0</v>
      </c>
      <c r="M18" s="114"/>
      <c r="N18" s="111" t="str">
        <f aca="false">IF(M18="","",M18*($G$11/$G$10))</f>
        <v/>
      </c>
      <c r="O18" s="113" t="n">
        <f aca="false">IF((H18+K18-L18)&gt;0.416666666666666,"10h überschritten",(H18+K18-L18))</f>
        <v>0</v>
      </c>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21" hidden="false" customHeight="true" outlineLevel="0" collapsed="false">
      <c r="A19" s="0"/>
      <c r="B19" s="115" t="n">
        <v>42404</v>
      </c>
      <c r="C19" s="107" t="n">
        <f aca="false">TRUNC((B19-DATE(YEAR(B19+3-MOD(B19-2,7)),1,MOD(B19-2,7)-9))/7)</f>
        <v>5</v>
      </c>
      <c r="D19" s="108" t="n">
        <v>4</v>
      </c>
      <c r="E19" s="109" t="s">
        <v>38</v>
      </c>
      <c r="F19" s="110"/>
      <c r="G19" s="110"/>
      <c r="H19" s="111" t="n">
        <f aca="false">G19-F19</f>
        <v>0</v>
      </c>
      <c r="I19" s="112"/>
      <c r="J19" s="110"/>
      <c r="K19" s="111" t="n">
        <f aca="false">J19-I19</f>
        <v>0</v>
      </c>
      <c r="L19" s="113" t="n">
        <f aca="false">(IF((H19+K19)&gt;0.375,0.0416666666666667,IF((H19+K19)&gt;0.25,0.0208333333333333,0)))</f>
        <v>0</v>
      </c>
      <c r="M19" s="114"/>
      <c r="N19" s="111" t="str">
        <f aca="false">IF(M19="","",M19*($G$11/$G$10))</f>
        <v/>
      </c>
      <c r="O19" s="113" t="n">
        <f aca="false">IF((H19+K19-L19)&gt;0.416666666666666,"10h überschritten",(H19+K19-L19))</f>
        <v>0</v>
      </c>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1" hidden="false" customHeight="true" outlineLevel="0" collapsed="false">
      <c r="A20" s="0"/>
      <c r="B20" s="115" t="n">
        <v>42405</v>
      </c>
      <c r="C20" s="107" t="n">
        <f aca="false">TRUNC((B20-DATE(YEAR(B20+3-MOD(B20-2,7)),1,MOD(B20-2,7)-9))/7)</f>
        <v>5</v>
      </c>
      <c r="D20" s="108" t="n">
        <v>5</v>
      </c>
      <c r="E20" s="118" t="s">
        <v>39</v>
      </c>
      <c r="F20" s="146"/>
      <c r="G20" s="146"/>
      <c r="H20" s="147" t="n">
        <f aca="false">G20-F20</f>
        <v>0</v>
      </c>
      <c r="I20" s="148"/>
      <c r="J20" s="146"/>
      <c r="K20" s="147" t="n">
        <f aca="false">J20-I20</f>
        <v>0</v>
      </c>
      <c r="L20" s="149" t="n">
        <f aca="false">(IF((H20+K20)&gt;0.375,0.0416666666666667,IF((H20+K20)&gt;0.25,0.0208333333333333,0)))</f>
        <v>0</v>
      </c>
      <c r="M20" s="150"/>
      <c r="N20" s="147" t="str">
        <f aca="false">IF(M20="","",M20*($G$11/$G$10))</f>
        <v/>
      </c>
      <c r="O20" s="149" t="n">
        <f aca="false">IF((H20+K20-L20)&gt;0.416666666666666,"10h überschritten",(H20+K20-L20))</f>
        <v>0</v>
      </c>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21" hidden="false" customHeight="true" outlineLevel="0" collapsed="false">
      <c r="A21" s="0"/>
      <c r="B21" s="115" t="n">
        <v>42406</v>
      </c>
      <c r="C21" s="107" t="n">
        <f aca="false">TRUNC((B21-DATE(YEAR(B21+3-MOD(B21-2,7)),1,MOD(B21-2,7)-9))/7)</f>
        <v>5</v>
      </c>
      <c r="D21" s="108" t="n">
        <v>6</v>
      </c>
      <c r="E21" s="126" t="s">
        <v>40</v>
      </c>
      <c r="F21" s="151"/>
      <c r="G21" s="151"/>
      <c r="H21" s="152" t="n">
        <f aca="false">G21-F21</f>
        <v>0</v>
      </c>
      <c r="I21" s="153"/>
      <c r="J21" s="151"/>
      <c r="K21" s="152" t="n">
        <f aca="false">J21-I21</f>
        <v>0</v>
      </c>
      <c r="L21" s="154"/>
      <c r="M21" s="155"/>
      <c r="N21" s="152" t="str">
        <f aca="false">IF(M21="","",M21*($G$11/$G$10))</f>
        <v/>
      </c>
      <c r="O21" s="154" t="n">
        <f aca="false">IF((H21+K21-L21)&gt;0.416666666666666,"10h überschritten",(H21+K21-L21))</f>
        <v>0</v>
      </c>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1" hidden="false" customHeight="true" outlineLevel="0" collapsed="false">
      <c r="A22" s="0"/>
      <c r="B22" s="115" t="n">
        <v>42407</v>
      </c>
      <c r="C22" s="107" t="n">
        <f aca="false">TRUNC((B22-DATE(YEAR(B22+3-MOD(B22-2,7)),1,MOD(B22-2,7)-9))/7)</f>
        <v>5</v>
      </c>
      <c r="D22" s="108" t="n">
        <v>7</v>
      </c>
      <c r="E22" s="134" t="s">
        <v>41</v>
      </c>
      <c r="F22" s="156"/>
      <c r="G22" s="156"/>
      <c r="H22" s="157" t="n">
        <f aca="false">G22-F22</f>
        <v>0</v>
      </c>
      <c r="I22" s="158"/>
      <c r="J22" s="156"/>
      <c r="K22" s="157" t="n">
        <f aca="false">J22-I22</f>
        <v>0</v>
      </c>
      <c r="L22" s="159"/>
      <c r="M22" s="160"/>
      <c r="N22" s="157" t="str">
        <f aca="false">IF(M22="","",M22*($G$11/$G$10))</f>
        <v/>
      </c>
      <c r="O22" s="159" t="n">
        <f aca="false">IF((H22+K22-L22)&gt;0.416666666666666,"10h überschritten",(H22+K22-L22))</f>
        <v>0</v>
      </c>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21" hidden="false" customHeight="true" outlineLevel="0" collapsed="false">
      <c r="A23" s="0"/>
      <c r="B23" s="115" t="n">
        <v>42408</v>
      </c>
      <c r="C23" s="107" t="n">
        <f aca="false">TRUNC((B23-DATE(YEAR(B23+3-MOD(B23-2,7)),1,MOD(B23-2,7)-9))/7)</f>
        <v>6</v>
      </c>
      <c r="D23" s="108" t="n">
        <v>8</v>
      </c>
      <c r="E23" s="109" t="s">
        <v>34</v>
      </c>
      <c r="F23" s="110"/>
      <c r="G23" s="110"/>
      <c r="H23" s="161" t="n">
        <f aca="false">G23-F23</f>
        <v>0</v>
      </c>
      <c r="I23" s="112"/>
      <c r="J23" s="110"/>
      <c r="K23" s="161" t="n">
        <f aca="false">J23-I23</f>
        <v>0</v>
      </c>
      <c r="L23" s="113" t="n">
        <f aca="false">(IF((H23+K23)&gt;0.375,0.0416666666666667,IF((H23+K23)&gt;0.25,0.0208333333333333,0)))</f>
        <v>0</v>
      </c>
      <c r="M23" s="114"/>
      <c r="N23" s="161" t="str">
        <f aca="false">IF(M23="","",M23*($G$11/$G$10))</f>
        <v/>
      </c>
      <c r="O23" s="113" t="n">
        <f aca="false">IF((H23+K23-L23)&gt;0.416666666666666,"10h überschritten",(H23+K23-L23))</f>
        <v>0</v>
      </c>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1" hidden="false" customHeight="true" outlineLevel="0" collapsed="false">
      <c r="A24" s="0"/>
      <c r="B24" s="115" t="n">
        <v>42409</v>
      </c>
      <c r="C24" s="107" t="n">
        <f aca="false">TRUNC((B24-DATE(YEAR(B24+3-MOD(B24-2,7)),1,MOD(B24-2,7)-9))/7)</f>
        <v>6</v>
      </c>
      <c r="D24" s="108" t="n">
        <v>9</v>
      </c>
      <c r="E24" s="109" t="s">
        <v>35</v>
      </c>
      <c r="F24" s="110"/>
      <c r="G24" s="110"/>
      <c r="H24" s="111" t="n">
        <f aca="false">G24-F24</f>
        <v>0</v>
      </c>
      <c r="I24" s="112"/>
      <c r="J24" s="110"/>
      <c r="K24" s="111" t="n">
        <f aca="false">J24-I24</f>
        <v>0</v>
      </c>
      <c r="L24" s="113" t="n">
        <f aca="false">(IF((H24+K24)&gt;0.375,0.0416666666666667,IF((H24+K24)&gt;0.25,0.0208333333333333,0)))</f>
        <v>0</v>
      </c>
      <c r="M24" s="114"/>
      <c r="N24" s="111" t="inlineStr">
        <f aca="false">IF(M24="","",M24*($G$11/$G$10))</f>
        <is>
          <t/>
        </is>
      </c>
      <c r="O24" s="113" t="n">
        <f aca="false">IF((H24+K24-L24)&gt;0.416666666666666,"10h überschritten",(H24+K24-L24))</f>
        <v>0</v>
      </c>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21" hidden="false" customHeight="true" outlineLevel="0" collapsed="false">
      <c r="A25" s="0"/>
      <c r="B25" s="115" t="n">
        <v>42410</v>
      </c>
      <c r="C25" s="107" t="n">
        <f aca="false">TRUNC((B25-DATE(YEAR(B25+3-MOD(B25-2,7)),1,MOD(B25-2,7)-9))/7)</f>
        <v>6</v>
      </c>
      <c r="D25" s="108" t="n">
        <v>10</v>
      </c>
      <c r="E25" s="109" t="s">
        <v>36</v>
      </c>
      <c r="F25" s="110"/>
      <c r="G25" s="110"/>
      <c r="H25" s="172" t="n">
        <f aca="false">G25-F25</f>
        <v>0</v>
      </c>
      <c r="I25" s="112"/>
      <c r="J25" s="110"/>
      <c r="K25" s="111" t="n">
        <f aca="false">J25-I25</f>
        <v>0</v>
      </c>
      <c r="L25" s="113" t="n">
        <f aca="false">(IF((H25+K25)&gt;0.375,0.0416666666666667,IF((H25+K25)&gt;0.25,0.0208333333333333,0)))</f>
        <v>0</v>
      </c>
      <c r="M25" s="114"/>
      <c r="N25" s="111"/>
      <c r="O25" s="113" t="n">
        <f aca="false">IF((H25+K25-L25)&gt;0.416666666666666,"10h überschritten",(H25+K25-L25))</f>
        <v>0</v>
      </c>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21" hidden="false" customHeight="true" outlineLevel="0" collapsed="false">
      <c r="A26" s="0"/>
      <c r="B26" s="115" t="n">
        <v>42411</v>
      </c>
      <c r="C26" s="107" t="n">
        <f aca="false">TRUNC((B26-DATE(YEAR(B26+3-MOD(B26-2,7)),1,MOD(B26-2,7)-9))/7)</f>
        <v>6</v>
      </c>
      <c r="D26" s="108" t="n">
        <v>11</v>
      </c>
      <c r="E26" s="109" t="s">
        <v>38</v>
      </c>
      <c r="F26" s="110"/>
      <c r="G26" s="110"/>
      <c r="H26" s="111" t="n">
        <f aca="false">G26-F26</f>
        <v>0</v>
      </c>
      <c r="I26" s="112"/>
      <c r="J26" s="110"/>
      <c r="K26" s="111" t="n">
        <f aca="false">J26-I26</f>
        <v>0</v>
      </c>
      <c r="L26" s="113" t="n">
        <f aca="false">(IF((H26+K26)&gt;0.375,0.0416666666666667,IF((H26+K26)&gt;0.25,0.0208333333333333,0)))</f>
        <v>0</v>
      </c>
      <c r="M26" s="114"/>
      <c r="N26" s="111"/>
      <c r="O26" s="113" t="n">
        <f aca="false">IF((H26+K26-L26)&gt;0.416666666666666,"10h überschritten",(H26+K26-L26))</f>
        <v>0</v>
      </c>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21" hidden="false" customHeight="true" outlineLevel="0" collapsed="false">
      <c r="A27" s="0"/>
      <c r="B27" s="115" t="n">
        <v>42412</v>
      </c>
      <c r="C27" s="107" t="n">
        <f aca="false">TRUNC((B27-DATE(YEAR(B27+3-MOD(B27-2,7)),1,MOD(B27-2,7)-9))/7)</f>
        <v>6</v>
      </c>
      <c r="D27" s="108" t="n">
        <v>12</v>
      </c>
      <c r="E27" s="118" t="s">
        <v>39</v>
      </c>
      <c r="F27" s="146"/>
      <c r="G27" s="146"/>
      <c r="H27" s="147" t="n">
        <f aca="false">G27-F27</f>
        <v>0</v>
      </c>
      <c r="I27" s="148"/>
      <c r="J27" s="146"/>
      <c r="K27" s="147" t="n">
        <f aca="false">J27-I27</f>
        <v>0</v>
      </c>
      <c r="L27" s="149" t="n">
        <f aca="false">(IF((H27+K27)&gt;0.375,0.0416666666666667,IF((H27+K27)&gt;0.25,0.0208333333333333,0)))</f>
        <v>0</v>
      </c>
      <c r="M27" s="150"/>
      <c r="N27" s="147"/>
      <c r="O27" s="149" t="n">
        <f aca="false">IF((H27+K27-L27)&gt;0.416666666666666,"10h überschritten",(H27+K27-L27))</f>
        <v>0</v>
      </c>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21" hidden="false" customHeight="true" outlineLevel="0" collapsed="false">
      <c r="A28" s="0"/>
      <c r="B28" s="115" t="n">
        <v>42413</v>
      </c>
      <c r="C28" s="107" t="n">
        <f aca="false">TRUNC((B28-DATE(YEAR(B28+3-MOD(B28-2,7)),1,MOD(B28-2,7)-9))/7)</f>
        <v>6</v>
      </c>
      <c r="D28" s="108" t="n">
        <v>13</v>
      </c>
      <c r="E28" s="126" t="s">
        <v>40</v>
      </c>
      <c r="F28" s="151"/>
      <c r="G28" s="151"/>
      <c r="H28" s="152" t="n">
        <f aca="false">G28-F28</f>
        <v>0</v>
      </c>
      <c r="I28" s="153"/>
      <c r="J28" s="151"/>
      <c r="K28" s="152" t="n">
        <f aca="false">J28-I28</f>
        <v>0</v>
      </c>
      <c r="L28" s="154"/>
      <c r="M28" s="155"/>
      <c r="N28" s="152"/>
      <c r="O28" s="154" t="n">
        <f aca="false">IF((H28+K28-L28)&gt;0.416666666666666,"10h überschritten",(H28+K28-L28))</f>
        <v>0</v>
      </c>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21" hidden="false" customHeight="true" outlineLevel="0" collapsed="false">
      <c r="A29" s="0"/>
      <c r="B29" s="115" t="n">
        <v>42414</v>
      </c>
      <c r="C29" s="107" t="n">
        <f aca="false">TRUNC((B29-DATE(YEAR(B29+3-MOD(B29-2,7)),1,MOD(B29-2,7)-9))/7)</f>
        <v>6</v>
      </c>
      <c r="D29" s="108" t="n">
        <v>14</v>
      </c>
      <c r="E29" s="134" t="s">
        <v>41</v>
      </c>
      <c r="F29" s="156"/>
      <c r="G29" s="156"/>
      <c r="H29" s="157" t="n">
        <f aca="false">G29-F29</f>
        <v>0</v>
      </c>
      <c r="I29" s="158"/>
      <c r="J29" s="156"/>
      <c r="K29" s="157" t="n">
        <f aca="false">J29-I29</f>
        <v>0</v>
      </c>
      <c r="L29" s="159"/>
      <c r="M29" s="160"/>
      <c r="N29" s="157"/>
      <c r="O29" s="159" t="n">
        <f aca="false">IF((H29+K29-L29)&gt;0.416666666666666,"10h überschritten",(H29+K29-L29))</f>
        <v>0</v>
      </c>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1" hidden="false" customHeight="true" outlineLevel="0" collapsed="false">
      <c r="A30" s="0"/>
      <c r="B30" s="115" t="n">
        <v>42415</v>
      </c>
      <c r="C30" s="107" t="n">
        <f aca="false">TRUNC((B30-DATE(YEAR(B30+3-MOD(B30-2,7)),1,MOD(B30-2,7)-9))/7)</f>
        <v>7</v>
      </c>
      <c r="D30" s="108" t="n">
        <v>15</v>
      </c>
      <c r="E30" s="109" t="s">
        <v>34</v>
      </c>
      <c r="F30" s="110"/>
      <c r="G30" s="110"/>
      <c r="H30" s="161" t="n">
        <f aca="false">G30-F30</f>
        <v>0</v>
      </c>
      <c r="I30" s="112"/>
      <c r="J30" s="110"/>
      <c r="K30" s="161" t="n">
        <f aca="false">J30-I30</f>
        <v>0</v>
      </c>
      <c r="L30" s="113" t="n">
        <f aca="false">(IF((H30+K30)&gt;0.375,0.0416666666666667,IF((H30+K30)&gt;0.25,0.0208333333333333,0)))</f>
        <v>0</v>
      </c>
      <c r="M30" s="114"/>
      <c r="N30" s="161"/>
      <c r="O30" s="113" t="n">
        <f aca="false">IF((H30+K30-L30)&gt;0.416666666666666,"10h überschritten",(H30+K30-L30))</f>
        <v>0</v>
      </c>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21" hidden="false" customHeight="true" outlineLevel="0" collapsed="false">
      <c r="A31" s="0"/>
      <c r="B31" s="115" t="n">
        <v>42416</v>
      </c>
      <c r="C31" s="107" t="n">
        <f aca="false">TRUNC((B31-DATE(YEAR(B31+3-MOD(B31-2,7)),1,MOD(B31-2,7)-9))/7)</f>
        <v>7</v>
      </c>
      <c r="D31" s="108" t="n">
        <v>16</v>
      </c>
      <c r="E31" s="109" t="s">
        <v>35</v>
      </c>
      <c r="F31" s="110"/>
      <c r="G31" s="110"/>
      <c r="H31" s="111" t="n">
        <f aca="false">G31-F31</f>
        <v>0</v>
      </c>
      <c r="I31" s="112"/>
      <c r="J31" s="110"/>
      <c r="K31" s="111" t="n">
        <f aca="false">J31-I31</f>
        <v>0</v>
      </c>
      <c r="L31" s="113" t="n">
        <f aca="false">(IF((H31+K31)&gt;0.375,0.0416666666666667,IF((H31+K31)&gt;0.25,0.0208333333333333,0)))</f>
        <v>0</v>
      </c>
      <c r="M31" s="114"/>
      <c r="N31" s="111"/>
      <c r="O31" s="113" t="n">
        <f aca="false">IF((H31+K31-L31)&gt;0.416666666666666,"10h überschritten",(H31+K31-L31))</f>
        <v>0</v>
      </c>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21" hidden="false" customHeight="true" outlineLevel="0" collapsed="false">
      <c r="A32" s="0"/>
      <c r="B32" s="115" t="n">
        <v>42417</v>
      </c>
      <c r="C32" s="107" t="n">
        <f aca="false">TRUNC((B32-DATE(YEAR(B32+3-MOD(B32-2,7)),1,MOD(B32-2,7)-9))/7)</f>
        <v>7</v>
      </c>
      <c r="D32" s="108" t="n">
        <v>17</v>
      </c>
      <c r="E32" s="109" t="s">
        <v>36</v>
      </c>
      <c r="F32" s="110"/>
      <c r="G32" s="110"/>
      <c r="H32" s="111" t="n">
        <f aca="false">G32-F32</f>
        <v>0</v>
      </c>
      <c r="I32" s="112"/>
      <c r="J32" s="110"/>
      <c r="K32" s="111" t="n">
        <f aca="false">J32-I32</f>
        <v>0</v>
      </c>
      <c r="L32" s="113" t="n">
        <f aca="false">(IF((H32+K32)&gt;0.375,0.0416666666666667,IF((H32+K32)&gt;0.25,0.0208333333333333,0)))</f>
        <v>0</v>
      </c>
      <c r="M32" s="114"/>
      <c r="N32" s="111"/>
      <c r="O32" s="113" t="n">
        <f aca="false">IF((H32+K32-L32)&gt;0.416666666666666,"10h überschritten",(H32+K32-L32))</f>
        <v>0</v>
      </c>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21" hidden="false" customHeight="true" outlineLevel="0" collapsed="false">
      <c r="A33" s="0"/>
      <c r="B33" s="115" t="n">
        <v>42418</v>
      </c>
      <c r="C33" s="107" t="n">
        <f aca="false">TRUNC((B33-DATE(YEAR(B33+3-MOD(B33-2,7)),1,MOD(B33-2,7)-9))/7)</f>
        <v>7</v>
      </c>
      <c r="D33" s="108" t="n">
        <v>18</v>
      </c>
      <c r="E33" s="109" t="s">
        <v>38</v>
      </c>
      <c r="F33" s="110"/>
      <c r="G33" s="110"/>
      <c r="H33" s="111" t="n">
        <f aca="false">G33-F33</f>
        <v>0</v>
      </c>
      <c r="I33" s="112"/>
      <c r="J33" s="110"/>
      <c r="K33" s="111" t="n">
        <f aca="false">J33-I33</f>
        <v>0</v>
      </c>
      <c r="L33" s="113" t="n">
        <f aca="false">(IF((H33+K33)&gt;0.375,0.0416666666666667,IF((H33+K33)&gt;0.25,0.0208333333333333,0)))</f>
        <v>0</v>
      </c>
      <c r="M33" s="114"/>
      <c r="N33" s="111"/>
      <c r="O33" s="113" t="n">
        <f aca="false">IF((H33+K33-L33)&gt;0.416666666666666,"10h überschritten",(H33+K33-L33))</f>
        <v>0</v>
      </c>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21" hidden="false" customHeight="true" outlineLevel="0" collapsed="false">
      <c r="A34" s="0"/>
      <c r="B34" s="115" t="n">
        <v>42419</v>
      </c>
      <c r="C34" s="107" t="n">
        <f aca="false">TRUNC((B34-DATE(YEAR(B34+3-MOD(B34-2,7)),1,MOD(B34-2,7)-9))/7)</f>
        <v>7</v>
      </c>
      <c r="D34" s="108" t="n">
        <v>19</v>
      </c>
      <c r="E34" s="118" t="s">
        <v>39</v>
      </c>
      <c r="F34" s="146"/>
      <c r="G34" s="146"/>
      <c r="H34" s="147" t="n">
        <f aca="false">G34-F34</f>
        <v>0</v>
      </c>
      <c r="I34" s="148"/>
      <c r="J34" s="146"/>
      <c r="K34" s="147" t="n">
        <f aca="false">J34-I34</f>
        <v>0</v>
      </c>
      <c r="L34" s="149" t="n">
        <f aca="false">(IF((H34+K34)&gt;0.375,0.0416666666666667,IF((H34+K34)&gt;0.25,0.0208333333333333,0)))</f>
        <v>0</v>
      </c>
      <c r="M34" s="150"/>
      <c r="N34" s="147"/>
      <c r="O34" s="149" t="n">
        <f aca="false">IF((H34+K34-L34)&gt;0.416666666666666,"10h überschritten",(H34+K34-L34))</f>
        <v>0</v>
      </c>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1" hidden="false" customHeight="true" outlineLevel="0" collapsed="false">
      <c r="A35" s="0"/>
      <c r="B35" s="115" t="n">
        <v>42420</v>
      </c>
      <c r="C35" s="107" t="n">
        <f aca="false">TRUNC((B35-DATE(YEAR(B35+3-MOD(B35-2,7)),1,MOD(B35-2,7)-9))/7)</f>
        <v>7</v>
      </c>
      <c r="D35" s="108" t="n">
        <v>20</v>
      </c>
      <c r="E35" s="126" t="s">
        <v>40</v>
      </c>
      <c r="F35" s="151"/>
      <c r="G35" s="151"/>
      <c r="H35" s="152" t="n">
        <f aca="false">G35-F35</f>
        <v>0</v>
      </c>
      <c r="I35" s="153"/>
      <c r="J35" s="151"/>
      <c r="K35" s="152" t="n">
        <f aca="false">J35-I35</f>
        <v>0</v>
      </c>
      <c r="L35" s="154"/>
      <c r="M35" s="155"/>
      <c r="N35" s="152"/>
      <c r="O35" s="154" t="n">
        <f aca="false">IF((H35+K35-L35)&gt;0.416666666666666,"10h überschritten",(H35+K35-L35))</f>
        <v>0</v>
      </c>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1" hidden="false" customHeight="true" outlineLevel="0" collapsed="false">
      <c r="A36" s="0"/>
      <c r="B36" s="115" t="n">
        <v>42421</v>
      </c>
      <c r="C36" s="107" t="n">
        <f aca="false">TRUNC((B36-DATE(YEAR(B36+3-MOD(B36-2,7)),1,MOD(B36-2,7)-9))/7)</f>
        <v>7</v>
      </c>
      <c r="D36" s="108" t="n">
        <v>21</v>
      </c>
      <c r="E36" s="134" t="s">
        <v>41</v>
      </c>
      <c r="F36" s="156"/>
      <c r="G36" s="156"/>
      <c r="H36" s="157" t="n">
        <f aca="false">G36-F36</f>
        <v>0</v>
      </c>
      <c r="I36" s="158"/>
      <c r="J36" s="156"/>
      <c r="K36" s="157" t="n">
        <f aca="false">J36-I36</f>
        <v>0</v>
      </c>
      <c r="L36" s="159"/>
      <c r="M36" s="160"/>
      <c r="N36" s="157"/>
      <c r="O36" s="159" t="n">
        <f aca="false">IF((H36+K36-L36)&gt;0.416666666666666,"10h überschritten",(H36+K36-L36))</f>
        <v>0</v>
      </c>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1" hidden="false" customHeight="true" outlineLevel="0" collapsed="false">
      <c r="A37" s="0"/>
      <c r="B37" s="115" t="n">
        <v>42422</v>
      </c>
      <c r="C37" s="107" t="n">
        <f aca="false">TRUNC((B37-DATE(YEAR(B37+3-MOD(B37-2,7)),1,MOD(B37-2,7)-9))/7)</f>
        <v>8</v>
      </c>
      <c r="D37" s="108" t="n">
        <v>22</v>
      </c>
      <c r="E37" s="109" t="s">
        <v>34</v>
      </c>
      <c r="F37" s="110"/>
      <c r="G37" s="110"/>
      <c r="H37" s="161" t="n">
        <f aca="false">G37-F37</f>
        <v>0</v>
      </c>
      <c r="I37" s="112"/>
      <c r="J37" s="110"/>
      <c r="K37" s="161" t="n">
        <f aca="false">J37-I37</f>
        <v>0</v>
      </c>
      <c r="L37" s="113" t="n">
        <f aca="false">(IF((H37+K37)&gt;0.375,0.0416666666666667,IF((H37+K37)&gt;0.25,0.0208333333333333,0)))</f>
        <v>0</v>
      </c>
      <c r="M37" s="114"/>
      <c r="N37" s="161"/>
      <c r="O37" s="113" t="n">
        <f aca="false">IF((H37+K37-L37)&gt;0.416666666666666,"10h überschritten",(H37+K37-L37))</f>
        <v>0</v>
      </c>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21" hidden="false" customHeight="true" outlineLevel="0" collapsed="false">
      <c r="A38" s="0"/>
      <c r="B38" s="115" t="n">
        <v>42423</v>
      </c>
      <c r="C38" s="107" t="n">
        <f aca="false">TRUNC((B38-DATE(YEAR(B38+3-MOD(B38-2,7)),1,MOD(B38-2,7)-9))/7)</f>
        <v>8</v>
      </c>
      <c r="D38" s="108" t="n">
        <v>23</v>
      </c>
      <c r="E38" s="109" t="s">
        <v>35</v>
      </c>
      <c r="F38" s="110"/>
      <c r="G38" s="110"/>
      <c r="H38" s="111" t="n">
        <f aca="false">G38-F38</f>
        <v>0</v>
      </c>
      <c r="I38" s="112"/>
      <c r="J38" s="110"/>
      <c r="K38" s="111" t="n">
        <f aca="false">J38-I38</f>
        <v>0</v>
      </c>
      <c r="L38" s="113" t="n">
        <f aca="false">(IF((H38+K38)&gt;0.375,0.0416666666666667,IF((H38+K38)&gt;0.25,0.0208333333333333,0)))</f>
        <v>0</v>
      </c>
      <c r="M38" s="114"/>
      <c r="N38" s="111"/>
      <c r="O38" s="113" t="n">
        <f aca="false">IF((H38+K38-L38)&gt;0.416666666666666,"10h überschritten",(H38+K38-L38))</f>
        <v>0</v>
      </c>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21" hidden="false" customHeight="true" outlineLevel="0" collapsed="false">
      <c r="A39" s="0"/>
      <c r="B39" s="115" t="n">
        <v>42424</v>
      </c>
      <c r="C39" s="107" t="n">
        <f aca="false">TRUNC((B39-DATE(YEAR(B39+3-MOD(B39-2,7)),1,MOD(B39-2,7)-9))/7)</f>
        <v>8</v>
      </c>
      <c r="D39" s="108" t="n">
        <v>24</v>
      </c>
      <c r="E39" s="109" t="s">
        <v>36</v>
      </c>
      <c r="F39" s="110"/>
      <c r="G39" s="110"/>
      <c r="H39" s="111" t="n">
        <f aca="false">G39-F39</f>
        <v>0</v>
      </c>
      <c r="I39" s="112"/>
      <c r="J39" s="110"/>
      <c r="K39" s="111" t="n">
        <f aca="false">J39-I39</f>
        <v>0</v>
      </c>
      <c r="L39" s="113" t="n">
        <f aca="false">(IF((H39+K39)&gt;0.375,0.0416666666666667,IF((H39+K39)&gt;0.25,0.0208333333333333,0)))</f>
        <v>0</v>
      </c>
      <c r="M39" s="114"/>
      <c r="N39" s="111"/>
      <c r="O39" s="113" t="n">
        <f aca="false">IF((H39+K39-L39)&gt;0.416666666666666,"10h überschritten",(H39+K39-L39))</f>
        <v>0</v>
      </c>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21" hidden="false" customHeight="true" outlineLevel="0" collapsed="false">
      <c r="A40" s="0"/>
      <c r="B40" s="115" t="n">
        <v>42425</v>
      </c>
      <c r="C40" s="107" t="n">
        <f aca="false">TRUNC((B40-DATE(YEAR(B40+3-MOD(B40-2,7)),1,MOD(B40-2,7)-9))/7)</f>
        <v>8</v>
      </c>
      <c r="D40" s="108" t="n">
        <v>25</v>
      </c>
      <c r="E40" s="109" t="s">
        <v>38</v>
      </c>
      <c r="F40" s="110"/>
      <c r="G40" s="110"/>
      <c r="H40" s="111" t="n">
        <f aca="false">G40-F40</f>
        <v>0</v>
      </c>
      <c r="I40" s="112"/>
      <c r="J40" s="110"/>
      <c r="K40" s="111" t="n">
        <f aca="false">J40-I40</f>
        <v>0</v>
      </c>
      <c r="L40" s="113" t="n">
        <f aca="false">(IF((H40+K40)&gt;0.375,0.0416666666666667,IF((H40+K40)&gt;0.25,0.0208333333333333,0)))</f>
        <v>0</v>
      </c>
      <c r="M40" s="114"/>
      <c r="N40" s="111"/>
      <c r="O40" s="113" t="n">
        <f aca="false">IF((H40+K40-L40)&gt;0.416666666666666,"10h überschritten",(H40+K40-L40))</f>
        <v>0</v>
      </c>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21" hidden="false" customHeight="true" outlineLevel="0" collapsed="false">
      <c r="A41" s="0"/>
      <c r="B41" s="115" t="n">
        <v>42426</v>
      </c>
      <c r="C41" s="107" t="n">
        <f aca="false">TRUNC((B41-DATE(YEAR(B41+3-MOD(B41-2,7)),1,MOD(B41-2,7)-9))/7)</f>
        <v>8</v>
      </c>
      <c r="D41" s="108" t="n">
        <v>26</v>
      </c>
      <c r="E41" s="118" t="s">
        <v>39</v>
      </c>
      <c r="F41" s="146"/>
      <c r="G41" s="146"/>
      <c r="H41" s="147" t="n">
        <f aca="false">G41-F41</f>
        <v>0</v>
      </c>
      <c r="I41" s="148"/>
      <c r="J41" s="146"/>
      <c r="K41" s="147" t="n">
        <f aca="false">J41-I41</f>
        <v>0</v>
      </c>
      <c r="L41" s="149" t="n">
        <f aca="false">(IF((H41+K41)&gt;0.375,0.0416666666666667,IF((H41+K41)&gt;0.25,0.0208333333333333,0)))</f>
        <v>0</v>
      </c>
      <c r="M41" s="150"/>
      <c r="N41" s="147"/>
      <c r="O41" s="149" t="n">
        <f aca="false">IF((H41+K41-L41)&gt;0.416666666666666,"10h überschritten",(H41+K41-L41))</f>
        <v>0</v>
      </c>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21" hidden="false" customHeight="true" outlineLevel="0" collapsed="false">
      <c r="A42" s="0"/>
      <c r="B42" s="115" t="n">
        <v>42427</v>
      </c>
      <c r="C42" s="107" t="n">
        <f aca="false">TRUNC((B42-DATE(YEAR(B42+3-MOD(B42-2,7)),1,MOD(B42-2,7)-9))/7)</f>
        <v>8</v>
      </c>
      <c r="D42" s="108" t="n">
        <v>27</v>
      </c>
      <c r="E42" s="126" t="s">
        <v>40</v>
      </c>
      <c r="F42" s="151"/>
      <c r="G42" s="151"/>
      <c r="H42" s="152" t="n">
        <f aca="false">G42-F42</f>
        <v>0</v>
      </c>
      <c r="I42" s="153"/>
      <c r="J42" s="151"/>
      <c r="K42" s="152" t="n">
        <f aca="false">J42-I42</f>
        <v>0</v>
      </c>
      <c r="L42" s="154"/>
      <c r="M42" s="155"/>
      <c r="N42" s="152"/>
      <c r="O42" s="154" t="n">
        <f aca="false">IF((H42+K42-L42)&gt;0.416666666666666,"10h überschritten",(H42+K42-L42))</f>
        <v>0</v>
      </c>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21" hidden="false" customHeight="true" outlineLevel="0" collapsed="false">
      <c r="A43" s="0"/>
      <c r="B43" s="115" t="n">
        <v>42428</v>
      </c>
      <c r="C43" s="107" t="n">
        <f aca="false">TRUNC((B43-DATE(YEAR(B43+3-MOD(B43-2,7)),1,MOD(B43-2,7)-9))/7)</f>
        <v>8</v>
      </c>
      <c r="D43" s="108" t="n">
        <v>28</v>
      </c>
      <c r="E43" s="134" t="s">
        <v>41</v>
      </c>
      <c r="F43" s="156"/>
      <c r="G43" s="156"/>
      <c r="H43" s="157" t="n">
        <f aca="false">G43-F43</f>
        <v>0</v>
      </c>
      <c r="I43" s="158"/>
      <c r="J43" s="156"/>
      <c r="K43" s="157" t="n">
        <f aca="false">J43-I43</f>
        <v>0</v>
      </c>
      <c r="L43" s="159"/>
      <c r="M43" s="160"/>
      <c r="N43" s="157"/>
      <c r="O43" s="159" t="n">
        <f aca="false">IF((H43+K43-L43)&gt;0.416666666666666,"10h überschritten",(H43+K43-L43))</f>
        <v>0</v>
      </c>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1" hidden="false" customHeight="true" outlineLevel="0" collapsed="false">
      <c r="A44" s="0"/>
      <c r="B44" s="115" t="n">
        <v>42429</v>
      </c>
      <c r="C44" s="107" t="n">
        <f aca="false">TRUNC((B44-DATE(YEAR(B44+3-MOD(B44-2,7)),1,MOD(B44-2,7)-9))/7)</f>
        <v>9</v>
      </c>
      <c r="D44" s="108" t="n">
        <v>29</v>
      </c>
      <c r="E44" s="109" t="s">
        <v>34</v>
      </c>
      <c r="F44" s="110"/>
      <c r="G44" s="110"/>
      <c r="H44" s="161" t="n">
        <f aca="false">G44-F44</f>
        <v>0</v>
      </c>
      <c r="I44" s="112"/>
      <c r="J44" s="110"/>
      <c r="K44" s="161" t="n">
        <f aca="false">J44-I44</f>
        <v>0</v>
      </c>
      <c r="L44" s="113" t="n">
        <f aca="false">(IF((H44+K44)&gt;0.375,0.0416666666666667,IF((H44+K44)&gt;0.25,0.0208333333333333,0)))</f>
        <v>0</v>
      </c>
      <c r="M44" s="114"/>
      <c r="N44" s="161"/>
      <c r="O44" s="113" t="n">
        <f aca="false">IF((H44+K44-L44)&gt;0.416666666666666,"10h überschritten",(H44+K44-L44))</f>
        <v>0</v>
      </c>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21" hidden="false" customHeight="true" outlineLevel="0" collapsed="false">
      <c r="A45" s="0"/>
      <c r="B45" s="115"/>
      <c r="C45" s="132"/>
      <c r="D45" s="133"/>
      <c r="E45" s="109" t="s">
        <v>35</v>
      </c>
      <c r="F45" s="110"/>
      <c r="G45" s="110"/>
      <c r="H45" s="111" t="n">
        <f aca="false">G45-F45</f>
        <v>0</v>
      </c>
      <c r="I45" s="112"/>
      <c r="J45" s="110"/>
      <c r="K45" s="111" t="n">
        <f aca="false">J45-I45</f>
        <v>0</v>
      </c>
      <c r="L45" s="113" t="n">
        <f aca="false">(IF((H45+K45)&gt;0.375,0.0416666666666667,IF((H45+K45)&gt;0.25,0.0208333333333333,0)))</f>
        <v>0</v>
      </c>
      <c r="M45" s="114"/>
      <c r="N45" s="111"/>
      <c r="O45" s="113" t="n">
        <f aca="false">IF((H45+K45-L45)&gt;0.416666666666666,"10h überschritten",(H45+K45-L45))</f>
        <v>0</v>
      </c>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21" hidden="false" customHeight="true" outlineLevel="0" collapsed="false">
      <c r="A46" s="0"/>
      <c r="B46" s="115"/>
      <c r="C46" s="132"/>
      <c r="D46" s="133"/>
      <c r="E46" s="109" t="s">
        <v>36</v>
      </c>
      <c r="F46" s="110"/>
      <c r="G46" s="110"/>
      <c r="H46" s="111" t="n">
        <f aca="false">G46-F46</f>
        <v>0</v>
      </c>
      <c r="I46" s="112"/>
      <c r="J46" s="110"/>
      <c r="K46" s="111" t="n">
        <f aca="false">J46-I46</f>
        <v>0</v>
      </c>
      <c r="L46" s="113" t="n">
        <f aca="false">(IF((H46+K46)&gt;0.375,0.0416666666666667,IF((H46+K46)&gt;0.25,0.0208333333333333,0)))</f>
        <v>0</v>
      </c>
      <c r="M46" s="114"/>
      <c r="N46" s="111"/>
      <c r="O46" s="113" t="n">
        <f aca="false">IF((H46+K46-L46)&gt;0.416666666666666,"10h überschritten",(H46+K46-L46))</f>
        <v>0</v>
      </c>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21" hidden="false" customHeight="true" outlineLevel="0" collapsed="false">
      <c r="A47" s="0"/>
      <c r="B47" s="115"/>
      <c r="C47" s="132"/>
      <c r="D47" s="133"/>
      <c r="E47" s="109" t="s">
        <v>38</v>
      </c>
      <c r="F47" s="110"/>
      <c r="G47" s="110"/>
      <c r="H47" s="111" t="n">
        <f aca="false">G47-F47</f>
        <v>0</v>
      </c>
      <c r="I47" s="112"/>
      <c r="J47" s="110"/>
      <c r="K47" s="111" t="n">
        <f aca="false">J47-I47</f>
        <v>0</v>
      </c>
      <c r="L47" s="113" t="n">
        <f aca="false">(IF((H47+K47)&gt;0.375,0.0416666666666667,IF((H47+K47)&gt;0.25,0.0208333333333333,0)))</f>
        <v>0</v>
      </c>
      <c r="M47" s="114"/>
      <c r="N47" s="111"/>
      <c r="O47" s="113" t="n">
        <f aca="false">IF((H47+K47-L47)&gt;0.416666666666666,"10h überschritten",(H47+K47-L47))</f>
        <v>0</v>
      </c>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21" hidden="false" customHeight="true" outlineLevel="0" collapsed="false">
      <c r="A48" s="0"/>
      <c r="B48" s="115"/>
      <c r="C48" s="132"/>
      <c r="D48" s="133"/>
      <c r="E48" s="118" t="s">
        <v>39</v>
      </c>
      <c r="F48" s="146"/>
      <c r="G48" s="146"/>
      <c r="H48" s="147" t="n">
        <f aca="false">G48-F48</f>
        <v>0</v>
      </c>
      <c r="I48" s="148"/>
      <c r="J48" s="146"/>
      <c r="K48" s="147" t="n">
        <f aca="false">J48-I48</f>
        <v>0</v>
      </c>
      <c r="L48" s="149" t="n">
        <f aca="false">(IF((H48+K48)&gt;0.375,0.0416666666666667,IF((H48+K48)&gt;0.25,0.0208333333333333,0)))</f>
        <v>0</v>
      </c>
      <c r="M48" s="150"/>
      <c r="N48" s="147"/>
      <c r="O48" s="149" t="n">
        <f aca="false">IF((H48+K48-L48)&gt;0.416666666666666,"10h überschritten",(H48+K48-L48))</f>
        <v>0</v>
      </c>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21" hidden="false" customHeight="true" outlineLevel="0" collapsed="false">
      <c r="A49" s="0"/>
      <c r="B49" s="115"/>
      <c r="C49" s="132"/>
      <c r="D49" s="133"/>
      <c r="E49" s="126" t="s">
        <v>40</v>
      </c>
      <c r="F49" s="151"/>
      <c r="G49" s="151"/>
      <c r="H49" s="152" t="n">
        <f aca="false">G49-F49</f>
        <v>0</v>
      </c>
      <c r="I49" s="153"/>
      <c r="J49" s="151"/>
      <c r="K49" s="152" t="n">
        <f aca="false">J49-I49</f>
        <v>0</v>
      </c>
      <c r="L49" s="154"/>
      <c r="M49" s="155"/>
      <c r="N49" s="152"/>
      <c r="O49" s="154" t="n">
        <f aca="false">IF((H49+K49-L49)&gt;0.416666666666666,"10h überschritten",(H49+K49-L49))</f>
        <v>0</v>
      </c>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1" hidden="false" customHeight="true" outlineLevel="0" collapsed="false">
      <c r="A50" s="0"/>
      <c r="B50" s="115"/>
      <c r="C50" s="132"/>
      <c r="D50" s="133"/>
      <c r="E50" s="134" t="s">
        <v>41</v>
      </c>
      <c r="F50" s="156"/>
      <c r="G50" s="156"/>
      <c r="H50" s="157" t="n">
        <f aca="false">G50-F50</f>
        <v>0</v>
      </c>
      <c r="I50" s="158"/>
      <c r="J50" s="156"/>
      <c r="K50" s="157" t="n">
        <f aca="false">J50-I50</f>
        <v>0</v>
      </c>
      <c r="L50" s="159"/>
      <c r="M50" s="160"/>
      <c r="N50" s="157" t="str">
        <f aca="false">IF(M50="","",M50*($G$11/$G$10))</f>
        <v/>
      </c>
      <c r="O50" s="159" t="n">
        <f aca="false">IF((H50+K50-L50)&gt;0.416666666666666,"10h überschritten",(H50+K50-L50))</f>
        <v>0</v>
      </c>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21" hidden="false" customHeight="true" outlineLevel="0" collapsed="false">
      <c r="A51" s="0"/>
      <c r="B51" s="0"/>
      <c r="C51" s="0"/>
      <c r="D51" s="0"/>
      <c r="E51" s="0"/>
      <c r="F51" s="0"/>
      <c r="G51" s="0"/>
      <c r="H51" s="0"/>
      <c r="I51" s="0"/>
      <c r="J51" s="0"/>
      <c r="K51" s="0"/>
      <c r="L51" s="109" t="s">
        <v>42</v>
      </c>
      <c r="M51" s="162" t="n">
        <f aca="false">SUM(M16:M50)</f>
        <v>0</v>
      </c>
      <c r="N51" s="113" t="n">
        <f aca="false">SUM(N16:N50)</f>
        <v>0</v>
      </c>
      <c r="O51" s="113" t="n">
        <f aca="false">SUM(O16:O50)</f>
        <v>0</v>
      </c>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21" hidden="false" customHeight="true" outlineLevel="0" collapsed="false">
      <c r="A52" s="0"/>
      <c r="B52" s="0"/>
      <c r="C52" s="0"/>
      <c r="D52" s="0"/>
      <c r="E52" s="0"/>
      <c r="F52" s="0"/>
      <c r="G52" s="0"/>
      <c r="H52" s="0"/>
      <c r="I52" s="0"/>
      <c r="J52" s="0"/>
      <c r="K52" s="0"/>
      <c r="L52" s="0"/>
      <c r="M52" s="0"/>
      <c r="N52" s="109" t="s">
        <v>43</v>
      </c>
      <c r="O52" s="113" t="n">
        <f aca="false">O51+N51</f>
        <v>0</v>
      </c>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3.5" hidden="false" customHeight="false" outlineLevel="0" collapsed="false">
      <c r="A53" s="0"/>
      <c r="B53" s="62"/>
      <c r="C53" s="163"/>
      <c r="D53" s="0"/>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s="62" customFormat="true" ht="13.5" hidden="false" customHeight="false" outlineLevel="0" collapsed="false">
      <c r="C54" s="163"/>
      <c r="D54" s="164"/>
      <c r="J54" s="57" t="s">
        <v>66</v>
      </c>
      <c r="K54" s="58" t="s">
        <v>47</v>
      </c>
      <c r="L54" s="58" t="s">
        <v>48</v>
      </c>
      <c r="M54" s="58" t="s">
        <v>49</v>
      </c>
    </row>
    <row r="55" customFormat="false" ht="13.5" hidden="false" customHeight="false" outlineLevel="0" collapsed="false">
      <c r="A55" s="62"/>
      <c r="B55" s="62"/>
      <c r="C55" s="163"/>
      <c r="D55" s="164"/>
      <c r="E55" s="62"/>
      <c r="F55" s="62"/>
      <c r="G55" s="62"/>
      <c r="H55" s="62"/>
      <c r="I55" s="62"/>
      <c r="J55" s="57" t="s">
        <v>50</v>
      </c>
      <c r="K55" s="59" t="n">
        <v>5</v>
      </c>
      <c r="L55" s="60" t="n">
        <f aca="false">SUMIF(C16:C50,K55,O16:O50)</f>
        <v>0</v>
      </c>
      <c r="M55" s="61" t="str">
        <f aca="false">IF(L55=0,"",((($G$11-L55)*24)*-1)*60)</f>
        <v/>
      </c>
      <c r="N55" s="0"/>
      <c r="O55" s="0"/>
    </row>
    <row r="56" customFormat="false" ht="13.5" hidden="false" customHeight="false" outlineLevel="0" collapsed="false">
      <c r="A56" s="62"/>
      <c r="B56" s="62"/>
      <c r="C56" s="163"/>
      <c r="D56" s="164"/>
      <c r="E56" s="62"/>
      <c r="F56" s="62"/>
      <c r="G56" s="62"/>
      <c r="H56" s="62"/>
      <c r="I56" s="62"/>
      <c r="J56" s="0"/>
      <c r="K56" s="59" t="n">
        <v>6</v>
      </c>
      <c r="L56" s="60" t="n">
        <f aca="false">SUMIF(C17:C51,K56,O17:O51)</f>
        <v>0</v>
      </c>
      <c r="M56" s="61" t="str">
        <f aca="false">IF(L56=0,"",((($G$11-L56)*24)*-1)*60)</f>
        <v/>
      </c>
      <c r="N56" s="0"/>
      <c r="O56" s="0"/>
    </row>
    <row r="57" customFormat="false" ht="13.5" hidden="false" customHeight="false" outlineLevel="0" collapsed="false">
      <c r="A57" s="62"/>
      <c r="B57" s="62"/>
      <c r="C57" s="163"/>
      <c r="D57" s="164"/>
      <c r="E57" s="62"/>
      <c r="F57" s="62"/>
      <c r="G57" s="62"/>
      <c r="H57" s="62"/>
      <c r="I57" s="62"/>
      <c r="J57" s="0"/>
      <c r="K57" s="59" t="n">
        <v>7</v>
      </c>
      <c r="L57" s="60" t="n">
        <f aca="false">SUMIF(C18:C52,K57,O18:O52)</f>
        <v>0</v>
      </c>
      <c r="M57" s="61" t="str">
        <f aca="false">IF(L57=0,"",((($G$11-L57)*24)*-1)*60)</f>
        <v/>
      </c>
      <c r="N57" s="0"/>
      <c r="O57" s="0"/>
    </row>
    <row r="58" customFormat="false" ht="13.5" hidden="false" customHeight="false" outlineLevel="0" collapsed="false">
      <c r="A58" s="62"/>
      <c r="B58" s="62"/>
      <c r="C58" s="163"/>
      <c r="D58" s="164"/>
      <c r="E58" s="62"/>
      <c r="F58" s="62"/>
      <c r="G58" s="62"/>
      <c r="H58" s="62"/>
      <c r="I58" s="62"/>
      <c r="J58" s="0"/>
      <c r="K58" s="59" t="n">
        <v>8</v>
      </c>
      <c r="L58" s="60" t="n">
        <f aca="false">SUMIF(C19:C53,K58,O19:O53)</f>
        <v>0</v>
      </c>
      <c r="M58" s="61" t="str">
        <f aca="false">IF(L58=0,"",((($G$11-L58)*24)*-1)*60)</f>
        <v/>
      </c>
      <c r="N58" s="0"/>
      <c r="O58" s="0"/>
    </row>
    <row r="59" customFormat="false" ht="13.5" hidden="false" customHeight="false" outlineLevel="0" collapsed="false">
      <c r="A59" s="62"/>
      <c r="B59" s="62"/>
      <c r="C59" s="163"/>
      <c r="D59" s="164"/>
      <c r="E59" s="62"/>
      <c r="F59" s="62"/>
      <c r="G59" s="62"/>
      <c r="H59" s="62"/>
      <c r="I59" s="62"/>
      <c r="J59" s="57" t="s">
        <v>53</v>
      </c>
      <c r="K59" s="59" t="n">
        <v>9</v>
      </c>
      <c r="L59" s="60" t="n">
        <f aca="false">SUMIF(C20:C54,K59,O20:O54)</f>
        <v>0</v>
      </c>
      <c r="M59" s="61" t="str">
        <f aca="false">IF(L59=0,"",((($G$11-L59)*24)*-1)*60)</f>
        <v/>
      </c>
      <c r="N59" s="0"/>
      <c r="O59" s="0"/>
    </row>
    <row r="60" customFormat="false" ht="14.25" hidden="false" customHeight="false" outlineLevel="0" collapsed="false">
      <c r="A60" s="62"/>
      <c r="B60" s="62"/>
      <c r="C60" s="167"/>
      <c r="D60" s="164"/>
      <c r="E60" s="0"/>
      <c r="F60" s="0"/>
      <c r="G60" s="0"/>
      <c r="H60" s="0"/>
      <c r="I60" s="0"/>
      <c r="J60" s="0"/>
      <c r="K60" s="64" t="s">
        <v>55</v>
      </c>
      <c r="L60" s="64"/>
      <c r="M60" s="65" t="n">
        <f aca="false">SUM(M55:M59)</f>
        <v>0</v>
      </c>
      <c r="N60" s="0"/>
      <c r="O60" s="0"/>
    </row>
    <row r="61" customFormat="false" ht="55.5" hidden="false" customHeight="true" outlineLevel="0" collapsed="false">
      <c r="B61" s="62"/>
      <c r="C61" s="167"/>
      <c r="D61" s="165"/>
      <c r="E61" s="166"/>
      <c r="F61" s="166"/>
      <c r="G61" s="166"/>
      <c r="H61" s="166"/>
      <c r="I61" s="166"/>
      <c r="J61" s="73"/>
      <c r="K61" s="66"/>
      <c r="L61" s="66"/>
      <c r="M61" s="67"/>
      <c r="N61" s="67"/>
      <c r="O61" s="68"/>
    </row>
    <row r="62" customFormat="false" ht="14.25" hidden="false" customHeight="false" outlineLevel="0" collapsed="false">
      <c r="B62" s="62"/>
      <c r="C62" s="163"/>
      <c r="D62" s="0"/>
      <c r="E62" s="0"/>
      <c r="F62" s="0"/>
      <c r="G62" s="0"/>
      <c r="H62" s="0"/>
      <c r="I62" s="0"/>
      <c r="J62" s="69" t="s">
        <v>57</v>
      </c>
      <c r="K62" s="69"/>
      <c r="L62" s="70"/>
      <c r="M62" s="0"/>
      <c r="N62" s="0"/>
      <c r="O62" s="72" t="s">
        <v>58</v>
      </c>
    </row>
    <row r="63" customFormat="false" ht="14.25" hidden="false" customHeight="false" outlineLevel="0" collapsed="false">
      <c r="B63" s="62"/>
      <c r="C63" s="167"/>
      <c r="D63" s="0"/>
      <c r="E63" s="0"/>
      <c r="F63" s="0"/>
      <c r="G63" s="0"/>
      <c r="H63" s="0"/>
      <c r="I63" s="0"/>
      <c r="J63" s="69"/>
      <c r="K63" s="69"/>
      <c r="L63" s="62"/>
      <c r="M63" s="168"/>
      <c r="N63" s="168"/>
      <c r="O63" s="169"/>
    </row>
    <row r="64" customFormat="false" ht="14.25" hidden="false" customHeight="false" outlineLevel="0" collapsed="false">
      <c r="B64" s="62"/>
      <c r="C64" s="163"/>
      <c r="D64" s="0"/>
      <c r="E64" s="0"/>
      <c r="F64" s="0"/>
      <c r="G64" s="0"/>
      <c r="H64" s="0"/>
      <c r="I64" s="0"/>
      <c r="J64" s="69"/>
      <c r="K64" s="69"/>
      <c r="L64" s="62"/>
      <c r="M64" s="168"/>
      <c r="N64" s="168"/>
      <c r="O64" s="169"/>
    </row>
    <row r="65" customFormat="false" ht="14.25" hidden="false" customHeight="false" outlineLevel="0" collapsed="false">
      <c r="B65" s="62"/>
      <c r="C65" s="163"/>
      <c r="D65" s="0"/>
      <c r="E65" s="0"/>
      <c r="F65" s="0"/>
      <c r="G65" s="0"/>
      <c r="H65" s="0"/>
      <c r="I65" s="0"/>
      <c r="J65" s="69"/>
      <c r="K65" s="69"/>
      <c r="L65" s="62"/>
      <c r="M65" s="168"/>
      <c r="N65" s="168"/>
      <c r="O65" s="169"/>
    </row>
    <row r="66" customFormat="false" ht="14.25" hidden="false" customHeight="false" outlineLevel="0" collapsed="false">
      <c r="B66" s="62"/>
      <c r="C66" s="163"/>
      <c r="D66" s="0"/>
      <c r="E66" s="0"/>
      <c r="F66" s="0"/>
      <c r="G66" s="0"/>
      <c r="H66" s="0"/>
      <c r="I66" s="0"/>
      <c r="J66" s="69"/>
      <c r="K66" s="69"/>
      <c r="L66" s="62"/>
      <c r="M66" s="168"/>
      <c r="N66" s="168"/>
      <c r="O66" s="169"/>
    </row>
    <row r="67" customFormat="false" ht="55.5" hidden="false" customHeight="true" outlineLevel="0" collapsed="false">
      <c r="B67" s="62"/>
      <c r="C67" s="163"/>
      <c r="D67" s="165"/>
      <c r="E67" s="166"/>
      <c r="F67" s="166"/>
      <c r="G67" s="166"/>
      <c r="H67" s="166"/>
      <c r="I67" s="166"/>
      <c r="J67" s="73"/>
      <c r="K67" s="73"/>
      <c r="L67" s="73"/>
      <c r="M67" s="74"/>
      <c r="N67" s="74"/>
      <c r="O67" s="75"/>
    </row>
    <row r="68" customFormat="false" ht="14.25" hidden="false" customHeight="false" outlineLevel="0" collapsed="false">
      <c r="J68" s="69" t="s">
        <v>59</v>
      </c>
      <c r="K68" s="69"/>
      <c r="L68" s="70"/>
      <c r="M68" s="70"/>
      <c r="N68" s="70"/>
      <c r="O68" s="72" t="s">
        <v>58</v>
      </c>
    </row>
  </sheetData>
  <sheetProtection sheet="true" objects="true" scenarios="true"/>
  <mergeCells count="17">
    <mergeCell ref="E3:J3"/>
    <mergeCell ref="E5:G5"/>
    <mergeCell ref="L5:M5"/>
    <mergeCell ref="N5:O5"/>
    <mergeCell ref="E6:G6"/>
    <mergeCell ref="E7:G7"/>
    <mergeCell ref="L7:M7"/>
    <mergeCell ref="N7:O7"/>
    <mergeCell ref="L8:M8"/>
    <mergeCell ref="N8:O8"/>
    <mergeCell ref="L9:M9"/>
    <mergeCell ref="N9:O9"/>
    <mergeCell ref="L10:M10"/>
    <mergeCell ref="N10:O10"/>
    <mergeCell ref="E11:F11"/>
    <mergeCell ref="D15:E15"/>
    <mergeCell ref="K60:L60"/>
  </mergeCells>
  <conditionalFormatting sqref="M60">
    <cfRule type="cellIs" priority="2" operator="lessThan" aboveAverage="0" equalAverage="0" bottom="0" percent="0" rank="0" text="" dxfId="0">
      <formula>0</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sheetPr filterMode="false">
    <pageSetUpPr fitToPage="true"/>
  </sheetPr>
  <dimension ref="1:68"/>
  <sheetViews>
    <sheetView windowProtection="false" showFormulas="false" showGridLines="false" showRowColHeaders="true" showZeros="fals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3.5"/>
  <cols>
    <col collapsed="false" hidden="false" max="1" min="1" style="71" width="2.14285714285714"/>
    <col collapsed="false" hidden="true" max="2" min="2" style="71" width="0"/>
    <col collapsed="false" hidden="false" max="3" min="3" style="77" width="4.28571428571429"/>
    <col collapsed="false" hidden="false" max="4" min="4" style="78" width="4.28571428571429"/>
    <col collapsed="false" hidden="false" max="5" min="5" style="71" width="14.8571428571429"/>
    <col collapsed="false" hidden="false" max="12" min="6" style="71" width="12.4183673469388"/>
    <col collapsed="false" hidden="false" max="13" min="13" style="71" width="13.4285714285714"/>
    <col collapsed="false" hidden="false" max="14" min="14" style="71" width="13.0051020408163"/>
    <col collapsed="false" hidden="false" max="16" min="15" style="71" width="12.4183673469388"/>
    <col collapsed="false" hidden="false" max="1025" min="17" style="71" width="9.14285714285714"/>
  </cols>
  <sheetData>
    <row r="1" customFormat="false" ht="34.5" hidden="false" customHeight="true" outlineLevel="0" collapsed="false">
      <c r="A1" s="0"/>
      <c r="B1" s="0"/>
      <c r="C1" s="0"/>
      <c r="D1" s="0"/>
      <c r="E1" s="0"/>
      <c r="F1" s="0"/>
      <c r="G1" s="0"/>
      <c r="H1" s="0"/>
      <c r="I1" s="0"/>
      <c r="J1" s="0"/>
      <c r="K1" s="0"/>
      <c r="L1" s="0"/>
      <c r="M1" s="0"/>
      <c r="N1" s="0"/>
      <c r="O1" s="79" t="s">
        <v>0</v>
      </c>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true" outlineLevel="0" collapsed="false">
      <c r="A2" s="0"/>
      <c r="B2" s="0"/>
      <c r="C2" s="0"/>
      <c r="D2" s="0"/>
      <c r="E2" s="0"/>
      <c r="F2" s="0"/>
      <c r="G2" s="0"/>
      <c r="H2" s="0"/>
      <c r="I2" s="0"/>
      <c r="J2" s="0"/>
      <c r="K2" s="0"/>
      <c r="L2" s="0"/>
      <c r="M2" s="0"/>
      <c r="N2" s="0"/>
      <c r="O2" s="0"/>
      <c r="P2" s="8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8.5" hidden="false" customHeight="true" outlineLevel="0" collapsed="false">
      <c r="A3" s="0"/>
      <c r="B3" s="0"/>
      <c r="C3" s="0"/>
      <c r="D3" s="0"/>
      <c r="E3" s="81" t="s">
        <v>2</v>
      </c>
      <c r="F3" s="81"/>
      <c r="G3" s="81"/>
      <c r="H3" s="81"/>
      <c r="I3" s="81"/>
      <c r="J3" s="81"/>
      <c r="K3" s="82"/>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4.25" hidden="false" customHeight="true" outlineLevel="0" collapsed="false">
      <c r="A4" s="0"/>
      <c r="B4" s="0"/>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7.1" hidden="false" customHeight="true" outlineLevel="0" collapsed="false">
      <c r="A5" s="0"/>
      <c r="B5" s="0"/>
      <c r="C5" s="0"/>
      <c r="D5" s="0"/>
      <c r="E5" s="22" t="s">
        <v>3</v>
      </c>
      <c r="F5" s="22"/>
      <c r="G5" s="22"/>
      <c r="H5" s="17"/>
      <c r="I5" s="0"/>
      <c r="J5" s="0"/>
      <c r="K5" s="0"/>
      <c r="L5" s="83" t="s">
        <v>4</v>
      </c>
      <c r="M5" s="83"/>
      <c r="N5" s="170" t="s">
        <v>68</v>
      </c>
      <c r="O5" s="17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7.1" hidden="false" customHeight="true" outlineLevel="0" collapsed="false">
      <c r="A6" s="0"/>
      <c r="B6" s="0"/>
      <c r="C6" s="0"/>
      <c r="D6" s="0"/>
      <c r="E6" s="22" t="s">
        <v>7</v>
      </c>
      <c r="F6" s="22"/>
      <c r="G6" s="22"/>
      <c r="H6" s="17"/>
      <c r="I6" s="0"/>
      <c r="J6" s="0"/>
      <c r="K6" s="0"/>
      <c r="L6" s="85"/>
      <c r="M6" s="85"/>
      <c r="N6" s="86"/>
      <c r="O6" s="86"/>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7.1" hidden="false" customHeight="true" outlineLevel="0" collapsed="false">
      <c r="A7" s="0"/>
      <c r="B7" s="0"/>
      <c r="C7" s="0"/>
      <c r="D7" s="0"/>
      <c r="E7" s="22"/>
      <c r="F7" s="22"/>
      <c r="G7" s="22"/>
      <c r="H7" s="17"/>
      <c r="I7" s="0"/>
      <c r="J7" s="0"/>
      <c r="K7" s="0"/>
      <c r="L7" s="83" t="s">
        <v>61</v>
      </c>
      <c r="M7" s="83"/>
      <c r="N7" s="87" t="s">
        <v>62</v>
      </c>
      <c r="O7" s="87"/>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7.1" hidden="false" customHeight="true" outlineLevel="0" collapsed="false">
      <c r="A8" s="0"/>
      <c r="B8" s="0"/>
      <c r="C8" s="0"/>
      <c r="D8" s="0"/>
      <c r="E8" s="0"/>
      <c r="F8" s="0"/>
      <c r="G8" s="0"/>
      <c r="H8" s="0"/>
      <c r="I8" s="0"/>
      <c r="J8" s="0"/>
      <c r="K8" s="0"/>
      <c r="L8" s="83"/>
      <c r="M8" s="83"/>
      <c r="N8" s="88"/>
      <c r="O8" s="88"/>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7.1" hidden="false" customHeight="true" outlineLevel="0" collapsed="false">
      <c r="A9" s="0"/>
      <c r="B9" s="0"/>
      <c r="C9" s="0"/>
      <c r="D9" s="0"/>
      <c r="E9" s="0"/>
      <c r="F9" s="0"/>
      <c r="G9" s="0"/>
      <c r="H9" s="0"/>
      <c r="I9" s="0"/>
      <c r="J9" s="0"/>
      <c r="K9" s="0"/>
      <c r="L9" s="83" t="s">
        <v>10</v>
      </c>
      <c r="M9" s="83"/>
      <c r="N9" s="87" t="s">
        <v>63</v>
      </c>
      <c r="O9" s="87"/>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7.1" hidden="false" customHeight="true" outlineLevel="0" collapsed="false">
      <c r="A10" s="0"/>
      <c r="B10" s="0"/>
      <c r="C10" s="0"/>
      <c r="D10" s="89"/>
      <c r="E10" s="17" t="s">
        <v>13</v>
      </c>
      <c r="F10" s="18"/>
      <c r="G10" s="90" t="n">
        <v>2</v>
      </c>
      <c r="H10" s="91"/>
      <c r="I10" s="0"/>
      <c r="J10" s="0"/>
      <c r="K10" s="0"/>
      <c r="L10" s="83"/>
      <c r="M10" s="83"/>
      <c r="N10" s="88"/>
      <c r="O10" s="88"/>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7.1" hidden="false" customHeight="true" outlineLevel="0" collapsed="false">
      <c r="A11" s="0"/>
      <c r="B11" s="0"/>
      <c r="C11" s="92"/>
      <c r="D11" s="0"/>
      <c r="E11" s="22" t="s">
        <v>15</v>
      </c>
      <c r="F11" s="22"/>
      <c r="G11" s="171" t="n">
        <v>0.416666666666667</v>
      </c>
      <c r="H11" s="91"/>
      <c r="I11" s="0"/>
      <c r="J11" s="0"/>
      <c r="K11" s="0"/>
      <c r="L11" s="94"/>
      <c r="M11" s="94"/>
      <c r="N11" s="95"/>
      <c r="O11" s="96"/>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1" hidden="false" customHeight="true" outlineLevel="0" collapsed="false">
      <c r="A12" s="0"/>
      <c r="B12" s="0"/>
      <c r="C12" s="0"/>
      <c r="D12" s="89"/>
      <c r="E12" s="17" t="s">
        <v>16</v>
      </c>
      <c r="F12" s="27"/>
      <c r="G12" s="98" t="n">
        <v>42552</v>
      </c>
      <c r="H12" s="34" t="s">
        <v>17</v>
      </c>
      <c r="I12" s="98" t="n">
        <v>42735</v>
      </c>
      <c r="J12" s="0"/>
      <c r="K12" s="0"/>
      <c r="L12" s="94"/>
      <c r="M12" s="94"/>
      <c r="N12" s="95"/>
      <c r="O12" s="96"/>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7.1" hidden="false" customHeight="true" outlineLevel="0" collapsed="false">
      <c r="A13" s="0"/>
      <c r="B13" s="99"/>
      <c r="C13" s="100"/>
      <c r="D13" s="89"/>
      <c r="E13" s="17" t="s">
        <v>18</v>
      </c>
      <c r="F13" s="27"/>
      <c r="G13" s="90" t="n">
        <v>4</v>
      </c>
      <c r="H13" s="101" t="s">
        <v>19</v>
      </c>
      <c r="I13" s="102"/>
      <c r="J13" s="34" t="s">
        <v>20</v>
      </c>
      <c r="K13" s="102" t="n">
        <f aca="false">M51</f>
        <v>0</v>
      </c>
      <c r="L13" s="34" t="s">
        <v>21</v>
      </c>
      <c r="M13" s="102" t="n">
        <f aca="false">G13-I13-K13</f>
        <v>4</v>
      </c>
      <c r="N13" s="95"/>
      <c r="O13" s="96"/>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4.25" hidden="false" customHeight="false" outlineLevel="0" collapsed="false">
      <c r="A14" s="0"/>
      <c r="B14" s="0"/>
      <c r="C14" s="92"/>
      <c r="D14" s="0"/>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21" hidden="false" customHeight="true" outlineLevel="0" collapsed="false">
      <c r="A15" s="0"/>
      <c r="B15" s="0"/>
      <c r="C15" s="103" t="s">
        <v>64</v>
      </c>
      <c r="D15" s="104" t="s">
        <v>23</v>
      </c>
      <c r="E15" s="104"/>
      <c r="F15" s="104" t="s">
        <v>24</v>
      </c>
      <c r="G15" s="105" t="s">
        <v>25</v>
      </c>
      <c r="H15" s="105" t="s">
        <v>26</v>
      </c>
      <c r="I15" s="104" t="s">
        <v>24</v>
      </c>
      <c r="J15" s="105" t="s">
        <v>25</v>
      </c>
      <c r="K15" s="105" t="s">
        <v>27</v>
      </c>
      <c r="L15" s="105" t="s">
        <v>65</v>
      </c>
      <c r="M15" s="106" t="s">
        <v>29</v>
      </c>
      <c r="N15" s="105" t="s">
        <v>30</v>
      </c>
      <c r="O15" s="105" t="s">
        <v>31</v>
      </c>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21" hidden="false" customHeight="true" outlineLevel="0" collapsed="false">
      <c r="A16" s="0"/>
      <c r="B16" s="0"/>
      <c r="C16" s="107"/>
      <c r="D16" s="108"/>
      <c r="E16" s="109" t="s">
        <v>34</v>
      </c>
      <c r="F16" s="110"/>
      <c r="G16" s="110"/>
      <c r="H16" s="111" t="n">
        <f aca="false">G16-F16</f>
        <v>0</v>
      </c>
      <c r="I16" s="112"/>
      <c r="J16" s="110"/>
      <c r="K16" s="111" t="n">
        <f aca="false">J16-I16</f>
        <v>0</v>
      </c>
      <c r="L16" s="113" t="n">
        <f aca="false">(IF((H16+K16)&gt;0.375,0.0416666666666667,IF((H16+K16)&gt;0.25,0.0208333333333333,0)))</f>
        <v>0</v>
      </c>
      <c r="M16" s="114"/>
      <c r="N16" s="111" t="str">
        <f aca="false">IF(M16="","",M16*($G$11/$G$10))</f>
        <v/>
      </c>
      <c r="O16" s="113" t="n">
        <f aca="false">IF((H16+K16-L16)&gt;0.416666666666666,"10h überschritten",(H16+K16-L16))</f>
        <v>0</v>
      </c>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21" hidden="false" customHeight="true" outlineLevel="0" collapsed="false">
      <c r="A17" s="0"/>
      <c r="B17" s="115" t="n">
        <v>42430</v>
      </c>
      <c r="C17" s="107" t="n">
        <f aca="false">TRUNC((B17-DATE(YEAR(B17+3-MOD(B17-2,7)),1,MOD(B17-2,7)-9))/7)</f>
        <v>9</v>
      </c>
      <c r="D17" s="108" t="n">
        <v>1</v>
      </c>
      <c r="E17" s="109" t="s">
        <v>35</v>
      </c>
      <c r="F17" s="110"/>
      <c r="G17" s="110"/>
      <c r="H17" s="111" t="n">
        <f aca="false">G17-F17</f>
        <v>0</v>
      </c>
      <c r="I17" s="112"/>
      <c r="J17" s="110"/>
      <c r="K17" s="111" t="n">
        <f aca="false">J17-I17</f>
        <v>0</v>
      </c>
      <c r="L17" s="113" t="n">
        <f aca="false">(IF((H17+K17)&gt;0.375,0.0416666666666667,IF((H17+K17)&gt;0.25,0.0208333333333333,0)))</f>
        <v>0</v>
      </c>
      <c r="M17" s="114"/>
      <c r="N17" s="111" t="str">
        <f aca="false">IF(M17="","",M17*($G$11/$G$10))</f>
        <v/>
      </c>
      <c r="O17" s="113" t="n">
        <f aca="false">IF((H17+K17-L17)&gt;0.416666666666666,"10h überschritten",(H17+K17-L17))</f>
        <v>0</v>
      </c>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21" hidden="false" customHeight="true" outlineLevel="0" collapsed="false">
      <c r="A18" s="0"/>
      <c r="B18" s="115" t="n">
        <v>42431</v>
      </c>
      <c r="C18" s="107" t="n">
        <f aca="false">TRUNC((B18-DATE(YEAR(B18+3-MOD(B18-2,7)),1,MOD(B18-2,7)-9))/7)</f>
        <v>9</v>
      </c>
      <c r="D18" s="108" t="n">
        <v>2</v>
      </c>
      <c r="E18" s="109" t="s">
        <v>36</v>
      </c>
      <c r="F18" s="110"/>
      <c r="G18" s="110"/>
      <c r="H18" s="111" t="n">
        <f aca="false">G18-F18</f>
        <v>0</v>
      </c>
      <c r="I18" s="112"/>
      <c r="J18" s="110"/>
      <c r="K18" s="111" t="n">
        <f aca="false">J18-I18</f>
        <v>0</v>
      </c>
      <c r="L18" s="113" t="n">
        <f aca="false">(IF((H18+K18)&gt;0.375,0.0416666666666667,IF((H18+K18)&gt;0.25,0.0208333333333333,0)))</f>
        <v>0</v>
      </c>
      <c r="M18" s="114"/>
      <c r="N18" s="111" t="str">
        <f aca="false">IF(M18="","",M18*($G$11/$G$10))</f>
        <v/>
      </c>
      <c r="O18" s="113" t="n">
        <f aca="false">IF((H18+K18-L18)&gt;0.416666666666666,"10h überschritten",(H18+K18-L18))</f>
        <v>0</v>
      </c>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21" hidden="false" customHeight="true" outlineLevel="0" collapsed="false">
      <c r="A19" s="0"/>
      <c r="B19" s="115" t="n">
        <v>42432</v>
      </c>
      <c r="C19" s="107" t="n">
        <f aca="false">TRUNC((B19-DATE(YEAR(B19+3-MOD(B19-2,7)),1,MOD(B19-2,7)-9))/7)</f>
        <v>9</v>
      </c>
      <c r="D19" s="108" t="n">
        <v>3</v>
      </c>
      <c r="E19" s="109" t="s">
        <v>38</v>
      </c>
      <c r="F19" s="110"/>
      <c r="G19" s="110"/>
      <c r="H19" s="111" t="n">
        <f aca="false">G19-F19</f>
        <v>0</v>
      </c>
      <c r="I19" s="112"/>
      <c r="J19" s="110"/>
      <c r="K19" s="111" t="n">
        <f aca="false">J19-I19</f>
        <v>0</v>
      </c>
      <c r="L19" s="113" t="n">
        <f aca="false">(IF((H19+K19)&gt;0.375,0.0416666666666667,IF((H19+K19)&gt;0.25,0.0208333333333333,0)))</f>
        <v>0</v>
      </c>
      <c r="M19" s="114"/>
      <c r="N19" s="111" t="str">
        <f aca="false">IF(M19="","",M19*($G$11/$G$10))</f>
        <v/>
      </c>
      <c r="O19" s="113" t="n">
        <f aca="false">IF((H19+K19-L19)&gt;0.416666666666666,"10h überschritten",(H19+K19-L19))</f>
        <v>0</v>
      </c>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1" hidden="false" customHeight="true" outlineLevel="0" collapsed="false">
      <c r="A20" s="0"/>
      <c r="B20" s="115" t="n">
        <v>42433</v>
      </c>
      <c r="C20" s="107" t="n">
        <f aca="false">TRUNC((B20-DATE(YEAR(B20+3-MOD(B20-2,7)),1,MOD(B20-2,7)-9))/7)</f>
        <v>9</v>
      </c>
      <c r="D20" s="108" t="n">
        <v>4</v>
      </c>
      <c r="E20" s="118" t="s">
        <v>39</v>
      </c>
      <c r="F20" s="146"/>
      <c r="G20" s="146"/>
      <c r="H20" s="147" t="n">
        <f aca="false">G20-F20</f>
        <v>0</v>
      </c>
      <c r="I20" s="148"/>
      <c r="J20" s="146"/>
      <c r="K20" s="147" t="n">
        <f aca="false">J20-I20</f>
        <v>0</v>
      </c>
      <c r="L20" s="149" t="n">
        <f aca="false">(IF((H20+K20)&gt;0.375,0.0416666666666667,IF((H20+K20)&gt;0.25,0.0208333333333333,0)))</f>
        <v>0</v>
      </c>
      <c r="M20" s="150"/>
      <c r="N20" s="147" t="str">
        <f aca="false">IF(M20="","",M20*($G$11/$G$10))</f>
        <v/>
      </c>
      <c r="O20" s="149" t="n">
        <f aca="false">IF((H20+K20-L20)&gt;0.416666666666666,"10h überschritten",(H20+K20-L20))</f>
        <v>0</v>
      </c>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21" hidden="false" customHeight="true" outlineLevel="0" collapsed="false">
      <c r="A21" s="0"/>
      <c r="B21" s="115" t="n">
        <v>42434</v>
      </c>
      <c r="C21" s="107" t="n">
        <f aca="false">TRUNC((B21-DATE(YEAR(B21+3-MOD(B21-2,7)),1,MOD(B21-2,7)-9))/7)</f>
        <v>9</v>
      </c>
      <c r="D21" s="108" t="n">
        <v>5</v>
      </c>
      <c r="E21" s="126" t="s">
        <v>40</v>
      </c>
      <c r="F21" s="151"/>
      <c r="G21" s="151"/>
      <c r="H21" s="152" t="n">
        <f aca="false">G21-F21</f>
        <v>0</v>
      </c>
      <c r="I21" s="153"/>
      <c r="J21" s="151"/>
      <c r="K21" s="152" t="n">
        <f aca="false">J21-I21</f>
        <v>0</v>
      </c>
      <c r="L21" s="154"/>
      <c r="M21" s="155"/>
      <c r="N21" s="152" t="str">
        <f aca="false">IF(M21="","",M21*($G$11/$G$10))</f>
        <v/>
      </c>
      <c r="O21" s="154" t="n">
        <f aca="false">IF((H21+K21-L21)&gt;0.416666666666666,"10h überschritten",(H21+K21-L21))</f>
        <v>0</v>
      </c>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1" hidden="false" customHeight="true" outlineLevel="0" collapsed="false">
      <c r="A22" s="0"/>
      <c r="B22" s="115" t="n">
        <v>42435</v>
      </c>
      <c r="C22" s="107" t="n">
        <f aca="false">TRUNC((B22-DATE(YEAR(B22+3-MOD(B22-2,7)),1,MOD(B22-2,7)-9))/7)</f>
        <v>9</v>
      </c>
      <c r="D22" s="108" t="n">
        <v>6</v>
      </c>
      <c r="E22" s="134" t="s">
        <v>41</v>
      </c>
      <c r="F22" s="156"/>
      <c r="G22" s="156"/>
      <c r="H22" s="157" t="n">
        <f aca="false">G22-F22</f>
        <v>0</v>
      </c>
      <c r="I22" s="158"/>
      <c r="J22" s="156"/>
      <c r="K22" s="157" t="n">
        <f aca="false">J22-I22</f>
        <v>0</v>
      </c>
      <c r="L22" s="159"/>
      <c r="M22" s="160"/>
      <c r="N22" s="157" t="str">
        <f aca="false">IF(M22="","",M22*($G$11/$G$10))</f>
        <v/>
      </c>
      <c r="O22" s="159" t="n">
        <f aca="false">IF((H22+K22-L22)&gt;0.416666666666666,"10h überschritten",(H22+K22-L22))</f>
        <v>0</v>
      </c>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21" hidden="false" customHeight="true" outlineLevel="0" collapsed="false">
      <c r="A23" s="0"/>
      <c r="B23" s="115" t="n">
        <v>42436</v>
      </c>
      <c r="C23" s="107" t="n">
        <f aca="false">TRUNC((B23-DATE(YEAR(B23+3-MOD(B23-2,7)),1,MOD(B23-2,7)-9))/7)</f>
        <v>10</v>
      </c>
      <c r="D23" s="108" t="n">
        <v>7</v>
      </c>
      <c r="E23" s="109" t="s">
        <v>34</v>
      </c>
      <c r="F23" s="110"/>
      <c r="G23" s="110"/>
      <c r="H23" s="161" t="n">
        <f aca="false">G23-F23</f>
        <v>0</v>
      </c>
      <c r="I23" s="112"/>
      <c r="J23" s="110"/>
      <c r="K23" s="161" t="n">
        <f aca="false">J23-I23</f>
        <v>0</v>
      </c>
      <c r="L23" s="113" t="n">
        <f aca="false">(IF((H23+K23)&gt;0.375,0.0416666666666667,IF((H23+K23)&gt;0.25,0.0208333333333333,0)))</f>
        <v>0</v>
      </c>
      <c r="M23" s="114"/>
      <c r="N23" s="161" t="str">
        <f aca="false">IF(M23="","",M23*($G$11/$G$10))</f>
        <v/>
      </c>
      <c r="O23" s="113" t="n">
        <f aca="false">IF((H23+K23-L23)&gt;0.416666666666666,"10h überschritten",(H23+K23-L23))</f>
        <v>0</v>
      </c>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1" hidden="false" customHeight="true" outlineLevel="0" collapsed="false">
      <c r="A24" s="0"/>
      <c r="B24" s="115" t="n">
        <v>42437</v>
      </c>
      <c r="C24" s="107" t="n">
        <f aca="false">TRUNC((B24-DATE(YEAR(B24+3-MOD(B24-2,7)),1,MOD(B24-2,7)-9))/7)</f>
        <v>10</v>
      </c>
      <c r="D24" s="108" t="n">
        <v>8</v>
      </c>
      <c r="E24" s="109" t="s">
        <v>35</v>
      </c>
      <c r="F24" s="110"/>
      <c r="G24" s="110"/>
      <c r="H24" s="111" t="n">
        <f aca="false">G24-F24</f>
        <v>0</v>
      </c>
      <c r="I24" s="112"/>
      <c r="J24" s="110"/>
      <c r="K24" s="111" t="n">
        <f aca="false">J24-I24</f>
        <v>0</v>
      </c>
      <c r="L24" s="113" t="n">
        <f aca="false">(IF((H24+K24)&gt;0.375,0.0416666666666667,IF((H24+K24)&gt;0.25,0.0208333333333333,0)))</f>
        <v>0</v>
      </c>
      <c r="M24" s="114"/>
      <c r="N24" s="111" t="inlineStr">
        <f aca="false">IF(M24="","",M24*($G$11/$G$10))</f>
        <is>
          <t/>
        </is>
      </c>
      <c r="O24" s="113" t="n">
        <f aca="false">IF((H24+K24-L24)&gt;0.416666666666666,"10h überschritten",(H24+K24-L24))</f>
        <v>0</v>
      </c>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21" hidden="false" customHeight="true" outlineLevel="0" collapsed="false">
      <c r="A25" s="0"/>
      <c r="B25" s="115" t="n">
        <v>42438</v>
      </c>
      <c r="C25" s="107" t="n">
        <f aca="false">TRUNC((B25-DATE(YEAR(B25+3-MOD(B25-2,7)),1,MOD(B25-2,7)-9))/7)</f>
        <v>10</v>
      </c>
      <c r="D25" s="108" t="n">
        <v>9</v>
      </c>
      <c r="E25" s="109" t="s">
        <v>36</v>
      </c>
      <c r="F25" s="110"/>
      <c r="G25" s="110"/>
      <c r="H25" s="172" t="n">
        <f aca="false">G25-F25</f>
        <v>0</v>
      </c>
      <c r="I25" s="112"/>
      <c r="J25" s="110"/>
      <c r="K25" s="111" t="n">
        <f aca="false">J25-I25</f>
        <v>0</v>
      </c>
      <c r="L25" s="113" t="n">
        <f aca="false">(IF((H25+K25)&gt;0.375,0.0416666666666667,IF((H25+K25)&gt;0.25,0.0208333333333333,0)))</f>
        <v>0</v>
      </c>
      <c r="M25" s="114"/>
      <c r="N25" s="111"/>
      <c r="O25" s="113" t="n">
        <f aca="false">IF((H25+K25-L25)&gt;0.416666666666666,"10h überschritten",(H25+K25-L25))</f>
        <v>0</v>
      </c>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21" hidden="false" customHeight="true" outlineLevel="0" collapsed="false">
      <c r="A26" s="0"/>
      <c r="B26" s="115" t="n">
        <v>42439</v>
      </c>
      <c r="C26" s="107" t="n">
        <f aca="false">TRUNC((B26-DATE(YEAR(B26+3-MOD(B26-2,7)),1,MOD(B26-2,7)-9))/7)</f>
        <v>10</v>
      </c>
      <c r="D26" s="108" t="n">
        <v>10</v>
      </c>
      <c r="E26" s="109" t="s">
        <v>38</v>
      </c>
      <c r="F26" s="110"/>
      <c r="G26" s="110"/>
      <c r="H26" s="111" t="n">
        <f aca="false">G26-F26</f>
        <v>0</v>
      </c>
      <c r="I26" s="112"/>
      <c r="J26" s="110"/>
      <c r="K26" s="111" t="n">
        <f aca="false">J26-I26</f>
        <v>0</v>
      </c>
      <c r="L26" s="113" t="n">
        <f aca="false">(IF((H26+K26)&gt;0.375,0.0416666666666667,IF((H26+K26)&gt;0.25,0.0208333333333333,0)))</f>
        <v>0</v>
      </c>
      <c r="M26" s="114"/>
      <c r="N26" s="111"/>
      <c r="O26" s="113" t="n">
        <f aca="false">IF((H26+K26-L26)&gt;0.416666666666666,"10h überschritten",(H26+K26-L26))</f>
        <v>0</v>
      </c>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21" hidden="false" customHeight="true" outlineLevel="0" collapsed="false">
      <c r="A27" s="0"/>
      <c r="B27" s="115" t="n">
        <v>42440</v>
      </c>
      <c r="C27" s="107" t="n">
        <f aca="false">TRUNC((B27-DATE(YEAR(B27+3-MOD(B27-2,7)),1,MOD(B27-2,7)-9))/7)</f>
        <v>10</v>
      </c>
      <c r="D27" s="108" t="n">
        <v>11</v>
      </c>
      <c r="E27" s="118" t="s">
        <v>39</v>
      </c>
      <c r="F27" s="146"/>
      <c r="G27" s="146"/>
      <c r="H27" s="147" t="n">
        <f aca="false">G27-F27</f>
        <v>0</v>
      </c>
      <c r="I27" s="148"/>
      <c r="J27" s="146"/>
      <c r="K27" s="147" t="n">
        <f aca="false">J27-I27</f>
        <v>0</v>
      </c>
      <c r="L27" s="149" t="n">
        <f aca="false">(IF((H27+K27)&gt;0.375,0.0416666666666667,IF((H27+K27)&gt;0.25,0.0208333333333333,0)))</f>
        <v>0</v>
      </c>
      <c r="M27" s="150"/>
      <c r="N27" s="147"/>
      <c r="O27" s="149" t="n">
        <f aca="false">IF((H27+K27-L27)&gt;0.416666666666666,"10h überschritten",(H27+K27-L27))</f>
        <v>0</v>
      </c>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21" hidden="false" customHeight="true" outlineLevel="0" collapsed="false">
      <c r="A28" s="0"/>
      <c r="B28" s="115" t="n">
        <v>42441</v>
      </c>
      <c r="C28" s="107" t="n">
        <f aca="false">TRUNC((B28-DATE(YEAR(B28+3-MOD(B28-2,7)),1,MOD(B28-2,7)-9))/7)</f>
        <v>10</v>
      </c>
      <c r="D28" s="108" t="n">
        <v>12</v>
      </c>
      <c r="E28" s="126" t="s">
        <v>40</v>
      </c>
      <c r="F28" s="151"/>
      <c r="G28" s="151"/>
      <c r="H28" s="152" t="n">
        <f aca="false">G28-F28</f>
        <v>0</v>
      </c>
      <c r="I28" s="153"/>
      <c r="J28" s="151"/>
      <c r="K28" s="152" t="n">
        <f aca="false">J28-I28</f>
        <v>0</v>
      </c>
      <c r="L28" s="154"/>
      <c r="M28" s="155"/>
      <c r="N28" s="152"/>
      <c r="O28" s="154" t="n">
        <f aca="false">IF((H28+K28-L28)&gt;0.416666666666666,"10h überschritten",(H28+K28-L28))</f>
        <v>0</v>
      </c>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21" hidden="false" customHeight="true" outlineLevel="0" collapsed="false">
      <c r="A29" s="0"/>
      <c r="B29" s="115" t="n">
        <v>42442</v>
      </c>
      <c r="C29" s="107" t="n">
        <f aca="false">TRUNC((B29-DATE(YEAR(B29+3-MOD(B29-2,7)),1,MOD(B29-2,7)-9))/7)</f>
        <v>10</v>
      </c>
      <c r="D29" s="108" t="n">
        <v>13</v>
      </c>
      <c r="E29" s="134" t="s">
        <v>41</v>
      </c>
      <c r="F29" s="156"/>
      <c r="G29" s="156"/>
      <c r="H29" s="157" t="n">
        <f aca="false">G29-F29</f>
        <v>0</v>
      </c>
      <c r="I29" s="158"/>
      <c r="J29" s="156"/>
      <c r="K29" s="157" t="n">
        <f aca="false">J29-I29</f>
        <v>0</v>
      </c>
      <c r="L29" s="159"/>
      <c r="M29" s="160"/>
      <c r="N29" s="157"/>
      <c r="O29" s="159" t="n">
        <f aca="false">IF((H29+K29-L29)&gt;0.416666666666666,"10h überschritten",(H29+K29-L29))</f>
        <v>0</v>
      </c>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1" hidden="false" customHeight="true" outlineLevel="0" collapsed="false">
      <c r="A30" s="0"/>
      <c r="B30" s="115" t="n">
        <v>42443</v>
      </c>
      <c r="C30" s="107" t="n">
        <f aca="false">TRUNC((B30-DATE(YEAR(B30+3-MOD(B30-2,7)),1,MOD(B30-2,7)-9))/7)</f>
        <v>11</v>
      </c>
      <c r="D30" s="108" t="n">
        <v>14</v>
      </c>
      <c r="E30" s="109" t="s">
        <v>34</v>
      </c>
      <c r="F30" s="110"/>
      <c r="G30" s="110"/>
      <c r="H30" s="161" t="n">
        <f aca="false">G30-F30</f>
        <v>0</v>
      </c>
      <c r="I30" s="112"/>
      <c r="J30" s="110"/>
      <c r="K30" s="161" t="n">
        <f aca="false">J30-I30</f>
        <v>0</v>
      </c>
      <c r="L30" s="113" t="n">
        <f aca="false">(IF((H30+K30)&gt;0.375,0.0416666666666667,IF((H30+K30)&gt;0.25,0.0208333333333333,0)))</f>
        <v>0</v>
      </c>
      <c r="M30" s="114"/>
      <c r="N30" s="161"/>
      <c r="O30" s="113" t="n">
        <f aca="false">IF((H30+K30-L30)&gt;0.416666666666666,"10h überschritten",(H30+K30-L30))</f>
        <v>0</v>
      </c>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21" hidden="false" customHeight="true" outlineLevel="0" collapsed="false">
      <c r="A31" s="0"/>
      <c r="B31" s="115" t="n">
        <v>42444</v>
      </c>
      <c r="C31" s="107" t="n">
        <f aca="false">TRUNC((B31-DATE(YEAR(B31+3-MOD(B31-2,7)),1,MOD(B31-2,7)-9))/7)</f>
        <v>11</v>
      </c>
      <c r="D31" s="108" t="n">
        <v>15</v>
      </c>
      <c r="E31" s="109" t="s">
        <v>35</v>
      </c>
      <c r="F31" s="110"/>
      <c r="G31" s="110"/>
      <c r="H31" s="111" t="n">
        <f aca="false">G31-F31</f>
        <v>0</v>
      </c>
      <c r="I31" s="112"/>
      <c r="J31" s="110"/>
      <c r="K31" s="111" t="n">
        <f aca="false">J31-I31</f>
        <v>0</v>
      </c>
      <c r="L31" s="113" t="n">
        <f aca="false">(IF((H31+K31)&gt;0.375,0.0416666666666667,IF((H31+K31)&gt;0.25,0.0208333333333333,0)))</f>
        <v>0</v>
      </c>
      <c r="M31" s="114"/>
      <c r="N31" s="111"/>
      <c r="O31" s="113" t="n">
        <f aca="false">IF((H31+K31-L31)&gt;0.416666666666666,"10h überschritten",(H31+K31-L31))</f>
        <v>0</v>
      </c>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21" hidden="false" customHeight="true" outlineLevel="0" collapsed="false">
      <c r="A32" s="0"/>
      <c r="B32" s="115" t="n">
        <v>42445</v>
      </c>
      <c r="C32" s="107" t="n">
        <f aca="false">TRUNC((B32-DATE(YEAR(B32+3-MOD(B32-2,7)),1,MOD(B32-2,7)-9))/7)</f>
        <v>11</v>
      </c>
      <c r="D32" s="108" t="n">
        <v>16</v>
      </c>
      <c r="E32" s="109" t="s">
        <v>36</v>
      </c>
      <c r="F32" s="110"/>
      <c r="G32" s="110"/>
      <c r="H32" s="111" t="n">
        <f aca="false">G32-F32</f>
        <v>0</v>
      </c>
      <c r="I32" s="112"/>
      <c r="J32" s="110"/>
      <c r="K32" s="111" t="n">
        <f aca="false">J32-I32</f>
        <v>0</v>
      </c>
      <c r="L32" s="113" t="n">
        <f aca="false">(IF((H32+K32)&gt;0.375,0.0416666666666667,IF((H32+K32)&gt;0.25,0.0208333333333333,0)))</f>
        <v>0</v>
      </c>
      <c r="M32" s="114"/>
      <c r="N32" s="111"/>
      <c r="O32" s="113" t="n">
        <f aca="false">IF((H32+K32-L32)&gt;0.416666666666666,"10h überschritten",(H32+K32-L32))</f>
        <v>0</v>
      </c>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21" hidden="false" customHeight="true" outlineLevel="0" collapsed="false">
      <c r="A33" s="0"/>
      <c r="B33" s="115" t="n">
        <v>42446</v>
      </c>
      <c r="C33" s="107" t="n">
        <f aca="false">TRUNC((B33-DATE(YEAR(B33+3-MOD(B33-2,7)),1,MOD(B33-2,7)-9))/7)</f>
        <v>11</v>
      </c>
      <c r="D33" s="108" t="n">
        <v>17</v>
      </c>
      <c r="E33" s="109" t="s">
        <v>38</v>
      </c>
      <c r="F33" s="110"/>
      <c r="G33" s="110"/>
      <c r="H33" s="111" t="n">
        <f aca="false">G33-F33</f>
        <v>0</v>
      </c>
      <c r="I33" s="112"/>
      <c r="J33" s="110"/>
      <c r="K33" s="111" t="n">
        <f aca="false">J33-I33</f>
        <v>0</v>
      </c>
      <c r="L33" s="113" t="n">
        <f aca="false">(IF((H33+K33)&gt;0.375,0.0416666666666667,IF((H33+K33)&gt;0.25,0.0208333333333333,0)))</f>
        <v>0</v>
      </c>
      <c r="M33" s="114"/>
      <c r="N33" s="111"/>
      <c r="O33" s="113" t="n">
        <f aca="false">IF((H33+K33-L33)&gt;0.416666666666666,"10h überschritten",(H33+K33-L33))</f>
        <v>0</v>
      </c>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21" hidden="false" customHeight="true" outlineLevel="0" collapsed="false">
      <c r="A34" s="0"/>
      <c r="B34" s="115" t="n">
        <v>42447</v>
      </c>
      <c r="C34" s="107" t="n">
        <f aca="false">TRUNC((B34-DATE(YEAR(B34+3-MOD(B34-2,7)),1,MOD(B34-2,7)-9))/7)</f>
        <v>11</v>
      </c>
      <c r="D34" s="108" t="n">
        <v>18</v>
      </c>
      <c r="E34" s="118" t="s">
        <v>39</v>
      </c>
      <c r="F34" s="146"/>
      <c r="G34" s="146"/>
      <c r="H34" s="147" t="n">
        <f aca="false">G34-F34</f>
        <v>0</v>
      </c>
      <c r="I34" s="148"/>
      <c r="J34" s="146"/>
      <c r="K34" s="147" t="n">
        <f aca="false">J34-I34</f>
        <v>0</v>
      </c>
      <c r="L34" s="149" t="n">
        <f aca="false">(IF((H34+K34)&gt;0.375,0.0416666666666667,IF((H34+K34)&gt;0.25,0.0208333333333333,0)))</f>
        <v>0</v>
      </c>
      <c r="M34" s="150"/>
      <c r="N34" s="147"/>
      <c r="O34" s="149" t="n">
        <f aca="false">IF((H34+K34-L34)&gt;0.416666666666666,"10h überschritten",(H34+K34-L34))</f>
        <v>0</v>
      </c>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1" hidden="false" customHeight="true" outlineLevel="0" collapsed="false">
      <c r="A35" s="0"/>
      <c r="B35" s="115" t="n">
        <v>42448</v>
      </c>
      <c r="C35" s="107" t="n">
        <f aca="false">TRUNC((B35-DATE(YEAR(B35+3-MOD(B35-2,7)),1,MOD(B35-2,7)-9))/7)</f>
        <v>11</v>
      </c>
      <c r="D35" s="108" t="n">
        <v>19</v>
      </c>
      <c r="E35" s="126" t="s">
        <v>40</v>
      </c>
      <c r="F35" s="151"/>
      <c r="G35" s="151"/>
      <c r="H35" s="152" t="n">
        <f aca="false">G35-F35</f>
        <v>0</v>
      </c>
      <c r="I35" s="153"/>
      <c r="J35" s="151"/>
      <c r="K35" s="152" t="n">
        <f aca="false">J35-I35</f>
        <v>0</v>
      </c>
      <c r="L35" s="154"/>
      <c r="M35" s="155"/>
      <c r="N35" s="152"/>
      <c r="O35" s="154" t="n">
        <f aca="false">IF((H35+K35-L35)&gt;0.416666666666666,"10h überschritten",(H35+K35-L35))</f>
        <v>0</v>
      </c>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1" hidden="false" customHeight="true" outlineLevel="0" collapsed="false">
      <c r="A36" s="0"/>
      <c r="B36" s="115" t="n">
        <v>42449</v>
      </c>
      <c r="C36" s="107" t="n">
        <f aca="false">TRUNC((B36-DATE(YEAR(B36+3-MOD(B36-2,7)),1,MOD(B36-2,7)-9))/7)</f>
        <v>11</v>
      </c>
      <c r="D36" s="108" t="n">
        <v>20</v>
      </c>
      <c r="E36" s="134" t="s">
        <v>41</v>
      </c>
      <c r="F36" s="156"/>
      <c r="G36" s="156"/>
      <c r="H36" s="157" t="n">
        <f aca="false">G36-F36</f>
        <v>0</v>
      </c>
      <c r="I36" s="158"/>
      <c r="J36" s="156"/>
      <c r="K36" s="157" t="n">
        <f aca="false">J36-I36</f>
        <v>0</v>
      </c>
      <c r="L36" s="159"/>
      <c r="M36" s="160"/>
      <c r="N36" s="157"/>
      <c r="O36" s="159" t="n">
        <f aca="false">IF((H36+K36-L36)&gt;0.416666666666666,"10h überschritten",(H36+K36-L36))</f>
        <v>0</v>
      </c>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1" hidden="false" customHeight="true" outlineLevel="0" collapsed="false">
      <c r="A37" s="0"/>
      <c r="B37" s="115" t="n">
        <v>42450</v>
      </c>
      <c r="C37" s="107" t="n">
        <f aca="false">TRUNC((B37-DATE(YEAR(B37+3-MOD(B37-2,7)),1,MOD(B37-2,7)-9))/7)</f>
        <v>12</v>
      </c>
      <c r="D37" s="108" t="n">
        <v>21</v>
      </c>
      <c r="E37" s="109" t="s">
        <v>34</v>
      </c>
      <c r="F37" s="110"/>
      <c r="G37" s="110"/>
      <c r="H37" s="161" t="n">
        <f aca="false">G37-F37</f>
        <v>0</v>
      </c>
      <c r="I37" s="112"/>
      <c r="J37" s="110"/>
      <c r="K37" s="161" t="n">
        <f aca="false">J37-I37</f>
        <v>0</v>
      </c>
      <c r="L37" s="113" t="n">
        <f aca="false">(IF((H37+K37)&gt;0.375,0.0416666666666667,IF((H37+K37)&gt;0.25,0.0208333333333333,0)))</f>
        <v>0</v>
      </c>
      <c r="M37" s="114"/>
      <c r="N37" s="161"/>
      <c r="O37" s="113" t="n">
        <f aca="false">IF((H37+K37-L37)&gt;0.416666666666666,"10h überschritten",(H37+K37-L37))</f>
        <v>0</v>
      </c>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21" hidden="false" customHeight="true" outlineLevel="0" collapsed="false">
      <c r="A38" s="0"/>
      <c r="B38" s="115" t="n">
        <v>42451</v>
      </c>
      <c r="C38" s="107" t="n">
        <f aca="false">TRUNC((B38-DATE(YEAR(B38+3-MOD(B38-2,7)),1,MOD(B38-2,7)-9))/7)</f>
        <v>12</v>
      </c>
      <c r="D38" s="108" t="n">
        <v>22</v>
      </c>
      <c r="E38" s="109" t="s">
        <v>35</v>
      </c>
      <c r="F38" s="110"/>
      <c r="G38" s="110"/>
      <c r="H38" s="111" t="n">
        <f aca="false">G38-F38</f>
        <v>0</v>
      </c>
      <c r="I38" s="112"/>
      <c r="J38" s="110"/>
      <c r="K38" s="111" t="n">
        <f aca="false">J38-I38</f>
        <v>0</v>
      </c>
      <c r="L38" s="113" t="n">
        <f aca="false">(IF((H38+K38)&gt;0.375,0.0416666666666667,IF((H38+K38)&gt;0.25,0.0208333333333333,0)))</f>
        <v>0</v>
      </c>
      <c r="M38" s="114"/>
      <c r="N38" s="111"/>
      <c r="O38" s="113" t="n">
        <f aca="false">IF((H38+K38-L38)&gt;0.416666666666666,"10h überschritten",(H38+K38-L38))</f>
        <v>0</v>
      </c>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21" hidden="false" customHeight="true" outlineLevel="0" collapsed="false">
      <c r="A39" s="0"/>
      <c r="B39" s="115" t="n">
        <v>42452</v>
      </c>
      <c r="C39" s="107" t="n">
        <f aca="false">TRUNC((B39-DATE(YEAR(B39+3-MOD(B39-2,7)),1,MOD(B39-2,7)-9))/7)</f>
        <v>12</v>
      </c>
      <c r="D39" s="108" t="n">
        <v>23</v>
      </c>
      <c r="E39" s="109" t="s">
        <v>36</v>
      </c>
      <c r="F39" s="110"/>
      <c r="G39" s="110"/>
      <c r="H39" s="111" t="n">
        <f aca="false">G39-F39</f>
        <v>0</v>
      </c>
      <c r="I39" s="112"/>
      <c r="J39" s="110"/>
      <c r="K39" s="111" t="n">
        <f aca="false">J39-I39</f>
        <v>0</v>
      </c>
      <c r="L39" s="113" t="n">
        <f aca="false">(IF((H39+K39)&gt;0.375,0.0416666666666667,IF((H39+K39)&gt;0.25,0.0208333333333333,0)))</f>
        <v>0</v>
      </c>
      <c r="M39" s="114"/>
      <c r="N39" s="111"/>
      <c r="O39" s="113" t="n">
        <f aca="false">IF((H39+K39-L39)&gt;0.416666666666666,"10h überschritten",(H39+K39-L39))</f>
        <v>0</v>
      </c>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21" hidden="false" customHeight="true" outlineLevel="0" collapsed="false">
      <c r="A40" s="0"/>
      <c r="B40" s="115" t="n">
        <v>42453</v>
      </c>
      <c r="C40" s="107" t="n">
        <f aca="false">TRUNC((B40-DATE(YEAR(B40+3-MOD(B40-2,7)),1,MOD(B40-2,7)-9))/7)</f>
        <v>12</v>
      </c>
      <c r="D40" s="108" t="n">
        <v>24</v>
      </c>
      <c r="E40" s="109" t="s">
        <v>38</v>
      </c>
      <c r="F40" s="110"/>
      <c r="G40" s="110"/>
      <c r="H40" s="111" t="n">
        <f aca="false">G40-F40</f>
        <v>0</v>
      </c>
      <c r="I40" s="112"/>
      <c r="J40" s="110"/>
      <c r="K40" s="111" t="n">
        <f aca="false">J40-I40</f>
        <v>0</v>
      </c>
      <c r="L40" s="113" t="n">
        <f aca="false">(IF((H40+K40)&gt;0.375,0.0416666666666667,IF((H40+K40)&gt;0.25,0.0208333333333333,0)))</f>
        <v>0</v>
      </c>
      <c r="M40" s="114"/>
      <c r="N40" s="111"/>
      <c r="O40" s="113" t="n">
        <f aca="false">IF((H40+K40-L40)&gt;0.416666666666666,"10h überschritten",(H40+K40-L40))</f>
        <v>0</v>
      </c>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21" hidden="false" customHeight="true" outlineLevel="0" collapsed="false">
      <c r="A41" s="0"/>
      <c r="B41" s="115" t="n">
        <v>42454</v>
      </c>
      <c r="C41" s="107" t="n">
        <f aca="false">TRUNC((B41-DATE(YEAR(B41+3-MOD(B41-2,7)),1,MOD(B41-2,7)-9))/7)</f>
        <v>12</v>
      </c>
      <c r="D41" s="108" t="n">
        <v>25</v>
      </c>
      <c r="E41" s="118" t="s">
        <v>39</v>
      </c>
      <c r="F41" s="119"/>
      <c r="G41" s="119"/>
      <c r="H41" s="120" t="n">
        <f aca="false">G41-F41</f>
        <v>0</v>
      </c>
      <c r="I41" s="121"/>
      <c r="J41" s="119"/>
      <c r="K41" s="120" t="n">
        <f aca="false">J41-I41</f>
        <v>0</v>
      </c>
      <c r="L41" s="122" t="n">
        <f aca="false">(IF((H41+K41)&gt;0.375,0.0416666666666667,IF((H41+K41)&gt;0.25,0.0208333333333333,0)))</f>
        <v>0</v>
      </c>
      <c r="M41" s="123"/>
      <c r="N41" s="120"/>
      <c r="O41" s="122" t="n">
        <f aca="false">IF((H41+K41-L41)&gt;0.416666666666666,"10h überschritten",(H41+K41-L41))</f>
        <v>0</v>
      </c>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21" hidden="false" customHeight="true" outlineLevel="0" collapsed="false">
      <c r="A42" s="0"/>
      <c r="B42" s="115" t="n">
        <v>42455</v>
      </c>
      <c r="C42" s="107" t="n">
        <f aca="false">TRUNC((B42-DATE(YEAR(B42+3-MOD(B42-2,7)),1,MOD(B42-2,7)-9))/7)</f>
        <v>12</v>
      </c>
      <c r="D42" s="108" t="n">
        <v>26</v>
      </c>
      <c r="E42" s="126" t="s">
        <v>40</v>
      </c>
      <c r="F42" s="127"/>
      <c r="G42" s="127"/>
      <c r="H42" s="128" t="n">
        <f aca="false">G42-F42</f>
        <v>0</v>
      </c>
      <c r="I42" s="129"/>
      <c r="J42" s="127"/>
      <c r="K42" s="128" t="n">
        <f aca="false">J42-I42</f>
        <v>0</v>
      </c>
      <c r="L42" s="130"/>
      <c r="M42" s="131"/>
      <c r="N42" s="128"/>
      <c r="O42" s="130"/>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21" hidden="false" customHeight="true" outlineLevel="0" collapsed="false">
      <c r="A43" s="0"/>
      <c r="B43" s="115" t="n">
        <v>42456</v>
      </c>
      <c r="C43" s="107" t="n">
        <f aca="false">TRUNC((B43-DATE(YEAR(B43+3-MOD(B43-2,7)),1,MOD(B43-2,7)-9))/7)</f>
        <v>12</v>
      </c>
      <c r="D43" s="108" t="n">
        <v>27</v>
      </c>
      <c r="E43" s="134" t="s">
        <v>41</v>
      </c>
      <c r="F43" s="135"/>
      <c r="G43" s="135"/>
      <c r="H43" s="136" t="n">
        <f aca="false">G43-F43</f>
        <v>0</v>
      </c>
      <c r="I43" s="137"/>
      <c r="J43" s="135"/>
      <c r="K43" s="136" t="n">
        <f aca="false">J43-I43</f>
        <v>0</v>
      </c>
      <c r="L43" s="138"/>
      <c r="M43" s="139"/>
      <c r="N43" s="136"/>
      <c r="O43" s="138"/>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1" hidden="false" customHeight="true" outlineLevel="0" collapsed="false">
      <c r="A44" s="0"/>
      <c r="B44" s="115" t="n">
        <v>42457</v>
      </c>
      <c r="C44" s="107" t="n">
        <f aca="false">TRUNC((B44-DATE(YEAR(B44+3-MOD(B44-2,7)),1,MOD(B44-2,7)-9))/7)</f>
        <v>13</v>
      </c>
      <c r="D44" s="108" t="n">
        <v>28</v>
      </c>
      <c r="E44" s="109" t="s">
        <v>34</v>
      </c>
      <c r="F44" s="140"/>
      <c r="G44" s="140"/>
      <c r="H44" s="141" t="n">
        <f aca="false">G44-F44</f>
        <v>0</v>
      </c>
      <c r="I44" s="142"/>
      <c r="J44" s="140"/>
      <c r="K44" s="141" t="n">
        <f aca="false">J44-I44</f>
        <v>0</v>
      </c>
      <c r="L44" s="143" t="n">
        <f aca="false">(IF((H44+K44)&gt;0.375,0.0416666666666667,IF((H44+K44)&gt;0.25,0.0208333333333333,0)))</f>
        <v>0</v>
      </c>
      <c r="M44" s="144"/>
      <c r="N44" s="141"/>
      <c r="O44" s="143" t="n">
        <f aca="false">IF((H44+K44-L44)&gt;0.416666666666666,"10h überschritten",(H44+K44-L44))</f>
        <v>0</v>
      </c>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21" hidden="false" customHeight="true" outlineLevel="0" collapsed="false">
      <c r="A45" s="0"/>
      <c r="B45" s="115" t="n">
        <v>42458</v>
      </c>
      <c r="C45" s="107" t="n">
        <f aca="false">TRUNC((B45-DATE(YEAR(B45+3-MOD(B45-2,7)),1,MOD(B45-2,7)-9))/7)</f>
        <v>13</v>
      </c>
      <c r="D45" s="108" t="n">
        <v>29</v>
      </c>
      <c r="E45" s="109" t="s">
        <v>35</v>
      </c>
      <c r="F45" s="110"/>
      <c r="G45" s="110"/>
      <c r="H45" s="111" t="n">
        <f aca="false">G45-F45</f>
        <v>0</v>
      </c>
      <c r="I45" s="112"/>
      <c r="J45" s="110"/>
      <c r="K45" s="111" t="n">
        <f aca="false">J45-I45</f>
        <v>0</v>
      </c>
      <c r="L45" s="113" t="n">
        <f aca="false">(IF((H45+K45)&gt;0.375,0.0416666666666667,IF((H45+K45)&gt;0.25,0.0208333333333333,0)))</f>
        <v>0</v>
      </c>
      <c r="M45" s="114"/>
      <c r="N45" s="111"/>
      <c r="O45" s="113" t="n">
        <f aca="false">IF((H45+K45-L45)&gt;0.416666666666666,"10h überschritten",(H45+K45-L45))</f>
        <v>0</v>
      </c>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21" hidden="false" customHeight="true" outlineLevel="0" collapsed="false">
      <c r="A46" s="0"/>
      <c r="B46" s="115" t="n">
        <v>42459</v>
      </c>
      <c r="C46" s="107" t="n">
        <f aca="false">TRUNC((B46-DATE(YEAR(B46+3-MOD(B46-2,7)),1,MOD(B46-2,7)-9))/7)</f>
        <v>13</v>
      </c>
      <c r="D46" s="108" t="n">
        <v>30</v>
      </c>
      <c r="E46" s="109" t="s">
        <v>36</v>
      </c>
      <c r="F46" s="110"/>
      <c r="G46" s="110"/>
      <c r="H46" s="111" t="n">
        <f aca="false">G46-F46</f>
        <v>0</v>
      </c>
      <c r="I46" s="112"/>
      <c r="J46" s="110"/>
      <c r="K46" s="111" t="n">
        <f aca="false">J46-I46</f>
        <v>0</v>
      </c>
      <c r="L46" s="113" t="n">
        <f aca="false">(IF((H46+K46)&gt;0.375,0.0416666666666667,IF((H46+K46)&gt;0.25,0.0208333333333333,0)))</f>
        <v>0</v>
      </c>
      <c r="M46" s="114"/>
      <c r="N46" s="111"/>
      <c r="O46" s="113" t="n">
        <f aca="false">IF((H46+K46-L46)&gt;0.416666666666666,"10h überschritten",(H46+K46-L46))</f>
        <v>0</v>
      </c>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21" hidden="false" customHeight="true" outlineLevel="0" collapsed="false">
      <c r="A47" s="0"/>
      <c r="B47" s="115" t="n">
        <v>42460</v>
      </c>
      <c r="C47" s="107" t="n">
        <f aca="false">TRUNC((B47-DATE(YEAR(B47+3-MOD(B47-2,7)),1,MOD(B47-2,7)-9))/7)</f>
        <v>13</v>
      </c>
      <c r="D47" s="108" t="n">
        <v>31</v>
      </c>
      <c r="E47" s="109" t="s">
        <v>38</v>
      </c>
      <c r="F47" s="110"/>
      <c r="G47" s="110"/>
      <c r="H47" s="111" t="n">
        <f aca="false">G47-F47</f>
        <v>0</v>
      </c>
      <c r="I47" s="112"/>
      <c r="J47" s="110"/>
      <c r="K47" s="111" t="n">
        <f aca="false">J47-I47</f>
        <v>0</v>
      </c>
      <c r="L47" s="113" t="n">
        <f aca="false">(IF((H47+K47)&gt;0.375,0.0416666666666667,IF((H47+K47)&gt;0.25,0.0208333333333333,0)))</f>
        <v>0</v>
      </c>
      <c r="M47" s="114"/>
      <c r="N47" s="111"/>
      <c r="O47" s="113" t="n">
        <f aca="false">IF((H47+K47-L47)&gt;0.416666666666666,"10h überschritten",(H47+K47-L47))</f>
        <v>0</v>
      </c>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21" hidden="false" customHeight="true" outlineLevel="0" collapsed="false">
      <c r="A48" s="0"/>
      <c r="B48" s="115"/>
      <c r="C48" s="132"/>
      <c r="D48" s="133"/>
      <c r="E48" s="118" t="s">
        <v>39</v>
      </c>
      <c r="F48" s="146"/>
      <c r="G48" s="146"/>
      <c r="H48" s="147" t="n">
        <f aca="false">G48-F48</f>
        <v>0</v>
      </c>
      <c r="I48" s="148"/>
      <c r="J48" s="146"/>
      <c r="K48" s="147" t="n">
        <f aca="false">J48-I48</f>
        <v>0</v>
      </c>
      <c r="L48" s="149" t="n">
        <f aca="false">(IF((H48+K48)&gt;0.375,0.0416666666666667,IF((H48+K48)&gt;0.25,0.0208333333333333,0)))</f>
        <v>0</v>
      </c>
      <c r="M48" s="150"/>
      <c r="N48" s="147"/>
      <c r="O48" s="149" t="n">
        <f aca="false">IF((H48+K48-L48)&gt;0.416666666666666,"10h überschritten",(H48+K48-L48))</f>
        <v>0</v>
      </c>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21" hidden="false" customHeight="true" outlineLevel="0" collapsed="false">
      <c r="A49" s="0"/>
      <c r="B49" s="115"/>
      <c r="C49" s="132"/>
      <c r="D49" s="133"/>
      <c r="E49" s="126" t="s">
        <v>40</v>
      </c>
      <c r="F49" s="151"/>
      <c r="G49" s="151"/>
      <c r="H49" s="152" t="n">
        <f aca="false">G49-F49</f>
        <v>0</v>
      </c>
      <c r="I49" s="153"/>
      <c r="J49" s="151"/>
      <c r="K49" s="152" t="n">
        <f aca="false">J49-I49</f>
        <v>0</v>
      </c>
      <c r="L49" s="154"/>
      <c r="M49" s="155"/>
      <c r="N49" s="152"/>
      <c r="O49" s="154" t="n">
        <f aca="false">IF((H49+K49-L49)&gt;0.416666666666666,"10h überschritten",(H49+K49-L49))</f>
        <v>0</v>
      </c>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1" hidden="false" customHeight="true" outlineLevel="0" collapsed="false">
      <c r="A50" s="0"/>
      <c r="B50" s="115"/>
      <c r="C50" s="132"/>
      <c r="D50" s="133"/>
      <c r="E50" s="134" t="s">
        <v>41</v>
      </c>
      <c r="F50" s="156"/>
      <c r="G50" s="156"/>
      <c r="H50" s="157" t="n">
        <f aca="false">G50-F50</f>
        <v>0</v>
      </c>
      <c r="I50" s="158"/>
      <c r="J50" s="156"/>
      <c r="K50" s="157" t="n">
        <f aca="false">J50-I50</f>
        <v>0</v>
      </c>
      <c r="L50" s="159"/>
      <c r="M50" s="160"/>
      <c r="N50" s="157" t="str">
        <f aca="false">IF(M50="","",M50*($G$11/$G$10))</f>
        <v/>
      </c>
      <c r="O50" s="159" t="n">
        <f aca="false">IF((H50+K50-L50)&gt;0.416666666666666,"10h überschritten",(H50+K50-L50))</f>
        <v>0</v>
      </c>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21" hidden="false" customHeight="true" outlineLevel="0" collapsed="false">
      <c r="A51" s="0"/>
      <c r="B51" s="0"/>
      <c r="C51" s="0"/>
      <c r="D51" s="0"/>
      <c r="E51" s="0"/>
      <c r="F51" s="0"/>
      <c r="G51" s="0"/>
      <c r="H51" s="0"/>
      <c r="I51" s="0"/>
      <c r="J51" s="0"/>
      <c r="K51" s="0"/>
      <c r="L51" s="109" t="s">
        <v>42</v>
      </c>
      <c r="M51" s="162" t="n">
        <f aca="false">SUM(M16:M50)</f>
        <v>0</v>
      </c>
      <c r="N51" s="113" t="n">
        <f aca="false">SUM(N16:N50)</f>
        <v>0</v>
      </c>
      <c r="O51" s="113" t="n">
        <f aca="false">SUM(O16:O50)</f>
        <v>0</v>
      </c>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21" hidden="false" customHeight="true" outlineLevel="0" collapsed="false">
      <c r="A52" s="0"/>
      <c r="B52" s="0"/>
      <c r="C52" s="0"/>
      <c r="D52" s="0"/>
      <c r="E52" s="0"/>
      <c r="F52" s="0"/>
      <c r="G52" s="0"/>
      <c r="H52" s="0"/>
      <c r="I52" s="0"/>
      <c r="J52" s="0"/>
      <c r="K52" s="0"/>
      <c r="L52" s="0"/>
      <c r="M52" s="0"/>
      <c r="N52" s="109" t="s">
        <v>43</v>
      </c>
      <c r="O52" s="113" t="n">
        <f aca="false">O51+N51</f>
        <v>0</v>
      </c>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3.5" hidden="false" customHeight="false" outlineLevel="0" collapsed="false">
      <c r="A53" s="0"/>
      <c r="B53" s="62"/>
      <c r="C53" s="163"/>
      <c r="D53" s="0"/>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s="62" customFormat="true" ht="13.5" hidden="false" customHeight="false" outlineLevel="0" collapsed="false">
      <c r="C54" s="163"/>
      <c r="D54" s="164"/>
      <c r="J54" s="57" t="s">
        <v>66</v>
      </c>
      <c r="K54" s="58" t="s">
        <v>47</v>
      </c>
      <c r="L54" s="58" t="s">
        <v>48</v>
      </c>
      <c r="M54" s="58" t="s">
        <v>49</v>
      </c>
    </row>
    <row r="55" customFormat="false" ht="13.5" hidden="false" customHeight="false" outlineLevel="0" collapsed="false">
      <c r="A55" s="62"/>
      <c r="B55" s="62"/>
      <c r="C55" s="163"/>
      <c r="D55" s="164"/>
      <c r="E55" s="62"/>
      <c r="F55" s="62"/>
      <c r="G55" s="62"/>
      <c r="H55" s="62"/>
      <c r="I55" s="62"/>
      <c r="J55" s="57" t="s">
        <v>50</v>
      </c>
      <c r="K55" s="59" t="n">
        <v>9</v>
      </c>
      <c r="L55" s="60" t="n">
        <f aca="false">SUMIF(C16:C50,K55,O16:O50)</f>
        <v>0</v>
      </c>
      <c r="M55" s="61" t="str">
        <f aca="false">IF(L55=0,"",((($G$11-L55)*24)*-1)*60)</f>
        <v/>
      </c>
      <c r="N55" s="0"/>
      <c r="O55" s="0"/>
    </row>
    <row r="56" customFormat="false" ht="13.5" hidden="false" customHeight="false" outlineLevel="0" collapsed="false">
      <c r="A56" s="62"/>
      <c r="B56" s="62"/>
      <c r="C56" s="163"/>
      <c r="D56" s="164"/>
      <c r="E56" s="62"/>
      <c r="F56" s="62"/>
      <c r="G56" s="62"/>
      <c r="H56" s="62"/>
      <c r="I56" s="62"/>
      <c r="J56" s="0"/>
      <c r="K56" s="59" t="n">
        <f aca="false">K55+1</f>
        <v>10</v>
      </c>
      <c r="L56" s="60" t="n">
        <f aca="false">SUMIF(C17:C51,K56,O17:O51)</f>
        <v>0</v>
      </c>
      <c r="M56" s="61" t="str">
        <f aca="false">IF(L56=0,"",((($G$11-L56)*24)*-1)*60)</f>
        <v/>
      </c>
      <c r="N56" s="0"/>
      <c r="O56" s="0"/>
    </row>
    <row r="57" customFormat="false" ht="13.5" hidden="false" customHeight="false" outlineLevel="0" collapsed="false">
      <c r="A57" s="62"/>
      <c r="B57" s="62"/>
      <c r="C57" s="163"/>
      <c r="D57" s="164"/>
      <c r="E57" s="62"/>
      <c r="F57" s="62"/>
      <c r="G57" s="62"/>
      <c r="H57" s="62"/>
      <c r="I57" s="62"/>
      <c r="J57" s="0"/>
      <c r="K57" s="59" t="n">
        <f aca="false">K56+1</f>
        <v>11</v>
      </c>
      <c r="L57" s="60" t="n">
        <f aca="false">SUMIF(C18:C52,K57,O18:O52)</f>
        <v>0</v>
      </c>
      <c r="M57" s="61" t="str">
        <f aca="false">IF(L57=0,"",((($G$11-L57)*24)*-1)*60)</f>
        <v/>
      </c>
      <c r="N57" s="0"/>
      <c r="O57" s="0"/>
    </row>
    <row r="58" customFormat="false" ht="13.5" hidden="false" customHeight="false" outlineLevel="0" collapsed="false">
      <c r="A58" s="62"/>
      <c r="B58" s="62"/>
      <c r="C58" s="163"/>
      <c r="D58" s="164"/>
      <c r="E58" s="62"/>
      <c r="F58" s="62"/>
      <c r="G58" s="62"/>
      <c r="H58" s="62"/>
      <c r="I58" s="62"/>
      <c r="J58" s="0"/>
      <c r="K58" s="59" t="n">
        <f aca="false">K57+1</f>
        <v>12</v>
      </c>
      <c r="L58" s="60" t="n">
        <f aca="false">SUMIF(C19:C53,K58,O19:O53)</f>
        <v>0</v>
      </c>
      <c r="M58" s="61" t="str">
        <f aca="false">IF(L58=0,"",((($G$11-L58)*24)*-1)*60)</f>
        <v/>
      </c>
      <c r="N58" s="0"/>
      <c r="O58" s="0"/>
    </row>
    <row r="59" customFormat="false" ht="13.5" hidden="false" customHeight="false" outlineLevel="0" collapsed="false">
      <c r="A59" s="62"/>
      <c r="B59" s="62"/>
      <c r="C59" s="163"/>
      <c r="D59" s="164"/>
      <c r="E59" s="62"/>
      <c r="F59" s="62"/>
      <c r="G59" s="62"/>
      <c r="H59" s="62"/>
      <c r="I59" s="62"/>
      <c r="J59" s="57" t="s">
        <v>53</v>
      </c>
      <c r="K59" s="59" t="n">
        <f aca="false">K58+1</f>
        <v>13</v>
      </c>
      <c r="L59" s="60" t="n">
        <f aca="false">SUMIF(C20:C54,K59,O20:O54)</f>
        <v>0</v>
      </c>
      <c r="M59" s="61" t="str">
        <f aca="false">IF(L59=0,"",((($G$11-L59)*24)*-1)*60)</f>
        <v/>
      </c>
      <c r="N59" s="0"/>
      <c r="O59" s="0"/>
    </row>
    <row r="60" customFormat="false" ht="13.5" hidden="false" customHeight="false" outlineLevel="0" collapsed="false">
      <c r="A60" s="62"/>
      <c r="B60" s="62"/>
      <c r="C60" s="163"/>
      <c r="D60" s="164"/>
      <c r="E60" s="62"/>
      <c r="F60" s="62"/>
      <c r="G60" s="62"/>
      <c r="H60" s="62"/>
      <c r="I60" s="62"/>
      <c r="J60" s="0"/>
      <c r="K60" s="64" t="s">
        <v>55</v>
      </c>
      <c r="L60" s="64"/>
      <c r="M60" s="65" t="n">
        <f aca="false">SUM(M55:M59)</f>
        <v>0</v>
      </c>
      <c r="N60" s="0"/>
      <c r="O60" s="0"/>
    </row>
    <row r="61" customFormat="false" ht="55.5" hidden="false" customHeight="true" outlineLevel="0" collapsed="false">
      <c r="B61" s="62"/>
      <c r="C61" s="163"/>
      <c r="D61" s="165"/>
      <c r="E61" s="166"/>
      <c r="F61" s="166"/>
      <c r="G61" s="166"/>
      <c r="H61" s="166"/>
      <c r="I61" s="166"/>
      <c r="J61" s="73"/>
      <c r="K61" s="66"/>
      <c r="L61" s="66"/>
      <c r="M61" s="67"/>
      <c r="N61" s="67"/>
      <c r="O61" s="68"/>
    </row>
    <row r="62" customFormat="false" ht="14.25" hidden="false" customHeight="false" outlineLevel="0" collapsed="false">
      <c r="B62" s="62"/>
      <c r="C62" s="167"/>
      <c r="D62" s="0"/>
      <c r="E62" s="0"/>
      <c r="F62" s="0"/>
      <c r="G62" s="0"/>
      <c r="H62" s="0"/>
      <c r="I62" s="0"/>
      <c r="J62" s="69" t="s">
        <v>57</v>
      </c>
      <c r="K62" s="69"/>
      <c r="L62" s="70"/>
      <c r="M62" s="0"/>
      <c r="N62" s="0"/>
      <c r="O62" s="72" t="s">
        <v>58</v>
      </c>
    </row>
    <row r="63" customFormat="false" ht="14.25" hidden="false" customHeight="false" outlineLevel="0" collapsed="false">
      <c r="B63" s="62"/>
      <c r="C63" s="163"/>
      <c r="D63" s="0"/>
      <c r="E63" s="0"/>
      <c r="F63" s="0"/>
      <c r="G63" s="0"/>
      <c r="H63" s="0"/>
      <c r="I63" s="0"/>
      <c r="J63" s="69"/>
      <c r="K63" s="69"/>
      <c r="L63" s="62"/>
      <c r="M63" s="168"/>
      <c r="N63" s="168"/>
      <c r="O63" s="169"/>
    </row>
    <row r="64" customFormat="false" ht="14.25" hidden="false" customHeight="false" outlineLevel="0" collapsed="false">
      <c r="B64" s="62"/>
      <c r="C64" s="167"/>
      <c r="D64" s="0"/>
      <c r="E64" s="0"/>
      <c r="F64" s="0"/>
      <c r="G64" s="0"/>
      <c r="H64" s="0"/>
      <c r="I64" s="0"/>
      <c r="J64" s="69"/>
      <c r="K64" s="69"/>
      <c r="L64" s="62"/>
      <c r="M64" s="168"/>
      <c r="N64" s="168"/>
      <c r="O64" s="169"/>
    </row>
    <row r="65" customFormat="false" ht="14.25" hidden="false" customHeight="false" outlineLevel="0" collapsed="false">
      <c r="B65" s="62"/>
      <c r="C65" s="163"/>
      <c r="D65" s="0"/>
      <c r="E65" s="0"/>
      <c r="F65" s="0"/>
      <c r="G65" s="0"/>
      <c r="H65" s="0"/>
      <c r="I65" s="0"/>
      <c r="J65" s="69"/>
      <c r="K65" s="69"/>
      <c r="L65" s="62"/>
      <c r="M65" s="168"/>
      <c r="N65" s="168"/>
      <c r="O65" s="169"/>
    </row>
    <row r="66" customFormat="false" ht="14.25" hidden="false" customHeight="false" outlineLevel="0" collapsed="false">
      <c r="B66" s="62"/>
      <c r="C66" s="163"/>
      <c r="D66" s="0"/>
      <c r="E66" s="0"/>
      <c r="F66" s="0"/>
      <c r="G66" s="0"/>
      <c r="H66" s="0"/>
      <c r="I66" s="0"/>
      <c r="J66" s="69"/>
      <c r="K66" s="69"/>
      <c r="L66" s="62"/>
      <c r="M66" s="168"/>
      <c r="N66" s="168"/>
      <c r="O66" s="169"/>
    </row>
    <row r="67" customFormat="false" ht="55.5" hidden="false" customHeight="true" outlineLevel="0" collapsed="false">
      <c r="B67" s="62"/>
      <c r="C67" s="163"/>
      <c r="D67" s="165"/>
      <c r="E67" s="166"/>
      <c r="F67" s="166"/>
      <c r="G67" s="166"/>
      <c r="H67" s="166"/>
      <c r="I67" s="166"/>
      <c r="J67" s="73"/>
      <c r="K67" s="73"/>
      <c r="L67" s="73"/>
      <c r="M67" s="74"/>
      <c r="N67" s="74"/>
      <c r="O67" s="75"/>
    </row>
    <row r="68" customFormat="false" ht="14.25" hidden="false" customHeight="false" outlineLevel="0" collapsed="false">
      <c r="J68" s="69" t="s">
        <v>59</v>
      </c>
      <c r="K68" s="69"/>
      <c r="L68" s="70"/>
      <c r="M68" s="70"/>
      <c r="N68" s="70"/>
      <c r="O68" s="72" t="s">
        <v>58</v>
      </c>
    </row>
  </sheetData>
  <sheetProtection sheet="true" objects="true" scenarios="true"/>
  <mergeCells count="17">
    <mergeCell ref="E3:J3"/>
    <mergeCell ref="E5:G5"/>
    <mergeCell ref="L5:M5"/>
    <mergeCell ref="N5:O5"/>
    <mergeCell ref="E6:G6"/>
    <mergeCell ref="E7:G7"/>
    <mergeCell ref="L7:M7"/>
    <mergeCell ref="N7:O7"/>
    <mergeCell ref="L8:M8"/>
    <mergeCell ref="N8:O8"/>
    <mergeCell ref="L9:M9"/>
    <mergeCell ref="N9:O9"/>
    <mergeCell ref="L10:M10"/>
    <mergeCell ref="N10:O10"/>
    <mergeCell ref="E11:F11"/>
    <mergeCell ref="D15:E15"/>
    <mergeCell ref="K60:L60"/>
  </mergeCells>
  <conditionalFormatting sqref="M60">
    <cfRule type="cellIs" priority="2" operator="lessThan" aboveAverage="0" equalAverage="0" bottom="0" percent="0" rank="0" text="" dxfId="0">
      <formula>0</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sheetPr filterMode="false">
    <pageSetUpPr fitToPage="true"/>
  </sheetPr>
  <dimension ref="1:68"/>
  <sheetViews>
    <sheetView windowProtection="false" showFormulas="false" showGridLines="false" showRowColHeaders="true" showZeros="false" rightToLeft="false" tabSelected="false" showOutlineSymbols="true" defaultGridColor="true" view="normal" topLeftCell="A34" colorId="64" zoomScale="100" zoomScaleNormal="100" zoomScalePageLayoutView="100" workbookViewId="0">
      <selection pane="topLeft" activeCell="A1" activeCellId="0" sqref="A1"/>
    </sheetView>
  </sheetViews>
  <sheetFormatPr defaultRowHeight="13.5"/>
  <cols>
    <col collapsed="false" hidden="false" max="1" min="1" style="71" width="2.14285714285714"/>
    <col collapsed="false" hidden="true" max="2" min="2" style="71" width="0"/>
    <col collapsed="false" hidden="false" max="3" min="3" style="77" width="4.28571428571429"/>
    <col collapsed="false" hidden="false" max="4" min="4" style="78" width="4.28571428571429"/>
    <col collapsed="false" hidden="false" max="5" min="5" style="71" width="14.8571428571429"/>
    <col collapsed="false" hidden="false" max="12" min="6" style="71" width="12.4183673469388"/>
    <col collapsed="false" hidden="false" max="13" min="13" style="71" width="13.4285714285714"/>
    <col collapsed="false" hidden="false" max="14" min="14" style="71" width="13.0051020408163"/>
    <col collapsed="false" hidden="false" max="16" min="15" style="71" width="12.4183673469388"/>
    <col collapsed="false" hidden="false" max="1025" min="17" style="71" width="9.14285714285714"/>
  </cols>
  <sheetData>
    <row r="1" customFormat="false" ht="34.5" hidden="false" customHeight="true" outlineLevel="0" collapsed="false">
      <c r="A1" s="0"/>
      <c r="B1" s="0"/>
      <c r="C1" s="0"/>
      <c r="D1" s="0"/>
      <c r="E1" s="0"/>
      <c r="F1" s="0"/>
      <c r="G1" s="0"/>
      <c r="H1" s="0"/>
      <c r="I1" s="0"/>
      <c r="J1" s="0"/>
      <c r="K1" s="0"/>
      <c r="L1" s="0"/>
      <c r="M1" s="0"/>
      <c r="N1" s="0"/>
      <c r="O1" s="79" t="s">
        <v>0</v>
      </c>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true" outlineLevel="0" collapsed="false">
      <c r="A2" s="0"/>
      <c r="B2" s="0"/>
      <c r="C2" s="0"/>
      <c r="D2" s="0"/>
      <c r="E2" s="0"/>
      <c r="F2" s="0"/>
      <c r="G2" s="0"/>
      <c r="H2" s="0"/>
      <c r="I2" s="0"/>
      <c r="J2" s="0"/>
      <c r="K2" s="0"/>
      <c r="L2" s="0"/>
      <c r="M2" s="0"/>
      <c r="N2" s="0"/>
      <c r="O2" s="0"/>
      <c r="P2" s="8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8.5" hidden="false" customHeight="true" outlineLevel="0" collapsed="false">
      <c r="A3" s="0"/>
      <c r="B3" s="0"/>
      <c r="C3" s="0"/>
      <c r="D3" s="0"/>
      <c r="E3" s="81" t="s">
        <v>2</v>
      </c>
      <c r="F3" s="81"/>
      <c r="G3" s="81"/>
      <c r="H3" s="81"/>
      <c r="I3" s="81"/>
      <c r="J3" s="81"/>
      <c r="K3" s="82"/>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4.25" hidden="false" customHeight="true" outlineLevel="0" collapsed="false">
      <c r="A4" s="0"/>
      <c r="B4" s="0"/>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7.1" hidden="false" customHeight="true" outlineLevel="0" collapsed="false">
      <c r="A5" s="0"/>
      <c r="B5" s="0"/>
      <c r="C5" s="0"/>
      <c r="D5" s="0"/>
      <c r="E5" s="22" t="s">
        <v>3</v>
      </c>
      <c r="F5" s="22"/>
      <c r="G5" s="22"/>
      <c r="H5" s="17"/>
      <c r="I5" s="0"/>
      <c r="J5" s="0"/>
      <c r="K5" s="0"/>
      <c r="L5" s="83" t="s">
        <v>4</v>
      </c>
      <c r="M5" s="83"/>
      <c r="N5" s="170" t="s">
        <v>69</v>
      </c>
      <c r="O5" s="17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7.1" hidden="false" customHeight="true" outlineLevel="0" collapsed="false">
      <c r="A6" s="0"/>
      <c r="B6" s="0"/>
      <c r="C6" s="0"/>
      <c r="D6" s="0"/>
      <c r="E6" s="22" t="s">
        <v>7</v>
      </c>
      <c r="F6" s="22"/>
      <c r="G6" s="22"/>
      <c r="H6" s="17"/>
      <c r="I6" s="0"/>
      <c r="J6" s="0"/>
      <c r="K6" s="0"/>
      <c r="L6" s="85"/>
      <c r="M6" s="85"/>
      <c r="N6" s="86"/>
      <c r="O6" s="86"/>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7.1" hidden="false" customHeight="true" outlineLevel="0" collapsed="false">
      <c r="A7" s="0"/>
      <c r="B7" s="0"/>
      <c r="C7" s="0"/>
      <c r="D7" s="0"/>
      <c r="E7" s="22"/>
      <c r="F7" s="22"/>
      <c r="G7" s="22"/>
      <c r="H7" s="17"/>
      <c r="I7" s="0"/>
      <c r="J7" s="0"/>
      <c r="K7" s="0"/>
      <c r="L7" s="83" t="s">
        <v>61</v>
      </c>
      <c r="M7" s="83"/>
      <c r="N7" s="87" t="s">
        <v>62</v>
      </c>
      <c r="O7" s="87"/>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7.1" hidden="false" customHeight="true" outlineLevel="0" collapsed="false">
      <c r="A8" s="0"/>
      <c r="B8" s="0"/>
      <c r="C8" s="0"/>
      <c r="D8" s="0"/>
      <c r="E8" s="0"/>
      <c r="F8" s="0"/>
      <c r="G8" s="0"/>
      <c r="H8" s="0"/>
      <c r="I8" s="0"/>
      <c r="J8" s="0"/>
      <c r="K8" s="0"/>
      <c r="L8" s="83"/>
      <c r="M8" s="83"/>
      <c r="N8" s="88"/>
      <c r="O8" s="88"/>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7.1" hidden="false" customHeight="true" outlineLevel="0" collapsed="false">
      <c r="A9" s="0"/>
      <c r="B9" s="0"/>
      <c r="C9" s="0"/>
      <c r="D9" s="0"/>
      <c r="E9" s="0"/>
      <c r="F9" s="0"/>
      <c r="G9" s="0"/>
      <c r="H9" s="0"/>
      <c r="I9" s="0"/>
      <c r="J9" s="0"/>
      <c r="K9" s="0"/>
      <c r="L9" s="83" t="s">
        <v>10</v>
      </c>
      <c r="M9" s="83"/>
      <c r="N9" s="87" t="s">
        <v>63</v>
      </c>
      <c r="O9" s="87"/>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7.1" hidden="false" customHeight="true" outlineLevel="0" collapsed="false">
      <c r="A10" s="0"/>
      <c r="B10" s="0"/>
      <c r="C10" s="0"/>
      <c r="D10" s="89"/>
      <c r="E10" s="17" t="s">
        <v>13</v>
      </c>
      <c r="F10" s="18"/>
      <c r="G10" s="90" t="n">
        <v>2</v>
      </c>
      <c r="H10" s="91"/>
      <c r="I10" s="0"/>
      <c r="J10" s="0"/>
      <c r="K10" s="0"/>
      <c r="L10" s="83"/>
      <c r="M10" s="83"/>
      <c r="N10" s="88"/>
      <c r="O10" s="88"/>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7.1" hidden="false" customHeight="true" outlineLevel="0" collapsed="false">
      <c r="A11" s="0"/>
      <c r="B11" s="0"/>
      <c r="C11" s="92"/>
      <c r="D11" s="0"/>
      <c r="E11" s="22" t="s">
        <v>15</v>
      </c>
      <c r="F11" s="22"/>
      <c r="G11" s="171" t="n">
        <v>0.416666666666667</v>
      </c>
      <c r="H11" s="91"/>
      <c r="I11" s="0"/>
      <c r="J11" s="0"/>
      <c r="K11" s="0"/>
      <c r="L11" s="94"/>
      <c r="M11" s="94"/>
      <c r="N11" s="95"/>
      <c r="O11" s="96"/>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1" hidden="false" customHeight="true" outlineLevel="0" collapsed="false">
      <c r="A12" s="0"/>
      <c r="B12" s="0"/>
      <c r="C12" s="0"/>
      <c r="D12" s="89"/>
      <c r="E12" s="17" t="s">
        <v>16</v>
      </c>
      <c r="F12" s="27"/>
      <c r="G12" s="98" t="n">
        <v>42552</v>
      </c>
      <c r="H12" s="34" t="s">
        <v>17</v>
      </c>
      <c r="I12" s="98" t="n">
        <v>42735</v>
      </c>
      <c r="J12" s="0"/>
      <c r="K12" s="0"/>
      <c r="L12" s="94"/>
      <c r="M12" s="94"/>
      <c r="N12" s="95"/>
      <c r="O12" s="96"/>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7.1" hidden="false" customHeight="true" outlineLevel="0" collapsed="false">
      <c r="A13" s="0"/>
      <c r="B13" s="99"/>
      <c r="C13" s="100"/>
      <c r="D13" s="89"/>
      <c r="E13" s="17" t="s">
        <v>18</v>
      </c>
      <c r="F13" s="27"/>
      <c r="G13" s="90" t="n">
        <v>4</v>
      </c>
      <c r="H13" s="101" t="s">
        <v>19</v>
      </c>
      <c r="I13" s="102"/>
      <c r="J13" s="34" t="s">
        <v>20</v>
      </c>
      <c r="K13" s="102" t="n">
        <f aca="false">M51</f>
        <v>0</v>
      </c>
      <c r="L13" s="34" t="s">
        <v>21</v>
      </c>
      <c r="M13" s="102" t="n">
        <f aca="false">G13-I13-K13</f>
        <v>4</v>
      </c>
      <c r="N13" s="95"/>
      <c r="O13" s="96"/>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4.25" hidden="false" customHeight="false" outlineLevel="0" collapsed="false">
      <c r="A14" s="0"/>
      <c r="B14" s="0"/>
      <c r="C14" s="92"/>
      <c r="D14" s="0"/>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21" hidden="false" customHeight="true" outlineLevel="0" collapsed="false">
      <c r="A15" s="0"/>
      <c r="B15" s="0"/>
      <c r="C15" s="103" t="s">
        <v>64</v>
      </c>
      <c r="D15" s="104" t="s">
        <v>23</v>
      </c>
      <c r="E15" s="104"/>
      <c r="F15" s="104" t="s">
        <v>24</v>
      </c>
      <c r="G15" s="105" t="s">
        <v>25</v>
      </c>
      <c r="H15" s="105" t="s">
        <v>26</v>
      </c>
      <c r="I15" s="104" t="s">
        <v>24</v>
      </c>
      <c r="J15" s="105" t="s">
        <v>25</v>
      </c>
      <c r="K15" s="105" t="s">
        <v>27</v>
      </c>
      <c r="L15" s="105" t="s">
        <v>65</v>
      </c>
      <c r="M15" s="106" t="s">
        <v>29</v>
      </c>
      <c r="N15" s="105" t="s">
        <v>30</v>
      </c>
      <c r="O15" s="105" t="s">
        <v>31</v>
      </c>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21" hidden="false" customHeight="true" outlineLevel="0" collapsed="false">
      <c r="A16" s="0"/>
      <c r="B16" s="0"/>
      <c r="C16" s="107"/>
      <c r="D16" s="108"/>
      <c r="E16" s="109" t="s">
        <v>34</v>
      </c>
      <c r="F16" s="110"/>
      <c r="G16" s="110"/>
      <c r="H16" s="111" t="n">
        <f aca="false">G16-F16</f>
        <v>0</v>
      </c>
      <c r="I16" s="112"/>
      <c r="J16" s="110"/>
      <c r="K16" s="111" t="n">
        <f aca="false">J16-I16</f>
        <v>0</v>
      </c>
      <c r="L16" s="113" t="n">
        <f aca="false">(IF((H16+K16)&gt;0.375,0.0416666666666667,IF((H16+K16)&gt;0.25,0.0208333333333333,0)))</f>
        <v>0</v>
      </c>
      <c r="M16" s="114"/>
      <c r="N16" s="111" t="str">
        <f aca="false">IF(M16="","",M16*($G$11/$G$10))</f>
        <v/>
      </c>
      <c r="O16" s="113" t="n">
        <f aca="false">IF((H16+K16-L16)&gt;0.416666666666666,"10h überschritten",(H16+K16-L16))</f>
        <v>0</v>
      </c>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21" hidden="false" customHeight="true" outlineLevel="0" collapsed="false">
      <c r="A17" s="0"/>
      <c r="B17" s="0"/>
      <c r="C17" s="107"/>
      <c r="D17" s="108"/>
      <c r="E17" s="109" t="s">
        <v>35</v>
      </c>
      <c r="F17" s="110"/>
      <c r="G17" s="110"/>
      <c r="H17" s="111" t="n">
        <f aca="false">G17-F17</f>
        <v>0</v>
      </c>
      <c r="I17" s="112"/>
      <c r="J17" s="110"/>
      <c r="K17" s="111" t="n">
        <f aca="false">J17-I17</f>
        <v>0</v>
      </c>
      <c r="L17" s="113" t="n">
        <f aca="false">(IF((H17+K17)&gt;0.375,0.0416666666666667,IF((H17+K17)&gt;0.25,0.0208333333333333,0)))</f>
        <v>0</v>
      </c>
      <c r="M17" s="114"/>
      <c r="N17" s="111" t="str">
        <f aca="false">IF(M17="","",M17*($G$11/$G$10))</f>
        <v/>
      </c>
      <c r="O17" s="113" t="n">
        <f aca="false">IF((H17+K17-L17)&gt;0.416666666666666,"10h überschritten",(H17+K17-L17))</f>
        <v>0</v>
      </c>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21" hidden="false" customHeight="true" outlineLevel="0" collapsed="false">
      <c r="A18" s="0"/>
      <c r="B18" s="0"/>
      <c r="C18" s="107"/>
      <c r="D18" s="108"/>
      <c r="E18" s="109" t="s">
        <v>36</v>
      </c>
      <c r="F18" s="110"/>
      <c r="G18" s="110"/>
      <c r="H18" s="111" t="n">
        <f aca="false">G18-F18</f>
        <v>0</v>
      </c>
      <c r="I18" s="112"/>
      <c r="J18" s="110"/>
      <c r="K18" s="111" t="n">
        <f aca="false">J18-I18</f>
        <v>0</v>
      </c>
      <c r="L18" s="113" t="n">
        <f aca="false">(IF((H18+K18)&gt;0.375,0.0416666666666667,IF((H18+K18)&gt;0.25,0.0208333333333333,0)))</f>
        <v>0</v>
      </c>
      <c r="M18" s="114"/>
      <c r="N18" s="111" t="str">
        <f aca="false">IF(M18="","",M18*($G$11/$G$10))</f>
        <v/>
      </c>
      <c r="O18" s="113" t="n">
        <f aca="false">IF((H18+K18-L18)&gt;0.416666666666666,"10h überschritten",(H18+K18-L18))</f>
        <v>0</v>
      </c>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21" hidden="false" customHeight="true" outlineLevel="0" collapsed="false">
      <c r="A19" s="0"/>
      <c r="B19" s="0"/>
      <c r="C19" s="107"/>
      <c r="D19" s="108"/>
      <c r="E19" s="109" t="s">
        <v>38</v>
      </c>
      <c r="F19" s="110"/>
      <c r="G19" s="110"/>
      <c r="H19" s="111" t="n">
        <f aca="false">G19-F19</f>
        <v>0</v>
      </c>
      <c r="I19" s="112"/>
      <c r="J19" s="110"/>
      <c r="K19" s="111" t="n">
        <f aca="false">J19-I19</f>
        <v>0</v>
      </c>
      <c r="L19" s="113" t="n">
        <f aca="false">(IF((H19+K19)&gt;0.375,0.0416666666666667,IF((H19+K19)&gt;0.25,0.0208333333333333,0)))</f>
        <v>0</v>
      </c>
      <c r="M19" s="114"/>
      <c r="N19" s="111" t="str">
        <f aca="false">IF(M19="","",M19*($G$11/$G$10))</f>
        <v/>
      </c>
      <c r="O19" s="113" t="n">
        <f aca="false">IF((H19+K19-L19)&gt;0.416666666666666,"10h überschritten",(H19+K19-L19))</f>
        <v>0</v>
      </c>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1" hidden="false" customHeight="true" outlineLevel="0" collapsed="false">
      <c r="A20" s="0"/>
      <c r="B20" s="115" t="n">
        <v>42461</v>
      </c>
      <c r="C20" s="107" t="n">
        <f aca="false">TRUNC((B20-DATE(YEAR(B20+3-MOD(B20-2,7)),1,MOD(B20-2,7)-9))/7)</f>
        <v>13</v>
      </c>
      <c r="D20" s="108" t="n">
        <v>1</v>
      </c>
      <c r="E20" s="118" t="s">
        <v>39</v>
      </c>
      <c r="F20" s="146"/>
      <c r="G20" s="146"/>
      <c r="H20" s="147" t="n">
        <f aca="false">G20-F20</f>
        <v>0</v>
      </c>
      <c r="I20" s="148"/>
      <c r="J20" s="146"/>
      <c r="K20" s="147" t="n">
        <f aca="false">J20-I20</f>
        <v>0</v>
      </c>
      <c r="L20" s="149" t="n">
        <f aca="false">(IF((H20+K20)&gt;0.375,0.0416666666666667,IF((H20+K20)&gt;0.25,0.0208333333333333,0)))</f>
        <v>0</v>
      </c>
      <c r="M20" s="150"/>
      <c r="N20" s="147" t="str">
        <f aca="false">IF(M20="","",M20*($G$11/$G$10))</f>
        <v/>
      </c>
      <c r="O20" s="149" t="n">
        <f aca="false">IF((H20+K20-L20)&gt;0.416666666666666,"10h überschritten",(H20+K20-L20))</f>
        <v>0</v>
      </c>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21" hidden="false" customHeight="true" outlineLevel="0" collapsed="false">
      <c r="A21" s="0"/>
      <c r="B21" s="115" t="n">
        <v>42462</v>
      </c>
      <c r="C21" s="107" t="n">
        <f aca="false">TRUNC((B21-DATE(YEAR(B21+3-MOD(B21-2,7)),1,MOD(B21-2,7)-9))/7)</f>
        <v>13</v>
      </c>
      <c r="D21" s="108" t="n">
        <v>2</v>
      </c>
      <c r="E21" s="126" t="s">
        <v>40</v>
      </c>
      <c r="F21" s="151"/>
      <c r="G21" s="151"/>
      <c r="H21" s="152" t="n">
        <f aca="false">G21-F21</f>
        <v>0</v>
      </c>
      <c r="I21" s="153"/>
      <c r="J21" s="151"/>
      <c r="K21" s="152" t="n">
        <f aca="false">J21-I21</f>
        <v>0</v>
      </c>
      <c r="L21" s="154"/>
      <c r="M21" s="155"/>
      <c r="N21" s="152" t="str">
        <f aca="false">IF(M21="","",M21*($G$11/$G$10))</f>
        <v/>
      </c>
      <c r="O21" s="154" t="n">
        <f aca="false">IF((H21+K21-L21)&gt;0.416666666666666,"10h überschritten",(H21+K21-L21))</f>
        <v>0</v>
      </c>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1" hidden="false" customHeight="true" outlineLevel="0" collapsed="false">
      <c r="A22" s="0"/>
      <c r="B22" s="115" t="n">
        <v>42463</v>
      </c>
      <c r="C22" s="107" t="n">
        <f aca="false">TRUNC((B22-DATE(YEAR(B22+3-MOD(B22-2,7)),1,MOD(B22-2,7)-9))/7)</f>
        <v>13</v>
      </c>
      <c r="D22" s="108" t="n">
        <v>3</v>
      </c>
      <c r="E22" s="134" t="s">
        <v>41</v>
      </c>
      <c r="F22" s="156"/>
      <c r="G22" s="156"/>
      <c r="H22" s="157" t="n">
        <f aca="false">G22-F22</f>
        <v>0</v>
      </c>
      <c r="I22" s="158"/>
      <c r="J22" s="156"/>
      <c r="K22" s="157" t="n">
        <f aca="false">J22-I22</f>
        <v>0</v>
      </c>
      <c r="L22" s="159"/>
      <c r="M22" s="160"/>
      <c r="N22" s="157" t="str">
        <f aca="false">IF(M22="","",M22*($G$11/$G$10))</f>
        <v/>
      </c>
      <c r="O22" s="159" t="n">
        <f aca="false">IF((H22+K22-L22)&gt;0.416666666666666,"10h überschritten",(H22+K22-L22))</f>
        <v>0</v>
      </c>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21" hidden="false" customHeight="true" outlineLevel="0" collapsed="false">
      <c r="A23" s="0"/>
      <c r="B23" s="115" t="n">
        <v>42464</v>
      </c>
      <c r="C23" s="107" t="n">
        <f aca="false">TRUNC((B23-DATE(YEAR(B23+3-MOD(B23-2,7)),1,MOD(B23-2,7)-9))/7)</f>
        <v>14</v>
      </c>
      <c r="D23" s="108" t="n">
        <v>4</v>
      </c>
      <c r="E23" s="109" t="s">
        <v>34</v>
      </c>
      <c r="F23" s="110"/>
      <c r="G23" s="110"/>
      <c r="H23" s="161" t="n">
        <f aca="false">G23-F23</f>
        <v>0</v>
      </c>
      <c r="I23" s="112"/>
      <c r="J23" s="110"/>
      <c r="K23" s="161" t="n">
        <f aca="false">J23-I23</f>
        <v>0</v>
      </c>
      <c r="L23" s="113" t="n">
        <f aca="false">(IF((H23+K23)&gt;0.375,0.0416666666666667,IF((H23+K23)&gt;0.25,0.0208333333333333,0)))</f>
        <v>0</v>
      </c>
      <c r="M23" s="114"/>
      <c r="N23" s="161" t="str">
        <f aca="false">IF(M23="","",M23*($G$11/$G$10))</f>
        <v/>
      </c>
      <c r="O23" s="113" t="n">
        <f aca="false">IF((H23+K23-L23)&gt;0.416666666666666,"10h überschritten",(H23+K23-L23))</f>
        <v>0</v>
      </c>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1" hidden="false" customHeight="true" outlineLevel="0" collapsed="false">
      <c r="A24" s="0"/>
      <c r="B24" s="115" t="n">
        <v>42465</v>
      </c>
      <c r="C24" s="107" t="n">
        <f aca="false">TRUNC((B24-DATE(YEAR(B24+3-MOD(B24-2,7)),1,MOD(B24-2,7)-9))/7)</f>
        <v>14</v>
      </c>
      <c r="D24" s="108" t="n">
        <v>5</v>
      </c>
      <c r="E24" s="109" t="s">
        <v>35</v>
      </c>
      <c r="F24" s="110"/>
      <c r="G24" s="110"/>
      <c r="H24" s="111" t="n">
        <f aca="false">G24-F24</f>
        <v>0</v>
      </c>
      <c r="I24" s="112"/>
      <c r="J24" s="110"/>
      <c r="K24" s="111" t="n">
        <f aca="false">J24-I24</f>
        <v>0</v>
      </c>
      <c r="L24" s="113" t="n">
        <f aca="false">(IF((H24+K24)&gt;0.375,0.0416666666666667,IF((H24+K24)&gt;0.25,0.0208333333333333,0)))</f>
        <v>0</v>
      </c>
      <c r="M24" s="114"/>
      <c r="N24" s="111" t="inlineStr">
        <f aca="false">IF(M24="","",M24*($G$11/$G$10))</f>
        <is>
          <t/>
        </is>
      </c>
      <c r="O24" s="113" t="n">
        <f aca="false">IF((H24+K24-L24)&gt;0.416666666666666,"10h überschritten",(H24+K24-L24))</f>
        <v>0</v>
      </c>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21" hidden="false" customHeight="true" outlineLevel="0" collapsed="false">
      <c r="A25" s="0"/>
      <c r="B25" s="115" t="n">
        <v>42466</v>
      </c>
      <c r="C25" s="107" t="n">
        <f aca="false">TRUNC((B25-DATE(YEAR(B25+3-MOD(B25-2,7)),1,MOD(B25-2,7)-9))/7)</f>
        <v>14</v>
      </c>
      <c r="D25" s="108" t="n">
        <v>6</v>
      </c>
      <c r="E25" s="109" t="s">
        <v>36</v>
      </c>
      <c r="F25" s="110"/>
      <c r="G25" s="110"/>
      <c r="H25" s="172" t="n">
        <f aca="false">G25-F25</f>
        <v>0</v>
      </c>
      <c r="I25" s="112"/>
      <c r="J25" s="110"/>
      <c r="K25" s="111" t="n">
        <f aca="false">J25-I25</f>
        <v>0</v>
      </c>
      <c r="L25" s="113" t="n">
        <f aca="false">(IF((H25+K25)&gt;0.375,0.0416666666666667,IF((H25+K25)&gt;0.25,0.0208333333333333,0)))</f>
        <v>0</v>
      </c>
      <c r="M25" s="114"/>
      <c r="N25" s="111"/>
      <c r="O25" s="113" t="n">
        <f aca="false">IF((H25+K25-L25)&gt;0.416666666666666,"10h überschritten",(H25+K25-L25))</f>
        <v>0</v>
      </c>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21" hidden="false" customHeight="true" outlineLevel="0" collapsed="false">
      <c r="A26" s="0"/>
      <c r="B26" s="115" t="n">
        <v>42467</v>
      </c>
      <c r="C26" s="107" t="n">
        <f aca="false">TRUNC((B26-DATE(YEAR(B26+3-MOD(B26-2,7)),1,MOD(B26-2,7)-9))/7)</f>
        <v>14</v>
      </c>
      <c r="D26" s="108" t="n">
        <v>7</v>
      </c>
      <c r="E26" s="109" t="s">
        <v>38</v>
      </c>
      <c r="F26" s="110"/>
      <c r="G26" s="110"/>
      <c r="H26" s="111" t="n">
        <f aca="false">G26-F26</f>
        <v>0</v>
      </c>
      <c r="I26" s="112"/>
      <c r="J26" s="110"/>
      <c r="K26" s="111" t="n">
        <f aca="false">J26-I26</f>
        <v>0</v>
      </c>
      <c r="L26" s="113" t="n">
        <f aca="false">(IF((H26+K26)&gt;0.375,0.0416666666666667,IF((H26+K26)&gt;0.25,0.0208333333333333,0)))</f>
        <v>0</v>
      </c>
      <c r="M26" s="114"/>
      <c r="N26" s="111"/>
      <c r="O26" s="113" t="n">
        <f aca="false">IF((H26+K26-L26)&gt;0.416666666666666,"10h überschritten",(H26+K26-L26))</f>
        <v>0</v>
      </c>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21" hidden="false" customHeight="true" outlineLevel="0" collapsed="false">
      <c r="A27" s="0"/>
      <c r="B27" s="115" t="n">
        <v>42468</v>
      </c>
      <c r="C27" s="107" t="n">
        <f aca="false">TRUNC((B27-DATE(YEAR(B27+3-MOD(B27-2,7)),1,MOD(B27-2,7)-9))/7)</f>
        <v>14</v>
      </c>
      <c r="D27" s="108" t="n">
        <v>8</v>
      </c>
      <c r="E27" s="118" t="s">
        <v>39</v>
      </c>
      <c r="F27" s="146"/>
      <c r="G27" s="146"/>
      <c r="H27" s="147" t="n">
        <f aca="false">G27-F27</f>
        <v>0</v>
      </c>
      <c r="I27" s="148"/>
      <c r="J27" s="146"/>
      <c r="K27" s="147" t="n">
        <f aca="false">J27-I27</f>
        <v>0</v>
      </c>
      <c r="L27" s="149" t="n">
        <f aca="false">(IF((H27+K27)&gt;0.375,0.0416666666666667,IF((H27+K27)&gt;0.25,0.0208333333333333,0)))</f>
        <v>0</v>
      </c>
      <c r="M27" s="150"/>
      <c r="N27" s="147"/>
      <c r="O27" s="149" t="n">
        <f aca="false">IF((H27+K27-L27)&gt;0.416666666666666,"10h überschritten",(H27+K27-L27))</f>
        <v>0</v>
      </c>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21" hidden="false" customHeight="true" outlineLevel="0" collapsed="false">
      <c r="A28" s="0"/>
      <c r="B28" s="115" t="n">
        <v>42469</v>
      </c>
      <c r="C28" s="107" t="n">
        <f aca="false">TRUNC((B28-DATE(YEAR(B28+3-MOD(B28-2,7)),1,MOD(B28-2,7)-9))/7)</f>
        <v>14</v>
      </c>
      <c r="D28" s="108" t="n">
        <v>9</v>
      </c>
      <c r="E28" s="126" t="s">
        <v>40</v>
      </c>
      <c r="F28" s="151"/>
      <c r="G28" s="151"/>
      <c r="H28" s="152" t="n">
        <f aca="false">G28-F28</f>
        <v>0</v>
      </c>
      <c r="I28" s="153"/>
      <c r="J28" s="151"/>
      <c r="K28" s="152" t="n">
        <f aca="false">J28-I28</f>
        <v>0</v>
      </c>
      <c r="L28" s="154"/>
      <c r="M28" s="155"/>
      <c r="N28" s="152"/>
      <c r="O28" s="154" t="n">
        <f aca="false">IF((H28+K28-L28)&gt;0.416666666666666,"10h überschritten",(H28+K28-L28))</f>
        <v>0</v>
      </c>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21" hidden="false" customHeight="true" outlineLevel="0" collapsed="false">
      <c r="A29" s="0"/>
      <c r="B29" s="115" t="n">
        <v>42470</v>
      </c>
      <c r="C29" s="107" t="n">
        <f aca="false">TRUNC((B29-DATE(YEAR(B29+3-MOD(B29-2,7)),1,MOD(B29-2,7)-9))/7)</f>
        <v>14</v>
      </c>
      <c r="D29" s="108" t="n">
        <v>10</v>
      </c>
      <c r="E29" s="134" t="s">
        <v>41</v>
      </c>
      <c r="F29" s="156"/>
      <c r="G29" s="156"/>
      <c r="H29" s="157" t="n">
        <f aca="false">G29-F29</f>
        <v>0</v>
      </c>
      <c r="I29" s="158"/>
      <c r="J29" s="156"/>
      <c r="K29" s="157" t="n">
        <f aca="false">J29-I29</f>
        <v>0</v>
      </c>
      <c r="L29" s="159"/>
      <c r="M29" s="160"/>
      <c r="N29" s="157"/>
      <c r="O29" s="159" t="n">
        <f aca="false">IF((H29+K29-L29)&gt;0.416666666666666,"10h überschritten",(H29+K29-L29))</f>
        <v>0</v>
      </c>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1" hidden="false" customHeight="true" outlineLevel="0" collapsed="false">
      <c r="A30" s="0"/>
      <c r="B30" s="115" t="n">
        <v>42471</v>
      </c>
      <c r="C30" s="107" t="n">
        <f aca="false">TRUNC((B30-DATE(YEAR(B30+3-MOD(B30-2,7)),1,MOD(B30-2,7)-9))/7)</f>
        <v>15</v>
      </c>
      <c r="D30" s="108" t="n">
        <v>11</v>
      </c>
      <c r="E30" s="109" t="s">
        <v>34</v>
      </c>
      <c r="F30" s="110"/>
      <c r="G30" s="110"/>
      <c r="H30" s="161" t="n">
        <f aca="false">G30-F30</f>
        <v>0</v>
      </c>
      <c r="I30" s="112"/>
      <c r="J30" s="110"/>
      <c r="K30" s="161" t="n">
        <f aca="false">J30-I30</f>
        <v>0</v>
      </c>
      <c r="L30" s="113" t="n">
        <f aca="false">(IF((H30+K30)&gt;0.375,0.0416666666666667,IF((H30+K30)&gt;0.25,0.0208333333333333,0)))</f>
        <v>0</v>
      </c>
      <c r="M30" s="114"/>
      <c r="N30" s="161"/>
      <c r="O30" s="113" t="n">
        <f aca="false">IF((H30+K30-L30)&gt;0.416666666666666,"10h überschritten",(H30+K30-L30))</f>
        <v>0</v>
      </c>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21" hidden="false" customHeight="true" outlineLevel="0" collapsed="false">
      <c r="A31" s="0"/>
      <c r="B31" s="115" t="n">
        <v>42472</v>
      </c>
      <c r="C31" s="107" t="n">
        <f aca="false">TRUNC((B31-DATE(YEAR(B31+3-MOD(B31-2,7)),1,MOD(B31-2,7)-9))/7)</f>
        <v>15</v>
      </c>
      <c r="D31" s="108" t="n">
        <v>12</v>
      </c>
      <c r="E31" s="109" t="s">
        <v>35</v>
      </c>
      <c r="F31" s="110"/>
      <c r="G31" s="110"/>
      <c r="H31" s="111" t="n">
        <f aca="false">G31-F31</f>
        <v>0</v>
      </c>
      <c r="I31" s="112"/>
      <c r="J31" s="110"/>
      <c r="K31" s="111" t="n">
        <f aca="false">J31-I31</f>
        <v>0</v>
      </c>
      <c r="L31" s="113" t="n">
        <f aca="false">(IF((H31+K31)&gt;0.375,0.0416666666666667,IF((H31+K31)&gt;0.25,0.0208333333333333,0)))</f>
        <v>0</v>
      </c>
      <c r="M31" s="114"/>
      <c r="N31" s="111"/>
      <c r="O31" s="113" t="n">
        <f aca="false">IF((H31+K31-L31)&gt;0.416666666666666,"10h überschritten",(H31+K31-L31))</f>
        <v>0</v>
      </c>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21" hidden="false" customHeight="true" outlineLevel="0" collapsed="false">
      <c r="A32" s="0"/>
      <c r="B32" s="115" t="n">
        <v>42473</v>
      </c>
      <c r="C32" s="107" t="n">
        <f aca="false">TRUNC((B32-DATE(YEAR(B32+3-MOD(B32-2,7)),1,MOD(B32-2,7)-9))/7)</f>
        <v>15</v>
      </c>
      <c r="D32" s="108" t="n">
        <v>13</v>
      </c>
      <c r="E32" s="109" t="s">
        <v>36</v>
      </c>
      <c r="F32" s="110"/>
      <c r="G32" s="110"/>
      <c r="H32" s="111" t="n">
        <f aca="false">G32-F32</f>
        <v>0</v>
      </c>
      <c r="I32" s="112"/>
      <c r="J32" s="110"/>
      <c r="K32" s="111" t="n">
        <f aca="false">J32-I32</f>
        <v>0</v>
      </c>
      <c r="L32" s="113" t="n">
        <f aca="false">(IF((H32+K32)&gt;0.375,0.0416666666666667,IF((H32+K32)&gt;0.25,0.0208333333333333,0)))</f>
        <v>0</v>
      </c>
      <c r="M32" s="114"/>
      <c r="N32" s="111"/>
      <c r="O32" s="113" t="n">
        <f aca="false">IF((H32+K32-L32)&gt;0.416666666666666,"10h überschritten",(H32+K32-L32))</f>
        <v>0</v>
      </c>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21" hidden="false" customHeight="true" outlineLevel="0" collapsed="false">
      <c r="A33" s="0"/>
      <c r="B33" s="115" t="n">
        <v>42474</v>
      </c>
      <c r="C33" s="107" t="n">
        <f aca="false">TRUNC((B33-DATE(YEAR(B33+3-MOD(B33-2,7)),1,MOD(B33-2,7)-9))/7)</f>
        <v>15</v>
      </c>
      <c r="D33" s="108" t="n">
        <v>14</v>
      </c>
      <c r="E33" s="109" t="s">
        <v>38</v>
      </c>
      <c r="F33" s="110"/>
      <c r="G33" s="110"/>
      <c r="H33" s="111" t="n">
        <f aca="false">G33-F33</f>
        <v>0</v>
      </c>
      <c r="I33" s="112"/>
      <c r="J33" s="110"/>
      <c r="K33" s="111" t="n">
        <f aca="false">J33-I33</f>
        <v>0</v>
      </c>
      <c r="L33" s="113" t="n">
        <f aca="false">(IF((H33+K33)&gt;0.375,0.0416666666666667,IF((H33+K33)&gt;0.25,0.0208333333333333,0)))</f>
        <v>0</v>
      </c>
      <c r="M33" s="114"/>
      <c r="N33" s="111"/>
      <c r="O33" s="113" t="n">
        <f aca="false">IF((H33+K33-L33)&gt;0.416666666666666,"10h überschritten",(H33+K33-L33))</f>
        <v>0</v>
      </c>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21" hidden="false" customHeight="true" outlineLevel="0" collapsed="false">
      <c r="A34" s="0"/>
      <c r="B34" s="115" t="n">
        <v>42475</v>
      </c>
      <c r="C34" s="107" t="n">
        <f aca="false">TRUNC((B34-DATE(YEAR(B34+3-MOD(B34-2,7)),1,MOD(B34-2,7)-9))/7)</f>
        <v>15</v>
      </c>
      <c r="D34" s="108" t="n">
        <v>15</v>
      </c>
      <c r="E34" s="118" t="s">
        <v>39</v>
      </c>
      <c r="F34" s="146"/>
      <c r="G34" s="146"/>
      <c r="H34" s="147" t="n">
        <f aca="false">G34-F34</f>
        <v>0</v>
      </c>
      <c r="I34" s="148"/>
      <c r="J34" s="146"/>
      <c r="K34" s="147" t="n">
        <f aca="false">J34-I34</f>
        <v>0</v>
      </c>
      <c r="L34" s="149" t="n">
        <f aca="false">(IF((H34+K34)&gt;0.375,0.0416666666666667,IF((H34+K34)&gt;0.25,0.0208333333333333,0)))</f>
        <v>0</v>
      </c>
      <c r="M34" s="150"/>
      <c r="N34" s="147"/>
      <c r="O34" s="149" t="n">
        <f aca="false">IF((H34+K34-L34)&gt;0.416666666666666,"10h überschritten",(H34+K34-L34))</f>
        <v>0</v>
      </c>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1" hidden="false" customHeight="true" outlineLevel="0" collapsed="false">
      <c r="A35" s="0"/>
      <c r="B35" s="115" t="n">
        <v>42476</v>
      </c>
      <c r="C35" s="107" t="n">
        <f aca="false">TRUNC((B35-DATE(YEAR(B35+3-MOD(B35-2,7)),1,MOD(B35-2,7)-9))/7)</f>
        <v>15</v>
      </c>
      <c r="D35" s="108" t="n">
        <v>16</v>
      </c>
      <c r="E35" s="126" t="s">
        <v>40</v>
      </c>
      <c r="F35" s="151"/>
      <c r="G35" s="151"/>
      <c r="H35" s="152" t="n">
        <f aca="false">G35-F35</f>
        <v>0</v>
      </c>
      <c r="I35" s="153"/>
      <c r="J35" s="151"/>
      <c r="K35" s="152" t="n">
        <f aca="false">J35-I35</f>
        <v>0</v>
      </c>
      <c r="L35" s="154"/>
      <c r="M35" s="155"/>
      <c r="N35" s="152"/>
      <c r="O35" s="154" t="n">
        <f aca="false">IF((H35+K35-L35)&gt;0.416666666666666,"10h überschritten",(H35+K35-L35))</f>
        <v>0</v>
      </c>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1" hidden="false" customHeight="true" outlineLevel="0" collapsed="false">
      <c r="A36" s="0"/>
      <c r="B36" s="115" t="n">
        <v>42477</v>
      </c>
      <c r="C36" s="107" t="n">
        <f aca="false">TRUNC((B36-DATE(YEAR(B36+3-MOD(B36-2,7)),1,MOD(B36-2,7)-9))/7)</f>
        <v>15</v>
      </c>
      <c r="D36" s="108" t="n">
        <v>17</v>
      </c>
      <c r="E36" s="134" t="s">
        <v>41</v>
      </c>
      <c r="F36" s="156"/>
      <c r="G36" s="156"/>
      <c r="H36" s="157" t="n">
        <f aca="false">G36-F36</f>
        <v>0</v>
      </c>
      <c r="I36" s="158"/>
      <c r="J36" s="156"/>
      <c r="K36" s="157" t="n">
        <f aca="false">J36-I36</f>
        <v>0</v>
      </c>
      <c r="L36" s="159"/>
      <c r="M36" s="160"/>
      <c r="N36" s="157"/>
      <c r="O36" s="159" t="n">
        <f aca="false">IF((H36+K36-L36)&gt;0.416666666666666,"10h überschritten",(H36+K36-L36))</f>
        <v>0</v>
      </c>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1" hidden="false" customHeight="true" outlineLevel="0" collapsed="false">
      <c r="A37" s="0"/>
      <c r="B37" s="115" t="n">
        <v>42478</v>
      </c>
      <c r="C37" s="107" t="n">
        <f aca="false">TRUNC((B37-DATE(YEAR(B37+3-MOD(B37-2,7)),1,MOD(B37-2,7)-9))/7)</f>
        <v>16</v>
      </c>
      <c r="D37" s="108" t="n">
        <v>18</v>
      </c>
      <c r="E37" s="109" t="s">
        <v>34</v>
      </c>
      <c r="F37" s="110"/>
      <c r="G37" s="110"/>
      <c r="H37" s="161" t="n">
        <f aca="false">G37-F37</f>
        <v>0</v>
      </c>
      <c r="I37" s="112"/>
      <c r="J37" s="110"/>
      <c r="K37" s="161" t="n">
        <f aca="false">J37-I37</f>
        <v>0</v>
      </c>
      <c r="L37" s="113" t="n">
        <f aca="false">(IF((H37+K37)&gt;0.375,0.0416666666666667,IF((H37+K37)&gt;0.25,0.0208333333333333,0)))</f>
        <v>0</v>
      </c>
      <c r="M37" s="114"/>
      <c r="N37" s="161"/>
      <c r="O37" s="113" t="n">
        <f aca="false">IF((H37+K37-L37)&gt;0.416666666666666,"10h überschritten",(H37+K37-L37))</f>
        <v>0</v>
      </c>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21" hidden="false" customHeight="true" outlineLevel="0" collapsed="false">
      <c r="A38" s="0"/>
      <c r="B38" s="115" t="n">
        <v>42479</v>
      </c>
      <c r="C38" s="107" t="n">
        <f aca="false">TRUNC((B38-DATE(YEAR(B38+3-MOD(B38-2,7)),1,MOD(B38-2,7)-9))/7)</f>
        <v>16</v>
      </c>
      <c r="D38" s="108" t="n">
        <v>19</v>
      </c>
      <c r="E38" s="109" t="s">
        <v>35</v>
      </c>
      <c r="F38" s="110"/>
      <c r="G38" s="110"/>
      <c r="H38" s="111" t="n">
        <f aca="false">G38-F38</f>
        <v>0</v>
      </c>
      <c r="I38" s="112"/>
      <c r="J38" s="110"/>
      <c r="K38" s="111" t="n">
        <f aca="false">J38-I38</f>
        <v>0</v>
      </c>
      <c r="L38" s="113" t="n">
        <f aca="false">(IF((H38+K38)&gt;0.375,0.0416666666666667,IF((H38+K38)&gt;0.25,0.0208333333333333,0)))</f>
        <v>0</v>
      </c>
      <c r="M38" s="114"/>
      <c r="N38" s="111"/>
      <c r="O38" s="113" t="n">
        <f aca="false">IF((H38+K38-L38)&gt;0.416666666666666,"10h überschritten",(H38+K38-L38))</f>
        <v>0</v>
      </c>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21" hidden="false" customHeight="true" outlineLevel="0" collapsed="false">
      <c r="A39" s="0"/>
      <c r="B39" s="115" t="n">
        <v>42480</v>
      </c>
      <c r="C39" s="107" t="n">
        <f aca="false">TRUNC((B39-DATE(YEAR(B39+3-MOD(B39-2,7)),1,MOD(B39-2,7)-9))/7)</f>
        <v>16</v>
      </c>
      <c r="D39" s="108" t="n">
        <v>20</v>
      </c>
      <c r="E39" s="109" t="s">
        <v>36</v>
      </c>
      <c r="F39" s="110"/>
      <c r="G39" s="110"/>
      <c r="H39" s="111" t="n">
        <f aca="false">G39-F39</f>
        <v>0</v>
      </c>
      <c r="I39" s="112"/>
      <c r="J39" s="110"/>
      <c r="K39" s="111" t="n">
        <f aca="false">J39-I39</f>
        <v>0</v>
      </c>
      <c r="L39" s="113" t="n">
        <f aca="false">(IF((H39+K39)&gt;0.375,0.0416666666666667,IF((H39+K39)&gt;0.25,0.0208333333333333,0)))</f>
        <v>0</v>
      </c>
      <c r="M39" s="114"/>
      <c r="N39" s="111"/>
      <c r="O39" s="113" t="n">
        <f aca="false">IF((H39+K39-L39)&gt;0.416666666666666,"10h überschritten",(H39+K39-L39))</f>
        <v>0</v>
      </c>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21" hidden="false" customHeight="true" outlineLevel="0" collapsed="false">
      <c r="A40" s="0"/>
      <c r="B40" s="115" t="n">
        <v>42481</v>
      </c>
      <c r="C40" s="107" t="n">
        <f aca="false">TRUNC((B40-DATE(YEAR(B40+3-MOD(B40-2,7)),1,MOD(B40-2,7)-9))/7)</f>
        <v>16</v>
      </c>
      <c r="D40" s="108" t="n">
        <v>21</v>
      </c>
      <c r="E40" s="109" t="s">
        <v>38</v>
      </c>
      <c r="F40" s="110"/>
      <c r="G40" s="110"/>
      <c r="H40" s="111" t="n">
        <f aca="false">G40-F40</f>
        <v>0</v>
      </c>
      <c r="I40" s="112"/>
      <c r="J40" s="110"/>
      <c r="K40" s="111" t="n">
        <f aca="false">J40-I40</f>
        <v>0</v>
      </c>
      <c r="L40" s="113" t="n">
        <f aca="false">(IF((H40+K40)&gt;0.375,0.0416666666666667,IF((H40+K40)&gt;0.25,0.0208333333333333,0)))</f>
        <v>0</v>
      </c>
      <c r="M40" s="114"/>
      <c r="N40" s="111"/>
      <c r="O40" s="113" t="n">
        <f aca="false">IF((H40+K40-L40)&gt;0.416666666666666,"10h überschritten",(H40+K40-L40))</f>
        <v>0</v>
      </c>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21" hidden="false" customHeight="true" outlineLevel="0" collapsed="false">
      <c r="A41" s="0"/>
      <c r="B41" s="115" t="n">
        <v>42482</v>
      </c>
      <c r="C41" s="107" t="n">
        <f aca="false">TRUNC((B41-DATE(YEAR(B41+3-MOD(B41-2,7)),1,MOD(B41-2,7)-9))/7)</f>
        <v>16</v>
      </c>
      <c r="D41" s="108" t="n">
        <v>22</v>
      </c>
      <c r="E41" s="118" t="s">
        <v>39</v>
      </c>
      <c r="F41" s="146"/>
      <c r="G41" s="146"/>
      <c r="H41" s="147" t="n">
        <f aca="false">G41-F41</f>
        <v>0</v>
      </c>
      <c r="I41" s="148"/>
      <c r="J41" s="146"/>
      <c r="K41" s="147" t="n">
        <f aca="false">J41-I41</f>
        <v>0</v>
      </c>
      <c r="L41" s="149" t="n">
        <f aca="false">(IF((H41+K41)&gt;0.375,0.0416666666666667,IF((H41+K41)&gt;0.25,0.0208333333333333,0)))</f>
        <v>0</v>
      </c>
      <c r="M41" s="150"/>
      <c r="N41" s="147"/>
      <c r="O41" s="149" t="n">
        <f aca="false">IF((H41+K41-L41)&gt;0.416666666666666,"10h überschritten",(H41+K41-L41))</f>
        <v>0</v>
      </c>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21" hidden="false" customHeight="true" outlineLevel="0" collapsed="false">
      <c r="A42" s="0"/>
      <c r="B42" s="115" t="n">
        <v>42483</v>
      </c>
      <c r="C42" s="107" t="n">
        <f aca="false">TRUNC((B42-DATE(YEAR(B42+3-MOD(B42-2,7)),1,MOD(B42-2,7)-9))/7)</f>
        <v>16</v>
      </c>
      <c r="D42" s="108" t="n">
        <v>23</v>
      </c>
      <c r="E42" s="126" t="s">
        <v>40</v>
      </c>
      <c r="F42" s="151"/>
      <c r="G42" s="151"/>
      <c r="H42" s="152" t="n">
        <f aca="false">G42-F42</f>
        <v>0</v>
      </c>
      <c r="I42" s="153"/>
      <c r="J42" s="151"/>
      <c r="K42" s="152" t="n">
        <f aca="false">J42-I42</f>
        <v>0</v>
      </c>
      <c r="L42" s="154"/>
      <c r="M42" s="155"/>
      <c r="N42" s="152"/>
      <c r="O42" s="154" t="n">
        <f aca="false">IF((H42+K42-L42)&gt;0.416666666666666,"10h überschritten",(H42+K42-L42))</f>
        <v>0</v>
      </c>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21" hidden="false" customHeight="true" outlineLevel="0" collapsed="false">
      <c r="A43" s="0"/>
      <c r="B43" s="115" t="n">
        <v>42484</v>
      </c>
      <c r="C43" s="107" t="n">
        <f aca="false">TRUNC((B43-DATE(YEAR(B43+3-MOD(B43-2,7)),1,MOD(B43-2,7)-9))/7)</f>
        <v>16</v>
      </c>
      <c r="D43" s="108" t="n">
        <v>24</v>
      </c>
      <c r="E43" s="134" t="s">
        <v>41</v>
      </c>
      <c r="F43" s="156"/>
      <c r="G43" s="156"/>
      <c r="H43" s="157" t="n">
        <f aca="false">G43-F43</f>
        <v>0</v>
      </c>
      <c r="I43" s="158"/>
      <c r="J43" s="156"/>
      <c r="K43" s="157" t="n">
        <f aca="false">J43-I43</f>
        <v>0</v>
      </c>
      <c r="L43" s="159"/>
      <c r="M43" s="160"/>
      <c r="N43" s="157"/>
      <c r="O43" s="159" t="n">
        <f aca="false">IF((H43+K43-L43)&gt;0.416666666666666,"10h überschritten",(H43+K43-L43))</f>
        <v>0</v>
      </c>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1" hidden="false" customHeight="true" outlineLevel="0" collapsed="false">
      <c r="A44" s="0"/>
      <c r="B44" s="115" t="n">
        <v>42485</v>
      </c>
      <c r="C44" s="107" t="n">
        <f aca="false">TRUNC((B44-DATE(YEAR(B44+3-MOD(B44-2,7)),1,MOD(B44-2,7)-9))/7)</f>
        <v>17</v>
      </c>
      <c r="D44" s="108" t="n">
        <v>25</v>
      </c>
      <c r="E44" s="109" t="s">
        <v>34</v>
      </c>
      <c r="F44" s="110"/>
      <c r="G44" s="110"/>
      <c r="H44" s="161" t="n">
        <f aca="false">G44-F44</f>
        <v>0</v>
      </c>
      <c r="I44" s="112"/>
      <c r="J44" s="110"/>
      <c r="K44" s="161" t="n">
        <f aca="false">J44-I44</f>
        <v>0</v>
      </c>
      <c r="L44" s="113" t="n">
        <f aca="false">(IF((H44+K44)&gt;0.375,0.0416666666666667,IF((H44+K44)&gt;0.25,0.0208333333333333,0)))</f>
        <v>0</v>
      </c>
      <c r="M44" s="114"/>
      <c r="N44" s="161"/>
      <c r="O44" s="113" t="n">
        <f aca="false">IF((H44+K44-L44)&gt;0.416666666666666,"10h überschritten",(H44+K44-L44))</f>
        <v>0</v>
      </c>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21" hidden="false" customHeight="true" outlineLevel="0" collapsed="false">
      <c r="A45" s="0"/>
      <c r="B45" s="115" t="n">
        <v>42486</v>
      </c>
      <c r="C45" s="107" t="n">
        <f aca="false">TRUNC((B45-DATE(YEAR(B45+3-MOD(B45-2,7)),1,MOD(B45-2,7)-9))/7)</f>
        <v>17</v>
      </c>
      <c r="D45" s="108" t="n">
        <v>26</v>
      </c>
      <c r="E45" s="109" t="s">
        <v>35</v>
      </c>
      <c r="F45" s="110"/>
      <c r="G45" s="110"/>
      <c r="H45" s="111" t="n">
        <f aca="false">G45-F45</f>
        <v>0</v>
      </c>
      <c r="I45" s="112"/>
      <c r="J45" s="110"/>
      <c r="K45" s="111" t="n">
        <f aca="false">J45-I45</f>
        <v>0</v>
      </c>
      <c r="L45" s="113" t="n">
        <f aca="false">(IF((H45+K45)&gt;0.375,0.0416666666666667,IF((H45+K45)&gt;0.25,0.0208333333333333,0)))</f>
        <v>0</v>
      </c>
      <c r="M45" s="114"/>
      <c r="N45" s="111"/>
      <c r="O45" s="113" t="n">
        <f aca="false">IF((H45+K45-L45)&gt;0.416666666666666,"10h überschritten",(H45+K45-L45))</f>
        <v>0</v>
      </c>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21" hidden="false" customHeight="true" outlineLevel="0" collapsed="false">
      <c r="A46" s="0"/>
      <c r="B46" s="115" t="n">
        <v>42487</v>
      </c>
      <c r="C46" s="107" t="n">
        <f aca="false">TRUNC((B46-DATE(YEAR(B46+3-MOD(B46-2,7)),1,MOD(B46-2,7)-9))/7)</f>
        <v>17</v>
      </c>
      <c r="D46" s="108" t="n">
        <v>27</v>
      </c>
      <c r="E46" s="109" t="s">
        <v>36</v>
      </c>
      <c r="F46" s="110"/>
      <c r="G46" s="110"/>
      <c r="H46" s="111" t="n">
        <f aca="false">G46-F46</f>
        <v>0</v>
      </c>
      <c r="I46" s="112"/>
      <c r="J46" s="110"/>
      <c r="K46" s="111" t="n">
        <f aca="false">J46-I46</f>
        <v>0</v>
      </c>
      <c r="L46" s="113" t="n">
        <f aca="false">(IF((H46+K46)&gt;0.375,0.0416666666666667,IF((H46+K46)&gt;0.25,0.0208333333333333,0)))</f>
        <v>0</v>
      </c>
      <c r="M46" s="114"/>
      <c r="N46" s="111"/>
      <c r="O46" s="113" t="n">
        <f aca="false">IF((H46+K46-L46)&gt;0.416666666666666,"10h überschritten",(H46+K46-L46))</f>
        <v>0</v>
      </c>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21" hidden="false" customHeight="true" outlineLevel="0" collapsed="false">
      <c r="A47" s="0"/>
      <c r="B47" s="115" t="n">
        <v>42488</v>
      </c>
      <c r="C47" s="107" t="n">
        <f aca="false">TRUNC((B47-DATE(YEAR(B47+3-MOD(B47-2,7)),1,MOD(B47-2,7)-9))/7)</f>
        <v>17</v>
      </c>
      <c r="D47" s="108" t="n">
        <v>28</v>
      </c>
      <c r="E47" s="109" t="s">
        <v>38</v>
      </c>
      <c r="F47" s="110"/>
      <c r="G47" s="110"/>
      <c r="H47" s="111" t="n">
        <f aca="false">G47-F47</f>
        <v>0</v>
      </c>
      <c r="I47" s="112"/>
      <c r="J47" s="110"/>
      <c r="K47" s="111" t="n">
        <f aca="false">J47-I47</f>
        <v>0</v>
      </c>
      <c r="L47" s="113" t="n">
        <f aca="false">(IF((H47+K47)&gt;0.375,0.0416666666666667,IF((H47+K47)&gt;0.25,0.0208333333333333,0)))</f>
        <v>0</v>
      </c>
      <c r="M47" s="114"/>
      <c r="N47" s="111"/>
      <c r="O47" s="113" t="n">
        <f aca="false">IF((H47+K47-L47)&gt;0.416666666666666,"10h überschritten",(H47+K47-L47))</f>
        <v>0</v>
      </c>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21" hidden="false" customHeight="true" outlineLevel="0" collapsed="false">
      <c r="A48" s="0"/>
      <c r="B48" s="115" t="n">
        <v>42489</v>
      </c>
      <c r="C48" s="107" t="n">
        <f aca="false">TRUNC((B48-DATE(YEAR(B48+3-MOD(B48-2,7)),1,MOD(B48-2,7)-9))/7)</f>
        <v>17</v>
      </c>
      <c r="D48" s="108" t="n">
        <v>29</v>
      </c>
      <c r="E48" s="118" t="s">
        <v>39</v>
      </c>
      <c r="F48" s="146"/>
      <c r="G48" s="146"/>
      <c r="H48" s="147" t="n">
        <f aca="false">G48-F48</f>
        <v>0</v>
      </c>
      <c r="I48" s="148"/>
      <c r="J48" s="146"/>
      <c r="K48" s="147" t="n">
        <f aca="false">J48-I48</f>
        <v>0</v>
      </c>
      <c r="L48" s="149" t="n">
        <f aca="false">(IF((H48+K48)&gt;0.375,0.0416666666666667,IF((H48+K48)&gt;0.25,0.0208333333333333,0)))</f>
        <v>0</v>
      </c>
      <c r="M48" s="150"/>
      <c r="N48" s="147"/>
      <c r="O48" s="149" t="n">
        <f aca="false">IF((H48+K48-L48)&gt;0.416666666666666,"10h überschritten",(H48+K48-L48))</f>
        <v>0</v>
      </c>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21" hidden="false" customHeight="true" outlineLevel="0" collapsed="false">
      <c r="A49" s="0"/>
      <c r="B49" s="115" t="n">
        <v>42490</v>
      </c>
      <c r="C49" s="107" t="n">
        <f aca="false">TRUNC((B49-DATE(YEAR(B49+3-MOD(B49-2,7)),1,MOD(B49-2,7)-9))/7)</f>
        <v>17</v>
      </c>
      <c r="D49" s="108" t="n">
        <v>30</v>
      </c>
      <c r="E49" s="126" t="s">
        <v>40</v>
      </c>
      <c r="F49" s="151"/>
      <c r="G49" s="151"/>
      <c r="H49" s="152" t="n">
        <f aca="false">G49-F49</f>
        <v>0</v>
      </c>
      <c r="I49" s="153"/>
      <c r="J49" s="151"/>
      <c r="K49" s="152" t="n">
        <f aca="false">J49-I49</f>
        <v>0</v>
      </c>
      <c r="L49" s="154"/>
      <c r="M49" s="155"/>
      <c r="N49" s="152"/>
      <c r="O49" s="154" t="n">
        <f aca="false">IF((H49+K49-L49)&gt;0.416666666666666,"10h überschritten",(H49+K49-L49))</f>
        <v>0</v>
      </c>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1" hidden="false" customHeight="true" outlineLevel="0" collapsed="false">
      <c r="A50" s="0"/>
      <c r="B50" s="115"/>
      <c r="C50" s="132"/>
      <c r="D50" s="133"/>
      <c r="E50" s="134" t="s">
        <v>41</v>
      </c>
      <c r="F50" s="156"/>
      <c r="G50" s="156"/>
      <c r="H50" s="157" t="n">
        <f aca="false">G50-F50</f>
        <v>0</v>
      </c>
      <c r="I50" s="158"/>
      <c r="J50" s="156"/>
      <c r="K50" s="157" t="n">
        <f aca="false">J50-I50</f>
        <v>0</v>
      </c>
      <c r="L50" s="159"/>
      <c r="M50" s="160"/>
      <c r="N50" s="157" t="str">
        <f aca="false">IF(M50="","",M50*($G$11/$G$10))</f>
        <v/>
      </c>
      <c r="O50" s="159" t="n">
        <f aca="false">IF((H50+K50-L50)&gt;0.416666666666666,"10h überschritten",(H50+K50-L50))</f>
        <v>0</v>
      </c>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21" hidden="false" customHeight="true" outlineLevel="0" collapsed="false">
      <c r="A51" s="0"/>
      <c r="B51" s="0"/>
      <c r="C51" s="0"/>
      <c r="D51" s="0"/>
      <c r="E51" s="0"/>
      <c r="F51" s="0"/>
      <c r="G51" s="0"/>
      <c r="H51" s="0"/>
      <c r="I51" s="0"/>
      <c r="J51" s="0"/>
      <c r="K51" s="0"/>
      <c r="L51" s="109" t="s">
        <v>42</v>
      </c>
      <c r="M51" s="162" t="n">
        <f aca="false">SUM(M16:M50)</f>
        <v>0</v>
      </c>
      <c r="N51" s="113" t="n">
        <f aca="false">SUM(N16:N50)</f>
        <v>0</v>
      </c>
      <c r="O51" s="113" t="n">
        <f aca="false">SUM(O16:O50)</f>
        <v>0</v>
      </c>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21" hidden="false" customHeight="true" outlineLevel="0" collapsed="false">
      <c r="A52" s="0"/>
      <c r="B52" s="0"/>
      <c r="C52" s="0"/>
      <c r="D52" s="0"/>
      <c r="E52" s="0"/>
      <c r="F52" s="0"/>
      <c r="G52" s="0"/>
      <c r="H52" s="0"/>
      <c r="I52" s="0"/>
      <c r="J52" s="0"/>
      <c r="K52" s="0"/>
      <c r="L52" s="0"/>
      <c r="M52" s="0"/>
      <c r="N52" s="109" t="s">
        <v>43</v>
      </c>
      <c r="O52" s="113" t="n">
        <f aca="false">O51+N51</f>
        <v>0</v>
      </c>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3.5" hidden="false" customHeight="false" outlineLevel="0" collapsed="false">
      <c r="A53" s="0"/>
      <c r="B53" s="62"/>
      <c r="C53" s="163"/>
      <c r="D53" s="0"/>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s="62" customFormat="true" ht="13.5" hidden="false" customHeight="false" outlineLevel="0" collapsed="false">
      <c r="C54" s="163"/>
      <c r="D54" s="164"/>
      <c r="J54" s="57" t="s">
        <v>66</v>
      </c>
      <c r="K54" s="58" t="s">
        <v>47</v>
      </c>
      <c r="L54" s="58" t="s">
        <v>48</v>
      </c>
      <c r="M54" s="58" t="s">
        <v>49</v>
      </c>
    </row>
    <row r="55" customFormat="false" ht="13.5" hidden="false" customHeight="false" outlineLevel="0" collapsed="false">
      <c r="A55" s="62"/>
      <c r="B55" s="62"/>
      <c r="C55" s="163"/>
      <c r="D55" s="164"/>
      <c r="E55" s="62"/>
      <c r="F55" s="62"/>
      <c r="G55" s="62"/>
      <c r="H55" s="62"/>
      <c r="I55" s="62"/>
      <c r="J55" s="57" t="s">
        <v>50</v>
      </c>
      <c r="K55" s="59" t="n">
        <v>13</v>
      </c>
      <c r="L55" s="60" t="n">
        <f aca="false">SUMIF(C16:C50,K55,O16:O50)</f>
        <v>0</v>
      </c>
      <c r="M55" s="61" t="str">
        <f aca="false">IF(L55=0,"",((($G$11-L55)*24)*-1)*60)</f>
        <v/>
      </c>
      <c r="N55" s="0"/>
      <c r="O55" s="0"/>
    </row>
    <row r="56" customFormat="false" ht="13.5" hidden="false" customHeight="false" outlineLevel="0" collapsed="false">
      <c r="A56" s="62"/>
      <c r="B56" s="62"/>
      <c r="C56" s="163"/>
      <c r="D56" s="164"/>
      <c r="E56" s="62"/>
      <c r="F56" s="62"/>
      <c r="G56" s="62"/>
      <c r="H56" s="62"/>
      <c r="I56" s="62"/>
      <c r="J56" s="0"/>
      <c r="K56" s="59" t="n">
        <f aca="false">K55+1</f>
        <v>14</v>
      </c>
      <c r="L56" s="60" t="n">
        <f aca="false">SUMIF(C17:C51,K56,O17:O51)</f>
        <v>0</v>
      </c>
      <c r="M56" s="61" t="str">
        <f aca="false">IF(L56=0,"",((($G$11-L56)*24)*-1)*60)</f>
        <v/>
      </c>
      <c r="N56" s="0"/>
      <c r="O56" s="0"/>
    </row>
    <row r="57" customFormat="false" ht="13.5" hidden="false" customHeight="false" outlineLevel="0" collapsed="false">
      <c r="A57" s="62"/>
      <c r="B57" s="62"/>
      <c r="C57" s="163"/>
      <c r="D57" s="164"/>
      <c r="E57" s="62"/>
      <c r="F57" s="62"/>
      <c r="G57" s="62"/>
      <c r="H57" s="62"/>
      <c r="I57" s="62"/>
      <c r="J57" s="0"/>
      <c r="K57" s="59" t="n">
        <f aca="false">K56+1</f>
        <v>15</v>
      </c>
      <c r="L57" s="60" t="n">
        <f aca="false">SUMIF(C18:C52,K57,O18:O52)</f>
        <v>0</v>
      </c>
      <c r="M57" s="61" t="str">
        <f aca="false">IF(L57=0,"",((($G$11-L57)*24)*-1)*60)</f>
        <v/>
      </c>
      <c r="N57" s="0"/>
      <c r="O57" s="0"/>
    </row>
    <row r="58" customFormat="false" ht="13.5" hidden="false" customHeight="false" outlineLevel="0" collapsed="false">
      <c r="A58" s="62"/>
      <c r="B58" s="62"/>
      <c r="C58" s="163"/>
      <c r="D58" s="164"/>
      <c r="E58" s="62"/>
      <c r="F58" s="62"/>
      <c r="G58" s="62"/>
      <c r="H58" s="62"/>
      <c r="I58" s="62"/>
      <c r="J58" s="0"/>
      <c r="K58" s="59" t="n">
        <f aca="false">K57+1</f>
        <v>16</v>
      </c>
      <c r="L58" s="60" t="n">
        <f aca="false">SUMIF(C19:C53,K58,O19:O53)</f>
        <v>0</v>
      </c>
      <c r="M58" s="61" t="str">
        <f aca="false">IF(L58=0,"",((($G$11-L58)*24)*-1)*60)</f>
        <v/>
      </c>
      <c r="N58" s="0"/>
      <c r="O58" s="0"/>
    </row>
    <row r="59" customFormat="false" ht="13.5" hidden="false" customHeight="false" outlineLevel="0" collapsed="false">
      <c r="A59" s="62"/>
      <c r="B59" s="62"/>
      <c r="C59" s="163"/>
      <c r="D59" s="164"/>
      <c r="E59" s="62"/>
      <c r="F59" s="62"/>
      <c r="G59" s="62"/>
      <c r="H59" s="62"/>
      <c r="I59" s="62"/>
      <c r="J59" s="57" t="s">
        <v>53</v>
      </c>
      <c r="K59" s="59" t="n">
        <f aca="false">K58+1</f>
        <v>17</v>
      </c>
      <c r="L59" s="60" t="n">
        <f aca="false">SUMIF(C20:C54,K59,O20:O54)</f>
        <v>0</v>
      </c>
      <c r="M59" s="61" t="str">
        <f aca="false">IF(L59=0,"",((($G$11-L59)*24)*-1)*60)</f>
        <v/>
      </c>
      <c r="N59" s="0"/>
      <c r="O59" s="0"/>
    </row>
    <row r="60" customFormat="false" ht="13.5" hidden="false" customHeight="false" outlineLevel="0" collapsed="false">
      <c r="A60" s="62"/>
      <c r="B60" s="62"/>
      <c r="C60" s="163"/>
      <c r="D60" s="164"/>
      <c r="E60" s="62"/>
      <c r="F60" s="62"/>
      <c r="G60" s="62"/>
      <c r="H60" s="62"/>
      <c r="I60" s="62"/>
      <c r="J60" s="0"/>
      <c r="K60" s="64" t="s">
        <v>55</v>
      </c>
      <c r="L60" s="64"/>
      <c r="M60" s="65" t="n">
        <f aca="false">SUM(M55:M59)</f>
        <v>0</v>
      </c>
      <c r="N60" s="0"/>
      <c r="O60" s="0"/>
    </row>
    <row r="61" customFormat="false" ht="55.5" hidden="false" customHeight="true" outlineLevel="0" collapsed="false">
      <c r="B61" s="62"/>
      <c r="C61" s="163"/>
      <c r="D61" s="165"/>
      <c r="E61" s="166"/>
      <c r="F61" s="166"/>
      <c r="G61" s="166"/>
      <c r="H61" s="166"/>
      <c r="I61" s="166"/>
      <c r="J61" s="73"/>
      <c r="K61" s="66"/>
      <c r="L61" s="66"/>
      <c r="M61" s="67"/>
      <c r="N61" s="67"/>
      <c r="O61" s="68"/>
    </row>
    <row r="62" customFormat="false" ht="14.25" hidden="false" customHeight="false" outlineLevel="0" collapsed="false">
      <c r="B62" s="62"/>
      <c r="C62" s="167"/>
      <c r="D62" s="0"/>
      <c r="E62" s="0"/>
      <c r="F62" s="0"/>
      <c r="G62" s="0"/>
      <c r="H62" s="0"/>
      <c r="I62" s="0"/>
      <c r="J62" s="69" t="s">
        <v>57</v>
      </c>
      <c r="K62" s="69"/>
      <c r="L62" s="70"/>
      <c r="M62" s="0"/>
      <c r="N62" s="0"/>
      <c r="O62" s="72" t="s">
        <v>58</v>
      </c>
    </row>
    <row r="63" customFormat="false" ht="14.25" hidden="false" customHeight="false" outlineLevel="0" collapsed="false">
      <c r="B63" s="62"/>
      <c r="C63" s="163"/>
      <c r="D63" s="0"/>
      <c r="E63" s="0"/>
      <c r="F63" s="0"/>
      <c r="G63" s="0"/>
      <c r="H63" s="0"/>
      <c r="I63" s="0"/>
      <c r="J63" s="69"/>
      <c r="K63" s="69"/>
      <c r="L63" s="62"/>
      <c r="M63" s="168"/>
      <c r="N63" s="168"/>
      <c r="O63" s="169"/>
    </row>
    <row r="64" customFormat="false" ht="14.25" hidden="false" customHeight="false" outlineLevel="0" collapsed="false">
      <c r="B64" s="62"/>
      <c r="C64" s="167"/>
      <c r="D64" s="0"/>
      <c r="E64" s="0"/>
      <c r="F64" s="0"/>
      <c r="G64" s="0"/>
      <c r="H64" s="0"/>
      <c r="I64" s="0"/>
      <c r="J64" s="69"/>
      <c r="K64" s="69"/>
      <c r="L64" s="62"/>
      <c r="M64" s="168"/>
      <c r="N64" s="168"/>
      <c r="O64" s="169"/>
    </row>
    <row r="65" customFormat="false" ht="14.25" hidden="false" customHeight="false" outlineLevel="0" collapsed="false">
      <c r="B65" s="62"/>
      <c r="C65" s="163"/>
      <c r="D65" s="0"/>
      <c r="E65" s="0"/>
      <c r="F65" s="0"/>
      <c r="G65" s="0"/>
      <c r="H65" s="0"/>
      <c r="I65" s="0"/>
      <c r="J65" s="69"/>
      <c r="K65" s="69"/>
      <c r="L65" s="62"/>
      <c r="M65" s="168"/>
      <c r="N65" s="168"/>
      <c r="O65" s="169"/>
    </row>
    <row r="66" customFormat="false" ht="14.25" hidden="false" customHeight="false" outlineLevel="0" collapsed="false">
      <c r="B66" s="62"/>
      <c r="C66" s="163"/>
      <c r="D66" s="0"/>
      <c r="E66" s="0"/>
      <c r="F66" s="0"/>
      <c r="G66" s="0"/>
      <c r="H66" s="0"/>
      <c r="I66" s="0"/>
      <c r="J66" s="69"/>
      <c r="K66" s="69"/>
      <c r="L66" s="62"/>
      <c r="M66" s="168"/>
      <c r="N66" s="168"/>
      <c r="O66" s="169"/>
    </row>
    <row r="67" customFormat="false" ht="55.5" hidden="false" customHeight="true" outlineLevel="0" collapsed="false">
      <c r="B67" s="62"/>
      <c r="C67" s="163"/>
      <c r="D67" s="165"/>
      <c r="E67" s="166"/>
      <c r="F67" s="166"/>
      <c r="G67" s="166"/>
      <c r="H67" s="166"/>
      <c r="I67" s="166"/>
      <c r="J67" s="73"/>
      <c r="K67" s="73"/>
      <c r="L67" s="73"/>
      <c r="M67" s="74"/>
      <c r="N67" s="74"/>
      <c r="O67" s="75"/>
    </row>
    <row r="68" customFormat="false" ht="14.25" hidden="false" customHeight="false" outlineLevel="0" collapsed="false">
      <c r="J68" s="69" t="s">
        <v>59</v>
      </c>
      <c r="K68" s="69"/>
      <c r="L68" s="70"/>
      <c r="M68" s="70"/>
      <c r="N68" s="70"/>
      <c r="O68" s="72" t="s">
        <v>58</v>
      </c>
    </row>
  </sheetData>
  <sheetProtection sheet="true" objects="true" scenarios="true"/>
  <mergeCells count="17">
    <mergeCell ref="E3:J3"/>
    <mergeCell ref="E5:G5"/>
    <mergeCell ref="L5:M5"/>
    <mergeCell ref="N5:O5"/>
    <mergeCell ref="E6:G6"/>
    <mergeCell ref="E7:G7"/>
    <mergeCell ref="L7:M7"/>
    <mergeCell ref="N7:O7"/>
    <mergeCell ref="L8:M8"/>
    <mergeCell ref="N8:O8"/>
    <mergeCell ref="L9:M9"/>
    <mergeCell ref="N9:O9"/>
    <mergeCell ref="L10:M10"/>
    <mergeCell ref="N10:O10"/>
    <mergeCell ref="E11:F11"/>
    <mergeCell ref="D15:E15"/>
    <mergeCell ref="K60:L60"/>
  </mergeCells>
  <conditionalFormatting sqref="M60">
    <cfRule type="cellIs" priority="2" operator="lessThan" aboveAverage="0" equalAverage="0" bottom="0" percent="0" rank="0" text="" dxfId="0">
      <formula>0</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sheetPr filterMode="false">
    <pageSetUpPr fitToPage="true"/>
  </sheetPr>
  <dimension ref="1:68"/>
  <sheetViews>
    <sheetView windowProtection="false" showFormulas="false" showGridLines="false" showRowColHeaders="true" showZeros="false" rightToLeft="false" tabSelected="false" showOutlineSymbols="true" defaultGridColor="true" view="normal" topLeftCell="A31" colorId="64" zoomScale="100" zoomScaleNormal="100" zoomScalePageLayoutView="100" workbookViewId="0">
      <selection pane="topLeft" activeCell="A1" activeCellId="0" sqref="A1"/>
    </sheetView>
  </sheetViews>
  <sheetFormatPr defaultRowHeight="13.5"/>
  <cols>
    <col collapsed="false" hidden="false" max="1" min="1" style="71" width="2.14285714285714"/>
    <col collapsed="false" hidden="true" max="2" min="2" style="71" width="0"/>
    <col collapsed="false" hidden="false" max="3" min="3" style="77" width="4.28571428571429"/>
    <col collapsed="false" hidden="false" max="4" min="4" style="78" width="4.28571428571429"/>
    <col collapsed="false" hidden="false" max="5" min="5" style="71" width="14.8571428571429"/>
    <col collapsed="false" hidden="false" max="12" min="6" style="71" width="12.4183673469388"/>
    <col collapsed="false" hidden="false" max="13" min="13" style="71" width="13.4285714285714"/>
    <col collapsed="false" hidden="false" max="14" min="14" style="71" width="13.0051020408163"/>
    <col collapsed="false" hidden="false" max="16" min="15" style="71" width="12.4183673469388"/>
    <col collapsed="false" hidden="false" max="1025" min="17" style="71" width="9.14285714285714"/>
  </cols>
  <sheetData>
    <row r="1" customFormat="false" ht="34.5" hidden="false" customHeight="true" outlineLevel="0" collapsed="false">
      <c r="A1" s="0"/>
      <c r="B1" s="0"/>
      <c r="C1" s="0"/>
      <c r="D1" s="0"/>
      <c r="E1" s="0"/>
      <c r="F1" s="0"/>
      <c r="G1" s="0"/>
      <c r="H1" s="0"/>
      <c r="I1" s="0"/>
      <c r="J1" s="0"/>
      <c r="K1" s="0"/>
      <c r="L1" s="0"/>
      <c r="M1" s="0"/>
      <c r="N1" s="0"/>
      <c r="O1" s="79" t="s">
        <v>0</v>
      </c>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true" outlineLevel="0" collapsed="false">
      <c r="A2" s="0"/>
      <c r="B2" s="0"/>
      <c r="C2" s="0"/>
      <c r="D2" s="0"/>
      <c r="E2" s="0"/>
      <c r="F2" s="0"/>
      <c r="G2" s="0"/>
      <c r="H2" s="0"/>
      <c r="I2" s="0"/>
      <c r="J2" s="0"/>
      <c r="K2" s="0"/>
      <c r="L2" s="0"/>
      <c r="M2" s="0"/>
      <c r="N2" s="0"/>
      <c r="O2" s="0"/>
      <c r="P2" s="8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8.5" hidden="false" customHeight="true" outlineLevel="0" collapsed="false">
      <c r="A3" s="0"/>
      <c r="B3" s="0"/>
      <c r="C3" s="0"/>
      <c r="D3" s="0"/>
      <c r="E3" s="81" t="s">
        <v>2</v>
      </c>
      <c r="F3" s="81"/>
      <c r="G3" s="81"/>
      <c r="H3" s="81"/>
      <c r="I3" s="81"/>
      <c r="J3" s="81"/>
      <c r="K3" s="82"/>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4.25" hidden="false" customHeight="true" outlineLevel="0" collapsed="false">
      <c r="A4" s="0"/>
      <c r="B4" s="0"/>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7.1" hidden="false" customHeight="true" outlineLevel="0" collapsed="false">
      <c r="A5" s="0"/>
      <c r="B5" s="0"/>
      <c r="C5" s="0"/>
      <c r="D5" s="0"/>
      <c r="E5" s="22" t="s">
        <v>3</v>
      </c>
      <c r="F5" s="22"/>
      <c r="G5" s="22"/>
      <c r="H5" s="17"/>
      <c r="I5" s="0"/>
      <c r="J5" s="0"/>
      <c r="K5" s="0"/>
      <c r="L5" s="83" t="s">
        <v>4</v>
      </c>
      <c r="M5" s="83"/>
      <c r="N5" s="170" t="s">
        <v>70</v>
      </c>
      <c r="O5" s="17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7.1" hidden="false" customHeight="true" outlineLevel="0" collapsed="false">
      <c r="A6" s="0"/>
      <c r="B6" s="0"/>
      <c r="C6" s="0"/>
      <c r="D6" s="0"/>
      <c r="E6" s="22" t="s">
        <v>7</v>
      </c>
      <c r="F6" s="22"/>
      <c r="G6" s="22"/>
      <c r="H6" s="17"/>
      <c r="I6" s="0"/>
      <c r="J6" s="0"/>
      <c r="K6" s="0"/>
      <c r="L6" s="85"/>
      <c r="M6" s="85"/>
      <c r="N6" s="86"/>
      <c r="O6" s="86"/>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7.1" hidden="false" customHeight="true" outlineLevel="0" collapsed="false">
      <c r="A7" s="0"/>
      <c r="B7" s="0"/>
      <c r="C7" s="0"/>
      <c r="D7" s="0"/>
      <c r="E7" s="22"/>
      <c r="F7" s="22"/>
      <c r="G7" s="22"/>
      <c r="H7" s="17"/>
      <c r="I7" s="0"/>
      <c r="J7" s="0"/>
      <c r="K7" s="0"/>
      <c r="L7" s="83" t="s">
        <v>61</v>
      </c>
      <c r="M7" s="83"/>
      <c r="N7" s="87" t="s">
        <v>62</v>
      </c>
      <c r="O7" s="87"/>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7.1" hidden="false" customHeight="true" outlineLevel="0" collapsed="false">
      <c r="A8" s="0"/>
      <c r="B8" s="0"/>
      <c r="C8" s="0"/>
      <c r="D8" s="0"/>
      <c r="E8" s="0"/>
      <c r="F8" s="0"/>
      <c r="G8" s="0"/>
      <c r="H8" s="0"/>
      <c r="I8" s="0"/>
      <c r="J8" s="0"/>
      <c r="K8" s="0"/>
      <c r="L8" s="83"/>
      <c r="M8" s="83"/>
      <c r="N8" s="88"/>
      <c r="O8" s="88"/>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7.1" hidden="false" customHeight="true" outlineLevel="0" collapsed="false">
      <c r="A9" s="0"/>
      <c r="B9" s="0"/>
      <c r="C9" s="0"/>
      <c r="D9" s="0"/>
      <c r="E9" s="0"/>
      <c r="F9" s="0"/>
      <c r="G9" s="0"/>
      <c r="H9" s="0"/>
      <c r="I9" s="0"/>
      <c r="J9" s="0"/>
      <c r="K9" s="0"/>
      <c r="L9" s="83" t="s">
        <v>10</v>
      </c>
      <c r="M9" s="83"/>
      <c r="N9" s="87" t="s">
        <v>63</v>
      </c>
      <c r="O9" s="87"/>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7.1" hidden="false" customHeight="true" outlineLevel="0" collapsed="false">
      <c r="A10" s="0"/>
      <c r="B10" s="0"/>
      <c r="C10" s="0"/>
      <c r="D10" s="89"/>
      <c r="E10" s="17" t="s">
        <v>13</v>
      </c>
      <c r="F10" s="18"/>
      <c r="G10" s="90" t="n">
        <v>2</v>
      </c>
      <c r="H10" s="91"/>
      <c r="I10" s="0"/>
      <c r="J10" s="0"/>
      <c r="K10" s="0"/>
      <c r="L10" s="83"/>
      <c r="M10" s="83"/>
      <c r="N10" s="88"/>
      <c r="O10" s="88"/>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7.1" hidden="false" customHeight="true" outlineLevel="0" collapsed="false">
      <c r="A11" s="0"/>
      <c r="B11" s="0"/>
      <c r="C11" s="92"/>
      <c r="D11" s="0"/>
      <c r="E11" s="22" t="s">
        <v>15</v>
      </c>
      <c r="F11" s="22"/>
      <c r="G11" s="171" t="n">
        <v>0.416666666666667</v>
      </c>
      <c r="H11" s="91"/>
      <c r="I11" s="0"/>
      <c r="J11" s="0"/>
      <c r="K11" s="0"/>
      <c r="L11" s="94"/>
      <c r="M11" s="94"/>
      <c r="N11" s="95"/>
      <c r="O11" s="96"/>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1" hidden="false" customHeight="true" outlineLevel="0" collapsed="false">
      <c r="A12" s="0"/>
      <c r="B12" s="0"/>
      <c r="C12" s="0"/>
      <c r="D12" s="89"/>
      <c r="E12" s="17" t="s">
        <v>16</v>
      </c>
      <c r="F12" s="27"/>
      <c r="G12" s="98" t="n">
        <v>42552</v>
      </c>
      <c r="H12" s="34" t="s">
        <v>17</v>
      </c>
      <c r="I12" s="98" t="n">
        <v>42735</v>
      </c>
      <c r="J12" s="0"/>
      <c r="K12" s="0"/>
      <c r="L12" s="94"/>
      <c r="M12" s="94"/>
      <c r="N12" s="95"/>
      <c r="O12" s="96"/>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7.1" hidden="false" customHeight="true" outlineLevel="0" collapsed="false">
      <c r="A13" s="0"/>
      <c r="B13" s="99"/>
      <c r="C13" s="100"/>
      <c r="D13" s="89"/>
      <c r="E13" s="17" t="s">
        <v>18</v>
      </c>
      <c r="F13" s="27"/>
      <c r="G13" s="90" t="n">
        <v>4</v>
      </c>
      <c r="H13" s="101" t="s">
        <v>19</v>
      </c>
      <c r="I13" s="102"/>
      <c r="J13" s="34" t="s">
        <v>20</v>
      </c>
      <c r="K13" s="102" t="n">
        <f aca="false">M51</f>
        <v>0</v>
      </c>
      <c r="L13" s="34" t="s">
        <v>21</v>
      </c>
      <c r="M13" s="102" t="n">
        <f aca="false">G13-I13-K13</f>
        <v>4</v>
      </c>
      <c r="N13" s="95"/>
      <c r="O13" s="96"/>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4.25" hidden="false" customHeight="false" outlineLevel="0" collapsed="false">
      <c r="A14" s="0"/>
      <c r="B14" s="0"/>
      <c r="C14" s="92"/>
      <c r="D14" s="0"/>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21" hidden="false" customHeight="true" outlineLevel="0" collapsed="false">
      <c r="A15" s="0"/>
      <c r="B15" s="0"/>
      <c r="C15" s="103" t="s">
        <v>64</v>
      </c>
      <c r="D15" s="104" t="s">
        <v>23</v>
      </c>
      <c r="E15" s="104"/>
      <c r="F15" s="104" t="s">
        <v>24</v>
      </c>
      <c r="G15" s="105" t="s">
        <v>25</v>
      </c>
      <c r="H15" s="105" t="s">
        <v>26</v>
      </c>
      <c r="I15" s="104" t="s">
        <v>24</v>
      </c>
      <c r="J15" s="105" t="s">
        <v>25</v>
      </c>
      <c r="K15" s="105" t="s">
        <v>27</v>
      </c>
      <c r="L15" s="105" t="s">
        <v>65</v>
      </c>
      <c r="M15" s="106" t="s">
        <v>29</v>
      </c>
      <c r="N15" s="105" t="s">
        <v>30</v>
      </c>
      <c r="O15" s="105" t="s">
        <v>31</v>
      </c>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21" hidden="false" customHeight="true" outlineLevel="0" collapsed="false">
      <c r="A16" s="0"/>
      <c r="B16" s="115" t="n">
        <v>42492</v>
      </c>
      <c r="C16" s="107" t="n">
        <f aca="false">TRUNC((B16-DATE(YEAR(B16+3-MOD(B16-2,7)),1,MOD(B16-2,7)-9))/7)</f>
        <v>18</v>
      </c>
      <c r="D16" s="109" t="n">
        <v>2</v>
      </c>
      <c r="E16" s="109" t="s">
        <v>34</v>
      </c>
      <c r="F16" s="110"/>
      <c r="G16" s="110"/>
      <c r="H16" s="111" t="n">
        <f aca="false">G16-F16</f>
        <v>0</v>
      </c>
      <c r="I16" s="112"/>
      <c r="J16" s="110"/>
      <c r="K16" s="111" t="n">
        <f aca="false">J16-I16</f>
        <v>0</v>
      </c>
      <c r="L16" s="113" t="n">
        <f aca="false">(IF((H16+K16)&gt;0.375,0.0416666666666667,IF((H16+K16)&gt;0.25,0.0208333333333333,0)))</f>
        <v>0</v>
      </c>
      <c r="M16" s="114"/>
      <c r="N16" s="111" t="str">
        <f aca="false">IF(M16="","",M16*($G$11/$G$10))</f>
        <v/>
      </c>
      <c r="O16" s="113" t="n">
        <f aca="false">IF((H16+K16-L16)&gt;0.416666666666666,"10h überschritten",(H16+K16-L16))</f>
        <v>0</v>
      </c>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21" hidden="false" customHeight="true" outlineLevel="0" collapsed="false">
      <c r="A17" s="0"/>
      <c r="B17" s="115" t="n">
        <v>42493</v>
      </c>
      <c r="C17" s="107" t="n">
        <f aca="false">TRUNC((B17-DATE(YEAR(B17+3-MOD(B17-2,7)),1,MOD(B17-2,7)-9))/7)</f>
        <v>18</v>
      </c>
      <c r="D17" s="109" t="n">
        <v>3</v>
      </c>
      <c r="E17" s="109" t="s">
        <v>35</v>
      </c>
      <c r="F17" s="110"/>
      <c r="G17" s="110"/>
      <c r="H17" s="111" t="n">
        <f aca="false">G17-F17</f>
        <v>0</v>
      </c>
      <c r="I17" s="112"/>
      <c r="J17" s="110"/>
      <c r="K17" s="111" t="n">
        <f aca="false">J17-I17</f>
        <v>0</v>
      </c>
      <c r="L17" s="113" t="n">
        <f aca="false">(IF((H17+K17)&gt;0.375,0.0416666666666667,IF((H17+K17)&gt;0.25,0.0208333333333333,0)))</f>
        <v>0</v>
      </c>
      <c r="M17" s="114"/>
      <c r="N17" s="111" t="str">
        <f aca="false">IF(M17="","",M17*($G$11/$G$10))</f>
        <v/>
      </c>
      <c r="O17" s="113" t="n">
        <f aca="false">IF((H17+K17-L17)&gt;0.416666666666666,"10h überschritten",(H17+K17-L17))</f>
        <v>0</v>
      </c>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21" hidden="false" customHeight="true" outlineLevel="0" collapsed="false">
      <c r="A18" s="0"/>
      <c r="B18" s="115" t="n">
        <v>42494</v>
      </c>
      <c r="C18" s="107" t="n">
        <f aca="false">TRUNC((B18-DATE(YEAR(B18+3-MOD(B18-2,7)),1,MOD(B18-2,7)-9))/7)</f>
        <v>18</v>
      </c>
      <c r="D18" s="109" t="n">
        <v>4</v>
      </c>
      <c r="E18" s="109" t="s">
        <v>36</v>
      </c>
      <c r="F18" s="110"/>
      <c r="G18" s="110"/>
      <c r="H18" s="111" t="n">
        <f aca="false">G18-F18</f>
        <v>0</v>
      </c>
      <c r="I18" s="112"/>
      <c r="J18" s="110"/>
      <c r="K18" s="111" t="n">
        <f aca="false">J18-I18</f>
        <v>0</v>
      </c>
      <c r="L18" s="113" t="n">
        <f aca="false">(IF((H18+K18)&gt;0.375,0.0416666666666667,IF((H18+K18)&gt;0.25,0.0208333333333333,0)))</f>
        <v>0</v>
      </c>
      <c r="M18" s="114"/>
      <c r="N18" s="111" t="str">
        <f aca="false">IF(M18="","",M18*($G$11/$G$10))</f>
        <v/>
      </c>
      <c r="O18" s="113" t="n">
        <f aca="false">IF((H18+K18-L18)&gt;0.416666666666666,"10h überschritten",(H18+K18-L18))</f>
        <v>0</v>
      </c>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21" hidden="false" customHeight="true" outlineLevel="0" collapsed="false">
      <c r="A19" s="0"/>
      <c r="B19" s="115" t="n">
        <v>42495</v>
      </c>
      <c r="C19" s="107" t="n">
        <f aca="false">TRUNC((B19-DATE(YEAR(B19+3-MOD(B19-2,7)),1,MOD(B19-2,7)-9))/7)</f>
        <v>18</v>
      </c>
      <c r="D19" s="109" t="n">
        <v>5</v>
      </c>
      <c r="E19" s="109" t="s">
        <v>38</v>
      </c>
      <c r="F19" s="140"/>
      <c r="G19" s="140"/>
      <c r="H19" s="145" t="n">
        <f aca="false">G19-F19</f>
        <v>0</v>
      </c>
      <c r="I19" s="142"/>
      <c r="J19" s="140"/>
      <c r="K19" s="145" t="n">
        <f aca="false">J19-I19</f>
        <v>0</v>
      </c>
      <c r="L19" s="143" t="n">
        <f aca="false">(IF((H19+K19)&gt;0.375,0.0416666666666667,IF((H19+K19)&gt;0.25,0.0208333333333333,0)))</f>
        <v>0</v>
      </c>
      <c r="M19" s="144"/>
      <c r="N19" s="145" t="str">
        <f aca="false">IF(M19="","",M19*($G$11/$G$10))</f>
        <v/>
      </c>
      <c r="O19" s="143" t="n">
        <f aca="false">IF((H19+K19-L19)&gt;0.416666666666666,"10h überschritten",(H19+K19-L19))</f>
        <v>0</v>
      </c>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1" hidden="false" customHeight="true" outlineLevel="0" collapsed="false">
      <c r="A20" s="0"/>
      <c r="B20" s="115" t="n">
        <v>42496</v>
      </c>
      <c r="C20" s="116" t="n">
        <f aca="false">TRUNC((B20-DATE(YEAR(B20+3-MOD(B20-2,7)),1,MOD(B20-2,7)-9))/7)</f>
        <v>18</v>
      </c>
      <c r="D20" s="118" t="n">
        <v>6</v>
      </c>
      <c r="E20" s="118" t="s">
        <v>39</v>
      </c>
      <c r="F20" s="173"/>
      <c r="G20" s="173"/>
      <c r="H20" s="157" t="n">
        <f aca="false">G20-F20</f>
        <v>0</v>
      </c>
      <c r="I20" s="174"/>
      <c r="J20" s="173"/>
      <c r="K20" s="157" t="n">
        <f aca="false">J20-I20</f>
        <v>0</v>
      </c>
      <c r="L20" s="175" t="n">
        <f aca="false">(IF((H20+K20)&gt;0.375,0.0416666666666667,IF((H20+K20)&gt;0.25,0.0208333333333333,0)))</f>
        <v>0</v>
      </c>
      <c r="M20" s="176"/>
      <c r="N20" s="157" t="str">
        <f aca="false">IF(M20="","",M20*($G$11/$G$10))</f>
        <v/>
      </c>
      <c r="O20" s="175" t="n">
        <f aca="false">IF((H20+K20-L20)&gt;0.416666666666666,"10h überschritten",(H20+K20-L20))</f>
        <v>0</v>
      </c>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21" hidden="false" customHeight="true" outlineLevel="0" collapsed="false">
      <c r="A21" s="0"/>
      <c r="B21" s="115" t="n">
        <v>42497</v>
      </c>
      <c r="C21" s="124" t="n">
        <f aca="false">TRUNC((B21-DATE(YEAR(B21+3-MOD(B21-2,7)),1,MOD(B21-2,7)-9))/7)</f>
        <v>18</v>
      </c>
      <c r="D21" s="126" t="n">
        <v>7</v>
      </c>
      <c r="E21" s="126" t="s">
        <v>40</v>
      </c>
      <c r="F21" s="151"/>
      <c r="G21" s="151"/>
      <c r="H21" s="152" t="n">
        <f aca="false">G21-F21</f>
        <v>0</v>
      </c>
      <c r="I21" s="153"/>
      <c r="J21" s="151"/>
      <c r="K21" s="152" t="n">
        <f aca="false">J21-I21</f>
        <v>0</v>
      </c>
      <c r="L21" s="154"/>
      <c r="M21" s="155"/>
      <c r="N21" s="152" t="str">
        <f aca="false">IF(M21="","",M21*($G$11/$G$10))</f>
        <v/>
      </c>
      <c r="O21" s="154" t="n">
        <f aca="false">IF((H21+K21-L21)&gt;0.416666666666666,"10h überschritten",(H21+K21-L21))</f>
        <v>0</v>
      </c>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1" hidden="false" customHeight="true" outlineLevel="0" collapsed="false">
      <c r="A22" s="0"/>
      <c r="B22" s="115" t="n">
        <v>42498</v>
      </c>
      <c r="C22" s="132" t="n">
        <f aca="false">TRUNC((B22-DATE(YEAR(B22+3-MOD(B22-2,7)),1,MOD(B22-2,7)-9))/7)</f>
        <v>18</v>
      </c>
      <c r="D22" s="134" t="n">
        <v>8</v>
      </c>
      <c r="E22" s="134" t="s">
        <v>41</v>
      </c>
      <c r="F22" s="156"/>
      <c r="G22" s="156"/>
      <c r="H22" s="157" t="n">
        <f aca="false">G22-F22</f>
        <v>0</v>
      </c>
      <c r="I22" s="158"/>
      <c r="J22" s="156"/>
      <c r="K22" s="157" t="n">
        <f aca="false">J22-I22</f>
        <v>0</v>
      </c>
      <c r="L22" s="159"/>
      <c r="M22" s="160"/>
      <c r="N22" s="157" t="str">
        <f aca="false">IF(M22="","",M22*($G$11/$G$10))</f>
        <v/>
      </c>
      <c r="O22" s="159" t="n">
        <f aca="false">IF((H22+K22-L22)&gt;0.416666666666666,"10h überschritten",(H22+K22-L22))</f>
        <v>0</v>
      </c>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21" hidden="false" customHeight="true" outlineLevel="0" collapsed="false">
      <c r="A23" s="0"/>
      <c r="B23" s="115" t="n">
        <v>42499</v>
      </c>
      <c r="C23" s="107" t="n">
        <f aca="false">TRUNC((B23-DATE(YEAR(B23+3-MOD(B23-2,7)),1,MOD(B23-2,7)-9))/7)</f>
        <v>19</v>
      </c>
      <c r="D23" s="109" t="n">
        <v>9</v>
      </c>
      <c r="E23" s="109" t="s">
        <v>34</v>
      </c>
      <c r="F23" s="110"/>
      <c r="G23" s="110"/>
      <c r="H23" s="161" t="n">
        <f aca="false">G23-F23</f>
        <v>0</v>
      </c>
      <c r="I23" s="112"/>
      <c r="J23" s="110"/>
      <c r="K23" s="161" t="n">
        <f aca="false">J23-I23</f>
        <v>0</v>
      </c>
      <c r="L23" s="113" t="n">
        <f aca="false">(IF((H23+K23)&gt;0.375,0.0416666666666667,IF((H23+K23)&gt;0.25,0.0208333333333333,0)))</f>
        <v>0</v>
      </c>
      <c r="M23" s="114"/>
      <c r="N23" s="161" t="str">
        <f aca="false">IF(M23="","",M23*($G$11/$G$10))</f>
        <v/>
      </c>
      <c r="O23" s="113" t="n">
        <f aca="false">IF((H23+K23-L23)&gt;0.416666666666666,"10h überschritten",(H23+K23-L23))</f>
        <v>0</v>
      </c>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1" hidden="false" customHeight="true" outlineLevel="0" collapsed="false">
      <c r="A24" s="0"/>
      <c r="B24" s="115" t="n">
        <v>42500</v>
      </c>
      <c r="C24" s="107" t="n">
        <f aca="false">TRUNC((B24-DATE(YEAR(B24+3-MOD(B24-2,7)),1,MOD(B24-2,7)-9))/7)</f>
        <v>19</v>
      </c>
      <c r="D24" s="109" t="n">
        <v>10</v>
      </c>
      <c r="E24" s="109" t="s">
        <v>35</v>
      </c>
      <c r="F24" s="110"/>
      <c r="G24" s="110"/>
      <c r="H24" s="111" t="n">
        <f aca="false">G24-F24</f>
        <v>0</v>
      </c>
      <c r="I24" s="112"/>
      <c r="J24" s="110"/>
      <c r="K24" s="111" t="n">
        <f aca="false">J24-I24</f>
        <v>0</v>
      </c>
      <c r="L24" s="113" t="n">
        <f aca="false">(IF((H24+K24)&gt;0.375,0.0416666666666667,IF((H24+K24)&gt;0.25,0.0208333333333333,0)))</f>
        <v>0</v>
      </c>
      <c r="M24" s="114"/>
      <c r="N24" s="111" t="inlineStr">
        <f aca="false">IF(M24="","",M24*($G$11/$G$10))</f>
        <is>
          <t/>
        </is>
      </c>
      <c r="O24" s="113" t="n">
        <f aca="false">IF((H24+K24-L24)&gt;0.416666666666666,"10h überschritten",(H24+K24-L24))</f>
        <v>0</v>
      </c>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21" hidden="false" customHeight="true" outlineLevel="0" collapsed="false">
      <c r="A25" s="0"/>
      <c r="B25" s="115" t="n">
        <v>42501</v>
      </c>
      <c r="C25" s="107" t="n">
        <f aca="false">TRUNC((B25-DATE(YEAR(B25+3-MOD(B25-2,7)),1,MOD(B25-2,7)-9))/7)</f>
        <v>19</v>
      </c>
      <c r="D25" s="109" t="n">
        <v>11</v>
      </c>
      <c r="E25" s="109" t="s">
        <v>36</v>
      </c>
      <c r="F25" s="110"/>
      <c r="G25" s="110"/>
      <c r="H25" s="172" t="n">
        <f aca="false">G25-F25</f>
        <v>0</v>
      </c>
      <c r="I25" s="112"/>
      <c r="J25" s="110"/>
      <c r="K25" s="111" t="n">
        <f aca="false">J25-I25</f>
        <v>0</v>
      </c>
      <c r="L25" s="113" t="n">
        <f aca="false">(IF((H25+K25)&gt;0.375,0.0416666666666667,IF((H25+K25)&gt;0.25,0.0208333333333333,0)))</f>
        <v>0</v>
      </c>
      <c r="M25" s="114"/>
      <c r="N25" s="111"/>
      <c r="O25" s="113" t="n">
        <f aca="false">IF((H25+K25-L25)&gt;0.416666666666666,"10h überschritten",(H25+K25-L25))</f>
        <v>0</v>
      </c>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21" hidden="false" customHeight="true" outlineLevel="0" collapsed="false">
      <c r="A26" s="0"/>
      <c r="B26" s="115" t="n">
        <v>42502</v>
      </c>
      <c r="C26" s="107" t="n">
        <f aca="false">TRUNC((B26-DATE(YEAR(B26+3-MOD(B26-2,7)),1,MOD(B26-2,7)-9))/7)</f>
        <v>19</v>
      </c>
      <c r="D26" s="109" t="n">
        <v>12</v>
      </c>
      <c r="E26" s="109" t="s">
        <v>38</v>
      </c>
      <c r="F26" s="110"/>
      <c r="G26" s="110"/>
      <c r="H26" s="111" t="n">
        <f aca="false">G26-F26</f>
        <v>0</v>
      </c>
      <c r="I26" s="112"/>
      <c r="J26" s="110"/>
      <c r="K26" s="111" t="n">
        <f aca="false">J26-I26</f>
        <v>0</v>
      </c>
      <c r="L26" s="113" t="n">
        <f aca="false">(IF((H26+K26)&gt;0.375,0.0416666666666667,IF((H26+K26)&gt;0.25,0.0208333333333333,0)))</f>
        <v>0</v>
      </c>
      <c r="M26" s="114"/>
      <c r="N26" s="111"/>
      <c r="O26" s="113" t="n">
        <f aca="false">IF((H26+K26-L26)&gt;0.416666666666666,"10h überschritten",(H26+K26-L26))</f>
        <v>0</v>
      </c>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21" hidden="false" customHeight="true" outlineLevel="0" collapsed="false">
      <c r="A27" s="0"/>
      <c r="B27" s="115" t="n">
        <v>42503</v>
      </c>
      <c r="C27" s="116" t="n">
        <f aca="false">TRUNC((B27-DATE(YEAR(B27+3-MOD(B27-2,7)),1,MOD(B27-2,7)-9))/7)</f>
        <v>19</v>
      </c>
      <c r="D27" s="118" t="n">
        <v>13</v>
      </c>
      <c r="E27" s="118" t="s">
        <v>39</v>
      </c>
      <c r="F27" s="146"/>
      <c r="G27" s="146"/>
      <c r="H27" s="147" t="n">
        <f aca="false">G27-F27</f>
        <v>0</v>
      </c>
      <c r="I27" s="148"/>
      <c r="J27" s="146"/>
      <c r="K27" s="147" t="n">
        <f aca="false">J27-I27</f>
        <v>0</v>
      </c>
      <c r="L27" s="149" t="n">
        <f aca="false">(IF((H27+K27)&gt;0.375,0.0416666666666667,IF((H27+K27)&gt;0.25,0.0208333333333333,0)))</f>
        <v>0</v>
      </c>
      <c r="M27" s="150"/>
      <c r="N27" s="147"/>
      <c r="O27" s="149" t="n">
        <f aca="false">IF((H27+K27-L27)&gt;0.416666666666666,"10h überschritten",(H27+K27-L27))</f>
        <v>0</v>
      </c>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21" hidden="false" customHeight="true" outlineLevel="0" collapsed="false">
      <c r="A28" s="0"/>
      <c r="B28" s="115" t="n">
        <v>42504</v>
      </c>
      <c r="C28" s="124" t="n">
        <f aca="false">TRUNC((B28-DATE(YEAR(B28+3-MOD(B28-2,7)),1,MOD(B28-2,7)-9))/7)</f>
        <v>19</v>
      </c>
      <c r="D28" s="126" t="n">
        <v>14</v>
      </c>
      <c r="E28" s="126" t="s">
        <v>40</v>
      </c>
      <c r="F28" s="151"/>
      <c r="G28" s="151"/>
      <c r="H28" s="152" t="n">
        <f aca="false">G28-F28</f>
        <v>0</v>
      </c>
      <c r="I28" s="153"/>
      <c r="J28" s="151"/>
      <c r="K28" s="152" t="n">
        <f aca="false">J28-I28</f>
        <v>0</v>
      </c>
      <c r="L28" s="154"/>
      <c r="M28" s="155"/>
      <c r="N28" s="152"/>
      <c r="O28" s="154" t="n">
        <f aca="false">IF((H28+K28-L28)&gt;0.416666666666666,"10h überschritten",(H28+K28-L28))</f>
        <v>0</v>
      </c>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21" hidden="false" customHeight="true" outlineLevel="0" collapsed="false">
      <c r="A29" s="0"/>
      <c r="B29" s="115" t="n">
        <v>42505</v>
      </c>
      <c r="C29" s="132" t="n">
        <f aca="false">TRUNC((B29-DATE(YEAR(B29+3-MOD(B29-2,7)),1,MOD(B29-2,7)-9))/7)</f>
        <v>19</v>
      </c>
      <c r="D29" s="134" t="n">
        <v>15</v>
      </c>
      <c r="E29" s="134" t="s">
        <v>41</v>
      </c>
      <c r="F29" s="156"/>
      <c r="G29" s="156"/>
      <c r="H29" s="157" t="n">
        <f aca="false">G29-F29</f>
        <v>0</v>
      </c>
      <c r="I29" s="158"/>
      <c r="J29" s="156"/>
      <c r="K29" s="157" t="n">
        <f aca="false">J29-I29</f>
        <v>0</v>
      </c>
      <c r="L29" s="159"/>
      <c r="M29" s="160"/>
      <c r="N29" s="157"/>
      <c r="O29" s="159" t="n">
        <f aca="false">IF((H29+K29-L29)&gt;0.416666666666666,"10h überschritten",(H29+K29-L29))</f>
        <v>0</v>
      </c>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1" hidden="false" customHeight="true" outlineLevel="0" collapsed="false">
      <c r="A30" s="0"/>
      <c r="B30" s="115" t="n">
        <v>42506</v>
      </c>
      <c r="C30" s="107" t="n">
        <f aca="false">TRUNC((B30-DATE(YEAR(B30+3-MOD(B30-2,7)),1,MOD(B30-2,7)-9))/7)</f>
        <v>20</v>
      </c>
      <c r="D30" s="109" t="n">
        <v>16</v>
      </c>
      <c r="E30" s="109" t="s">
        <v>34</v>
      </c>
      <c r="F30" s="177"/>
      <c r="G30" s="177"/>
      <c r="H30" s="128" t="n">
        <f aca="false">G30-F30</f>
        <v>0</v>
      </c>
      <c r="I30" s="178"/>
      <c r="J30" s="177"/>
      <c r="K30" s="128" t="n">
        <f aca="false">J30-I30</f>
        <v>0</v>
      </c>
      <c r="L30" s="179" t="n">
        <f aca="false">(IF((H30+K30)&gt;0.375,0.0416666666666667,IF((H30+K30)&gt;0.25,0.0208333333333333,0)))</f>
        <v>0</v>
      </c>
      <c r="M30" s="180"/>
      <c r="N30" s="128"/>
      <c r="O30" s="179" t="n">
        <f aca="false">IF((H30+K30-L30)&gt;0.416666666666666,"10h überschritten",(H30+K30-L30))</f>
        <v>0</v>
      </c>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21" hidden="false" customHeight="true" outlineLevel="0" collapsed="false">
      <c r="A31" s="0"/>
      <c r="B31" s="115" t="n">
        <v>42507</v>
      </c>
      <c r="C31" s="107" t="n">
        <f aca="false">TRUNC((B31-DATE(YEAR(B31+3-MOD(B31-2,7)),1,MOD(B31-2,7)-9))/7)</f>
        <v>20</v>
      </c>
      <c r="D31" s="109" t="n">
        <v>17</v>
      </c>
      <c r="E31" s="109" t="s">
        <v>35</v>
      </c>
      <c r="F31" s="110"/>
      <c r="G31" s="110"/>
      <c r="H31" s="111" t="n">
        <f aca="false">G31-F31</f>
        <v>0</v>
      </c>
      <c r="I31" s="112"/>
      <c r="J31" s="110"/>
      <c r="K31" s="111" t="n">
        <f aca="false">J31-I31</f>
        <v>0</v>
      </c>
      <c r="L31" s="113" t="n">
        <f aca="false">(IF((H31+K31)&gt;0.375,0.0416666666666667,IF((H31+K31)&gt;0.25,0.0208333333333333,0)))</f>
        <v>0</v>
      </c>
      <c r="M31" s="114"/>
      <c r="N31" s="111"/>
      <c r="O31" s="113" t="n">
        <f aca="false">IF((H31+K31-L31)&gt;0.416666666666666,"10h überschritten",(H31+K31-L31))</f>
        <v>0</v>
      </c>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21" hidden="false" customHeight="true" outlineLevel="0" collapsed="false">
      <c r="A32" s="0"/>
      <c r="B32" s="115" t="n">
        <v>42508</v>
      </c>
      <c r="C32" s="107" t="n">
        <f aca="false">TRUNC((B32-DATE(YEAR(B32+3-MOD(B32-2,7)),1,MOD(B32-2,7)-9))/7)</f>
        <v>20</v>
      </c>
      <c r="D32" s="109" t="n">
        <v>18</v>
      </c>
      <c r="E32" s="109" t="s">
        <v>36</v>
      </c>
      <c r="F32" s="146"/>
      <c r="G32" s="146"/>
      <c r="H32" s="147" t="n">
        <f aca="false">G32-F32</f>
        <v>0</v>
      </c>
      <c r="I32" s="148"/>
      <c r="J32" s="146"/>
      <c r="K32" s="147" t="n">
        <f aca="false">J32-I32</f>
        <v>0</v>
      </c>
      <c r="L32" s="149" t="n">
        <f aca="false">(IF((H32+K32)&gt;0.375,0.0416666666666667,IF((H32+K32)&gt;0.25,0.0208333333333333,0)))</f>
        <v>0</v>
      </c>
      <c r="M32" s="150"/>
      <c r="N32" s="147"/>
      <c r="O32" s="149" t="n">
        <f aca="false">IF((H32+K32-L32)&gt;0.416666666666666,"10h überschritten",(H32+K32-L32))</f>
        <v>0</v>
      </c>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21" hidden="false" customHeight="true" outlineLevel="0" collapsed="false">
      <c r="A33" s="0"/>
      <c r="B33" s="115" t="n">
        <v>42509</v>
      </c>
      <c r="C33" s="107" t="n">
        <f aca="false">TRUNC((B33-DATE(YEAR(B33+3-MOD(B33-2,7)),1,MOD(B33-2,7)-9))/7)</f>
        <v>20</v>
      </c>
      <c r="D33" s="109" t="n">
        <v>19</v>
      </c>
      <c r="E33" s="109" t="s">
        <v>38</v>
      </c>
      <c r="F33" s="181"/>
      <c r="G33" s="181"/>
      <c r="H33" s="152" t="n">
        <f aca="false">G33-F33</f>
        <v>0</v>
      </c>
      <c r="I33" s="182"/>
      <c r="J33" s="181"/>
      <c r="K33" s="152" t="n">
        <f aca="false">J33-I33</f>
        <v>0</v>
      </c>
      <c r="L33" s="183" t="n">
        <f aca="false">(IF((H33+K33)&gt;0.375,0.0416666666666667,IF((H33+K33)&gt;0.25,0.0208333333333333,0)))</f>
        <v>0</v>
      </c>
      <c r="M33" s="184"/>
      <c r="N33" s="152"/>
      <c r="O33" s="183" t="n">
        <f aca="false">IF((H33+K33-L33)&gt;0.416666666666666,"10h überschritten",(H33+K33-L33))</f>
        <v>0</v>
      </c>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21" hidden="false" customHeight="true" outlineLevel="0" collapsed="false">
      <c r="A34" s="0"/>
      <c r="B34" s="115" t="n">
        <v>42510</v>
      </c>
      <c r="C34" s="116" t="n">
        <f aca="false">TRUNC((B34-DATE(YEAR(B34+3-MOD(B34-2,7)),1,MOD(B34-2,7)-9))/7)</f>
        <v>20</v>
      </c>
      <c r="D34" s="118" t="n">
        <v>20</v>
      </c>
      <c r="E34" s="118" t="s">
        <v>39</v>
      </c>
      <c r="F34" s="146"/>
      <c r="G34" s="146"/>
      <c r="H34" s="147" t="n">
        <f aca="false">G34-F34</f>
        <v>0</v>
      </c>
      <c r="I34" s="148"/>
      <c r="J34" s="146"/>
      <c r="K34" s="147" t="n">
        <f aca="false">J34-I34</f>
        <v>0</v>
      </c>
      <c r="L34" s="149" t="n">
        <f aca="false">(IF((H34+K34)&gt;0.375,0.0416666666666667,IF((H34+K34)&gt;0.25,0.0208333333333333,0)))</f>
        <v>0</v>
      </c>
      <c r="M34" s="150"/>
      <c r="N34" s="147"/>
      <c r="O34" s="149" t="n">
        <f aca="false">IF((H34+K34-L34)&gt;0.416666666666666,"10h überschritten",(H34+K34-L34))</f>
        <v>0</v>
      </c>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1" hidden="false" customHeight="true" outlineLevel="0" collapsed="false">
      <c r="A35" s="0"/>
      <c r="B35" s="115" t="n">
        <v>42511</v>
      </c>
      <c r="C35" s="124" t="n">
        <f aca="false">TRUNC((B35-DATE(YEAR(B35+3-MOD(B35-2,7)),1,MOD(B35-2,7)-9))/7)</f>
        <v>20</v>
      </c>
      <c r="D35" s="126" t="n">
        <v>21</v>
      </c>
      <c r="E35" s="126" t="s">
        <v>40</v>
      </c>
      <c r="F35" s="151"/>
      <c r="G35" s="151"/>
      <c r="H35" s="152" t="n">
        <f aca="false">G35-F35</f>
        <v>0</v>
      </c>
      <c r="I35" s="153"/>
      <c r="J35" s="151"/>
      <c r="K35" s="152" t="n">
        <f aca="false">J35-I35</f>
        <v>0</v>
      </c>
      <c r="L35" s="154"/>
      <c r="M35" s="155"/>
      <c r="N35" s="152"/>
      <c r="O35" s="154" t="n">
        <f aca="false">IF((H35+K35-L35)&gt;0.416666666666666,"10h überschritten",(H35+K35-L35))</f>
        <v>0</v>
      </c>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1" hidden="false" customHeight="true" outlineLevel="0" collapsed="false">
      <c r="A36" s="0"/>
      <c r="B36" s="115" t="n">
        <v>42512</v>
      </c>
      <c r="C36" s="132" t="n">
        <f aca="false">TRUNC((B36-DATE(YEAR(B36+3-MOD(B36-2,7)),1,MOD(B36-2,7)-9))/7)</f>
        <v>20</v>
      </c>
      <c r="D36" s="134" t="n">
        <v>22</v>
      </c>
      <c r="E36" s="134" t="s">
        <v>41</v>
      </c>
      <c r="F36" s="156"/>
      <c r="G36" s="156"/>
      <c r="H36" s="157" t="n">
        <f aca="false">G36-F36</f>
        <v>0</v>
      </c>
      <c r="I36" s="158"/>
      <c r="J36" s="156"/>
      <c r="K36" s="157" t="n">
        <f aca="false">J36-I36</f>
        <v>0</v>
      </c>
      <c r="L36" s="159"/>
      <c r="M36" s="160"/>
      <c r="N36" s="157"/>
      <c r="O36" s="159" t="n">
        <f aca="false">IF((H36+K36-L36)&gt;0.416666666666666,"10h überschritten",(H36+K36-L36))</f>
        <v>0</v>
      </c>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1" hidden="false" customHeight="true" outlineLevel="0" collapsed="false">
      <c r="A37" s="0"/>
      <c r="B37" s="115" t="n">
        <v>42513</v>
      </c>
      <c r="C37" s="107" t="n">
        <f aca="false">TRUNC((B37-DATE(YEAR(B37+3-MOD(B37-2,7)),1,MOD(B37-2,7)-9))/7)</f>
        <v>21</v>
      </c>
      <c r="D37" s="109" t="n">
        <v>23</v>
      </c>
      <c r="E37" s="109" t="s">
        <v>34</v>
      </c>
      <c r="F37" s="110"/>
      <c r="G37" s="110"/>
      <c r="H37" s="161" t="n">
        <f aca="false">G37-F37</f>
        <v>0</v>
      </c>
      <c r="I37" s="112"/>
      <c r="J37" s="110"/>
      <c r="K37" s="161" t="n">
        <f aca="false">J37-I37</f>
        <v>0</v>
      </c>
      <c r="L37" s="113" t="n">
        <f aca="false">(IF((H37+K37)&gt;0.375,0.0416666666666667,IF((H37+K37)&gt;0.25,0.0208333333333333,0)))</f>
        <v>0</v>
      </c>
      <c r="M37" s="114"/>
      <c r="N37" s="161"/>
      <c r="O37" s="113" t="n">
        <f aca="false">IF((H37+K37-L37)&gt;0.416666666666666,"10h überschritten",(H37+K37-L37))</f>
        <v>0</v>
      </c>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21" hidden="false" customHeight="true" outlineLevel="0" collapsed="false">
      <c r="A38" s="0"/>
      <c r="B38" s="115" t="n">
        <v>42514</v>
      </c>
      <c r="C38" s="107" t="n">
        <f aca="false">TRUNC((B38-DATE(YEAR(B38+3-MOD(B38-2,7)),1,MOD(B38-2,7)-9))/7)</f>
        <v>21</v>
      </c>
      <c r="D38" s="109" t="n">
        <v>24</v>
      </c>
      <c r="E38" s="109" t="s">
        <v>35</v>
      </c>
      <c r="F38" s="110"/>
      <c r="G38" s="110"/>
      <c r="H38" s="111" t="n">
        <f aca="false">G38-F38</f>
        <v>0</v>
      </c>
      <c r="I38" s="112"/>
      <c r="J38" s="110"/>
      <c r="K38" s="111" t="n">
        <f aca="false">J38-I38</f>
        <v>0</v>
      </c>
      <c r="L38" s="113" t="n">
        <f aca="false">(IF((H38+K38)&gt;0.375,0.0416666666666667,IF((H38+K38)&gt;0.25,0.0208333333333333,0)))</f>
        <v>0</v>
      </c>
      <c r="M38" s="114"/>
      <c r="N38" s="111"/>
      <c r="O38" s="113" t="n">
        <f aca="false">IF((H38+K38-L38)&gt;0.416666666666666,"10h überschritten",(H38+K38-L38))</f>
        <v>0</v>
      </c>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21" hidden="false" customHeight="true" outlineLevel="0" collapsed="false">
      <c r="A39" s="0"/>
      <c r="B39" s="115" t="n">
        <v>42515</v>
      </c>
      <c r="C39" s="107" t="n">
        <f aca="false">TRUNC((B39-DATE(YEAR(B39+3-MOD(B39-2,7)),1,MOD(B39-2,7)-9))/7)</f>
        <v>21</v>
      </c>
      <c r="D39" s="109" t="n">
        <v>25</v>
      </c>
      <c r="E39" s="109" t="s">
        <v>36</v>
      </c>
      <c r="F39" s="146"/>
      <c r="G39" s="146"/>
      <c r="H39" s="147" t="n">
        <f aca="false">G39-F39</f>
        <v>0</v>
      </c>
      <c r="I39" s="148"/>
      <c r="J39" s="146"/>
      <c r="K39" s="147" t="n">
        <f aca="false">J39-I39</f>
        <v>0</v>
      </c>
      <c r="L39" s="149" t="n">
        <f aca="false">(IF((H39+K39)&gt;0.375,0.0416666666666667,IF((H39+K39)&gt;0.25,0.0208333333333333,0)))</f>
        <v>0</v>
      </c>
      <c r="M39" s="150"/>
      <c r="N39" s="147"/>
      <c r="O39" s="149" t="n">
        <f aca="false">IF((H39+K39-L39)&gt;0.416666666666666,"10h überschritten",(H39+K39-L39))</f>
        <v>0</v>
      </c>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21" hidden="false" customHeight="true" outlineLevel="0" collapsed="false">
      <c r="A40" s="0"/>
      <c r="B40" s="115" t="n">
        <v>42516</v>
      </c>
      <c r="C40" s="107" t="n">
        <f aca="false">TRUNC((B40-DATE(YEAR(B40+3-MOD(B40-2,7)),1,MOD(B40-2,7)-9))/7)</f>
        <v>21</v>
      </c>
      <c r="D40" s="109" t="n">
        <v>26</v>
      </c>
      <c r="E40" s="109" t="s">
        <v>38</v>
      </c>
      <c r="F40" s="177"/>
      <c r="G40" s="177"/>
      <c r="H40" s="128" t="n">
        <f aca="false">G40-F40</f>
        <v>0</v>
      </c>
      <c r="I40" s="178"/>
      <c r="J40" s="177"/>
      <c r="K40" s="128" t="n">
        <f aca="false">J40-I40</f>
        <v>0</v>
      </c>
      <c r="L40" s="179" t="n">
        <f aca="false">(IF((H40+K40)&gt;0.375,0.0416666666666667,IF((H40+K40)&gt;0.25,0.0208333333333333,0)))</f>
        <v>0</v>
      </c>
      <c r="M40" s="180"/>
      <c r="N40" s="128"/>
      <c r="O40" s="179" t="n">
        <f aca="false">IF((H40+K40-L40)&gt;0.416666666666666,"10h überschritten",(H40+K40-L40))</f>
        <v>0</v>
      </c>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21" hidden="false" customHeight="true" outlineLevel="0" collapsed="false">
      <c r="A41" s="0"/>
      <c r="B41" s="115" t="n">
        <v>42517</v>
      </c>
      <c r="C41" s="116" t="n">
        <f aca="false">TRUNC((B41-DATE(YEAR(B41+3-MOD(B41-2,7)),1,MOD(B41-2,7)-9))/7)</f>
        <v>21</v>
      </c>
      <c r="D41" s="118" t="n">
        <v>27</v>
      </c>
      <c r="E41" s="118" t="s">
        <v>39</v>
      </c>
      <c r="F41" s="146"/>
      <c r="G41" s="146"/>
      <c r="H41" s="147" t="n">
        <f aca="false">G41-F41</f>
        <v>0</v>
      </c>
      <c r="I41" s="148"/>
      <c r="J41" s="146"/>
      <c r="K41" s="147" t="n">
        <f aca="false">J41-I41</f>
        <v>0</v>
      </c>
      <c r="L41" s="149" t="n">
        <f aca="false">(IF((H41+K41)&gt;0.375,0.0416666666666667,IF((H41+K41)&gt;0.25,0.0208333333333333,0)))</f>
        <v>0</v>
      </c>
      <c r="M41" s="150"/>
      <c r="N41" s="147"/>
      <c r="O41" s="149" t="n">
        <f aca="false">IF((H41+K41-L41)&gt;0.416666666666666,"10h überschritten",(H41+K41-L41))</f>
        <v>0</v>
      </c>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21" hidden="false" customHeight="true" outlineLevel="0" collapsed="false">
      <c r="A42" s="0"/>
      <c r="B42" s="115" t="n">
        <v>42518</v>
      </c>
      <c r="C42" s="124" t="n">
        <f aca="false">TRUNC((B42-DATE(YEAR(B42+3-MOD(B42-2,7)),1,MOD(B42-2,7)-9))/7)</f>
        <v>21</v>
      </c>
      <c r="D42" s="126" t="n">
        <v>28</v>
      </c>
      <c r="E42" s="126" t="s">
        <v>40</v>
      </c>
      <c r="F42" s="151"/>
      <c r="G42" s="151"/>
      <c r="H42" s="152" t="n">
        <f aca="false">G42-F42</f>
        <v>0</v>
      </c>
      <c r="I42" s="153"/>
      <c r="J42" s="151"/>
      <c r="K42" s="152" t="n">
        <f aca="false">J42-I42</f>
        <v>0</v>
      </c>
      <c r="L42" s="154"/>
      <c r="M42" s="155"/>
      <c r="N42" s="152"/>
      <c r="O42" s="154" t="n">
        <f aca="false">IF((H42+K42-L42)&gt;0.416666666666666,"10h überschritten",(H42+K42-L42))</f>
        <v>0</v>
      </c>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21" hidden="false" customHeight="true" outlineLevel="0" collapsed="false">
      <c r="A43" s="0"/>
      <c r="B43" s="115" t="n">
        <v>42519</v>
      </c>
      <c r="C43" s="132" t="n">
        <f aca="false">TRUNC((B43-DATE(YEAR(B43+3-MOD(B43-2,7)),1,MOD(B43-2,7)-9))/7)</f>
        <v>21</v>
      </c>
      <c r="D43" s="134" t="n">
        <v>29</v>
      </c>
      <c r="E43" s="134" t="s">
        <v>41</v>
      </c>
      <c r="F43" s="156"/>
      <c r="G43" s="156"/>
      <c r="H43" s="157" t="n">
        <f aca="false">G43-F43</f>
        <v>0</v>
      </c>
      <c r="I43" s="158"/>
      <c r="J43" s="156"/>
      <c r="K43" s="157" t="n">
        <f aca="false">J43-I43</f>
        <v>0</v>
      </c>
      <c r="L43" s="159"/>
      <c r="M43" s="160"/>
      <c r="N43" s="157"/>
      <c r="O43" s="159" t="n">
        <f aca="false">IF((H43+K43-L43)&gt;0.416666666666666,"10h überschritten",(H43+K43-L43))</f>
        <v>0</v>
      </c>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1" hidden="false" customHeight="true" outlineLevel="0" collapsed="false">
      <c r="A44" s="0"/>
      <c r="B44" s="115" t="n">
        <v>42520</v>
      </c>
      <c r="C44" s="107" t="n">
        <f aca="false">TRUNC((B44-DATE(YEAR(B44+3-MOD(B44-2,7)),1,MOD(B44-2,7)-9))/7)</f>
        <v>22</v>
      </c>
      <c r="D44" s="109" t="n">
        <v>30</v>
      </c>
      <c r="E44" s="109" t="s">
        <v>34</v>
      </c>
      <c r="F44" s="181"/>
      <c r="G44" s="181"/>
      <c r="H44" s="152" t="n">
        <f aca="false">G44-F44</f>
        <v>0</v>
      </c>
      <c r="I44" s="182"/>
      <c r="J44" s="181"/>
      <c r="K44" s="152" t="n">
        <f aca="false">J44-I44</f>
        <v>0</v>
      </c>
      <c r="L44" s="183" t="n">
        <f aca="false">(IF((H44+K44)&gt;0.375,0.0416666666666667,IF((H44+K44)&gt;0.25,0.0208333333333333,0)))</f>
        <v>0</v>
      </c>
      <c r="M44" s="184"/>
      <c r="N44" s="152"/>
      <c r="O44" s="183" t="n">
        <f aca="false">IF((H44+K44-L44)&gt;0.416666666666666,"10h überschritten",(H44+K44-L44))</f>
        <v>0</v>
      </c>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21" hidden="false" customHeight="true" outlineLevel="0" collapsed="false">
      <c r="A45" s="0"/>
      <c r="B45" s="115" t="n">
        <v>42521</v>
      </c>
      <c r="C45" s="107" t="n">
        <f aca="false">TRUNC((B45-DATE(YEAR(B45+3-MOD(B45-2,7)),1,MOD(B45-2,7)-9))/7)</f>
        <v>22</v>
      </c>
      <c r="D45" s="109" t="n">
        <v>31</v>
      </c>
      <c r="E45" s="109" t="s">
        <v>35</v>
      </c>
      <c r="F45" s="110"/>
      <c r="G45" s="110"/>
      <c r="H45" s="111" t="n">
        <f aca="false">G45-F45</f>
        <v>0</v>
      </c>
      <c r="I45" s="112"/>
      <c r="J45" s="110"/>
      <c r="K45" s="111" t="n">
        <f aca="false">J45-I45</f>
        <v>0</v>
      </c>
      <c r="L45" s="113" t="n">
        <f aca="false">(IF((H45+K45)&gt;0.375,0.0416666666666667,IF((H45+K45)&gt;0.25,0.0208333333333333,0)))</f>
        <v>0</v>
      </c>
      <c r="M45" s="114"/>
      <c r="N45" s="111"/>
      <c r="O45" s="113" t="n">
        <f aca="false">IF((H45+K45-L45)&gt;0.416666666666666,"10h überschritten",(H45+K45-L45))</f>
        <v>0</v>
      </c>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21" hidden="false" customHeight="true" outlineLevel="0" collapsed="false">
      <c r="A46" s="0"/>
      <c r="B46" s="115"/>
      <c r="C46" s="107"/>
      <c r="D46" s="109"/>
      <c r="E46" s="109" t="s">
        <v>36</v>
      </c>
      <c r="F46" s="110"/>
      <c r="G46" s="110"/>
      <c r="H46" s="111" t="n">
        <f aca="false">G46-F46</f>
        <v>0</v>
      </c>
      <c r="I46" s="112"/>
      <c r="J46" s="110"/>
      <c r="K46" s="111" t="n">
        <f aca="false">J46-I46</f>
        <v>0</v>
      </c>
      <c r="L46" s="113" t="n">
        <f aca="false">(IF((H46+K46)&gt;0.375,0.0416666666666667,IF((H46+K46)&gt;0.25,0.0208333333333333,0)))</f>
        <v>0</v>
      </c>
      <c r="M46" s="114"/>
      <c r="N46" s="111"/>
      <c r="O46" s="113" t="n">
        <f aca="false">IF((H46+K46-L46)&gt;0.416666666666666,"10h überschritten",(H46+K46-L46))</f>
        <v>0</v>
      </c>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21" hidden="false" customHeight="true" outlineLevel="0" collapsed="false">
      <c r="A47" s="0"/>
      <c r="B47" s="115"/>
      <c r="C47" s="107"/>
      <c r="D47" s="109"/>
      <c r="E47" s="109" t="s">
        <v>38</v>
      </c>
      <c r="F47" s="110"/>
      <c r="G47" s="110"/>
      <c r="H47" s="111" t="n">
        <f aca="false">G47-F47</f>
        <v>0</v>
      </c>
      <c r="I47" s="112"/>
      <c r="J47" s="110"/>
      <c r="K47" s="111" t="n">
        <f aca="false">J47-I47</f>
        <v>0</v>
      </c>
      <c r="L47" s="113" t="n">
        <f aca="false">(IF((H47+K47)&gt;0.375,0.0416666666666667,IF((H47+K47)&gt;0.25,0.0208333333333333,0)))</f>
        <v>0</v>
      </c>
      <c r="M47" s="114"/>
      <c r="N47" s="111"/>
      <c r="O47" s="113" t="n">
        <f aca="false">IF((H47+K47-L47)&gt;0.416666666666666,"10h überschritten",(H47+K47-L47))</f>
        <v>0</v>
      </c>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21" hidden="false" customHeight="true" outlineLevel="0" collapsed="false">
      <c r="A48" s="0"/>
      <c r="B48" s="115"/>
      <c r="C48" s="116"/>
      <c r="D48" s="118"/>
      <c r="E48" s="118" t="s">
        <v>39</v>
      </c>
      <c r="F48" s="146"/>
      <c r="G48" s="146"/>
      <c r="H48" s="147" t="n">
        <f aca="false">G48-F48</f>
        <v>0</v>
      </c>
      <c r="I48" s="148"/>
      <c r="J48" s="146"/>
      <c r="K48" s="147" t="n">
        <f aca="false">J48-I48</f>
        <v>0</v>
      </c>
      <c r="L48" s="149" t="n">
        <f aca="false">(IF((H48+K48)&gt;0.375,0.0416666666666667,IF((H48+K48)&gt;0.25,0.0208333333333333,0)))</f>
        <v>0</v>
      </c>
      <c r="M48" s="150"/>
      <c r="N48" s="147"/>
      <c r="O48" s="149" t="n">
        <f aca="false">IF((H48+K48-L48)&gt;0.416666666666666,"10h überschritten",(H48+K48-L48))</f>
        <v>0</v>
      </c>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21" hidden="false" customHeight="true" outlineLevel="0" collapsed="false">
      <c r="A49" s="0"/>
      <c r="B49" s="115"/>
      <c r="C49" s="124"/>
      <c r="D49" s="126"/>
      <c r="E49" s="126" t="s">
        <v>40</v>
      </c>
      <c r="F49" s="151"/>
      <c r="G49" s="151"/>
      <c r="H49" s="152" t="n">
        <f aca="false">G49-F49</f>
        <v>0</v>
      </c>
      <c r="I49" s="153"/>
      <c r="J49" s="151"/>
      <c r="K49" s="152" t="n">
        <f aca="false">J49-I49</f>
        <v>0</v>
      </c>
      <c r="L49" s="154"/>
      <c r="M49" s="155"/>
      <c r="N49" s="152"/>
      <c r="O49" s="154" t="n">
        <f aca="false">IF((H49+K49-L49)&gt;0.416666666666666,"10h überschritten",(H49+K49-L49))</f>
        <v>0</v>
      </c>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1" hidden="false" customHeight="true" outlineLevel="0" collapsed="false">
      <c r="A50" s="0"/>
      <c r="B50" s="115"/>
      <c r="C50" s="132"/>
      <c r="D50" s="134"/>
      <c r="E50" s="134" t="s">
        <v>41</v>
      </c>
      <c r="F50" s="156"/>
      <c r="G50" s="156"/>
      <c r="H50" s="157" t="n">
        <f aca="false">G50-F50</f>
        <v>0</v>
      </c>
      <c r="I50" s="158"/>
      <c r="J50" s="156"/>
      <c r="K50" s="157" t="n">
        <f aca="false">J50-I50</f>
        <v>0</v>
      </c>
      <c r="L50" s="159"/>
      <c r="M50" s="160"/>
      <c r="N50" s="157" t="str">
        <f aca="false">IF(M50="","",M50*($G$11/$G$10))</f>
        <v/>
      </c>
      <c r="O50" s="159" t="n">
        <f aca="false">IF((H50+K50-L50)&gt;0.416666666666666,"10h überschritten",(H50+K50-L50))</f>
        <v>0</v>
      </c>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21" hidden="false" customHeight="true" outlineLevel="0" collapsed="false">
      <c r="A51" s="0"/>
      <c r="B51" s="0"/>
      <c r="C51" s="0"/>
      <c r="D51" s="0"/>
      <c r="E51" s="0"/>
      <c r="F51" s="0"/>
      <c r="G51" s="0"/>
      <c r="H51" s="0"/>
      <c r="I51" s="0"/>
      <c r="J51" s="0"/>
      <c r="K51" s="0"/>
      <c r="L51" s="109" t="s">
        <v>42</v>
      </c>
      <c r="M51" s="162" t="n">
        <f aca="false">SUM(M16:M50)</f>
        <v>0</v>
      </c>
      <c r="N51" s="113" t="n">
        <f aca="false">SUM(N16:N50)</f>
        <v>0</v>
      </c>
      <c r="O51" s="113" t="n">
        <f aca="false">SUM(O16:O50)</f>
        <v>0</v>
      </c>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21" hidden="false" customHeight="true" outlineLevel="0" collapsed="false">
      <c r="A52" s="0"/>
      <c r="B52" s="0"/>
      <c r="C52" s="0"/>
      <c r="D52" s="0"/>
      <c r="E52" s="0"/>
      <c r="F52" s="0"/>
      <c r="G52" s="0"/>
      <c r="H52" s="0"/>
      <c r="I52" s="0"/>
      <c r="J52" s="0"/>
      <c r="K52" s="0"/>
      <c r="L52" s="0"/>
      <c r="M52" s="0"/>
      <c r="N52" s="109" t="s">
        <v>43</v>
      </c>
      <c r="O52" s="113" t="n">
        <f aca="false">O51+N51</f>
        <v>0</v>
      </c>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3.5" hidden="false" customHeight="false" outlineLevel="0" collapsed="false">
      <c r="A53" s="0"/>
      <c r="B53" s="62"/>
      <c r="C53" s="163"/>
      <c r="D53" s="0"/>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s="62" customFormat="true" ht="13.5" hidden="false" customHeight="false" outlineLevel="0" collapsed="false">
      <c r="C54" s="163"/>
      <c r="D54" s="164"/>
      <c r="J54" s="57" t="s">
        <v>66</v>
      </c>
      <c r="K54" s="58" t="s">
        <v>47</v>
      </c>
      <c r="L54" s="58" t="s">
        <v>48</v>
      </c>
      <c r="M54" s="58" t="s">
        <v>49</v>
      </c>
    </row>
    <row r="55" customFormat="false" ht="13.5" hidden="false" customHeight="false" outlineLevel="0" collapsed="false">
      <c r="A55" s="62"/>
      <c r="B55" s="62"/>
      <c r="C55" s="163"/>
      <c r="D55" s="164"/>
      <c r="E55" s="62"/>
      <c r="F55" s="62"/>
      <c r="G55" s="62"/>
      <c r="H55" s="62"/>
      <c r="I55" s="62"/>
      <c r="J55" s="57" t="s">
        <v>50</v>
      </c>
      <c r="K55" s="59" t="n">
        <v>18</v>
      </c>
      <c r="L55" s="60" t="n">
        <f aca="false">SUMIF(C16:C50,K55,O16:O50)</f>
        <v>0</v>
      </c>
      <c r="M55" s="61" t="str">
        <f aca="false">IF(L55=0,"",((($G$11-L55)*24)*-1)*60)</f>
        <v/>
      </c>
      <c r="N55" s="0"/>
      <c r="O55" s="0"/>
    </row>
    <row r="56" customFormat="false" ht="13.5" hidden="false" customHeight="false" outlineLevel="0" collapsed="false">
      <c r="A56" s="62"/>
      <c r="B56" s="62"/>
      <c r="C56" s="163"/>
      <c r="D56" s="164"/>
      <c r="E56" s="62"/>
      <c r="F56" s="62"/>
      <c r="G56" s="62"/>
      <c r="H56" s="62"/>
      <c r="I56" s="62"/>
      <c r="J56" s="0"/>
      <c r="K56" s="59" t="n">
        <v>19</v>
      </c>
      <c r="L56" s="60" t="n">
        <f aca="false">SUMIF(C17:C51,K56,O17:O51)</f>
        <v>0</v>
      </c>
      <c r="M56" s="61" t="str">
        <f aca="false">IF(L56=0,"",((($G$11-L56)*24)*-1)*60)</f>
        <v/>
      </c>
      <c r="N56" s="0"/>
      <c r="O56" s="0"/>
    </row>
    <row r="57" customFormat="false" ht="13.5" hidden="false" customHeight="false" outlineLevel="0" collapsed="false">
      <c r="A57" s="62"/>
      <c r="B57" s="62"/>
      <c r="C57" s="163"/>
      <c r="D57" s="164"/>
      <c r="E57" s="62"/>
      <c r="F57" s="62"/>
      <c r="G57" s="62"/>
      <c r="H57" s="62"/>
      <c r="I57" s="62"/>
      <c r="J57" s="0"/>
      <c r="K57" s="59" t="n">
        <v>20</v>
      </c>
      <c r="L57" s="60" t="n">
        <f aca="false">SUMIF(C18:C52,K57,O18:O52)</f>
        <v>0</v>
      </c>
      <c r="M57" s="61" t="str">
        <f aca="false">IF(L57=0,"",((($G$11-L57)*24)*-1)*60)</f>
        <v/>
      </c>
      <c r="N57" s="0"/>
      <c r="O57" s="0"/>
    </row>
    <row r="58" customFormat="false" ht="13.5" hidden="false" customHeight="false" outlineLevel="0" collapsed="false">
      <c r="A58" s="62"/>
      <c r="B58" s="62"/>
      <c r="C58" s="163"/>
      <c r="D58" s="164"/>
      <c r="E58" s="62"/>
      <c r="F58" s="62"/>
      <c r="G58" s="62"/>
      <c r="H58" s="62"/>
      <c r="I58" s="62"/>
      <c r="J58" s="0"/>
      <c r="K58" s="59" t="n">
        <v>21</v>
      </c>
      <c r="L58" s="60" t="n">
        <f aca="false">SUMIF(C19:C53,K58,O19:O53)</f>
        <v>0</v>
      </c>
      <c r="M58" s="61" t="str">
        <f aca="false">IF(L58=0,"",((($G$11-L58)*24)*-1)*60)</f>
        <v/>
      </c>
      <c r="N58" s="0"/>
      <c r="O58" s="0"/>
    </row>
    <row r="59" customFormat="false" ht="13.5" hidden="false" customHeight="false" outlineLevel="0" collapsed="false">
      <c r="A59" s="62"/>
      <c r="B59" s="62"/>
      <c r="C59" s="163"/>
      <c r="D59" s="164"/>
      <c r="E59" s="62"/>
      <c r="F59" s="62"/>
      <c r="G59" s="62"/>
      <c r="H59" s="62"/>
      <c r="I59" s="62"/>
      <c r="J59" s="57" t="s">
        <v>53</v>
      </c>
      <c r="K59" s="59" t="n">
        <v>22</v>
      </c>
      <c r="L59" s="60" t="n">
        <f aca="false">SUMIF(C20:C54,K59,O20:O54)</f>
        <v>0</v>
      </c>
      <c r="M59" s="61" t="str">
        <f aca="false">IF(L59=0,"",((($G$11-L59)*24)*-1)*60)</f>
        <v/>
      </c>
      <c r="N59" s="0"/>
      <c r="O59" s="0"/>
    </row>
    <row r="60" customFormat="false" ht="13.5" hidden="false" customHeight="false" outlineLevel="0" collapsed="false">
      <c r="A60" s="62"/>
      <c r="B60" s="62"/>
      <c r="C60" s="163"/>
      <c r="D60" s="164"/>
      <c r="E60" s="62"/>
      <c r="F60" s="62"/>
      <c r="G60" s="62"/>
      <c r="H60" s="62"/>
      <c r="I60" s="62"/>
      <c r="J60" s="0"/>
      <c r="K60" s="64" t="s">
        <v>55</v>
      </c>
      <c r="L60" s="64"/>
      <c r="M60" s="65" t="n">
        <f aca="false">SUM(M55:M59)</f>
        <v>0</v>
      </c>
      <c r="N60" s="0"/>
      <c r="O60" s="0"/>
    </row>
    <row r="61" customFormat="false" ht="55.5" hidden="false" customHeight="true" outlineLevel="0" collapsed="false">
      <c r="B61" s="62"/>
      <c r="C61" s="163"/>
      <c r="D61" s="165"/>
      <c r="E61" s="166"/>
      <c r="F61" s="166"/>
      <c r="G61" s="166"/>
      <c r="H61" s="166"/>
      <c r="I61" s="166"/>
      <c r="J61" s="73"/>
      <c r="K61" s="66"/>
      <c r="L61" s="66"/>
      <c r="M61" s="67"/>
      <c r="N61" s="67"/>
      <c r="O61" s="68"/>
    </row>
    <row r="62" customFormat="false" ht="14.25" hidden="false" customHeight="false" outlineLevel="0" collapsed="false">
      <c r="B62" s="62"/>
      <c r="C62" s="167"/>
      <c r="D62" s="0"/>
      <c r="E62" s="0"/>
      <c r="F62" s="0"/>
      <c r="G62" s="0"/>
      <c r="H62" s="0"/>
      <c r="I62" s="0"/>
      <c r="J62" s="69" t="s">
        <v>57</v>
      </c>
      <c r="K62" s="69"/>
      <c r="L62" s="70"/>
      <c r="M62" s="0"/>
      <c r="N62" s="0"/>
      <c r="O62" s="72" t="s">
        <v>58</v>
      </c>
    </row>
    <row r="63" customFormat="false" ht="14.25" hidden="false" customHeight="false" outlineLevel="0" collapsed="false">
      <c r="B63" s="62"/>
      <c r="C63" s="163"/>
      <c r="D63" s="0"/>
      <c r="E63" s="0"/>
      <c r="F63" s="0"/>
      <c r="G63" s="0"/>
      <c r="H63" s="0"/>
      <c r="I63" s="0"/>
      <c r="J63" s="69"/>
      <c r="K63" s="69"/>
      <c r="L63" s="62"/>
      <c r="M63" s="168"/>
      <c r="N63" s="168"/>
      <c r="O63" s="169"/>
    </row>
    <row r="64" customFormat="false" ht="14.25" hidden="false" customHeight="false" outlineLevel="0" collapsed="false">
      <c r="B64" s="62"/>
      <c r="C64" s="167"/>
      <c r="D64" s="0"/>
      <c r="E64" s="0"/>
      <c r="F64" s="0"/>
      <c r="G64" s="0"/>
      <c r="H64" s="0"/>
      <c r="I64" s="0"/>
      <c r="J64" s="69"/>
      <c r="K64" s="69"/>
      <c r="L64" s="62"/>
      <c r="M64" s="168"/>
      <c r="N64" s="168"/>
      <c r="O64" s="169"/>
    </row>
    <row r="65" customFormat="false" ht="14.25" hidden="false" customHeight="false" outlineLevel="0" collapsed="false">
      <c r="B65" s="62"/>
      <c r="C65" s="163"/>
      <c r="D65" s="0"/>
      <c r="E65" s="0"/>
      <c r="F65" s="0"/>
      <c r="G65" s="0"/>
      <c r="H65" s="0"/>
      <c r="I65" s="0"/>
      <c r="J65" s="69"/>
      <c r="K65" s="69"/>
      <c r="L65" s="62"/>
      <c r="M65" s="168"/>
      <c r="N65" s="168"/>
      <c r="O65" s="169"/>
    </row>
    <row r="66" customFormat="false" ht="14.25" hidden="false" customHeight="false" outlineLevel="0" collapsed="false">
      <c r="B66" s="62"/>
      <c r="C66" s="163"/>
      <c r="D66" s="0"/>
      <c r="E66" s="0"/>
      <c r="F66" s="0"/>
      <c r="G66" s="0"/>
      <c r="H66" s="0"/>
      <c r="I66" s="0"/>
      <c r="J66" s="69"/>
      <c r="K66" s="69"/>
      <c r="L66" s="62"/>
      <c r="M66" s="168"/>
      <c r="N66" s="168"/>
      <c r="O66" s="169"/>
    </row>
    <row r="67" customFormat="false" ht="55.5" hidden="false" customHeight="true" outlineLevel="0" collapsed="false">
      <c r="B67" s="62"/>
      <c r="C67" s="163"/>
      <c r="D67" s="165"/>
      <c r="E67" s="166"/>
      <c r="F67" s="166"/>
      <c r="G67" s="166"/>
      <c r="H67" s="166"/>
      <c r="I67" s="166"/>
      <c r="J67" s="73"/>
      <c r="K67" s="73"/>
      <c r="L67" s="73"/>
      <c r="M67" s="74"/>
      <c r="N67" s="74"/>
      <c r="O67" s="75"/>
    </row>
    <row r="68" customFormat="false" ht="14.25" hidden="false" customHeight="false" outlineLevel="0" collapsed="false">
      <c r="J68" s="69" t="s">
        <v>59</v>
      </c>
      <c r="K68" s="69"/>
      <c r="L68" s="70"/>
      <c r="M68" s="70"/>
      <c r="N68" s="70"/>
      <c r="O68" s="72" t="s">
        <v>58</v>
      </c>
    </row>
  </sheetData>
  <sheetProtection sheet="true" objects="true" scenarios="true"/>
  <mergeCells count="17">
    <mergeCell ref="E3:J3"/>
    <mergeCell ref="E5:G5"/>
    <mergeCell ref="L5:M5"/>
    <mergeCell ref="N5:O5"/>
    <mergeCell ref="E6:G6"/>
    <mergeCell ref="E7:G7"/>
    <mergeCell ref="L7:M7"/>
    <mergeCell ref="N7:O7"/>
    <mergeCell ref="L8:M8"/>
    <mergeCell ref="N8:O8"/>
    <mergeCell ref="L9:M9"/>
    <mergeCell ref="N9:O9"/>
    <mergeCell ref="L10:M10"/>
    <mergeCell ref="N10:O10"/>
    <mergeCell ref="E11:F11"/>
    <mergeCell ref="D15:E15"/>
    <mergeCell ref="K60:L60"/>
  </mergeCells>
  <conditionalFormatting sqref="M60">
    <cfRule type="cellIs" priority="2" operator="lessThan" aboveAverage="0" equalAverage="0" bottom="0" percent="0" rank="0" text="" dxfId="0">
      <formula>0</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sheetPr filterMode="false">
    <pageSetUpPr fitToPage="true"/>
  </sheetPr>
  <dimension ref="1:68"/>
  <sheetViews>
    <sheetView windowProtection="false" showFormulas="false" showGridLines="false" showRowColHeaders="true" showZeros="false" rightToLeft="false" tabSelected="false" showOutlineSymbols="true" defaultGridColor="true" view="normal" topLeftCell="A1" colorId="64" zoomScale="100" zoomScaleNormal="100" zoomScalePageLayoutView="100" workbookViewId="0">
      <selection pane="topLeft" activeCell="G1" activeCellId="0" sqref="G1"/>
    </sheetView>
  </sheetViews>
  <sheetFormatPr defaultRowHeight="13.5"/>
  <cols>
    <col collapsed="false" hidden="false" max="1" min="1" style="71" width="2.14285714285714"/>
    <col collapsed="false" hidden="true" max="2" min="2" style="71" width="0"/>
    <col collapsed="false" hidden="false" max="3" min="3" style="77" width="4.28571428571429"/>
    <col collapsed="false" hidden="false" max="4" min="4" style="78" width="4.28571428571429"/>
    <col collapsed="false" hidden="false" max="5" min="5" style="71" width="14.8571428571429"/>
    <col collapsed="false" hidden="false" max="12" min="6" style="71" width="12.4183673469388"/>
    <col collapsed="false" hidden="false" max="13" min="13" style="71" width="13.4285714285714"/>
    <col collapsed="false" hidden="false" max="14" min="14" style="71" width="13.0051020408163"/>
    <col collapsed="false" hidden="false" max="16" min="15" style="71" width="12.4183673469388"/>
    <col collapsed="false" hidden="false" max="1025" min="17" style="71" width="9.14285714285714"/>
  </cols>
  <sheetData>
    <row r="1" customFormat="false" ht="34.5" hidden="false" customHeight="true" outlineLevel="0" collapsed="false">
      <c r="A1" s="0"/>
      <c r="B1" s="0"/>
      <c r="C1" s="0"/>
      <c r="D1" s="0"/>
      <c r="E1" s="0"/>
      <c r="F1" s="0"/>
      <c r="G1" s="0"/>
      <c r="H1" s="0"/>
      <c r="I1" s="0"/>
      <c r="J1" s="0"/>
      <c r="K1" s="0"/>
      <c r="L1" s="0"/>
      <c r="M1" s="0"/>
      <c r="N1" s="0"/>
      <c r="O1" s="79" t="s">
        <v>0</v>
      </c>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true" outlineLevel="0" collapsed="false">
      <c r="A2" s="0"/>
      <c r="B2" s="0"/>
      <c r="C2" s="0"/>
      <c r="D2" s="0"/>
      <c r="E2" s="0"/>
      <c r="F2" s="0"/>
      <c r="G2" s="0"/>
      <c r="H2" s="0"/>
      <c r="I2" s="0"/>
      <c r="J2" s="0"/>
      <c r="K2" s="0"/>
      <c r="L2" s="0"/>
      <c r="M2" s="0"/>
      <c r="N2" s="0"/>
      <c r="O2" s="0"/>
      <c r="P2" s="8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8.5" hidden="false" customHeight="true" outlineLevel="0" collapsed="false">
      <c r="A3" s="0"/>
      <c r="B3" s="0"/>
      <c r="C3" s="0"/>
      <c r="D3" s="0"/>
      <c r="E3" s="81" t="s">
        <v>2</v>
      </c>
      <c r="F3" s="81"/>
      <c r="G3" s="81"/>
      <c r="H3" s="81"/>
      <c r="I3" s="81"/>
      <c r="J3" s="81"/>
      <c r="K3" s="82"/>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4.25" hidden="false" customHeight="true" outlineLevel="0" collapsed="false">
      <c r="A4" s="0"/>
      <c r="B4" s="0"/>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7.1" hidden="false" customHeight="true" outlineLevel="0" collapsed="false">
      <c r="A5" s="0"/>
      <c r="B5" s="0"/>
      <c r="C5" s="0"/>
      <c r="D5" s="0"/>
      <c r="E5" s="22" t="s">
        <v>3</v>
      </c>
      <c r="F5" s="22"/>
      <c r="G5" s="22"/>
      <c r="H5" s="17"/>
      <c r="I5" s="0"/>
      <c r="J5" s="0"/>
      <c r="K5" s="0"/>
      <c r="L5" s="83" t="s">
        <v>4</v>
      </c>
      <c r="M5" s="83"/>
      <c r="N5" s="170" t="s">
        <v>71</v>
      </c>
      <c r="O5" s="17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7.1" hidden="false" customHeight="true" outlineLevel="0" collapsed="false">
      <c r="A6" s="0"/>
      <c r="B6" s="0"/>
      <c r="C6" s="0"/>
      <c r="D6" s="0"/>
      <c r="E6" s="22" t="s">
        <v>7</v>
      </c>
      <c r="F6" s="22"/>
      <c r="G6" s="22"/>
      <c r="H6" s="17"/>
      <c r="I6" s="0"/>
      <c r="J6" s="0"/>
      <c r="K6" s="0"/>
      <c r="L6" s="85"/>
      <c r="M6" s="85"/>
      <c r="N6" s="86"/>
      <c r="O6" s="86"/>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7.1" hidden="false" customHeight="true" outlineLevel="0" collapsed="false">
      <c r="A7" s="0"/>
      <c r="B7" s="0"/>
      <c r="C7" s="0"/>
      <c r="D7" s="0"/>
      <c r="E7" s="22"/>
      <c r="F7" s="22"/>
      <c r="G7" s="22"/>
      <c r="H7" s="17"/>
      <c r="I7" s="0"/>
      <c r="J7" s="0"/>
      <c r="K7" s="0"/>
      <c r="L7" s="83" t="s">
        <v>61</v>
      </c>
      <c r="M7" s="83"/>
      <c r="N7" s="87" t="s">
        <v>62</v>
      </c>
      <c r="O7" s="87"/>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7.1" hidden="false" customHeight="true" outlineLevel="0" collapsed="false">
      <c r="A8" s="0"/>
      <c r="B8" s="0"/>
      <c r="C8" s="0"/>
      <c r="D8" s="0"/>
      <c r="E8" s="0"/>
      <c r="F8" s="0"/>
      <c r="G8" s="0"/>
      <c r="H8" s="0"/>
      <c r="I8" s="0"/>
      <c r="J8" s="0"/>
      <c r="K8" s="0"/>
      <c r="L8" s="83"/>
      <c r="M8" s="83"/>
      <c r="N8" s="88"/>
      <c r="O8" s="88"/>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7.1" hidden="false" customHeight="true" outlineLevel="0" collapsed="false">
      <c r="A9" s="0"/>
      <c r="B9" s="0"/>
      <c r="C9" s="0"/>
      <c r="D9" s="0"/>
      <c r="E9" s="0"/>
      <c r="F9" s="0"/>
      <c r="G9" s="0"/>
      <c r="H9" s="0"/>
      <c r="I9" s="0"/>
      <c r="J9" s="0"/>
      <c r="K9" s="0"/>
      <c r="L9" s="83" t="s">
        <v>10</v>
      </c>
      <c r="M9" s="83"/>
      <c r="N9" s="87" t="s">
        <v>63</v>
      </c>
      <c r="O9" s="87"/>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7.1" hidden="false" customHeight="true" outlineLevel="0" collapsed="false">
      <c r="A10" s="0"/>
      <c r="B10" s="0"/>
      <c r="C10" s="0"/>
      <c r="D10" s="89"/>
      <c r="E10" s="17" t="s">
        <v>13</v>
      </c>
      <c r="F10" s="18"/>
      <c r="G10" s="90" t="n">
        <v>2</v>
      </c>
      <c r="H10" s="91"/>
      <c r="I10" s="0"/>
      <c r="J10" s="0"/>
      <c r="K10" s="0"/>
      <c r="L10" s="83"/>
      <c r="M10" s="83"/>
      <c r="N10" s="88"/>
      <c r="O10" s="88"/>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7.1" hidden="false" customHeight="true" outlineLevel="0" collapsed="false">
      <c r="A11" s="0"/>
      <c r="B11" s="0"/>
      <c r="C11" s="92"/>
      <c r="D11" s="0"/>
      <c r="E11" s="22" t="s">
        <v>15</v>
      </c>
      <c r="F11" s="22"/>
      <c r="G11" s="171" t="n">
        <v>0.416666666666667</v>
      </c>
      <c r="H11" s="91"/>
      <c r="I11" s="0"/>
      <c r="J11" s="0"/>
      <c r="K11" s="0"/>
      <c r="L11" s="94"/>
      <c r="M11" s="94"/>
      <c r="N11" s="95"/>
      <c r="O11" s="96"/>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1" hidden="false" customHeight="true" outlineLevel="0" collapsed="false">
      <c r="A12" s="0"/>
      <c r="B12" s="0"/>
      <c r="C12" s="0"/>
      <c r="D12" s="89"/>
      <c r="E12" s="17" t="s">
        <v>16</v>
      </c>
      <c r="F12" s="27"/>
      <c r="G12" s="98" t="n">
        <v>42552</v>
      </c>
      <c r="H12" s="34" t="s">
        <v>17</v>
      </c>
      <c r="I12" s="98" t="n">
        <v>42735</v>
      </c>
      <c r="J12" s="0"/>
      <c r="K12" s="0"/>
      <c r="L12" s="94"/>
      <c r="M12" s="94"/>
      <c r="N12" s="95"/>
      <c r="O12" s="96"/>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7.1" hidden="false" customHeight="true" outlineLevel="0" collapsed="false">
      <c r="A13" s="0"/>
      <c r="B13" s="99"/>
      <c r="C13" s="100"/>
      <c r="D13" s="89"/>
      <c r="E13" s="17" t="s">
        <v>18</v>
      </c>
      <c r="F13" s="27"/>
      <c r="G13" s="90" t="n">
        <v>4</v>
      </c>
      <c r="H13" s="101" t="s">
        <v>19</v>
      </c>
      <c r="I13" s="102"/>
      <c r="J13" s="34" t="s">
        <v>20</v>
      </c>
      <c r="K13" s="102" t="n">
        <f aca="false">M51</f>
        <v>0</v>
      </c>
      <c r="L13" s="34" t="s">
        <v>21</v>
      </c>
      <c r="M13" s="102" t="n">
        <f aca="false">G13-I13-K13</f>
        <v>4</v>
      </c>
      <c r="N13" s="95"/>
      <c r="O13" s="96"/>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4.25" hidden="false" customHeight="false" outlineLevel="0" collapsed="false">
      <c r="A14" s="0"/>
      <c r="B14" s="0"/>
      <c r="C14" s="92"/>
      <c r="D14" s="0"/>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21" hidden="false" customHeight="true" outlineLevel="0" collapsed="false">
      <c r="A15" s="0"/>
      <c r="B15" s="0"/>
      <c r="C15" s="103" t="s">
        <v>64</v>
      </c>
      <c r="D15" s="104" t="s">
        <v>23</v>
      </c>
      <c r="E15" s="104"/>
      <c r="F15" s="104" t="s">
        <v>24</v>
      </c>
      <c r="G15" s="105" t="s">
        <v>25</v>
      </c>
      <c r="H15" s="105" t="s">
        <v>26</v>
      </c>
      <c r="I15" s="104" t="s">
        <v>24</v>
      </c>
      <c r="J15" s="105" t="s">
        <v>25</v>
      </c>
      <c r="K15" s="105" t="s">
        <v>27</v>
      </c>
      <c r="L15" s="105" t="s">
        <v>65</v>
      </c>
      <c r="M15" s="106" t="s">
        <v>29</v>
      </c>
      <c r="N15" s="105" t="s">
        <v>30</v>
      </c>
      <c r="O15" s="105" t="s">
        <v>31</v>
      </c>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21" hidden="false" customHeight="true" outlineLevel="0" collapsed="false">
      <c r="A16" s="0"/>
      <c r="B16" s="0"/>
      <c r="C16" s="107"/>
      <c r="D16" s="108"/>
      <c r="E16" s="109" t="s">
        <v>34</v>
      </c>
      <c r="F16" s="110"/>
      <c r="G16" s="110"/>
      <c r="H16" s="111" t="n">
        <f aca="false">G16-F16</f>
        <v>0</v>
      </c>
      <c r="I16" s="112"/>
      <c r="J16" s="110"/>
      <c r="K16" s="111" t="n">
        <f aca="false">J16-I16</f>
        <v>0</v>
      </c>
      <c r="L16" s="113" t="n">
        <f aca="false">(IF((H16+K16)&gt;0.375,0.0416666666666667,IF((H16+K16)&gt;0.25,0.0208333333333333,0)))</f>
        <v>0</v>
      </c>
      <c r="M16" s="114"/>
      <c r="N16" s="111" t="str">
        <f aca="false">IF(M16="","",M16*($G$11/$G$10))</f>
        <v/>
      </c>
      <c r="O16" s="113" t="n">
        <f aca="false">IF((H16+K16-L16)&gt;0.416666666666666,"10h überschritten",(H16+K16-L16))</f>
        <v>0</v>
      </c>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21" hidden="false" customHeight="true" outlineLevel="0" collapsed="false">
      <c r="A17" s="0"/>
      <c r="B17" s="0"/>
      <c r="C17" s="107"/>
      <c r="D17" s="108"/>
      <c r="E17" s="109" t="s">
        <v>35</v>
      </c>
      <c r="F17" s="110"/>
      <c r="G17" s="110"/>
      <c r="H17" s="111" t="n">
        <f aca="false">G17-F17</f>
        <v>0</v>
      </c>
      <c r="I17" s="112"/>
      <c r="J17" s="110"/>
      <c r="K17" s="111" t="n">
        <f aca="false">J17-I17</f>
        <v>0</v>
      </c>
      <c r="L17" s="113" t="n">
        <f aca="false">(IF((H17+K17)&gt;0.375,0.0416666666666667,IF((H17+K17)&gt;0.25,0.0208333333333333,0)))</f>
        <v>0</v>
      </c>
      <c r="M17" s="114"/>
      <c r="N17" s="111" t="str">
        <f aca="false">IF(M17="","",M17*($G$11/$G$10))</f>
        <v/>
      </c>
      <c r="O17" s="113" t="n">
        <f aca="false">IF((H17+K17-L17)&gt;0.416666666666666,"10h überschritten",(H17+K17-L17))</f>
        <v>0</v>
      </c>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21" hidden="false" customHeight="true" outlineLevel="0" collapsed="false">
      <c r="A18" s="0"/>
      <c r="B18" s="115" t="n">
        <v>42522</v>
      </c>
      <c r="C18" s="107" t="n">
        <f aca="false">TRUNC((B18-DATE(YEAR(B18+3-MOD(B18-2,7)),1,MOD(B18-2,7)-9))/7)</f>
        <v>22</v>
      </c>
      <c r="D18" s="108" t="n">
        <v>1</v>
      </c>
      <c r="E18" s="109" t="s">
        <v>36</v>
      </c>
      <c r="F18" s="110"/>
      <c r="G18" s="110"/>
      <c r="H18" s="111" t="n">
        <f aca="false">G18-F18</f>
        <v>0</v>
      </c>
      <c r="I18" s="112"/>
      <c r="J18" s="110"/>
      <c r="K18" s="111" t="n">
        <f aca="false">J18-I18</f>
        <v>0</v>
      </c>
      <c r="L18" s="113" t="n">
        <f aca="false">(IF((H18+K18)&gt;0.375,0.0416666666666667,IF((H18+K18)&gt;0.25,0.0208333333333333,0)))</f>
        <v>0</v>
      </c>
      <c r="M18" s="114"/>
      <c r="N18" s="111" t="str">
        <f aca="false">IF(M18="","",M18*($G$11/$G$10))</f>
        <v/>
      </c>
      <c r="O18" s="113" t="n">
        <f aca="false">IF((H18+K18-L18)&gt;0.416666666666666,"10h überschritten",(H18+K18-L18))</f>
        <v>0</v>
      </c>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21" hidden="false" customHeight="true" outlineLevel="0" collapsed="false">
      <c r="A19" s="0"/>
      <c r="B19" s="115" t="n">
        <v>42523</v>
      </c>
      <c r="C19" s="107" t="n">
        <f aca="false">TRUNC((B19-DATE(YEAR(B19+3-MOD(B19-2,7)),1,MOD(B19-2,7)-9))/7)</f>
        <v>22</v>
      </c>
      <c r="D19" s="108" t="n">
        <v>2</v>
      </c>
      <c r="E19" s="109" t="s">
        <v>38</v>
      </c>
      <c r="F19" s="110"/>
      <c r="G19" s="110"/>
      <c r="H19" s="111" t="n">
        <f aca="false">G19-F19</f>
        <v>0</v>
      </c>
      <c r="I19" s="112"/>
      <c r="J19" s="110"/>
      <c r="K19" s="111" t="n">
        <f aca="false">J19-I19</f>
        <v>0</v>
      </c>
      <c r="L19" s="113" t="n">
        <f aca="false">(IF((H19+K19)&gt;0.375,0.0416666666666667,IF((H19+K19)&gt;0.25,0.0208333333333333,0)))</f>
        <v>0</v>
      </c>
      <c r="M19" s="114"/>
      <c r="N19" s="111" t="str">
        <f aca="false">IF(M19="","",M19*($G$11/$G$10))</f>
        <v/>
      </c>
      <c r="O19" s="113" t="n">
        <f aca="false">IF((H19+K19-L19)&gt;0.416666666666666,"10h überschritten",(H19+K19-L19))</f>
        <v>0</v>
      </c>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1" hidden="false" customHeight="true" outlineLevel="0" collapsed="false">
      <c r="A20" s="0"/>
      <c r="B20" s="115" t="n">
        <v>42524</v>
      </c>
      <c r="C20" s="107" t="n">
        <f aca="false">TRUNC((B20-DATE(YEAR(B20+3-MOD(B20-2,7)),1,MOD(B20-2,7)-9))/7)</f>
        <v>22</v>
      </c>
      <c r="D20" s="108" t="n">
        <v>3</v>
      </c>
      <c r="E20" s="118" t="s">
        <v>39</v>
      </c>
      <c r="F20" s="146"/>
      <c r="G20" s="146"/>
      <c r="H20" s="147" t="n">
        <f aca="false">G20-F20</f>
        <v>0</v>
      </c>
      <c r="I20" s="148"/>
      <c r="J20" s="146"/>
      <c r="K20" s="147" t="n">
        <f aca="false">J20-I20</f>
        <v>0</v>
      </c>
      <c r="L20" s="149" t="n">
        <f aca="false">(IF((H20+K20)&gt;0.375,0.0416666666666667,IF((H20+K20)&gt;0.25,0.0208333333333333,0)))</f>
        <v>0</v>
      </c>
      <c r="M20" s="150"/>
      <c r="N20" s="147" t="str">
        <f aca="false">IF(M20="","",M20*($G$11/$G$10))</f>
        <v/>
      </c>
      <c r="O20" s="149" t="n">
        <f aca="false">IF((H20+K20-L20)&gt;0.416666666666666,"10h überschritten",(H20+K20-L20))</f>
        <v>0</v>
      </c>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21" hidden="false" customHeight="true" outlineLevel="0" collapsed="false">
      <c r="A21" s="0"/>
      <c r="B21" s="115" t="n">
        <v>42525</v>
      </c>
      <c r="C21" s="107" t="n">
        <f aca="false">TRUNC((B21-DATE(YEAR(B21+3-MOD(B21-2,7)),1,MOD(B21-2,7)-9))/7)</f>
        <v>22</v>
      </c>
      <c r="D21" s="108" t="n">
        <v>4</v>
      </c>
      <c r="E21" s="126" t="s">
        <v>40</v>
      </c>
      <c r="F21" s="151"/>
      <c r="G21" s="151"/>
      <c r="H21" s="152" t="n">
        <f aca="false">G21-F21</f>
        <v>0</v>
      </c>
      <c r="I21" s="153"/>
      <c r="J21" s="151"/>
      <c r="K21" s="152" t="n">
        <f aca="false">J21-I21</f>
        <v>0</v>
      </c>
      <c r="L21" s="154"/>
      <c r="M21" s="155"/>
      <c r="N21" s="152" t="str">
        <f aca="false">IF(M21="","",M21*($G$11/$G$10))</f>
        <v/>
      </c>
      <c r="O21" s="154" t="n">
        <f aca="false">IF((H21+K21-L21)&gt;0.416666666666666,"10h überschritten",(H21+K21-L21))</f>
        <v>0</v>
      </c>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1" hidden="false" customHeight="true" outlineLevel="0" collapsed="false">
      <c r="A22" s="0"/>
      <c r="B22" s="115" t="n">
        <v>42526</v>
      </c>
      <c r="C22" s="107" t="n">
        <f aca="false">TRUNC((B22-DATE(YEAR(B22+3-MOD(B22-2,7)),1,MOD(B22-2,7)-9))/7)</f>
        <v>22</v>
      </c>
      <c r="D22" s="108" t="n">
        <v>5</v>
      </c>
      <c r="E22" s="134" t="s">
        <v>41</v>
      </c>
      <c r="F22" s="156"/>
      <c r="G22" s="156"/>
      <c r="H22" s="157" t="n">
        <f aca="false">G22-F22</f>
        <v>0</v>
      </c>
      <c r="I22" s="158"/>
      <c r="J22" s="156"/>
      <c r="K22" s="157" t="n">
        <f aca="false">J22-I22</f>
        <v>0</v>
      </c>
      <c r="L22" s="159"/>
      <c r="M22" s="160"/>
      <c r="N22" s="157" t="str">
        <f aca="false">IF(M22="","",M22*($G$11/$G$10))</f>
        <v/>
      </c>
      <c r="O22" s="159" t="n">
        <f aca="false">IF((H22+K22-L22)&gt;0.416666666666666,"10h überschritten",(H22+K22-L22))</f>
        <v>0</v>
      </c>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21" hidden="false" customHeight="true" outlineLevel="0" collapsed="false">
      <c r="A23" s="0"/>
      <c r="B23" s="115" t="n">
        <v>42527</v>
      </c>
      <c r="C23" s="107" t="n">
        <f aca="false">TRUNC((B23-DATE(YEAR(B23+3-MOD(B23-2,7)),1,MOD(B23-2,7)-9))/7)</f>
        <v>23</v>
      </c>
      <c r="D23" s="108" t="n">
        <v>6</v>
      </c>
      <c r="E23" s="109" t="s">
        <v>34</v>
      </c>
      <c r="F23" s="110"/>
      <c r="G23" s="110"/>
      <c r="H23" s="161" t="n">
        <f aca="false">G23-F23</f>
        <v>0</v>
      </c>
      <c r="I23" s="112"/>
      <c r="J23" s="110"/>
      <c r="K23" s="161" t="n">
        <f aca="false">J23-I23</f>
        <v>0</v>
      </c>
      <c r="L23" s="113" t="n">
        <f aca="false">(IF((H23+K23)&gt;0.375,0.0416666666666667,IF((H23+K23)&gt;0.25,0.0208333333333333,0)))</f>
        <v>0</v>
      </c>
      <c r="M23" s="114"/>
      <c r="N23" s="161" t="str">
        <f aca="false">IF(M23="","",M23*($G$11/$G$10))</f>
        <v/>
      </c>
      <c r="O23" s="113" t="n">
        <f aca="false">IF((H23+K23-L23)&gt;0.416666666666666,"10h überschritten",(H23+K23-L23))</f>
        <v>0</v>
      </c>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1" hidden="false" customHeight="true" outlineLevel="0" collapsed="false">
      <c r="A24" s="0"/>
      <c r="B24" s="115" t="n">
        <v>42528</v>
      </c>
      <c r="C24" s="107" t="n">
        <f aca="false">TRUNC((B24-DATE(YEAR(B24+3-MOD(B24-2,7)),1,MOD(B24-2,7)-9))/7)</f>
        <v>23</v>
      </c>
      <c r="D24" s="108" t="n">
        <v>7</v>
      </c>
      <c r="E24" s="109" t="s">
        <v>35</v>
      </c>
      <c r="F24" s="110"/>
      <c r="G24" s="110"/>
      <c r="H24" s="111" t="n">
        <f aca="false">G24-F24</f>
        <v>0</v>
      </c>
      <c r="I24" s="112"/>
      <c r="J24" s="110"/>
      <c r="K24" s="111" t="n">
        <f aca="false">J24-I24</f>
        <v>0</v>
      </c>
      <c r="L24" s="113" t="n">
        <f aca="false">(IF((H24+K24)&gt;0.375,0.0416666666666667,IF((H24+K24)&gt;0.25,0.0208333333333333,0)))</f>
        <v>0</v>
      </c>
      <c r="M24" s="114"/>
      <c r="N24" s="111" t="inlineStr">
        <f aca="false">IF(M24="","",M24*($G$11/$G$10))</f>
        <is>
          <t/>
        </is>
      </c>
      <c r="O24" s="113" t="n">
        <f aca="false">IF((H24+K24-L24)&gt;0.416666666666666,"10h überschritten",(H24+K24-L24))</f>
        <v>0</v>
      </c>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21" hidden="false" customHeight="true" outlineLevel="0" collapsed="false">
      <c r="A25" s="0"/>
      <c r="B25" s="115" t="n">
        <v>42529</v>
      </c>
      <c r="C25" s="107" t="n">
        <f aca="false">TRUNC((B25-DATE(YEAR(B25+3-MOD(B25-2,7)),1,MOD(B25-2,7)-9))/7)</f>
        <v>23</v>
      </c>
      <c r="D25" s="108" t="n">
        <v>8</v>
      </c>
      <c r="E25" s="109" t="s">
        <v>36</v>
      </c>
      <c r="F25" s="110"/>
      <c r="G25" s="110"/>
      <c r="H25" s="172" t="n">
        <f aca="false">G25-F25</f>
        <v>0</v>
      </c>
      <c r="I25" s="112"/>
      <c r="J25" s="110"/>
      <c r="K25" s="111" t="n">
        <f aca="false">J25-I25</f>
        <v>0</v>
      </c>
      <c r="L25" s="113" t="n">
        <f aca="false">(IF((H25+K25)&gt;0.375,0.0416666666666667,IF((H25+K25)&gt;0.25,0.0208333333333333,0)))</f>
        <v>0</v>
      </c>
      <c r="M25" s="114"/>
      <c r="N25" s="111"/>
      <c r="O25" s="113" t="n">
        <f aca="false">IF((H25+K25-L25)&gt;0.416666666666666,"10h überschritten",(H25+K25-L25))</f>
        <v>0</v>
      </c>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21" hidden="false" customHeight="true" outlineLevel="0" collapsed="false">
      <c r="A26" s="0"/>
      <c r="B26" s="115" t="n">
        <v>42530</v>
      </c>
      <c r="C26" s="107" t="n">
        <f aca="false">TRUNC((B26-DATE(YEAR(B26+3-MOD(B26-2,7)),1,MOD(B26-2,7)-9))/7)</f>
        <v>23</v>
      </c>
      <c r="D26" s="108" t="n">
        <v>9</v>
      </c>
      <c r="E26" s="109" t="s">
        <v>38</v>
      </c>
      <c r="F26" s="110"/>
      <c r="G26" s="110"/>
      <c r="H26" s="111" t="n">
        <f aca="false">G26-F26</f>
        <v>0</v>
      </c>
      <c r="I26" s="112"/>
      <c r="J26" s="110"/>
      <c r="K26" s="111" t="n">
        <f aca="false">J26-I26</f>
        <v>0</v>
      </c>
      <c r="L26" s="113" t="n">
        <f aca="false">(IF((H26+K26)&gt;0.375,0.0416666666666667,IF((H26+K26)&gt;0.25,0.0208333333333333,0)))</f>
        <v>0</v>
      </c>
      <c r="M26" s="114"/>
      <c r="N26" s="111"/>
      <c r="O26" s="113" t="n">
        <f aca="false">IF((H26+K26-L26)&gt;0.416666666666666,"10h überschritten",(H26+K26-L26))</f>
        <v>0</v>
      </c>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21" hidden="false" customHeight="true" outlineLevel="0" collapsed="false">
      <c r="A27" s="0"/>
      <c r="B27" s="115" t="n">
        <v>42531</v>
      </c>
      <c r="C27" s="107" t="n">
        <f aca="false">TRUNC((B27-DATE(YEAR(B27+3-MOD(B27-2,7)),1,MOD(B27-2,7)-9))/7)</f>
        <v>23</v>
      </c>
      <c r="D27" s="108" t="n">
        <v>10</v>
      </c>
      <c r="E27" s="118" t="s">
        <v>39</v>
      </c>
      <c r="F27" s="146"/>
      <c r="G27" s="146"/>
      <c r="H27" s="147" t="n">
        <f aca="false">G27-F27</f>
        <v>0</v>
      </c>
      <c r="I27" s="148"/>
      <c r="J27" s="146"/>
      <c r="K27" s="147" t="n">
        <f aca="false">J27-I27</f>
        <v>0</v>
      </c>
      <c r="L27" s="149" t="n">
        <f aca="false">(IF((H27+K27)&gt;0.375,0.0416666666666667,IF((H27+K27)&gt;0.25,0.0208333333333333,0)))</f>
        <v>0</v>
      </c>
      <c r="M27" s="150"/>
      <c r="N27" s="147"/>
      <c r="O27" s="149" t="n">
        <f aca="false">IF((H27+K27-L27)&gt;0.416666666666666,"10h überschritten",(H27+K27-L27))</f>
        <v>0</v>
      </c>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21" hidden="false" customHeight="true" outlineLevel="0" collapsed="false">
      <c r="A28" s="0"/>
      <c r="B28" s="115" t="n">
        <v>42532</v>
      </c>
      <c r="C28" s="107" t="n">
        <f aca="false">TRUNC((B28-DATE(YEAR(B28+3-MOD(B28-2,7)),1,MOD(B28-2,7)-9))/7)</f>
        <v>23</v>
      </c>
      <c r="D28" s="108" t="n">
        <v>11</v>
      </c>
      <c r="E28" s="126" t="s">
        <v>40</v>
      </c>
      <c r="F28" s="151"/>
      <c r="G28" s="151"/>
      <c r="H28" s="152" t="n">
        <f aca="false">G28-F28</f>
        <v>0</v>
      </c>
      <c r="I28" s="153"/>
      <c r="J28" s="151"/>
      <c r="K28" s="152" t="n">
        <f aca="false">J28-I28</f>
        <v>0</v>
      </c>
      <c r="L28" s="154"/>
      <c r="M28" s="155"/>
      <c r="N28" s="152"/>
      <c r="O28" s="154" t="n">
        <f aca="false">IF((H28+K28-L28)&gt;0.416666666666666,"10h überschritten",(H28+K28-L28))</f>
        <v>0</v>
      </c>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21" hidden="false" customHeight="true" outlineLevel="0" collapsed="false">
      <c r="A29" s="0"/>
      <c r="B29" s="115" t="n">
        <v>42533</v>
      </c>
      <c r="C29" s="107" t="n">
        <f aca="false">TRUNC((B29-DATE(YEAR(B29+3-MOD(B29-2,7)),1,MOD(B29-2,7)-9))/7)</f>
        <v>23</v>
      </c>
      <c r="D29" s="108" t="n">
        <v>12</v>
      </c>
      <c r="E29" s="134" t="s">
        <v>41</v>
      </c>
      <c r="F29" s="156"/>
      <c r="G29" s="156"/>
      <c r="H29" s="157" t="n">
        <f aca="false">G29-F29</f>
        <v>0</v>
      </c>
      <c r="I29" s="158"/>
      <c r="J29" s="156"/>
      <c r="K29" s="157" t="n">
        <f aca="false">J29-I29</f>
        <v>0</v>
      </c>
      <c r="L29" s="159"/>
      <c r="M29" s="160"/>
      <c r="N29" s="157"/>
      <c r="O29" s="159" t="n">
        <f aca="false">IF((H29+K29-L29)&gt;0.416666666666666,"10h überschritten",(H29+K29-L29))</f>
        <v>0</v>
      </c>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1" hidden="false" customHeight="true" outlineLevel="0" collapsed="false">
      <c r="A30" s="0"/>
      <c r="B30" s="115" t="n">
        <v>42534</v>
      </c>
      <c r="C30" s="107" t="n">
        <f aca="false">TRUNC((B30-DATE(YEAR(B30+3-MOD(B30-2,7)),1,MOD(B30-2,7)-9))/7)</f>
        <v>24</v>
      </c>
      <c r="D30" s="108" t="n">
        <v>13</v>
      </c>
      <c r="E30" s="109" t="s">
        <v>34</v>
      </c>
      <c r="F30" s="110"/>
      <c r="G30" s="110"/>
      <c r="H30" s="161" t="n">
        <f aca="false">G30-F30</f>
        <v>0</v>
      </c>
      <c r="I30" s="112"/>
      <c r="J30" s="110"/>
      <c r="K30" s="161" t="n">
        <f aca="false">J30-I30</f>
        <v>0</v>
      </c>
      <c r="L30" s="113" t="n">
        <f aca="false">(IF((H30+K30)&gt;0.375,0.0416666666666667,IF((H30+K30)&gt;0.25,0.0208333333333333,0)))</f>
        <v>0</v>
      </c>
      <c r="M30" s="114"/>
      <c r="N30" s="161"/>
      <c r="O30" s="113" t="n">
        <f aca="false">IF((H30+K30-L30)&gt;0.416666666666666,"10h überschritten",(H30+K30-L30))</f>
        <v>0</v>
      </c>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21" hidden="false" customHeight="true" outlineLevel="0" collapsed="false">
      <c r="A31" s="0"/>
      <c r="B31" s="115" t="n">
        <v>42535</v>
      </c>
      <c r="C31" s="107" t="n">
        <f aca="false">TRUNC((B31-DATE(YEAR(B31+3-MOD(B31-2,7)),1,MOD(B31-2,7)-9))/7)</f>
        <v>24</v>
      </c>
      <c r="D31" s="108" t="n">
        <v>14</v>
      </c>
      <c r="E31" s="109" t="s">
        <v>35</v>
      </c>
      <c r="F31" s="110"/>
      <c r="G31" s="110"/>
      <c r="H31" s="111" t="n">
        <f aca="false">G31-F31</f>
        <v>0</v>
      </c>
      <c r="I31" s="112"/>
      <c r="J31" s="110"/>
      <c r="K31" s="111" t="n">
        <f aca="false">J31-I31</f>
        <v>0</v>
      </c>
      <c r="L31" s="113" t="n">
        <f aca="false">(IF((H31+K31)&gt;0.375,0.0416666666666667,IF((H31+K31)&gt;0.25,0.0208333333333333,0)))</f>
        <v>0</v>
      </c>
      <c r="M31" s="114"/>
      <c r="N31" s="111"/>
      <c r="O31" s="113" t="n">
        <f aca="false">IF((H31+K31-L31)&gt;0.416666666666666,"10h überschritten",(H31+K31-L31))</f>
        <v>0</v>
      </c>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21" hidden="false" customHeight="true" outlineLevel="0" collapsed="false">
      <c r="A32" s="0"/>
      <c r="B32" s="115" t="n">
        <v>42536</v>
      </c>
      <c r="C32" s="107" t="n">
        <f aca="false">TRUNC((B32-DATE(YEAR(B32+3-MOD(B32-2,7)),1,MOD(B32-2,7)-9))/7)</f>
        <v>24</v>
      </c>
      <c r="D32" s="108" t="n">
        <v>15</v>
      </c>
      <c r="E32" s="109" t="s">
        <v>36</v>
      </c>
      <c r="F32" s="110"/>
      <c r="G32" s="110"/>
      <c r="H32" s="111" t="n">
        <f aca="false">G32-F32</f>
        <v>0</v>
      </c>
      <c r="I32" s="112"/>
      <c r="J32" s="110"/>
      <c r="K32" s="111" t="n">
        <f aca="false">J32-I32</f>
        <v>0</v>
      </c>
      <c r="L32" s="113" t="n">
        <f aca="false">(IF((H32+K32)&gt;0.375,0.0416666666666667,IF((H32+K32)&gt;0.25,0.0208333333333333,0)))</f>
        <v>0</v>
      </c>
      <c r="M32" s="114"/>
      <c r="N32" s="111"/>
      <c r="O32" s="113" t="n">
        <f aca="false">IF((H32+K32-L32)&gt;0.416666666666666,"10h überschritten",(H32+K32-L32))</f>
        <v>0</v>
      </c>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21" hidden="false" customHeight="true" outlineLevel="0" collapsed="false">
      <c r="A33" s="0"/>
      <c r="B33" s="115" t="n">
        <v>42537</v>
      </c>
      <c r="C33" s="107" t="n">
        <f aca="false">TRUNC((B33-DATE(YEAR(B33+3-MOD(B33-2,7)),1,MOD(B33-2,7)-9))/7)</f>
        <v>24</v>
      </c>
      <c r="D33" s="108" t="n">
        <v>16</v>
      </c>
      <c r="E33" s="109" t="s">
        <v>38</v>
      </c>
      <c r="F33" s="110"/>
      <c r="G33" s="110"/>
      <c r="H33" s="111" t="n">
        <f aca="false">G33-F33</f>
        <v>0</v>
      </c>
      <c r="I33" s="112"/>
      <c r="J33" s="110"/>
      <c r="K33" s="111" t="n">
        <f aca="false">J33-I33</f>
        <v>0</v>
      </c>
      <c r="L33" s="113" t="n">
        <f aca="false">(IF((H33+K33)&gt;0.375,0.0416666666666667,IF((H33+K33)&gt;0.25,0.0208333333333333,0)))</f>
        <v>0</v>
      </c>
      <c r="M33" s="114"/>
      <c r="N33" s="111"/>
      <c r="O33" s="113" t="n">
        <f aca="false">IF((H33+K33-L33)&gt;0.416666666666666,"10h überschritten",(H33+K33-L33))</f>
        <v>0</v>
      </c>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21" hidden="false" customHeight="true" outlineLevel="0" collapsed="false">
      <c r="A34" s="0"/>
      <c r="B34" s="115" t="n">
        <v>42538</v>
      </c>
      <c r="C34" s="107" t="n">
        <f aca="false">TRUNC((B34-DATE(YEAR(B34+3-MOD(B34-2,7)),1,MOD(B34-2,7)-9))/7)</f>
        <v>24</v>
      </c>
      <c r="D34" s="108" t="n">
        <v>17</v>
      </c>
      <c r="E34" s="118" t="s">
        <v>39</v>
      </c>
      <c r="F34" s="146"/>
      <c r="G34" s="146"/>
      <c r="H34" s="147" t="n">
        <f aca="false">G34-F34</f>
        <v>0</v>
      </c>
      <c r="I34" s="148"/>
      <c r="J34" s="146"/>
      <c r="K34" s="147" t="n">
        <f aca="false">J34-I34</f>
        <v>0</v>
      </c>
      <c r="L34" s="149" t="n">
        <f aca="false">(IF((H34+K34)&gt;0.375,0.0416666666666667,IF((H34+K34)&gt;0.25,0.0208333333333333,0)))</f>
        <v>0</v>
      </c>
      <c r="M34" s="150"/>
      <c r="N34" s="147"/>
      <c r="O34" s="149" t="n">
        <f aca="false">IF((H34+K34-L34)&gt;0.416666666666666,"10h überschritten",(H34+K34-L34))</f>
        <v>0</v>
      </c>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1" hidden="false" customHeight="true" outlineLevel="0" collapsed="false">
      <c r="A35" s="0"/>
      <c r="B35" s="115" t="n">
        <v>42539</v>
      </c>
      <c r="C35" s="107" t="n">
        <f aca="false">TRUNC((B35-DATE(YEAR(B35+3-MOD(B35-2,7)),1,MOD(B35-2,7)-9))/7)</f>
        <v>24</v>
      </c>
      <c r="D35" s="108" t="n">
        <v>18</v>
      </c>
      <c r="E35" s="126" t="s">
        <v>40</v>
      </c>
      <c r="F35" s="151"/>
      <c r="G35" s="151"/>
      <c r="H35" s="152" t="n">
        <f aca="false">G35-F35</f>
        <v>0</v>
      </c>
      <c r="I35" s="153"/>
      <c r="J35" s="151"/>
      <c r="K35" s="152" t="n">
        <f aca="false">J35-I35</f>
        <v>0</v>
      </c>
      <c r="L35" s="154"/>
      <c r="M35" s="155"/>
      <c r="N35" s="152"/>
      <c r="O35" s="154" t="n">
        <f aca="false">IF((H35+K35-L35)&gt;0.416666666666666,"10h überschritten",(H35+K35-L35))</f>
        <v>0</v>
      </c>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1" hidden="false" customHeight="true" outlineLevel="0" collapsed="false">
      <c r="A36" s="0"/>
      <c r="B36" s="115" t="n">
        <v>42540</v>
      </c>
      <c r="C36" s="107" t="n">
        <f aca="false">TRUNC((B36-DATE(YEAR(B36+3-MOD(B36-2,7)),1,MOD(B36-2,7)-9))/7)</f>
        <v>24</v>
      </c>
      <c r="D36" s="108" t="n">
        <v>19</v>
      </c>
      <c r="E36" s="134" t="s">
        <v>41</v>
      </c>
      <c r="F36" s="156"/>
      <c r="G36" s="156"/>
      <c r="H36" s="157" t="n">
        <f aca="false">G36-F36</f>
        <v>0</v>
      </c>
      <c r="I36" s="158"/>
      <c r="J36" s="156"/>
      <c r="K36" s="157" t="n">
        <f aca="false">J36-I36</f>
        <v>0</v>
      </c>
      <c r="L36" s="159"/>
      <c r="M36" s="160"/>
      <c r="N36" s="157"/>
      <c r="O36" s="159" t="n">
        <f aca="false">IF((H36+K36-L36)&gt;0.416666666666666,"10h überschritten",(H36+K36-L36))</f>
        <v>0</v>
      </c>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1" hidden="false" customHeight="true" outlineLevel="0" collapsed="false">
      <c r="A37" s="0"/>
      <c r="B37" s="115" t="n">
        <v>42541</v>
      </c>
      <c r="C37" s="107" t="n">
        <f aca="false">TRUNC((B37-DATE(YEAR(B37+3-MOD(B37-2,7)),1,MOD(B37-2,7)-9))/7)</f>
        <v>25</v>
      </c>
      <c r="D37" s="108" t="n">
        <v>20</v>
      </c>
      <c r="E37" s="109" t="s">
        <v>34</v>
      </c>
      <c r="F37" s="110"/>
      <c r="G37" s="110"/>
      <c r="H37" s="161" t="n">
        <f aca="false">G37-F37</f>
        <v>0</v>
      </c>
      <c r="I37" s="112"/>
      <c r="J37" s="110"/>
      <c r="K37" s="161" t="n">
        <f aca="false">J37-I37</f>
        <v>0</v>
      </c>
      <c r="L37" s="113" t="n">
        <f aca="false">(IF((H37+K37)&gt;0.375,0.0416666666666667,IF((H37+K37)&gt;0.25,0.0208333333333333,0)))</f>
        <v>0</v>
      </c>
      <c r="M37" s="114"/>
      <c r="N37" s="161"/>
      <c r="O37" s="113" t="n">
        <f aca="false">IF((H37+K37-L37)&gt;0.416666666666666,"10h überschritten",(H37+K37-L37))</f>
        <v>0</v>
      </c>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21" hidden="false" customHeight="true" outlineLevel="0" collapsed="false">
      <c r="A38" s="0"/>
      <c r="B38" s="115" t="n">
        <v>42542</v>
      </c>
      <c r="C38" s="107" t="n">
        <f aca="false">TRUNC((B38-DATE(YEAR(B38+3-MOD(B38-2,7)),1,MOD(B38-2,7)-9))/7)</f>
        <v>25</v>
      </c>
      <c r="D38" s="108" t="n">
        <v>21</v>
      </c>
      <c r="E38" s="109" t="s">
        <v>35</v>
      </c>
      <c r="F38" s="110"/>
      <c r="G38" s="110"/>
      <c r="H38" s="111" t="n">
        <f aca="false">G38-F38</f>
        <v>0</v>
      </c>
      <c r="I38" s="112"/>
      <c r="J38" s="110"/>
      <c r="K38" s="111" t="n">
        <f aca="false">J38-I38</f>
        <v>0</v>
      </c>
      <c r="L38" s="113" t="n">
        <f aca="false">(IF((H38+K38)&gt;0.375,0.0416666666666667,IF((H38+K38)&gt;0.25,0.0208333333333333,0)))</f>
        <v>0</v>
      </c>
      <c r="M38" s="114"/>
      <c r="N38" s="111"/>
      <c r="O38" s="113" t="n">
        <f aca="false">IF((H38+K38-L38)&gt;0.416666666666666,"10h überschritten",(H38+K38-L38))</f>
        <v>0</v>
      </c>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21" hidden="false" customHeight="true" outlineLevel="0" collapsed="false">
      <c r="A39" s="0"/>
      <c r="B39" s="115" t="n">
        <v>42543</v>
      </c>
      <c r="C39" s="107" t="n">
        <f aca="false">TRUNC((B39-DATE(YEAR(B39+3-MOD(B39-2,7)),1,MOD(B39-2,7)-9))/7)</f>
        <v>25</v>
      </c>
      <c r="D39" s="108" t="n">
        <v>22</v>
      </c>
      <c r="E39" s="109" t="s">
        <v>36</v>
      </c>
      <c r="F39" s="110"/>
      <c r="G39" s="110"/>
      <c r="H39" s="111" t="n">
        <f aca="false">G39-F39</f>
        <v>0</v>
      </c>
      <c r="I39" s="112"/>
      <c r="J39" s="110"/>
      <c r="K39" s="111" t="n">
        <f aca="false">J39-I39</f>
        <v>0</v>
      </c>
      <c r="L39" s="113" t="n">
        <f aca="false">(IF((H39+K39)&gt;0.375,0.0416666666666667,IF((H39+K39)&gt;0.25,0.0208333333333333,0)))</f>
        <v>0</v>
      </c>
      <c r="M39" s="114"/>
      <c r="N39" s="111"/>
      <c r="O39" s="113" t="n">
        <f aca="false">IF((H39+K39-L39)&gt;0.416666666666666,"10h überschritten",(H39+K39-L39))</f>
        <v>0</v>
      </c>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21" hidden="false" customHeight="true" outlineLevel="0" collapsed="false">
      <c r="A40" s="0"/>
      <c r="B40" s="115" t="n">
        <v>42544</v>
      </c>
      <c r="C40" s="107" t="n">
        <f aca="false">TRUNC((B40-DATE(YEAR(B40+3-MOD(B40-2,7)),1,MOD(B40-2,7)-9))/7)</f>
        <v>25</v>
      </c>
      <c r="D40" s="108" t="n">
        <v>23</v>
      </c>
      <c r="E40" s="109" t="s">
        <v>38</v>
      </c>
      <c r="F40" s="110"/>
      <c r="G40" s="110"/>
      <c r="H40" s="111" t="n">
        <f aca="false">G40-F40</f>
        <v>0</v>
      </c>
      <c r="I40" s="112"/>
      <c r="J40" s="110"/>
      <c r="K40" s="111" t="n">
        <f aca="false">J40-I40</f>
        <v>0</v>
      </c>
      <c r="L40" s="113" t="n">
        <f aca="false">(IF((H40+K40)&gt;0.375,0.0416666666666667,IF((H40+K40)&gt;0.25,0.0208333333333333,0)))</f>
        <v>0</v>
      </c>
      <c r="M40" s="114"/>
      <c r="N40" s="111"/>
      <c r="O40" s="113" t="n">
        <f aca="false">IF((H40+K40-L40)&gt;0.416666666666666,"10h überschritten",(H40+K40-L40))</f>
        <v>0</v>
      </c>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21" hidden="false" customHeight="true" outlineLevel="0" collapsed="false">
      <c r="A41" s="0"/>
      <c r="B41" s="115" t="n">
        <v>42545</v>
      </c>
      <c r="C41" s="107" t="n">
        <f aca="false">TRUNC((B41-DATE(YEAR(B41+3-MOD(B41-2,7)),1,MOD(B41-2,7)-9))/7)</f>
        <v>25</v>
      </c>
      <c r="D41" s="108" t="n">
        <v>24</v>
      </c>
      <c r="E41" s="118" t="s">
        <v>39</v>
      </c>
      <c r="F41" s="146"/>
      <c r="G41" s="146"/>
      <c r="H41" s="147" t="n">
        <f aca="false">G41-F41</f>
        <v>0</v>
      </c>
      <c r="I41" s="148"/>
      <c r="J41" s="146"/>
      <c r="K41" s="147" t="n">
        <f aca="false">J41-I41</f>
        <v>0</v>
      </c>
      <c r="L41" s="149" t="n">
        <f aca="false">(IF((H41+K41)&gt;0.375,0.0416666666666667,IF((H41+K41)&gt;0.25,0.0208333333333333,0)))</f>
        <v>0</v>
      </c>
      <c r="M41" s="150"/>
      <c r="N41" s="147"/>
      <c r="O41" s="149" t="n">
        <f aca="false">IF((H41+K41-L41)&gt;0.416666666666666,"10h überschritten",(H41+K41-L41))</f>
        <v>0</v>
      </c>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21" hidden="false" customHeight="true" outlineLevel="0" collapsed="false">
      <c r="A42" s="0"/>
      <c r="B42" s="115" t="n">
        <v>42546</v>
      </c>
      <c r="C42" s="107" t="n">
        <f aca="false">TRUNC((B42-DATE(YEAR(B42+3-MOD(B42-2,7)),1,MOD(B42-2,7)-9))/7)</f>
        <v>25</v>
      </c>
      <c r="D42" s="108" t="n">
        <v>25</v>
      </c>
      <c r="E42" s="126" t="s">
        <v>40</v>
      </c>
      <c r="F42" s="151"/>
      <c r="G42" s="151"/>
      <c r="H42" s="152" t="n">
        <f aca="false">G42-F42</f>
        <v>0</v>
      </c>
      <c r="I42" s="153"/>
      <c r="J42" s="151"/>
      <c r="K42" s="152" t="n">
        <f aca="false">J42-I42</f>
        <v>0</v>
      </c>
      <c r="L42" s="154"/>
      <c r="M42" s="155"/>
      <c r="N42" s="152"/>
      <c r="O42" s="154" t="n">
        <f aca="false">IF((H42+K42-L42)&gt;0.416666666666666,"10h überschritten",(H42+K42-L42))</f>
        <v>0</v>
      </c>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21" hidden="false" customHeight="true" outlineLevel="0" collapsed="false">
      <c r="A43" s="0"/>
      <c r="B43" s="115" t="n">
        <v>42547</v>
      </c>
      <c r="C43" s="107" t="n">
        <f aca="false">TRUNC((B43-DATE(YEAR(B43+3-MOD(B43-2,7)),1,MOD(B43-2,7)-9))/7)</f>
        <v>25</v>
      </c>
      <c r="D43" s="108" t="n">
        <v>26</v>
      </c>
      <c r="E43" s="134" t="s">
        <v>41</v>
      </c>
      <c r="F43" s="156"/>
      <c r="G43" s="156"/>
      <c r="H43" s="157" t="n">
        <f aca="false">G43-F43</f>
        <v>0</v>
      </c>
      <c r="I43" s="158"/>
      <c r="J43" s="156"/>
      <c r="K43" s="157" t="n">
        <f aca="false">J43-I43</f>
        <v>0</v>
      </c>
      <c r="L43" s="159"/>
      <c r="M43" s="160"/>
      <c r="N43" s="157"/>
      <c r="O43" s="159" t="n">
        <f aca="false">IF((H43+K43-L43)&gt;0.416666666666666,"10h überschritten",(H43+K43-L43))</f>
        <v>0</v>
      </c>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1" hidden="false" customHeight="true" outlineLevel="0" collapsed="false">
      <c r="A44" s="0"/>
      <c r="B44" s="115" t="n">
        <v>42548</v>
      </c>
      <c r="C44" s="107" t="n">
        <f aca="false">TRUNC((B44-DATE(YEAR(B44+3-MOD(B44-2,7)),1,MOD(B44-2,7)-9))/7)</f>
        <v>26</v>
      </c>
      <c r="D44" s="108" t="n">
        <v>27</v>
      </c>
      <c r="E44" s="109" t="s">
        <v>34</v>
      </c>
      <c r="F44" s="110"/>
      <c r="G44" s="110"/>
      <c r="H44" s="161" t="n">
        <f aca="false">G44-F44</f>
        <v>0</v>
      </c>
      <c r="I44" s="112"/>
      <c r="J44" s="110"/>
      <c r="K44" s="161" t="n">
        <f aca="false">J44-I44</f>
        <v>0</v>
      </c>
      <c r="L44" s="113" t="n">
        <f aca="false">(IF((H44+K44)&gt;0.375,0.0416666666666667,IF((H44+K44)&gt;0.25,0.0208333333333333,0)))</f>
        <v>0</v>
      </c>
      <c r="M44" s="114"/>
      <c r="N44" s="161"/>
      <c r="O44" s="113" t="n">
        <f aca="false">IF((H44+K44-L44)&gt;0.416666666666666,"10h überschritten",(H44+K44-L44))</f>
        <v>0</v>
      </c>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21" hidden="false" customHeight="true" outlineLevel="0" collapsed="false">
      <c r="A45" s="0"/>
      <c r="B45" s="115" t="n">
        <v>42549</v>
      </c>
      <c r="C45" s="107" t="n">
        <f aca="false">TRUNC((B45-DATE(YEAR(B45+3-MOD(B45-2,7)),1,MOD(B45-2,7)-9))/7)</f>
        <v>26</v>
      </c>
      <c r="D45" s="108" t="n">
        <v>28</v>
      </c>
      <c r="E45" s="109" t="s">
        <v>35</v>
      </c>
      <c r="F45" s="110"/>
      <c r="G45" s="110"/>
      <c r="H45" s="111" t="n">
        <f aca="false">G45-F45</f>
        <v>0</v>
      </c>
      <c r="I45" s="112"/>
      <c r="J45" s="110"/>
      <c r="K45" s="111" t="n">
        <f aca="false">J45-I45</f>
        <v>0</v>
      </c>
      <c r="L45" s="113" t="n">
        <f aca="false">(IF((H45+K45)&gt;0.375,0.0416666666666667,IF((H45+K45)&gt;0.25,0.0208333333333333,0)))</f>
        <v>0</v>
      </c>
      <c r="M45" s="114"/>
      <c r="N45" s="111"/>
      <c r="O45" s="113" t="n">
        <f aca="false">IF((H45+K45-L45)&gt;0.416666666666666,"10h überschritten",(H45+K45-L45))</f>
        <v>0</v>
      </c>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21" hidden="false" customHeight="true" outlineLevel="0" collapsed="false">
      <c r="A46" s="0"/>
      <c r="B46" s="115" t="n">
        <v>42550</v>
      </c>
      <c r="C46" s="107" t="n">
        <f aca="false">TRUNC((B46-DATE(YEAR(B46+3-MOD(B46-2,7)),1,MOD(B46-2,7)-9))/7)</f>
        <v>26</v>
      </c>
      <c r="D46" s="108" t="n">
        <v>29</v>
      </c>
      <c r="E46" s="109" t="s">
        <v>36</v>
      </c>
      <c r="F46" s="110"/>
      <c r="G46" s="110"/>
      <c r="H46" s="111" t="n">
        <f aca="false">G46-F46</f>
        <v>0</v>
      </c>
      <c r="I46" s="112"/>
      <c r="J46" s="110"/>
      <c r="K46" s="111" t="n">
        <f aca="false">J46-I46</f>
        <v>0</v>
      </c>
      <c r="L46" s="113" t="n">
        <f aca="false">(IF((H46+K46)&gt;0.375,0.0416666666666667,IF((H46+K46)&gt;0.25,0.0208333333333333,0)))</f>
        <v>0</v>
      </c>
      <c r="M46" s="114"/>
      <c r="N46" s="111"/>
      <c r="O46" s="113" t="n">
        <f aca="false">IF((H46+K46-L46)&gt;0.416666666666666,"10h überschritten",(H46+K46-L46))</f>
        <v>0</v>
      </c>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21" hidden="false" customHeight="true" outlineLevel="0" collapsed="false">
      <c r="A47" s="0"/>
      <c r="B47" s="115" t="n">
        <v>42551</v>
      </c>
      <c r="C47" s="107" t="n">
        <f aca="false">TRUNC((B47-DATE(YEAR(B47+3-MOD(B47-2,7)),1,MOD(B47-2,7)-9))/7)</f>
        <v>26</v>
      </c>
      <c r="D47" s="108" t="n">
        <v>30</v>
      </c>
      <c r="E47" s="109" t="s">
        <v>38</v>
      </c>
      <c r="F47" s="110"/>
      <c r="G47" s="110"/>
      <c r="H47" s="111" t="n">
        <f aca="false">G47-F47</f>
        <v>0</v>
      </c>
      <c r="I47" s="112"/>
      <c r="J47" s="110"/>
      <c r="K47" s="111" t="n">
        <f aca="false">J47-I47</f>
        <v>0</v>
      </c>
      <c r="L47" s="113" t="n">
        <f aca="false">(IF((H47+K47)&gt;0.375,0.0416666666666667,IF((H47+K47)&gt;0.25,0.0208333333333333,0)))</f>
        <v>0</v>
      </c>
      <c r="M47" s="114"/>
      <c r="N47" s="111"/>
      <c r="O47" s="113" t="n">
        <f aca="false">IF((H47+K47-L47)&gt;0.416666666666666,"10h überschritten",(H47+K47-L47))</f>
        <v>0</v>
      </c>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21" hidden="false" customHeight="true" outlineLevel="0" collapsed="false">
      <c r="A48" s="0"/>
      <c r="B48" s="115"/>
      <c r="C48" s="116"/>
      <c r="D48" s="117"/>
      <c r="E48" s="118" t="s">
        <v>39</v>
      </c>
      <c r="F48" s="146"/>
      <c r="G48" s="146"/>
      <c r="H48" s="147" t="n">
        <f aca="false">G48-F48</f>
        <v>0</v>
      </c>
      <c r="I48" s="148"/>
      <c r="J48" s="146"/>
      <c r="K48" s="147" t="n">
        <f aca="false">J48-I48</f>
        <v>0</v>
      </c>
      <c r="L48" s="149" t="n">
        <f aca="false">(IF((H48+K48)&gt;0.375,0.0416666666666667,IF((H48+K48)&gt;0.25,0.0208333333333333,0)))</f>
        <v>0</v>
      </c>
      <c r="M48" s="150"/>
      <c r="N48" s="147"/>
      <c r="O48" s="149" t="n">
        <f aca="false">IF((H48+K48-L48)&gt;0.416666666666666,"10h überschritten",(H48+K48-L48))</f>
        <v>0</v>
      </c>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21" hidden="false" customHeight="true" outlineLevel="0" collapsed="false">
      <c r="A49" s="0"/>
      <c r="B49" s="115"/>
      <c r="C49" s="124"/>
      <c r="D49" s="125"/>
      <c r="E49" s="126" t="s">
        <v>40</v>
      </c>
      <c r="F49" s="151"/>
      <c r="G49" s="151"/>
      <c r="H49" s="152" t="n">
        <f aca="false">G49-F49</f>
        <v>0</v>
      </c>
      <c r="I49" s="153"/>
      <c r="J49" s="151"/>
      <c r="K49" s="152" t="n">
        <f aca="false">J49-I49</f>
        <v>0</v>
      </c>
      <c r="L49" s="154"/>
      <c r="M49" s="155"/>
      <c r="N49" s="152"/>
      <c r="O49" s="154" t="n">
        <f aca="false">IF((H49+K49-L49)&gt;0.416666666666666,"10h überschritten",(H49+K49-L49))</f>
        <v>0</v>
      </c>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1" hidden="false" customHeight="true" outlineLevel="0" collapsed="false">
      <c r="A50" s="0"/>
      <c r="B50" s="115"/>
      <c r="C50" s="132"/>
      <c r="D50" s="133"/>
      <c r="E50" s="134" t="s">
        <v>41</v>
      </c>
      <c r="F50" s="156"/>
      <c r="G50" s="156"/>
      <c r="H50" s="157" t="n">
        <f aca="false">G50-F50</f>
        <v>0</v>
      </c>
      <c r="I50" s="158"/>
      <c r="J50" s="156"/>
      <c r="K50" s="157" t="n">
        <f aca="false">J50-I50</f>
        <v>0</v>
      </c>
      <c r="L50" s="159"/>
      <c r="M50" s="160"/>
      <c r="N50" s="157" t="str">
        <f aca="false">IF(M50="","",M50*($G$11/$G$10))</f>
        <v/>
      </c>
      <c r="O50" s="159" t="n">
        <f aca="false">IF((H50+K50-L50)&gt;0.416666666666666,"10h überschritten",(H50+K50-L50))</f>
        <v>0</v>
      </c>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21" hidden="false" customHeight="true" outlineLevel="0" collapsed="false">
      <c r="A51" s="0"/>
      <c r="B51" s="0"/>
      <c r="C51" s="0"/>
      <c r="D51" s="0"/>
      <c r="E51" s="0"/>
      <c r="F51" s="0"/>
      <c r="G51" s="0"/>
      <c r="H51" s="0"/>
      <c r="I51" s="0"/>
      <c r="J51" s="0"/>
      <c r="K51" s="0"/>
      <c r="L51" s="109" t="s">
        <v>42</v>
      </c>
      <c r="M51" s="162" t="n">
        <f aca="false">SUM(M16:M50)</f>
        <v>0</v>
      </c>
      <c r="N51" s="113" t="n">
        <f aca="false">SUM(N16:N50)</f>
        <v>0</v>
      </c>
      <c r="O51" s="113" t="n">
        <f aca="false">SUM(O16:O50)</f>
        <v>0</v>
      </c>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21" hidden="false" customHeight="true" outlineLevel="0" collapsed="false">
      <c r="A52" s="0"/>
      <c r="B52" s="0"/>
      <c r="C52" s="0"/>
      <c r="D52" s="0"/>
      <c r="E52" s="0"/>
      <c r="F52" s="0"/>
      <c r="G52" s="0"/>
      <c r="H52" s="0"/>
      <c r="I52" s="0"/>
      <c r="J52" s="0"/>
      <c r="K52" s="0"/>
      <c r="L52" s="0"/>
      <c r="M52" s="0"/>
      <c r="N52" s="109" t="s">
        <v>43</v>
      </c>
      <c r="O52" s="113" t="n">
        <f aca="false">O51+N51</f>
        <v>0</v>
      </c>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3.5" hidden="false" customHeight="false" outlineLevel="0" collapsed="false">
      <c r="A53" s="0"/>
      <c r="B53" s="62"/>
      <c r="C53" s="163"/>
      <c r="D53" s="0"/>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s="62" customFormat="true" ht="13.5" hidden="false" customHeight="false" outlineLevel="0" collapsed="false">
      <c r="C54" s="163"/>
      <c r="D54" s="164"/>
      <c r="J54" s="57" t="s">
        <v>66</v>
      </c>
      <c r="K54" s="58" t="s">
        <v>47</v>
      </c>
      <c r="L54" s="58" t="s">
        <v>48</v>
      </c>
      <c r="M54" s="58" t="s">
        <v>49</v>
      </c>
    </row>
    <row r="55" customFormat="false" ht="13.5" hidden="false" customHeight="false" outlineLevel="0" collapsed="false">
      <c r="A55" s="62"/>
      <c r="B55" s="62"/>
      <c r="C55" s="163"/>
      <c r="D55" s="164"/>
      <c r="E55" s="62"/>
      <c r="F55" s="62"/>
      <c r="G55" s="62"/>
      <c r="H55" s="62"/>
      <c r="I55" s="62"/>
      <c r="J55" s="57" t="s">
        <v>50</v>
      </c>
      <c r="K55" s="59" t="n">
        <v>22</v>
      </c>
      <c r="L55" s="60" t="n">
        <f aca="false">SUMIF(C16:C50,K55,O16:O50)</f>
        <v>0</v>
      </c>
      <c r="M55" s="61" t="str">
        <f aca="false">IF(L55=0,"",((($G$11-L55)*24)*-1)*60)</f>
        <v/>
      </c>
      <c r="N55" s="0"/>
      <c r="O55" s="0"/>
    </row>
    <row r="56" customFormat="false" ht="13.5" hidden="false" customHeight="false" outlineLevel="0" collapsed="false">
      <c r="A56" s="62"/>
      <c r="B56" s="62"/>
      <c r="C56" s="163"/>
      <c r="D56" s="164"/>
      <c r="E56" s="62"/>
      <c r="F56" s="62"/>
      <c r="G56" s="62"/>
      <c r="H56" s="62"/>
      <c r="I56" s="62"/>
      <c r="J56" s="0"/>
      <c r="K56" s="59" t="n">
        <v>23</v>
      </c>
      <c r="L56" s="60" t="n">
        <f aca="false">SUMIF(C16:C50,K56,O16:O50)</f>
        <v>0</v>
      </c>
      <c r="M56" s="61" t="str">
        <f aca="false">IF(L56=0,"",((($G$11-L56)*24)*-1)*60)</f>
        <v/>
      </c>
      <c r="N56" s="0"/>
      <c r="O56" s="0"/>
    </row>
    <row r="57" customFormat="false" ht="13.5" hidden="false" customHeight="false" outlineLevel="0" collapsed="false">
      <c r="A57" s="62"/>
      <c r="B57" s="62"/>
      <c r="C57" s="163"/>
      <c r="D57" s="164"/>
      <c r="E57" s="62"/>
      <c r="F57" s="62"/>
      <c r="G57" s="62"/>
      <c r="H57" s="62"/>
      <c r="I57" s="62"/>
      <c r="J57" s="0"/>
      <c r="K57" s="59" t="n">
        <v>24</v>
      </c>
      <c r="L57" s="60" t="n">
        <f aca="false">SUMIF(C18:C52,K57,O18:O52)</f>
        <v>0</v>
      </c>
      <c r="M57" s="61" t="str">
        <f aca="false">IF(L57=0,"",((($G$11-L57)*24)*-1)*60)</f>
        <v/>
      </c>
      <c r="N57" s="0"/>
      <c r="O57" s="0"/>
    </row>
    <row r="58" customFormat="false" ht="13.5" hidden="false" customHeight="false" outlineLevel="0" collapsed="false">
      <c r="A58" s="62"/>
      <c r="B58" s="62"/>
      <c r="C58" s="163"/>
      <c r="D58" s="164"/>
      <c r="E58" s="62"/>
      <c r="F58" s="62"/>
      <c r="G58" s="62"/>
      <c r="H58" s="62"/>
      <c r="I58" s="62"/>
      <c r="J58" s="0"/>
      <c r="K58" s="59" t="n">
        <v>25</v>
      </c>
      <c r="L58" s="60" t="n">
        <f aca="false">SUMIF(C19:C53,K58,O19:O53)</f>
        <v>0</v>
      </c>
      <c r="M58" s="61" t="str">
        <f aca="false">IF(L58=0,"",((($G$11-L58)*24)*-1)*60)</f>
        <v/>
      </c>
      <c r="N58" s="0"/>
      <c r="O58" s="0"/>
    </row>
    <row r="59" customFormat="false" ht="13.5" hidden="false" customHeight="false" outlineLevel="0" collapsed="false">
      <c r="A59" s="62"/>
      <c r="B59" s="62"/>
      <c r="C59" s="163"/>
      <c r="D59" s="164"/>
      <c r="E59" s="62"/>
      <c r="F59" s="62"/>
      <c r="G59" s="62"/>
      <c r="H59" s="62"/>
      <c r="I59" s="62"/>
      <c r="J59" s="57" t="s">
        <v>53</v>
      </c>
      <c r="K59" s="59" t="n">
        <v>26</v>
      </c>
      <c r="L59" s="60" t="n">
        <f aca="false">SUMIF(C20:C54,K59,O20:O54)</f>
        <v>0</v>
      </c>
      <c r="M59" s="61" t="str">
        <f aca="false">IF(L59=0,"",((($G$11-L59)*24)*-1)*60)</f>
        <v/>
      </c>
      <c r="N59" s="0"/>
      <c r="O59" s="0"/>
    </row>
    <row r="60" customFormat="false" ht="13.5" hidden="false" customHeight="false" outlineLevel="0" collapsed="false">
      <c r="A60" s="62"/>
      <c r="B60" s="62"/>
      <c r="C60" s="163"/>
      <c r="D60" s="164"/>
      <c r="E60" s="62"/>
      <c r="F60" s="62"/>
      <c r="G60" s="62"/>
      <c r="H60" s="62"/>
      <c r="I60" s="62"/>
      <c r="J60" s="0"/>
      <c r="K60" s="64" t="s">
        <v>55</v>
      </c>
      <c r="L60" s="64"/>
      <c r="M60" s="65" t="n">
        <f aca="false">SUM(M55:M59)</f>
        <v>0</v>
      </c>
      <c r="N60" s="0"/>
      <c r="O60" s="0"/>
    </row>
    <row r="61" customFormat="false" ht="55.5" hidden="false" customHeight="true" outlineLevel="0" collapsed="false">
      <c r="B61" s="62"/>
      <c r="C61" s="163"/>
      <c r="D61" s="165"/>
      <c r="E61" s="166"/>
      <c r="F61" s="166"/>
      <c r="G61" s="166"/>
      <c r="H61" s="166"/>
      <c r="I61" s="166"/>
      <c r="J61" s="73"/>
      <c r="K61" s="66"/>
      <c r="L61" s="66"/>
      <c r="M61" s="67"/>
      <c r="N61" s="67"/>
      <c r="O61" s="68"/>
    </row>
    <row r="62" customFormat="false" ht="14.25" hidden="false" customHeight="false" outlineLevel="0" collapsed="false">
      <c r="B62" s="62"/>
      <c r="C62" s="167"/>
      <c r="D62" s="0"/>
      <c r="E62" s="0"/>
      <c r="F62" s="0"/>
      <c r="G62" s="0"/>
      <c r="H62" s="0"/>
      <c r="I62" s="0"/>
      <c r="J62" s="69" t="s">
        <v>57</v>
      </c>
      <c r="K62" s="69"/>
      <c r="L62" s="70"/>
      <c r="M62" s="0"/>
      <c r="N62" s="0"/>
      <c r="O62" s="72" t="s">
        <v>58</v>
      </c>
    </row>
    <row r="63" customFormat="false" ht="14.25" hidden="false" customHeight="false" outlineLevel="0" collapsed="false">
      <c r="B63" s="62"/>
      <c r="C63" s="163"/>
      <c r="D63" s="0"/>
      <c r="E63" s="0"/>
      <c r="F63" s="0"/>
      <c r="G63" s="0"/>
      <c r="H63" s="0"/>
      <c r="I63" s="0"/>
      <c r="J63" s="69"/>
      <c r="K63" s="69"/>
      <c r="L63" s="62"/>
      <c r="M63" s="168"/>
      <c r="N63" s="168"/>
      <c r="O63" s="169"/>
    </row>
    <row r="64" customFormat="false" ht="14.25" hidden="false" customHeight="false" outlineLevel="0" collapsed="false">
      <c r="B64" s="62"/>
      <c r="C64" s="167"/>
      <c r="D64" s="0"/>
      <c r="E64" s="0"/>
      <c r="F64" s="0"/>
      <c r="G64" s="0"/>
      <c r="H64" s="0"/>
      <c r="I64" s="0"/>
      <c r="J64" s="69"/>
      <c r="K64" s="69"/>
      <c r="L64" s="62"/>
      <c r="M64" s="168"/>
      <c r="N64" s="168"/>
      <c r="O64" s="169"/>
    </row>
    <row r="65" customFormat="false" ht="14.25" hidden="false" customHeight="false" outlineLevel="0" collapsed="false">
      <c r="B65" s="62"/>
      <c r="C65" s="163"/>
      <c r="D65" s="0"/>
      <c r="E65" s="0"/>
      <c r="F65" s="0"/>
      <c r="G65" s="0"/>
      <c r="H65" s="0"/>
      <c r="I65" s="0"/>
      <c r="J65" s="69"/>
      <c r="K65" s="69"/>
      <c r="L65" s="62"/>
      <c r="M65" s="168"/>
      <c r="N65" s="168"/>
      <c r="O65" s="169"/>
    </row>
    <row r="66" customFormat="false" ht="14.25" hidden="false" customHeight="false" outlineLevel="0" collapsed="false">
      <c r="B66" s="62"/>
      <c r="C66" s="163"/>
      <c r="D66" s="0"/>
      <c r="E66" s="0"/>
      <c r="F66" s="0"/>
      <c r="G66" s="0"/>
      <c r="H66" s="0"/>
      <c r="I66" s="0"/>
      <c r="J66" s="69"/>
      <c r="K66" s="69"/>
      <c r="L66" s="62"/>
      <c r="M66" s="168"/>
      <c r="N66" s="168"/>
      <c r="O66" s="169"/>
    </row>
    <row r="67" customFormat="false" ht="55.5" hidden="false" customHeight="true" outlineLevel="0" collapsed="false">
      <c r="B67" s="62"/>
      <c r="C67" s="163"/>
      <c r="D67" s="165"/>
      <c r="E67" s="166"/>
      <c r="F67" s="166"/>
      <c r="G67" s="166"/>
      <c r="H67" s="166"/>
      <c r="I67" s="166"/>
      <c r="J67" s="73"/>
      <c r="K67" s="73"/>
      <c r="L67" s="73"/>
      <c r="M67" s="74"/>
      <c r="N67" s="74"/>
      <c r="O67" s="75"/>
    </row>
    <row r="68" customFormat="false" ht="14.25" hidden="false" customHeight="false" outlineLevel="0" collapsed="false">
      <c r="J68" s="69" t="s">
        <v>59</v>
      </c>
      <c r="K68" s="69"/>
      <c r="L68" s="70"/>
      <c r="M68" s="70"/>
      <c r="N68" s="70"/>
      <c r="O68" s="72" t="s">
        <v>58</v>
      </c>
    </row>
  </sheetData>
  <sheetProtection sheet="true" objects="true" scenarios="true"/>
  <mergeCells count="17">
    <mergeCell ref="E3:J3"/>
    <mergeCell ref="E5:G5"/>
    <mergeCell ref="L5:M5"/>
    <mergeCell ref="N5:O5"/>
    <mergeCell ref="E6:G6"/>
    <mergeCell ref="E7:G7"/>
    <mergeCell ref="L7:M7"/>
    <mergeCell ref="N7:O7"/>
    <mergeCell ref="L8:M8"/>
    <mergeCell ref="N8:O8"/>
    <mergeCell ref="L9:M9"/>
    <mergeCell ref="N9:O9"/>
    <mergeCell ref="L10:M10"/>
    <mergeCell ref="N10:O10"/>
    <mergeCell ref="E11:F11"/>
    <mergeCell ref="D15:E15"/>
    <mergeCell ref="K60:L60"/>
  </mergeCells>
  <conditionalFormatting sqref="M60">
    <cfRule type="cellIs" priority="2" operator="lessThan" aboveAverage="0" equalAverage="0" bottom="0" percent="0" rank="0" text="" dxfId="0">
      <formula>0</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sheetPr filterMode="false">
    <pageSetUpPr fitToPage="true"/>
  </sheetPr>
  <dimension ref="1:68"/>
  <sheetViews>
    <sheetView windowProtection="false" showFormulas="false" showGridLines="false" showRowColHeaders="true" showZeros="false" rightToLeft="false" tabSelected="true" showOutlineSymbols="true" defaultGridColor="true" view="normal" topLeftCell="A1" colorId="64" zoomScale="100" zoomScaleNormal="100" zoomScalePageLayoutView="100" workbookViewId="0">
      <selection pane="topLeft" activeCell="F25" activeCellId="0" sqref="F25"/>
    </sheetView>
  </sheetViews>
  <sheetFormatPr defaultRowHeight="13.5"/>
  <cols>
    <col collapsed="false" hidden="false" max="1" min="1" style="71" width="2.14285714285714"/>
    <col collapsed="false" hidden="true" max="2" min="2" style="71" width="0"/>
    <col collapsed="false" hidden="false" max="3" min="3" style="77" width="4.28571428571429"/>
    <col collapsed="false" hidden="false" max="4" min="4" style="78" width="4.28571428571429"/>
    <col collapsed="false" hidden="false" max="5" min="5" style="71" width="14.8571428571429"/>
    <col collapsed="false" hidden="false" max="12" min="6" style="71" width="12.4183673469388"/>
    <col collapsed="false" hidden="false" max="13" min="13" style="71" width="13.4285714285714"/>
    <col collapsed="false" hidden="false" max="14" min="14" style="71" width="13.0051020408163"/>
    <col collapsed="false" hidden="false" max="15" min="15" style="71" width="13.8571428571429"/>
    <col collapsed="false" hidden="false" max="16" min="16" style="71" width="12.4183673469388"/>
    <col collapsed="false" hidden="false" max="1025" min="17" style="71" width="9.14285714285714"/>
  </cols>
  <sheetData>
    <row r="1" customFormat="false" ht="34.5" hidden="false" customHeight="true" outlineLevel="0" collapsed="false">
      <c r="A1" s="0"/>
      <c r="B1" s="0"/>
      <c r="C1" s="0"/>
      <c r="D1" s="0"/>
      <c r="E1" s="0"/>
      <c r="F1" s="0"/>
      <c r="G1" s="0"/>
      <c r="H1" s="0"/>
      <c r="I1" s="0"/>
      <c r="J1" s="0"/>
      <c r="K1" s="0"/>
      <c r="L1" s="0"/>
      <c r="M1" s="0"/>
      <c r="N1" s="0"/>
      <c r="O1" s="79" t="s">
        <v>0</v>
      </c>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true" outlineLevel="0" collapsed="false">
      <c r="A2" s="0"/>
      <c r="B2" s="0"/>
      <c r="C2" s="0"/>
      <c r="D2" s="0"/>
      <c r="E2" s="0"/>
      <c r="F2" s="0"/>
      <c r="G2" s="0"/>
      <c r="H2" s="0"/>
      <c r="I2" s="0"/>
      <c r="J2" s="0"/>
      <c r="K2" s="0"/>
      <c r="L2" s="0"/>
      <c r="M2" s="0"/>
      <c r="N2" s="0"/>
      <c r="O2" s="0"/>
      <c r="P2" s="8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8.5" hidden="false" customHeight="true" outlineLevel="0" collapsed="false">
      <c r="A3" s="0"/>
      <c r="B3" s="0"/>
      <c r="C3" s="0"/>
      <c r="D3" s="0"/>
      <c r="E3" s="81" t="s">
        <v>2</v>
      </c>
      <c r="F3" s="81"/>
      <c r="G3" s="81"/>
      <c r="H3" s="81"/>
      <c r="I3" s="81"/>
      <c r="J3" s="81"/>
      <c r="K3" s="82"/>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4.25" hidden="false" customHeight="true" outlineLevel="0" collapsed="false">
      <c r="A4" s="0"/>
      <c r="B4" s="0"/>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7.1" hidden="false" customHeight="true" outlineLevel="0" collapsed="false">
      <c r="A5" s="0"/>
      <c r="B5" s="0"/>
      <c r="C5" s="0"/>
      <c r="D5" s="0"/>
      <c r="E5" s="22" t="s">
        <v>3</v>
      </c>
      <c r="F5" s="22"/>
      <c r="G5" s="22"/>
      <c r="H5" s="17"/>
      <c r="I5" s="0"/>
      <c r="J5" s="0"/>
      <c r="K5" s="0"/>
      <c r="L5" s="83" t="s">
        <v>4</v>
      </c>
      <c r="M5" s="83"/>
      <c r="N5" s="170" t="s">
        <v>72</v>
      </c>
      <c r="O5" s="17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7.1" hidden="false" customHeight="true" outlineLevel="0" collapsed="false">
      <c r="A6" s="0"/>
      <c r="B6" s="0"/>
      <c r="C6" s="0"/>
      <c r="D6" s="0"/>
      <c r="E6" s="22" t="s">
        <v>7</v>
      </c>
      <c r="F6" s="22"/>
      <c r="G6" s="22"/>
      <c r="H6" s="17"/>
      <c r="I6" s="0"/>
      <c r="J6" s="0"/>
      <c r="K6" s="0"/>
      <c r="L6" s="85"/>
      <c r="M6" s="85"/>
      <c r="N6" s="86"/>
      <c r="O6" s="86"/>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7.1" hidden="false" customHeight="true" outlineLevel="0" collapsed="false">
      <c r="A7" s="0"/>
      <c r="B7" s="0"/>
      <c r="C7" s="0"/>
      <c r="D7" s="0"/>
      <c r="E7" s="22"/>
      <c r="F7" s="22"/>
      <c r="G7" s="22"/>
      <c r="H7" s="17"/>
      <c r="I7" s="0"/>
      <c r="J7" s="0"/>
      <c r="K7" s="0"/>
      <c r="L7" s="83" t="s">
        <v>61</v>
      </c>
      <c r="M7" s="83"/>
      <c r="N7" s="87" t="s">
        <v>62</v>
      </c>
      <c r="O7" s="87"/>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7.1" hidden="false" customHeight="true" outlineLevel="0" collapsed="false">
      <c r="A8" s="0"/>
      <c r="B8" s="0"/>
      <c r="C8" s="0"/>
      <c r="D8" s="0"/>
      <c r="E8" s="0"/>
      <c r="F8" s="0"/>
      <c r="G8" s="0"/>
      <c r="H8" s="0"/>
      <c r="I8" s="0"/>
      <c r="J8" s="0"/>
      <c r="K8" s="0"/>
      <c r="L8" s="83"/>
      <c r="M8" s="83"/>
      <c r="N8" s="88"/>
      <c r="O8" s="88"/>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7.1" hidden="false" customHeight="true" outlineLevel="0" collapsed="false">
      <c r="A9" s="0"/>
      <c r="B9" s="0"/>
      <c r="C9" s="0"/>
      <c r="D9" s="0"/>
      <c r="E9" s="0"/>
      <c r="F9" s="0"/>
      <c r="G9" s="0"/>
      <c r="H9" s="0"/>
      <c r="I9" s="0"/>
      <c r="J9" s="0"/>
      <c r="K9" s="0"/>
      <c r="L9" s="83" t="s">
        <v>10</v>
      </c>
      <c r="M9" s="83"/>
      <c r="N9" s="87" t="s">
        <v>63</v>
      </c>
      <c r="O9" s="87"/>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7.1" hidden="false" customHeight="true" outlineLevel="0" collapsed="false">
      <c r="A10" s="0"/>
      <c r="B10" s="0"/>
      <c r="C10" s="0"/>
      <c r="D10" s="89"/>
      <c r="E10" s="17" t="s">
        <v>13</v>
      </c>
      <c r="F10" s="18"/>
      <c r="G10" s="90" t="n">
        <v>2</v>
      </c>
      <c r="H10" s="91"/>
      <c r="I10" s="0"/>
      <c r="J10" s="0"/>
      <c r="K10" s="0"/>
      <c r="L10" s="83"/>
      <c r="M10" s="83"/>
      <c r="N10" s="88"/>
      <c r="O10" s="88"/>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7.1" hidden="false" customHeight="true" outlineLevel="0" collapsed="false">
      <c r="A11" s="0"/>
      <c r="B11" s="0"/>
      <c r="C11" s="92"/>
      <c r="D11" s="0"/>
      <c r="E11" s="22" t="s">
        <v>15</v>
      </c>
      <c r="F11" s="22"/>
      <c r="G11" s="171" t="n">
        <v>0.416666666666667</v>
      </c>
      <c r="H11" s="91"/>
      <c r="I11" s="0"/>
      <c r="J11" s="0"/>
      <c r="K11" s="0"/>
      <c r="L11" s="94"/>
      <c r="M11" s="94"/>
      <c r="N11" s="95"/>
      <c r="O11" s="96"/>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1" hidden="false" customHeight="true" outlineLevel="0" collapsed="false">
      <c r="A12" s="0"/>
      <c r="B12" s="0"/>
      <c r="C12" s="0"/>
      <c r="D12" s="89"/>
      <c r="E12" s="17" t="s">
        <v>16</v>
      </c>
      <c r="F12" s="27"/>
      <c r="G12" s="98" t="n">
        <v>42552</v>
      </c>
      <c r="H12" s="34" t="s">
        <v>17</v>
      </c>
      <c r="I12" s="98" t="n">
        <v>42735</v>
      </c>
      <c r="J12" s="0"/>
      <c r="K12" s="0"/>
      <c r="L12" s="94"/>
      <c r="M12" s="94"/>
      <c r="N12" s="95"/>
      <c r="O12" s="96"/>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7.1" hidden="false" customHeight="true" outlineLevel="0" collapsed="false">
      <c r="A13" s="0"/>
      <c r="B13" s="99"/>
      <c r="C13" s="100"/>
      <c r="D13" s="89"/>
      <c r="E13" s="17" t="s">
        <v>18</v>
      </c>
      <c r="F13" s="27"/>
      <c r="G13" s="90" t="n">
        <v>4</v>
      </c>
      <c r="H13" s="101" t="s">
        <v>19</v>
      </c>
      <c r="I13" s="102"/>
      <c r="J13" s="34" t="s">
        <v>20</v>
      </c>
      <c r="K13" s="102" t="n">
        <f aca="false">M51</f>
        <v>0</v>
      </c>
      <c r="L13" s="34" t="s">
        <v>21</v>
      </c>
      <c r="M13" s="102" t="n">
        <f aca="false">G13-I13-K13</f>
        <v>4</v>
      </c>
      <c r="N13" s="95"/>
      <c r="O13" s="96"/>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4.25" hidden="false" customHeight="false" outlineLevel="0" collapsed="false">
      <c r="A14" s="0"/>
      <c r="B14" s="0"/>
      <c r="C14" s="92"/>
      <c r="D14" s="0"/>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21" hidden="false" customHeight="true" outlineLevel="0" collapsed="false">
      <c r="A15" s="0"/>
      <c r="B15" s="0"/>
      <c r="C15" s="103" t="s">
        <v>64</v>
      </c>
      <c r="D15" s="104" t="s">
        <v>23</v>
      </c>
      <c r="E15" s="104"/>
      <c r="F15" s="104" t="s">
        <v>24</v>
      </c>
      <c r="G15" s="105" t="s">
        <v>25</v>
      </c>
      <c r="H15" s="105" t="s">
        <v>26</v>
      </c>
      <c r="I15" s="104" t="s">
        <v>24</v>
      </c>
      <c r="J15" s="105" t="s">
        <v>25</v>
      </c>
      <c r="K15" s="105" t="s">
        <v>27</v>
      </c>
      <c r="L15" s="105" t="s">
        <v>65</v>
      </c>
      <c r="M15" s="106" t="s">
        <v>29</v>
      </c>
      <c r="N15" s="105" t="s">
        <v>29</v>
      </c>
      <c r="O15" s="105" t="s">
        <v>30</v>
      </c>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21" hidden="false" customHeight="true" outlineLevel="0" collapsed="false">
      <c r="A16" s="0"/>
      <c r="B16" s="0"/>
      <c r="C16" s="107"/>
      <c r="D16" s="108"/>
      <c r="E16" s="109" t="s">
        <v>34</v>
      </c>
      <c r="F16" s="110"/>
      <c r="G16" s="110"/>
      <c r="H16" s="111" t="n">
        <f aca="false">G16-F16</f>
        <v>0</v>
      </c>
      <c r="I16" s="112"/>
      <c r="J16" s="110"/>
      <c r="K16" s="111" t="n">
        <f aca="false">J16-I16</f>
        <v>0</v>
      </c>
      <c r="L16" s="113" t="n">
        <f aca="false">(IF((H16+K16)&gt;0.375,0.0416666666666667,IF((H16+K16)&gt;0.25,0.0208333333333333,0)))</f>
        <v>0</v>
      </c>
      <c r="M16" s="114"/>
      <c r="N16" s="111" t="str">
        <f aca="false">IF(M16="","",M16*($G$11/$G$10))</f>
        <v/>
      </c>
      <c r="O16" s="113" t="n">
        <f aca="false">IF((H16+K16-L16)&gt;0.416666666666666,"10h überschritten",(H16+K16-L16))</f>
        <v>0</v>
      </c>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21" hidden="false" customHeight="true" outlineLevel="0" collapsed="false">
      <c r="A17" s="0"/>
      <c r="B17" s="0"/>
      <c r="C17" s="107"/>
      <c r="D17" s="108"/>
      <c r="E17" s="109" t="s">
        <v>35</v>
      </c>
      <c r="F17" s="110"/>
      <c r="G17" s="110"/>
      <c r="H17" s="111" t="n">
        <f aca="false">G17-F17</f>
        <v>0</v>
      </c>
      <c r="I17" s="112"/>
      <c r="J17" s="110"/>
      <c r="K17" s="111" t="n">
        <f aca="false">J17-I17</f>
        <v>0</v>
      </c>
      <c r="L17" s="113" t="n">
        <f aca="false">(IF((H17+K17)&gt;0.375,0.0416666666666667,IF((H17+K17)&gt;0.25,0.0208333333333333,0)))</f>
        <v>0</v>
      </c>
      <c r="M17" s="114"/>
      <c r="N17" s="111" t="str">
        <f aca="false">IF(M17="","",M17*($G$11/$G$10))</f>
        <v/>
      </c>
      <c r="O17" s="113" t="n">
        <f aca="false">IF((H17+K17-L17)&gt;0.416666666666666,"10h überschritten",(H17+K17-L17))</f>
        <v>0</v>
      </c>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21" hidden="false" customHeight="true" outlineLevel="0" collapsed="false">
      <c r="A18" s="0"/>
      <c r="B18" s="0"/>
      <c r="C18" s="107"/>
      <c r="D18" s="108"/>
      <c r="E18" s="109" t="s">
        <v>36</v>
      </c>
      <c r="F18" s="110"/>
      <c r="G18" s="110"/>
      <c r="H18" s="111" t="n">
        <f aca="false">G18-F18</f>
        <v>0</v>
      </c>
      <c r="I18" s="112"/>
      <c r="J18" s="110"/>
      <c r="K18" s="111" t="n">
        <f aca="false">J18-I18</f>
        <v>0</v>
      </c>
      <c r="L18" s="113" t="n">
        <f aca="false">(IF((H18+K18)&gt;0.375,0.0416666666666667,IF((H18+K18)&gt;0.25,0.0208333333333333,0)))</f>
        <v>0</v>
      </c>
      <c r="M18" s="114"/>
      <c r="N18" s="111" t="str">
        <f aca="false">IF(M18="","",M18*($G$11/$G$10))</f>
        <v/>
      </c>
      <c r="O18" s="113" t="n">
        <f aca="false">IF((H18+K18-L18)&gt;0.416666666666666,"10h überschritten",(H18+K18-L18))</f>
        <v>0</v>
      </c>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21" hidden="false" customHeight="true" outlineLevel="0" collapsed="false">
      <c r="A19" s="0"/>
      <c r="B19" s="0"/>
      <c r="C19" s="107"/>
      <c r="D19" s="108"/>
      <c r="E19" s="109" t="s">
        <v>38</v>
      </c>
      <c r="F19" s="110"/>
      <c r="G19" s="110"/>
      <c r="H19" s="111" t="n">
        <f aca="false">G19-F19</f>
        <v>0</v>
      </c>
      <c r="I19" s="112"/>
      <c r="J19" s="110"/>
      <c r="K19" s="111" t="n">
        <f aca="false">J19-I19</f>
        <v>0</v>
      </c>
      <c r="L19" s="113" t="n">
        <f aca="false">(IF((H19+K19)&gt;0.375,0.0416666666666667,IF((H19+K19)&gt;0.25,0.0208333333333333,0)))</f>
        <v>0</v>
      </c>
      <c r="M19" s="114"/>
      <c r="N19" s="111" t="str">
        <f aca="false">IF(M19="","",M19*($G$11/$G$10))</f>
        <v/>
      </c>
      <c r="O19" s="113" t="n">
        <f aca="false">IF((H19+K19-L19)&gt;0.416666666666666,"10h überschritten",(H19+K19-L19))</f>
        <v>0</v>
      </c>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1" hidden="false" customHeight="true" outlineLevel="0" collapsed="false">
      <c r="A20" s="0"/>
      <c r="B20" s="115" t="n">
        <v>42552</v>
      </c>
      <c r="C20" s="107" t="n">
        <f aca="false">TRUNC((B20-DATE(YEAR(B20+3-MOD(B20-2,7)),1,MOD(B20-2,7)-9))/7)</f>
        <v>26</v>
      </c>
      <c r="D20" s="108" t="n">
        <v>1</v>
      </c>
      <c r="E20" s="118" t="s">
        <v>39</v>
      </c>
      <c r="F20" s="146"/>
      <c r="G20" s="146"/>
      <c r="H20" s="147" t="n">
        <f aca="false">G20-F20</f>
        <v>0</v>
      </c>
      <c r="I20" s="148"/>
      <c r="J20" s="146"/>
      <c r="K20" s="147" t="n">
        <f aca="false">J20-I20</f>
        <v>0</v>
      </c>
      <c r="L20" s="149" t="n">
        <f aca="false">(IF((H20+K20)&gt;0.375,0.0416666666666667,IF((H20+K20)&gt;0.25,0.0208333333333333,0)))</f>
        <v>0</v>
      </c>
      <c r="M20" s="150"/>
      <c r="N20" s="147" t="str">
        <f aca="false">IF(M20="","",M20*($G$11/$G$10))</f>
        <v/>
      </c>
      <c r="O20" s="149" t="n">
        <f aca="false">IF((H20+K20-L20)&gt;0.416666666666666,"10h überschritten",(H20+K20-L20))</f>
        <v>0</v>
      </c>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21" hidden="false" customHeight="true" outlineLevel="0" collapsed="false">
      <c r="A21" s="0"/>
      <c r="B21" s="115" t="n">
        <v>42553</v>
      </c>
      <c r="C21" s="107" t="n">
        <f aca="false">TRUNC((B21-DATE(YEAR(B21+3-MOD(B21-2,7)),1,MOD(B21-2,7)-9))/7)</f>
        <v>26</v>
      </c>
      <c r="D21" s="108" t="n">
        <v>2</v>
      </c>
      <c r="E21" s="126" t="s">
        <v>40</v>
      </c>
      <c r="F21" s="151"/>
      <c r="G21" s="151"/>
      <c r="H21" s="152" t="n">
        <f aca="false">G21-F21</f>
        <v>0</v>
      </c>
      <c r="I21" s="153"/>
      <c r="J21" s="151"/>
      <c r="K21" s="152" t="n">
        <f aca="false">J21-I21</f>
        <v>0</v>
      </c>
      <c r="L21" s="154"/>
      <c r="M21" s="155"/>
      <c r="N21" s="152" t="str">
        <f aca="false">IF(M21="","",M21*($G$11/$G$10))</f>
        <v/>
      </c>
      <c r="O21" s="154" t="n">
        <f aca="false">IF((H21+K21-L21)&gt;0.416666666666666,"10h überschritten",(H21+K21-L21))</f>
        <v>0</v>
      </c>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1" hidden="false" customHeight="true" outlineLevel="0" collapsed="false">
      <c r="A22" s="0"/>
      <c r="B22" s="115" t="n">
        <v>42554</v>
      </c>
      <c r="C22" s="107" t="n">
        <f aca="false">TRUNC((B22-DATE(YEAR(B22+3-MOD(B22-2,7)),1,MOD(B22-2,7)-9))/7)</f>
        <v>26</v>
      </c>
      <c r="D22" s="108" t="n">
        <v>3</v>
      </c>
      <c r="E22" s="134" t="s">
        <v>41</v>
      </c>
      <c r="F22" s="156"/>
      <c r="G22" s="156"/>
      <c r="H22" s="157" t="n">
        <f aca="false">G22-F22</f>
        <v>0</v>
      </c>
      <c r="I22" s="158"/>
      <c r="J22" s="156"/>
      <c r="K22" s="157" t="n">
        <f aca="false">J22-I22</f>
        <v>0</v>
      </c>
      <c r="L22" s="159"/>
      <c r="M22" s="160"/>
      <c r="N22" s="157" t="str">
        <f aca="false">IF(M22="","",M22*($G$11/$G$10))</f>
        <v/>
      </c>
      <c r="O22" s="159" t="n">
        <f aca="false">IF((H22+K22-L22)&gt;0.416666666666666,"10h überschritten",(H22+K22-L22))</f>
        <v>0</v>
      </c>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21" hidden="false" customHeight="true" outlineLevel="0" collapsed="false">
      <c r="A23" s="0"/>
      <c r="B23" s="115" t="n">
        <v>42555</v>
      </c>
      <c r="C23" s="107" t="n">
        <f aca="false">TRUNC((B23-DATE(YEAR(B23+3-MOD(B23-2,7)),1,MOD(B23-2,7)-9))/7)</f>
        <v>27</v>
      </c>
      <c r="D23" s="108" t="n">
        <v>4</v>
      </c>
      <c r="E23" s="109" t="s">
        <v>34</v>
      </c>
      <c r="F23" s="110" t="n">
        <v>0.583333333333333</v>
      </c>
      <c r="G23" s="110" t="n">
        <v>0.645833333333333</v>
      </c>
      <c r="H23" s="161" t="n">
        <f aca="false">G23-F23</f>
        <v>0.0625</v>
      </c>
      <c r="I23" s="112"/>
      <c r="J23" s="110"/>
      <c r="K23" s="161" t="n">
        <f aca="false">J23-I23</f>
        <v>0</v>
      </c>
      <c r="L23" s="113" t="n">
        <f aca="false">(IF((H23+K23)&gt;0.375,0.0416666666666667,IF((H23+K23)&gt;0.25,0.0208333333333333,0)))</f>
        <v>0</v>
      </c>
      <c r="M23" s="114"/>
      <c r="N23" s="161" t="str">
        <f aca="false">IF(M23="","",M23*($G$11/$G$10))</f>
        <v/>
      </c>
      <c r="O23" s="113" t="n">
        <f aca="false">IF((H23+K23-L23)&gt;0.416666666666666,"10h überschritten",(H23+K23-L23))</f>
        <v>0.0625</v>
      </c>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1" hidden="false" customHeight="true" outlineLevel="0" collapsed="false">
      <c r="A24" s="0"/>
      <c r="B24" s="115" t="n">
        <v>42556</v>
      </c>
      <c r="C24" s="107" t="n">
        <f aca="false">TRUNC((B24-DATE(YEAR(B24+3-MOD(B24-2,7)),1,MOD(B24-2,7)-9))/7)</f>
        <v>27</v>
      </c>
      <c r="D24" s="108" t="n">
        <v>5</v>
      </c>
      <c r="E24" s="109" t="s">
        <v>35</v>
      </c>
      <c r="F24" s="110"/>
      <c r="G24" s="110"/>
      <c r="H24" s="111" t="n">
        <f aca="false">G24-F24</f>
        <v>0</v>
      </c>
      <c r="I24" s="112"/>
      <c r="J24" s="110"/>
      <c r="K24" s="111" t="n">
        <f aca="false">J24-I24</f>
        <v>0</v>
      </c>
      <c r="L24" s="113" t="n">
        <f aca="false">(IF((H24+K24)&gt;0.375,0.0416666666666667,IF((H24+K24)&gt;0.25,0.0208333333333333,0)))</f>
        <v>0</v>
      </c>
      <c r="M24" s="114"/>
      <c r="N24" s="111" t="inlineStr">
        <f aca="false">IF(M24="","",M24*($G$11/$G$10))</f>
        <is>
          <t/>
        </is>
      </c>
      <c r="O24" s="113" t="n">
        <f aca="false">IF((H24+K24-L24)&gt;0.416666666666666,"10h überschritten",(H24+K24-L24))</f>
        <v>0</v>
      </c>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21" hidden="false" customHeight="true" outlineLevel="0" collapsed="false">
      <c r="A25" s="0"/>
      <c r="B25" s="115" t="n">
        <v>42557</v>
      </c>
      <c r="C25" s="107" t="n">
        <f aca="false">TRUNC((B25-DATE(YEAR(B25+3-MOD(B25-2,7)),1,MOD(B25-2,7)-9))/7)</f>
        <v>27</v>
      </c>
      <c r="D25" s="108" t="n">
        <v>6</v>
      </c>
      <c r="E25" s="109" t="s">
        <v>36</v>
      </c>
      <c r="F25" s="110" t="n">
        <v>0.458333333333333</v>
      </c>
      <c r="G25" s="110" t="n">
        <v>0.5</v>
      </c>
      <c r="H25" s="172" t="n">
        <f aca="false">G25-F25</f>
        <v>0.0416666666666667</v>
      </c>
      <c r="I25" s="112"/>
      <c r="J25" s="110"/>
      <c r="K25" s="111" t="n">
        <f aca="false">J25-I25</f>
        <v>0</v>
      </c>
      <c r="L25" s="113" t="n">
        <f aca="false">(IF((H25+K25)&gt;0.375,0.0416666666666667,IF((H25+K25)&gt;0.25,0.0208333333333333,0)))</f>
        <v>0</v>
      </c>
      <c r="M25" s="114"/>
      <c r="N25" s="111"/>
      <c r="O25" s="113" t="n">
        <f aca="false">IF((H25+K25-L25)&gt;0.416666666666666,"10h überschritten",(H25+K25-L25))</f>
        <v>0.0416666666666667</v>
      </c>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21" hidden="false" customHeight="true" outlineLevel="0" collapsed="false">
      <c r="A26" s="0"/>
      <c r="B26" s="115" t="n">
        <v>42558</v>
      </c>
      <c r="C26" s="107" t="n">
        <f aca="false">TRUNC((B26-DATE(YEAR(B26+3-MOD(B26-2,7)),1,MOD(B26-2,7)-9))/7)</f>
        <v>27</v>
      </c>
      <c r="D26" s="108" t="n">
        <v>7</v>
      </c>
      <c r="E26" s="109" t="s">
        <v>38</v>
      </c>
      <c r="F26" s="110"/>
      <c r="G26" s="110"/>
      <c r="H26" s="111" t="n">
        <f aca="false">G26-F26</f>
        <v>0</v>
      </c>
      <c r="I26" s="112"/>
      <c r="J26" s="110"/>
      <c r="K26" s="111" t="n">
        <f aca="false">J26-I26</f>
        <v>0</v>
      </c>
      <c r="L26" s="113" t="n">
        <f aca="false">(IF((H26+K26)&gt;0.375,0.0416666666666667,IF((H26+K26)&gt;0.25,0.0208333333333333,0)))</f>
        <v>0</v>
      </c>
      <c r="M26" s="114"/>
      <c r="N26" s="111"/>
      <c r="O26" s="113" t="n">
        <f aca="false">IF((H26+K26-L26)&gt;0.416666666666666,"10h überschritten",(H26+K26-L26))</f>
        <v>0</v>
      </c>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21" hidden="false" customHeight="true" outlineLevel="0" collapsed="false">
      <c r="A27" s="0"/>
      <c r="B27" s="115" t="n">
        <v>42559</v>
      </c>
      <c r="C27" s="107" t="n">
        <f aca="false">TRUNC((B27-DATE(YEAR(B27+3-MOD(B27-2,7)),1,MOD(B27-2,7)-9))/7)</f>
        <v>27</v>
      </c>
      <c r="D27" s="108" t="n">
        <v>8</v>
      </c>
      <c r="E27" s="118" t="s">
        <v>39</v>
      </c>
      <c r="F27" s="146"/>
      <c r="G27" s="146"/>
      <c r="H27" s="147" t="n">
        <f aca="false">G27-F27</f>
        <v>0</v>
      </c>
      <c r="I27" s="148"/>
      <c r="J27" s="146"/>
      <c r="K27" s="147" t="n">
        <f aca="false">J27-I27</f>
        <v>0</v>
      </c>
      <c r="L27" s="149" t="n">
        <f aca="false">(IF((H27+K27)&gt;0.375,0.0416666666666667,IF((H27+K27)&gt;0.25,0.0208333333333333,0)))</f>
        <v>0</v>
      </c>
      <c r="M27" s="150"/>
      <c r="N27" s="147"/>
      <c r="O27" s="149" t="n">
        <f aca="false">IF((H27+K27-L27)&gt;0.416666666666666,"10h überschritten",(H27+K27-L27))</f>
        <v>0</v>
      </c>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21" hidden="false" customHeight="true" outlineLevel="0" collapsed="false">
      <c r="A28" s="0"/>
      <c r="B28" s="115" t="n">
        <v>42560</v>
      </c>
      <c r="C28" s="107" t="n">
        <f aca="false">TRUNC((B28-DATE(YEAR(B28+3-MOD(B28-2,7)),1,MOD(B28-2,7)-9))/7)</f>
        <v>27</v>
      </c>
      <c r="D28" s="108" t="n">
        <v>9</v>
      </c>
      <c r="E28" s="126" t="s">
        <v>40</v>
      </c>
      <c r="F28" s="151"/>
      <c r="G28" s="151"/>
      <c r="H28" s="152" t="n">
        <f aca="false">G28-F28</f>
        <v>0</v>
      </c>
      <c r="I28" s="153"/>
      <c r="J28" s="151"/>
      <c r="K28" s="152" t="n">
        <f aca="false">J28-I28</f>
        <v>0</v>
      </c>
      <c r="L28" s="154"/>
      <c r="M28" s="155"/>
      <c r="N28" s="152"/>
      <c r="O28" s="154" t="n">
        <f aca="false">IF((H28+K28-L28)&gt;0.416666666666666,"10h überschritten",(H28+K28-L28))</f>
        <v>0</v>
      </c>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21" hidden="false" customHeight="true" outlineLevel="0" collapsed="false">
      <c r="A29" s="0"/>
      <c r="B29" s="115" t="n">
        <v>42561</v>
      </c>
      <c r="C29" s="107" t="n">
        <f aca="false">TRUNC((B29-DATE(YEAR(B29+3-MOD(B29-2,7)),1,MOD(B29-2,7)-9))/7)</f>
        <v>27</v>
      </c>
      <c r="D29" s="108" t="n">
        <v>10</v>
      </c>
      <c r="E29" s="134" t="s">
        <v>41</v>
      </c>
      <c r="F29" s="156"/>
      <c r="G29" s="156"/>
      <c r="H29" s="157" t="n">
        <f aca="false">G29-F29</f>
        <v>0</v>
      </c>
      <c r="I29" s="158"/>
      <c r="J29" s="156"/>
      <c r="K29" s="157" t="n">
        <f aca="false">J29-I29</f>
        <v>0</v>
      </c>
      <c r="L29" s="159"/>
      <c r="M29" s="160"/>
      <c r="N29" s="157"/>
      <c r="O29" s="159" t="n">
        <f aca="false">IF((H29+K29-L29)&gt;0.416666666666666,"10h überschritten",(H29+K29-L29))</f>
        <v>0</v>
      </c>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1" hidden="false" customHeight="true" outlineLevel="0" collapsed="false">
      <c r="A30" s="0"/>
      <c r="B30" s="115" t="n">
        <v>42562</v>
      </c>
      <c r="C30" s="107" t="n">
        <f aca="false">TRUNC((B30-DATE(YEAR(B30+3-MOD(B30-2,7)),1,MOD(B30-2,7)-9))/7)</f>
        <v>28</v>
      </c>
      <c r="D30" s="108" t="n">
        <v>11</v>
      </c>
      <c r="E30" s="109" t="s">
        <v>34</v>
      </c>
      <c r="F30" s="110"/>
      <c r="G30" s="110"/>
      <c r="H30" s="161" t="n">
        <f aca="false">G30-F30</f>
        <v>0</v>
      </c>
      <c r="I30" s="112"/>
      <c r="J30" s="110"/>
      <c r="K30" s="161" t="n">
        <f aca="false">J30-I30</f>
        <v>0</v>
      </c>
      <c r="L30" s="113" t="n">
        <f aca="false">(IF((H30+K30)&gt;0.375,0.0416666666666667,IF((H30+K30)&gt;0.25,0.0208333333333333,0)))</f>
        <v>0</v>
      </c>
      <c r="M30" s="114"/>
      <c r="N30" s="161"/>
      <c r="O30" s="113" t="n">
        <f aca="false">IF((H30+K30-L30)&gt;0.416666666666666,"10h überschritten",(H30+K30-L30))</f>
        <v>0</v>
      </c>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21" hidden="false" customHeight="true" outlineLevel="0" collapsed="false">
      <c r="A31" s="0"/>
      <c r="B31" s="115" t="n">
        <v>42563</v>
      </c>
      <c r="C31" s="107" t="n">
        <f aca="false">TRUNC((B31-DATE(YEAR(B31+3-MOD(B31-2,7)),1,MOD(B31-2,7)-9))/7)</f>
        <v>28</v>
      </c>
      <c r="D31" s="108" t="n">
        <v>12</v>
      </c>
      <c r="E31" s="109" t="s">
        <v>35</v>
      </c>
      <c r="F31" s="110"/>
      <c r="G31" s="110"/>
      <c r="H31" s="111" t="n">
        <f aca="false">G31-F31</f>
        <v>0</v>
      </c>
      <c r="I31" s="112"/>
      <c r="J31" s="110"/>
      <c r="K31" s="111" t="n">
        <f aca="false">J31-I31</f>
        <v>0</v>
      </c>
      <c r="L31" s="113" t="n">
        <f aca="false">(IF((H31+K31)&gt;0.375,0.0416666666666667,IF((H31+K31)&gt;0.25,0.0208333333333333,0)))</f>
        <v>0</v>
      </c>
      <c r="M31" s="114"/>
      <c r="N31" s="111"/>
      <c r="O31" s="113" t="n">
        <f aca="false">IF((H31+K31-L31)&gt;0.416666666666666,"10h überschritten",(H31+K31-L31))</f>
        <v>0</v>
      </c>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21" hidden="false" customHeight="true" outlineLevel="0" collapsed="false">
      <c r="A32" s="0"/>
      <c r="B32" s="115" t="n">
        <v>42564</v>
      </c>
      <c r="C32" s="107" t="n">
        <f aca="false">TRUNC((B32-DATE(YEAR(B32+3-MOD(B32-2,7)),1,MOD(B32-2,7)-9))/7)</f>
        <v>28</v>
      </c>
      <c r="D32" s="108" t="n">
        <v>13</v>
      </c>
      <c r="E32" s="109" t="s">
        <v>36</v>
      </c>
      <c r="F32" s="110"/>
      <c r="G32" s="110"/>
      <c r="H32" s="111" t="n">
        <f aca="false">G32-F32</f>
        <v>0</v>
      </c>
      <c r="I32" s="112"/>
      <c r="J32" s="110"/>
      <c r="K32" s="111" t="n">
        <f aca="false">J32-I32</f>
        <v>0</v>
      </c>
      <c r="L32" s="113" t="n">
        <f aca="false">(IF((H32+K32)&gt;0.375,0.0416666666666667,IF((H32+K32)&gt;0.25,0.0208333333333333,0)))</f>
        <v>0</v>
      </c>
      <c r="M32" s="114"/>
      <c r="N32" s="111"/>
      <c r="O32" s="113" t="n">
        <f aca="false">IF((H32+K32-L32)&gt;0.416666666666666,"10h überschritten",(H32+K32-L32))</f>
        <v>0</v>
      </c>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21" hidden="false" customHeight="true" outlineLevel="0" collapsed="false">
      <c r="A33" s="0"/>
      <c r="B33" s="115" t="n">
        <v>42565</v>
      </c>
      <c r="C33" s="107" t="n">
        <f aca="false">TRUNC((B33-DATE(YEAR(B33+3-MOD(B33-2,7)),1,MOD(B33-2,7)-9))/7)</f>
        <v>28</v>
      </c>
      <c r="D33" s="108" t="n">
        <v>14</v>
      </c>
      <c r="E33" s="109" t="s">
        <v>38</v>
      </c>
      <c r="F33" s="110"/>
      <c r="G33" s="110"/>
      <c r="H33" s="111" t="n">
        <f aca="false">G33-F33</f>
        <v>0</v>
      </c>
      <c r="I33" s="112"/>
      <c r="J33" s="110"/>
      <c r="K33" s="111" t="n">
        <f aca="false">J33-I33</f>
        <v>0</v>
      </c>
      <c r="L33" s="113" t="n">
        <f aca="false">(IF((H33+K33)&gt;0.375,0.0416666666666667,IF((H33+K33)&gt;0.25,0.0208333333333333,0)))</f>
        <v>0</v>
      </c>
      <c r="M33" s="114"/>
      <c r="N33" s="111"/>
      <c r="O33" s="113" t="n">
        <f aca="false">IF((H33+K33-L33)&gt;0.416666666666666,"10h überschritten",(H33+K33-L33))</f>
        <v>0</v>
      </c>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21" hidden="false" customHeight="true" outlineLevel="0" collapsed="false">
      <c r="A34" s="0"/>
      <c r="B34" s="115" t="n">
        <v>42566</v>
      </c>
      <c r="C34" s="107" t="n">
        <f aca="false">TRUNC((B34-DATE(YEAR(B34+3-MOD(B34-2,7)),1,MOD(B34-2,7)-9))/7)</f>
        <v>28</v>
      </c>
      <c r="D34" s="108" t="n">
        <v>15</v>
      </c>
      <c r="E34" s="118" t="s">
        <v>39</v>
      </c>
      <c r="F34" s="146"/>
      <c r="G34" s="146"/>
      <c r="H34" s="147" t="n">
        <f aca="false">G34-F34</f>
        <v>0</v>
      </c>
      <c r="I34" s="148"/>
      <c r="J34" s="146"/>
      <c r="K34" s="147" t="n">
        <f aca="false">J34-I34</f>
        <v>0</v>
      </c>
      <c r="L34" s="149" t="n">
        <f aca="false">(IF((H34+K34)&gt;0.375,0.0416666666666667,IF((H34+K34)&gt;0.25,0.0208333333333333,0)))</f>
        <v>0</v>
      </c>
      <c r="M34" s="150"/>
      <c r="N34" s="147"/>
      <c r="O34" s="149" t="n">
        <f aca="false">IF((H34+K34-L34)&gt;0.416666666666666,"10h überschritten",(H34+K34-L34))</f>
        <v>0</v>
      </c>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1" hidden="false" customHeight="true" outlineLevel="0" collapsed="false">
      <c r="A35" s="0"/>
      <c r="B35" s="115" t="n">
        <v>42567</v>
      </c>
      <c r="C35" s="107" t="n">
        <f aca="false">TRUNC((B35-DATE(YEAR(B35+3-MOD(B35-2,7)),1,MOD(B35-2,7)-9))/7)</f>
        <v>28</v>
      </c>
      <c r="D35" s="108" t="n">
        <v>16</v>
      </c>
      <c r="E35" s="126" t="s">
        <v>40</v>
      </c>
      <c r="F35" s="151"/>
      <c r="G35" s="151"/>
      <c r="H35" s="152" t="n">
        <f aca="false">G35-F35</f>
        <v>0</v>
      </c>
      <c r="I35" s="153"/>
      <c r="J35" s="151"/>
      <c r="K35" s="152" t="n">
        <f aca="false">J35-I35</f>
        <v>0</v>
      </c>
      <c r="L35" s="154"/>
      <c r="M35" s="155"/>
      <c r="N35" s="152"/>
      <c r="O35" s="154" t="n">
        <f aca="false">IF((H35+K35-L35)&gt;0.416666666666666,"10h überschritten",(H35+K35-L35))</f>
        <v>0</v>
      </c>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1" hidden="false" customHeight="true" outlineLevel="0" collapsed="false">
      <c r="A36" s="0"/>
      <c r="B36" s="115" t="n">
        <v>42568</v>
      </c>
      <c r="C36" s="107" t="n">
        <f aca="false">TRUNC((B36-DATE(YEAR(B36+3-MOD(B36-2,7)),1,MOD(B36-2,7)-9))/7)</f>
        <v>28</v>
      </c>
      <c r="D36" s="108" t="n">
        <v>17</v>
      </c>
      <c r="E36" s="134" t="s">
        <v>41</v>
      </c>
      <c r="F36" s="156"/>
      <c r="G36" s="156"/>
      <c r="H36" s="157" t="n">
        <f aca="false">G36-F36</f>
        <v>0</v>
      </c>
      <c r="I36" s="158"/>
      <c r="J36" s="156"/>
      <c r="K36" s="157" t="n">
        <f aca="false">J36-I36</f>
        <v>0</v>
      </c>
      <c r="L36" s="159"/>
      <c r="M36" s="160"/>
      <c r="N36" s="157"/>
      <c r="O36" s="159" t="n">
        <f aca="false">IF((H36+K36-L36)&gt;0.416666666666666,"10h überschritten",(H36+K36-L36))</f>
        <v>0</v>
      </c>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1" hidden="false" customHeight="true" outlineLevel="0" collapsed="false">
      <c r="A37" s="0"/>
      <c r="B37" s="115" t="n">
        <v>42569</v>
      </c>
      <c r="C37" s="107" t="n">
        <f aca="false">TRUNC((B37-DATE(YEAR(B37+3-MOD(B37-2,7)),1,MOD(B37-2,7)-9))/7)</f>
        <v>29</v>
      </c>
      <c r="D37" s="108" t="n">
        <v>18</v>
      </c>
      <c r="E37" s="109" t="s">
        <v>34</v>
      </c>
      <c r="F37" s="110"/>
      <c r="G37" s="110"/>
      <c r="H37" s="161" t="n">
        <f aca="false">G37-F37</f>
        <v>0</v>
      </c>
      <c r="I37" s="112"/>
      <c r="J37" s="110"/>
      <c r="K37" s="161" t="n">
        <f aca="false">J37-I37</f>
        <v>0</v>
      </c>
      <c r="L37" s="113" t="n">
        <f aca="false">(IF((H37+K37)&gt;0.375,0.0416666666666667,IF((H37+K37)&gt;0.25,0.0208333333333333,0)))</f>
        <v>0</v>
      </c>
      <c r="M37" s="114"/>
      <c r="N37" s="161"/>
      <c r="O37" s="113" t="n">
        <f aca="false">IF((H37+K37-L37)&gt;0.416666666666666,"10h überschritten",(H37+K37-L37))</f>
        <v>0</v>
      </c>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21" hidden="false" customHeight="true" outlineLevel="0" collapsed="false">
      <c r="A38" s="0"/>
      <c r="B38" s="115" t="n">
        <v>42570</v>
      </c>
      <c r="C38" s="107" t="n">
        <f aca="false">TRUNC((B38-DATE(YEAR(B38+3-MOD(B38-2,7)),1,MOD(B38-2,7)-9))/7)</f>
        <v>29</v>
      </c>
      <c r="D38" s="108" t="n">
        <v>19</v>
      </c>
      <c r="E38" s="109" t="s">
        <v>35</v>
      </c>
      <c r="F38" s="110"/>
      <c r="G38" s="110"/>
      <c r="H38" s="111" t="n">
        <f aca="false">G38-F38</f>
        <v>0</v>
      </c>
      <c r="I38" s="112"/>
      <c r="J38" s="110"/>
      <c r="K38" s="111" t="n">
        <f aca="false">J38-I38</f>
        <v>0</v>
      </c>
      <c r="L38" s="113" t="n">
        <f aca="false">(IF((H38+K38)&gt;0.375,0.0416666666666667,IF((H38+K38)&gt;0.25,0.0208333333333333,0)))</f>
        <v>0</v>
      </c>
      <c r="M38" s="114"/>
      <c r="N38" s="111"/>
      <c r="O38" s="113" t="n">
        <f aca="false">IF((H38+K38-L38)&gt;0.416666666666666,"10h überschritten",(H38+K38-L38))</f>
        <v>0</v>
      </c>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21" hidden="false" customHeight="true" outlineLevel="0" collapsed="false">
      <c r="A39" s="0"/>
      <c r="B39" s="115" t="n">
        <v>42571</v>
      </c>
      <c r="C39" s="107" t="n">
        <f aca="false">TRUNC((B39-DATE(YEAR(B39+3-MOD(B39-2,7)),1,MOD(B39-2,7)-9))/7)</f>
        <v>29</v>
      </c>
      <c r="D39" s="108" t="n">
        <v>20</v>
      </c>
      <c r="E39" s="109" t="s">
        <v>36</v>
      </c>
      <c r="F39" s="110"/>
      <c r="G39" s="110"/>
      <c r="H39" s="111" t="n">
        <f aca="false">G39-F39</f>
        <v>0</v>
      </c>
      <c r="I39" s="112"/>
      <c r="J39" s="110"/>
      <c r="K39" s="111" t="n">
        <f aca="false">J39-I39</f>
        <v>0</v>
      </c>
      <c r="L39" s="113" t="n">
        <f aca="false">(IF((H39+K39)&gt;0.375,0.0416666666666667,IF((H39+K39)&gt;0.25,0.0208333333333333,0)))</f>
        <v>0</v>
      </c>
      <c r="M39" s="114"/>
      <c r="N39" s="111"/>
      <c r="O39" s="113" t="n">
        <f aca="false">IF((H39+K39-L39)&gt;0.416666666666666,"10h überschritten",(H39+K39-L39))</f>
        <v>0</v>
      </c>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21" hidden="false" customHeight="true" outlineLevel="0" collapsed="false">
      <c r="A40" s="0"/>
      <c r="B40" s="115" t="n">
        <v>42572</v>
      </c>
      <c r="C40" s="107" t="n">
        <f aca="false">TRUNC((B40-DATE(YEAR(B40+3-MOD(B40-2,7)),1,MOD(B40-2,7)-9))/7)</f>
        <v>29</v>
      </c>
      <c r="D40" s="108" t="n">
        <v>21</v>
      </c>
      <c r="E40" s="109" t="s">
        <v>38</v>
      </c>
      <c r="F40" s="110"/>
      <c r="G40" s="110"/>
      <c r="H40" s="111" t="n">
        <f aca="false">G40-F40</f>
        <v>0</v>
      </c>
      <c r="I40" s="112"/>
      <c r="J40" s="110"/>
      <c r="K40" s="111" t="n">
        <f aca="false">J40-I40</f>
        <v>0</v>
      </c>
      <c r="L40" s="113" t="n">
        <f aca="false">(IF((H40+K40)&gt;0.375,0.0416666666666667,IF((H40+K40)&gt;0.25,0.0208333333333333,0)))</f>
        <v>0</v>
      </c>
      <c r="M40" s="114"/>
      <c r="N40" s="111"/>
      <c r="O40" s="113" t="n">
        <f aca="false">IF((H40+K40-L40)&gt;0.416666666666666,"10h überschritten",(H40+K40-L40))</f>
        <v>0</v>
      </c>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21" hidden="false" customHeight="true" outlineLevel="0" collapsed="false">
      <c r="A41" s="0"/>
      <c r="B41" s="115" t="n">
        <v>42573</v>
      </c>
      <c r="C41" s="107" t="n">
        <f aca="false">TRUNC((B41-DATE(YEAR(B41+3-MOD(B41-2,7)),1,MOD(B41-2,7)-9))/7)</f>
        <v>29</v>
      </c>
      <c r="D41" s="108" t="n">
        <v>22</v>
      </c>
      <c r="E41" s="118" t="s">
        <v>39</v>
      </c>
      <c r="F41" s="146"/>
      <c r="G41" s="146"/>
      <c r="H41" s="147" t="n">
        <f aca="false">G41-F41</f>
        <v>0</v>
      </c>
      <c r="I41" s="148"/>
      <c r="J41" s="146"/>
      <c r="K41" s="147" t="n">
        <f aca="false">J41-I41</f>
        <v>0</v>
      </c>
      <c r="L41" s="149" t="n">
        <f aca="false">(IF((H41+K41)&gt;0.375,0.0416666666666667,IF((H41+K41)&gt;0.25,0.0208333333333333,0)))</f>
        <v>0</v>
      </c>
      <c r="M41" s="150"/>
      <c r="N41" s="147"/>
      <c r="O41" s="149" t="n">
        <f aca="false">IF((H41+K41-L41)&gt;0.416666666666666,"10h überschritten",(H41+K41-L41))</f>
        <v>0</v>
      </c>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21" hidden="false" customHeight="true" outlineLevel="0" collapsed="false">
      <c r="A42" s="0"/>
      <c r="B42" s="115" t="n">
        <v>42574</v>
      </c>
      <c r="C42" s="107" t="n">
        <f aca="false">TRUNC((B42-DATE(YEAR(B42+3-MOD(B42-2,7)),1,MOD(B42-2,7)-9))/7)</f>
        <v>29</v>
      </c>
      <c r="D42" s="108" t="n">
        <v>23</v>
      </c>
      <c r="E42" s="126" t="s">
        <v>40</v>
      </c>
      <c r="F42" s="151"/>
      <c r="G42" s="151"/>
      <c r="H42" s="152" t="n">
        <f aca="false">G42-F42</f>
        <v>0</v>
      </c>
      <c r="I42" s="153"/>
      <c r="J42" s="151"/>
      <c r="K42" s="152" t="n">
        <f aca="false">J42-I42</f>
        <v>0</v>
      </c>
      <c r="L42" s="154"/>
      <c r="M42" s="155"/>
      <c r="N42" s="152"/>
      <c r="O42" s="154" t="n">
        <f aca="false">IF((H42+K42-L42)&gt;0.416666666666666,"10h überschritten",(H42+K42-L42))</f>
        <v>0</v>
      </c>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21" hidden="false" customHeight="true" outlineLevel="0" collapsed="false">
      <c r="A43" s="0"/>
      <c r="B43" s="115" t="n">
        <v>42575</v>
      </c>
      <c r="C43" s="107" t="n">
        <f aca="false">TRUNC((B43-DATE(YEAR(B43+3-MOD(B43-2,7)),1,MOD(B43-2,7)-9))/7)</f>
        <v>29</v>
      </c>
      <c r="D43" s="108" t="n">
        <v>24</v>
      </c>
      <c r="E43" s="134" t="s">
        <v>41</v>
      </c>
      <c r="F43" s="156"/>
      <c r="G43" s="156"/>
      <c r="H43" s="157" t="n">
        <f aca="false">G43-F43</f>
        <v>0</v>
      </c>
      <c r="I43" s="158"/>
      <c r="J43" s="156"/>
      <c r="K43" s="157" t="n">
        <f aca="false">J43-I43</f>
        <v>0</v>
      </c>
      <c r="L43" s="159"/>
      <c r="M43" s="160"/>
      <c r="N43" s="157"/>
      <c r="O43" s="159" t="n">
        <f aca="false">IF((H43+K43-L43)&gt;0.416666666666666,"10h überschritten",(H43+K43-L43))</f>
        <v>0</v>
      </c>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1" hidden="false" customHeight="true" outlineLevel="0" collapsed="false">
      <c r="A44" s="0"/>
      <c r="B44" s="115" t="n">
        <v>42576</v>
      </c>
      <c r="C44" s="107" t="n">
        <f aca="false">TRUNC((B44-DATE(YEAR(B44+3-MOD(B44-2,7)),1,MOD(B44-2,7)-9))/7)</f>
        <v>30</v>
      </c>
      <c r="D44" s="108" t="n">
        <v>25</v>
      </c>
      <c r="E44" s="109" t="s">
        <v>34</v>
      </c>
      <c r="F44" s="110"/>
      <c r="G44" s="110"/>
      <c r="H44" s="161" t="n">
        <f aca="false">G44-F44</f>
        <v>0</v>
      </c>
      <c r="I44" s="112"/>
      <c r="J44" s="110"/>
      <c r="K44" s="161" t="n">
        <f aca="false">J44-I44</f>
        <v>0</v>
      </c>
      <c r="L44" s="113" t="n">
        <f aca="false">(IF((H44+K44)&gt;0.375,0.0416666666666667,IF((H44+K44)&gt;0.25,0.0208333333333333,0)))</f>
        <v>0</v>
      </c>
      <c r="M44" s="114"/>
      <c r="N44" s="161"/>
      <c r="O44" s="113" t="n">
        <f aca="false">IF((H44+K44-L44)&gt;0.416666666666666,"10h überschritten",(H44+K44-L44))</f>
        <v>0</v>
      </c>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21" hidden="false" customHeight="true" outlineLevel="0" collapsed="false">
      <c r="A45" s="0"/>
      <c r="B45" s="115" t="n">
        <v>42577</v>
      </c>
      <c r="C45" s="107" t="n">
        <f aca="false">TRUNC((B45-DATE(YEAR(B45+3-MOD(B45-2,7)),1,MOD(B45-2,7)-9))/7)</f>
        <v>30</v>
      </c>
      <c r="D45" s="108" t="n">
        <v>26</v>
      </c>
      <c r="E45" s="109" t="s">
        <v>35</v>
      </c>
      <c r="F45" s="110"/>
      <c r="G45" s="110"/>
      <c r="H45" s="111" t="n">
        <f aca="false">G45-F45</f>
        <v>0</v>
      </c>
      <c r="I45" s="112"/>
      <c r="J45" s="110"/>
      <c r="K45" s="111" t="n">
        <f aca="false">J45-I45</f>
        <v>0</v>
      </c>
      <c r="L45" s="113" t="n">
        <f aca="false">(IF((H45+K45)&gt;0.375,0.0416666666666667,IF((H45+K45)&gt;0.25,0.0208333333333333,0)))</f>
        <v>0</v>
      </c>
      <c r="M45" s="114"/>
      <c r="N45" s="111"/>
      <c r="O45" s="113" t="n">
        <f aca="false">IF((H45+K45-L45)&gt;0.416666666666666,"10h überschritten",(H45+K45-L45))</f>
        <v>0</v>
      </c>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21" hidden="false" customHeight="true" outlineLevel="0" collapsed="false">
      <c r="A46" s="0"/>
      <c r="B46" s="115" t="n">
        <v>42578</v>
      </c>
      <c r="C46" s="107" t="n">
        <f aca="false">TRUNC((B46-DATE(YEAR(B46+3-MOD(B46-2,7)),1,MOD(B46-2,7)-9))/7)</f>
        <v>30</v>
      </c>
      <c r="D46" s="108" t="n">
        <v>27</v>
      </c>
      <c r="E46" s="109" t="s">
        <v>36</v>
      </c>
      <c r="F46" s="110"/>
      <c r="G46" s="110"/>
      <c r="H46" s="111" t="n">
        <f aca="false">G46-F46</f>
        <v>0</v>
      </c>
      <c r="I46" s="112"/>
      <c r="J46" s="110"/>
      <c r="K46" s="111" t="n">
        <f aca="false">J46-I46</f>
        <v>0</v>
      </c>
      <c r="L46" s="113" t="n">
        <f aca="false">(IF((H46+K46)&gt;0.375,0.0416666666666667,IF((H46+K46)&gt;0.25,0.0208333333333333,0)))</f>
        <v>0</v>
      </c>
      <c r="M46" s="114"/>
      <c r="N46" s="111"/>
      <c r="O46" s="113" t="n">
        <f aca="false">IF((H46+K46-L46)&gt;0.416666666666666,"10h überschritten",(H46+K46-L46))</f>
        <v>0</v>
      </c>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21" hidden="false" customHeight="true" outlineLevel="0" collapsed="false">
      <c r="A47" s="0"/>
      <c r="B47" s="115" t="n">
        <v>42579</v>
      </c>
      <c r="C47" s="107" t="n">
        <f aca="false">TRUNC((B47-DATE(YEAR(B47+3-MOD(B47-2,7)),1,MOD(B47-2,7)-9))/7)</f>
        <v>30</v>
      </c>
      <c r="D47" s="108" t="n">
        <v>28</v>
      </c>
      <c r="E47" s="109" t="s">
        <v>38</v>
      </c>
      <c r="F47" s="110"/>
      <c r="G47" s="110"/>
      <c r="H47" s="111" t="n">
        <f aca="false">G47-F47</f>
        <v>0</v>
      </c>
      <c r="I47" s="112"/>
      <c r="J47" s="110"/>
      <c r="K47" s="111" t="n">
        <f aca="false">J47-I47</f>
        <v>0</v>
      </c>
      <c r="L47" s="113" t="n">
        <f aca="false">(IF((H47+K47)&gt;0.375,0.0416666666666667,IF((H47+K47)&gt;0.25,0.0208333333333333,0)))</f>
        <v>0</v>
      </c>
      <c r="M47" s="114"/>
      <c r="N47" s="111"/>
      <c r="O47" s="113" t="n">
        <f aca="false">IF((H47+K47-L47)&gt;0.416666666666666,"10h überschritten",(H47+K47-L47))</f>
        <v>0</v>
      </c>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21" hidden="false" customHeight="true" outlineLevel="0" collapsed="false">
      <c r="A48" s="0"/>
      <c r="B48" s="115" t="n">
        <v>42580</v>
      </c>
      <c r="C48" s="107" t="n">
        <f aca="false">TRUNC((B48-DATE(YEAR(B48+3-MOD(B48-2,7)),1,MOD(B48-2,7)-9))/7)</f>
        <v>30</v>
      </c>
      <c r="D48" s="108" t="n">
        <v>29</v>
      </c>
      <c r="E48" s="118" t="s">
        <v>39</v>
      </c>
      <c r="F48" s="146"/>
      <c r="G48" s="146"/>
      <c r="H48" s="147" t="n">
        <f aca="false">G48-F48</f>
        <v>0</v>
      </c>
      <c r="I48" s="148"/>
      <c r="J48" s="146"/>
      <c r="K48" s="147" t="n">
        <f aca="false">J48-I48</f>
        <v>0</v>
      </c>
      <c r="L48" s="149" t="n">
        <f aca="false">(IF((H48+K48)&gt;0.375,0.0416666666666667,IF((H48+K48)&gt;0.25,0.0208333333333333,0)))</f>
        <v>0</v>
      </c>
      <c r="M48" s="150"/>
      <c r="N48" s="147"/>
      <c r="O48" s="149" t="n">
        <f aca="false">IF((H48+K48-L48)&gt;0.416666666666666,"10h überschritten",(H48+K48-L48))</f>
        <v>0</v>
      </c>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21" hidden="false" customHeight="true" outlineLevel="0" collapsed="false">
      <c r="A49" s="0"/>
      <c r="B49" s="115" t="n">
        <v>42581</v>
      </c>
      <c r="C49" s="107" t="n">
        <f aca="false">TRUNC((B49-DATE(YEAR(B49+3-MOD(B49-2,7)),1,MOD(B49-2,7)-9))/7)</f>
        <v>30</v>
      </c>
      <c r="D49" s="108" t="n">
        <v>30</v>
      </c>
      <c r="E49" s="126" t="s">
        <v>40</v>
      </c>
      <c r="F49" s="151"/>
      <c r="G49" s="151"/>
      <c r="H49" s="152" t="n">
        <f aca="false">G49-F49</f>
        <v>0</v>
      </c>
      <c r="I49" s="153"/>
      <c r="J49" s="151"/>
      <c r="K49" s="152" t="n">
        <f aca="false">J49-I49</f>
        <v>0</v>
      </c>
      <c r="L49" s="154"/>
      <c r="M49" s="155"/>
      <c r="N49" s="152"/>
      <c r="O49" s="154" t="n">
        <f aca="false">IF((H49+K49-L49)&gt;0.416666666666666,"10h überschritten",(H49+K49-L49))</f>
        <v>0</v>
      </c>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1" hidden="false" customHeight="true" outlineLevel="0" collapsed="false">
      <c r="A50" s="0"/>
      <c r="B50" s="115" t="n">
        <v>42582</v>
      </c>
      <c r="C50" s="107" t="n">
        <f aca="false">TRUNC((B50-DATE(YEAR(B50+3-MOD(B50-2,7)),1,MOD(B50-2,7)-9))/7)</f>
        <v>30</v>
      </c>
      <c r="D50" s="108" t="n">
        <v>31</v>
      </c>
      <c r="E50" s="134" t="s">
        <v>41</v>
      </c>
      <c r="F50" s="156"/>
      <c r="G50" s="156"/>
      <c r="H50" s="157" t="n">
        <f aca="false">G50-F50</f>
        <v>0</v>
      </c>
      <c r="I50" s="158"/>
      <c r="J50" s="156"/>
      <c r="K50" s="157" t="n">
        <f aca="false">J50-I50</f>
        <v>0</v>
      </c>
      <c r="L50" s="159"/>
      <c r="M50" s="160"/>
      <c r="N50" s="157" t="str">
        <f aca="false">IF(M50="","",M50*($G$11/$G$10))</f>
        <v/>
      </c>
      <c r="O50" s="159" t="n">
        <f aca="false">IF((H50+K50-L50)&gt;0.416666666666666,"10h überschritten",(H50+K50-L50))</f>
        <v>0</v>
      </c>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21" hidden="false" customHeight="true" outlineLevel="0" collapsed="false">
      <c r="A51" s="0"/>
      <c r="B51" s="0"/>
      <c r="C51" s="0"/>
      <c r="D51" s="0"/>
      <c r="E51" s="0"/>
      <c r="F51" s="0"/>
      <c r="G51" s="0"/>
      <c r="H51" s="0"/>
      <c r="I51" s="0"/>
      <c r="J51" s="0"/>
      <c r="K51" s="0"/>
      <c r="L51" s="109" t="s">
        <v>42</v>
      </c>
      <c r="M51" s="162" t="n">
        <f aca="false">SUM(M16:M50)</f>
        <v>0</v>
      </c>
      <c r="N51" s="113" t="n">
        <f aca="false">SUM(N16:N50)</f>
        <v>0</v>
      </c>
      <c r="O51" s="113" t="n">
        <f aca="false">SUM(O16:O50)</f>
        <v>0.104166666666667</v>
      </c>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21" hidden="false" customHeight="true" outlineLevel="0" collapsed="false">
      <c r="A52" s="0"/>
      <c r="B52" s="0"/>
      <c r="C52" s="0"/>
      <c r="D52" s="0"/>
      <c r="E52" s="0"/>
      <c r="F52" s="0"/>
      <c r="G52" s="0"/>
      <c r="H52" s="0"/>
      <c r="I52" s="0"/>
      <c r="J52" s="0"/>
      <c r="K52" s="0"/>
      <c r="L52" s="0"/>
      <c r="M52" s="0"/>
      <c r="N52" s="109" t="s">
        <v>43</v>
      </c>
      <c r="O52" s="113" t="n">
        <f aca="false">O51+N51</f>
        <v>0.104166666666667</v>
      </c>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3.5" hidden="false" customHeight="false" outlineLevel="0" collapsed="false">
      <c r="A53" s="0"/>
      <c r="B53" s="62"/>
      <c r="C53" s="163"/>
      <c r="D53" s="0"/>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s="62" customFormat="true" ht="13.5" hidden="false" customHeight="false" outlineLevel="0" collapsed="false">
      <c r="C54" s="163"/>
      <c r="D54" s="164"/>
      <c r="J54" s="57" t="s">
        <v>66</v>
      </c>
      <c r="K54" s="58" t="s">
        <v>47</v>
      </c>
      <c r="L54" s="58" t="s">
        <v>48</v>
      </c>
      <c r="M54" s="58" t="s">
        <v>49</v>
      </c>
    </row>
    <row r="55" customFormat="false" ht="13.5" hidden="false" customHeight="false" outlineLevel="0" collapsed="false">
      <c r="A55" s="62"/>
      <c r="B55" s="62"/>
      <c r="C55" s="163"/>
      <c r="D55" s="164"/>
      <c r="E55" s="62"/>
      <c r="F55" s="62"/>
      <c r="G55" s="62"/>
      <c r="H55" s="62"/>
      <c r="I55" s="62"/>
      <c r="J55" s="57" t="s">
        <v>50</v>
      </c>
      <c r="K55" s="59" t="n">
        <v>26</v>
      </c>
      <c r="L55" s="60" t="n">
        <f aca="false">SUMIF(C16:C50,K55,O16:O50)</f>
        <v>0</v>
      </c>
      <c r="M55" s="61" t="str">
        <f aca="false">IF(L55=0,"",((($G$11-L55)*24)*-1)*60)</f>
        <v/>
      </c>
      <c r="N55" s="0"/>
      <c r="O55" s="0"/>
    </row>
    <row r="56" customFormat="false" ht="13.5" hidden="false" customHeight="false" outlineLevel="0" collapsed="false">
      <c r="A56" s="62"/>
      <c r="B56" s="62"/>
      <c r="C56" s="163"/>
      <c r="D56" s="164"/>
      <c r="E56" s="62"/>
      <c r="F56" s="62"/>
      <c r="G56" s="62"/>
      <c r="H56" s="62"/>
      <c r="I56" s="62"/>
      <c r="J56" s="0"/>
      <c r="K56" s="59" t="n">
        <v>27</v>
      </c>
      <c r="L56" s="60" t="n">
        <f aca="false">SUMIF(C17:C51,K56,O17:O51)</f>
        <v>0.104166666666667</v>
      </c>
      <c r="M56" s="61" t="n">
        <f aca="false">IF(L56=0,"",((($G$11-L56)*24)*-1)*60)</f>
        <v>-450</v>
      </c>
      <c r="N56" s="0"/>
      <c r="O56" s="0"/>
    </row>
    <row r="57" customFormat="false" ht="13.5" hidden="false" customHeight="false" outlineLevel="0" collapsed="false">
      <c r="A57" s="62"/>
      <c r="B57" s="62"/>
      <c r="C57" s="163"/>
      <c r="D57" s="164"/>
      <c r="E57" s="62"/>
      <c r="F57" s="62"/>
      <c r="G57" s="62"/>
      <c r="H57" s="62"/>
      <c r="I57" s="62"/>
      <c r="J57" s="0"/>
      <c r="K57" s="59" t="n">
        <v>28</v>
      </c>
      <c r="L57" s="60" t="n">
        <f aca="false">SUMIF(C18:C52,K57,O18:O52)</f>
        <v>0</v>
      </c>
      <c r="M57" s="61" t="str">
        <f aca="false">IF(L57=0,"",((($G$11-L57)*24)*-1)*60)</f>
        <v/>
      </c>
      <c r="N57" s="0"/>
      <c r="O57" s="0"/>
    </row>
    <row r="58" customFormat="false" ht="13.5" hidden="false" customHeight="false" outlineLevel="0" collapsed="false">
      <c r="A58" s="62"/>
      <c r="B58" s="62"/>
      <c r="C58" s="163"/>
      <c r="D58" s="164"/>
      <c r="E58" s="62"/>
      <c r="F58" s="62"/>
      <c r="G58" s="62"/>
      <c r="H58" s="62"/>
      <c r="I58" s="62"/>
      <c r="J58" s="0"/>
      <c r="K58" s="59" t="n">
        <v>29</v>
      </c>
      <c r="L58" s="60" t="n">
        <f aca="false">SUMIF(C19:C53,K58,O19:O53)</f>
        <v>0</v>
      </c>
      <c r="M58" s="61" t="str">
        <f aca="false">IF(L58=0,"",((($G$11-L58)*24)*-1)*60)</f>
        <v/>
      </c>
      <c r="N58" s="0"/>
      <c r="O58" s="0"/>
    </row>
    <row r="59" customFormat="false" ht="13.5" hidden="false" customHeight="false" outlineLevel="0" collapsed="false">
      <c r="A59" s="62"/>
      <c r="B59" s="62"/>
      <c r="C59" s="163"/>
      <c r="D59" s="164"/>
      <c r="E59" s="62"/>
      <c r="F59" s="62"/>
      <c r="G59" s="62"/>
      <c r="H59" s="62"/>
      <c r="I59" s="62"/>
      <c r="J59" s="57" t="s">
        <v>53</v>
      </c>
      <c r="K59" s="59" t="n">
        <v>30</v>
      </c>
      <c r="L59" s="60" t="n">
        <f aca="false">SUMIF(C20:C54,K59,O20:O54)</f>
        <v>0</v>
      </c>
      <c r="M59" s="61" t="str">
        <f aca="false">IF(L59=0,"",((($G$11-L59)*24)*-1)*60)</f>
        <v/>
      </c>
      <c r="N59" s="0"/>
      <c r="O59" s="0"/>
    </row>
    <row r="60" customFormat="false" ht="13.5" hidden="false" customHeight="false" outlineLevel="0" collapsed="false">
      <c r="A60" s="62"/>
      <c r="B60" s="62"/>
      <c r="C60" s="163"/>
      <c r="D60" s="164"/>
      <c r="E60" s="62"/>
      <c r="F60" s="62"/>
      <c r="G60" s="62"/>
      <c r="H60" s="62"/>
      <c r="I60" s="62"/>
      <c r="J60" s="0"/>
      <c r="K60" s="64" t="s">
        <v>55</v>
      </c>
      <c r="L60" s="64"/>
      <c r="M60" s="65" t="n">
        <f aca="false">SUM(M55:M59)</f>
        <v>-450</v>
      </c>
      <c r="N60" s="0"/>
      <c r="O60" s="0"/>
    </row>
    <row r="61" customFormat="false" ht="55.5" hidden="false" customHeight="true" outlineLevel="0" collapsed="false">
      <c r="B61" s="62"/>
      <c r="C61" s="163"/>
      <c r="D61" s="165"/>
      <c r="E61" s="166"/>
      <c r="F61" s="166"/>
      <c r="G61" s="166"/>
      <c r="H61" s="166"/>
      <c r="I61" s="166"/>
      <c r="J61" s="73"/>
      <c r="K61" s="66"/>
      <c r="L61" s="66"/>
      <c r="M61" s="67"/>
      <c r="N61" s="67"/>
      <c r="O61" s="68"/>
    </row>
    <row r="62" customFormat="false" ht="14.25" hidden="false" customHeight="false" outlineLevel="0" collapsed="false">
      <c r="B62" s="62"/>
      <c r="C62" s="167"/>
      <c r="D62" s="0"/>
      <c r="E62" s="0"/>
      <c r="F62" s="0"/>
      <c r="G62" s="0"/>
      <c r="H62" s="0"/>
      <c r="I62" s="0"/>
      <c r="J62" s="69" t="s">
        <v>57</v>
      </c>
      <c r="K62" s="69"/>
      <c r="L62" s="70"/>
      <c r="M62" s="0"/>
      <c r="N62" s="0"/>
      <c r="O62" s="72" t="s">
        <v>58</v>
      </c>
    </row>
    <row r="63" customFormat="false" ht="14.25" hidden="false" customHeight="false" outlineLevel="0" collapsed="false">
      <c r="B63" s="62"/>
      <c r="C63" s="163"/>
      <c r="D63" s="0"/>
      <c r="E63" s="0"/>
      <c r="F63" s="0"/>
      <c r="G63" s="0"/>
      <c r="H63" s="0"/>
      <c r="I63" s="0"/>
      <c r="J63" s="69"/>
      <c r="K63" s="69"/>
      <c r="L63" s="62"/>
      <c r="M63" s="168"/>
      <c r="N63" s="168"/>
      <c r="O63" s="169"/>
    </row>
    <row r="64" customFormat="false" ht="14.25" hidden="false" customHeight="false" outlineLevel="0" collapsed="false">
      <c r="B64" s="62"/>
      <c r="C64" s="167"/>
      <c r="D64" s="0"/>
      <c r="E64" s="0"/>
      <c r="F64" s="0"/>
      <c r="G64" s="0"/>
      <c r="H64" s="0"/>
      <c r="I64" s="0"/>
      <c r="J64" s="69"/>
      <c r="K64" s="69"/>
      <c r="L64" s="62"/>
      <c r="M64" s="168"/>
      <c r="N64" s="168"/>
      <c r="O64" s="169"/>
    </row>
    <row r="65" customFormat="false" ht="14.25" hidden="false" customHeight="false" outlineLevel="0" collapsed="false">
      <c r="B65" s="62"/>
      <c r="C65" s="163"/>
      <c r="D65" s="0"/>
      <c r="E65" s="0"/>
      <c r="F65" s="0"/>
      <c r="G65" s="0"/>
      <c r="H65" s="0"/>
      <c r="I65" s="0"/>
      <c r="J65" s="69"/>
      <c r="K65" s="69"/>
      <c r="L65" s="62"/>
      <c r="M65" s="168"/>
      <c r="N65" s="168"/>
      <c r="O65" s="169"/>
    </row>
    <row r="66" customFormat="false" ht="14.25" hidden="false" customHeight="false" outlineLevel="0" collapsed="false">
      <c r="B66" s="62"/>
      <c r="C66" s="163"/>
      <c r="D66" s="0"/>
      <c r="E66" s="0"/>
      <c r="F66" s="0"/>
      <c r="G66" s="0"/>
      <c r="H66" s="0"/>
      <c r="I66" s="0"/>
      <c r="J66" s="69"/>
      <c r="K66" s="69"/>
      <c r="L66" s="62"/>
      <c r="M66" s="168"/>
      <c r="N66" s="168"/>
      <c r="O66" s="169"/>
    </row>
    <row r="67" customFormat="false" ht="55.5" hidden="false" customHeight="true" outlineLevel="0" collapsed="false">
      <c r="B67" s="62"/>
      <c r="C67" s="163"/>
      <c r="D67" s="165"/>
      <c r="E67" s="166"/>
      <c r="F67" s="166"/>
      <c r="G67" s="166"/>
      <c r="H67" s="166"/>
      <c r="I67" s="166"/>
      <c r="J67" s="73"/>
      <c r="K67" s="73"/>
      <c r="L67" s="73"/>
      <c r="M67" s="74"/>
      <c r="N67" s="74"/>
      <c r="O67" s="75"/>
    </row>
    <row r="68" customFormat="false" ht="14.25" hidden="false" customHeight="false" outlineLevel="0" collapsed="false">
      <c r="J68" s="69" t="s">
        <v>59</v>
      </c>
      <c r="K68" s="69"/>
      <c r="L68" s="70"/>
      <c r="M68" s="70"/>
      <c r="N68" s="70"/>
      <c r="O68" s="72" t="s">
        <v>58</v>
      </c>
    </row>
  </sheetData>
  <sheetProtection sheet="true" objects="true" scenarios="true"/>
  <mergeCells count="17">
    <mergeCell ref="E3:J3"/>
    <mergeCell ref="E5:G5"/>
    <mergeCell ref="L5:M5"/>
    <mergeCell ref="N5:O5"/>
    <mergeCell ref="E6:G6"/>
    <mergeCell ref="E7:G7"/>
    <mergeCell ref="L7:M7"/>
    <mergeCell ref="N7:O7"/>
    <mergeCell ref="L8:M8"/>
    <mergeCell ref="N8:O8"/>
    <mergeCell ref="L9:M9"/>
    <mergeCell ref="N9:O9"/>
    <mergeCell ref="L10:M10"/>
    <mergeCell ref="N10:O10"/>
    <mergeCell ref="E11:F11"/>
    <mergeCell ref="D15:E15"/>
    <mergeCell ref="K60:L60"/>
  </mergeCells>
  <conditionalFormatting sqref="M60">
    <cfRule type="cellIs" priority="2" operator="lessThan" aboveAverage="0" equalAverage="0" bottom="0" percent="0" rank="0" text="" dxfId="0">
      <formula>0</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true"/>
  </sheetPr>
  <dimension ref="1:68"/>
  <sheetViews>
    <sheetView windowProtection="false" showFormulas="false" showGridLines="false" showRowColHeaders="true" showZeros="false" rightToLeft="false" tabSelected="false" showOutlineSymbols="true" defaultGridColor="true" view="normal" topLeftCell="A28" colorId="64" zoomScale="100" zoomScaleNormal="100" zoomScalePageLayoutView="100" workbookViewId="0">
      <selection pane="topLeft" activeCell="A1" activeCellId="0" sqref="A1"/>
    </sheetView>
  </sheetViews>
  <sheetFormatPr defaultRowHeight="13.5"/>
  <cols>
    <col collapsed="false" hidden="false" max="1" min="1" style="71" width="2.14285714285714"/>
    <col collapsed="false" hidden="true" max="2" min="2" style="71" width="0"/>
    <col collapsed="false" hidden="false" max="3" min="3" style="77" width="4.28571428571429"/>
    <col collapsed="false" hidden="false" max="4" min="4" style="78" width="4.28571428571429"/>
    <col collapsed="false" hidden="false" max="5" min="5" style="71" width="14.8571428571429"/>
    <col collapsed="false" hidden="false" max="12" min="6" style="71" width="12.4183673469388"/>
    <col collapsed="false" hidden="false" max="13" min="13" style="71" width="13.4285714285714"/>
    <col collapsed="false" hidden="false" max="14" min="14" style="71" width="13.0051020408163"/>
    <col collapsed="false" hidden="false" max="16" min="15" style="71" width="12.4183673469388"/>
    <col collapsed="false" hidden="false" max="1025" min="17" style="71" width="9.14285714285714"/>
  </cols>
  <sheetData>
    <row r="1" customFormat="false" ht="34.5" hidden="false" customHeight="true" outlineLevel="0" collapsed="false">
      <c r="A1" s="0"/>
      <c r="B1" s="0"/>
      <c r="C1" s="0"/>
      <c r="D1" s="0"/>
      <c r="E1" s="0"/>
      <c r="F1" s="0"/>
      <c r="G1" s="0"/>
      <c r="H1" s="0"/>
      <c r="I1" s="0"/>
      <c r="J1" s="0"/>
      <c r="K1" s="0"/>
      <c r="L1" s="0"/>
      <c r="M1" s="0"/>
      <c r="N1" s="0"/>
      <c r="O1" s="79" t="s">
        <v>0</v>
      </c>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true" outlineLevel="0" collapsed="false">
      <c r="A2" s="0"/>
      <c r="B2" s="0"/>
      <c r="C2" s="0"/>
      <c r="D2" s="0"/>
      <c r="E2" s="0"/>
      <c r="F2" s="0"/>
      <c r="G2" s="0"/>
      <c r="H2" s="0"/>
      <c r="I2" s="0"/>
      <c r="J2" s="0"/>
      <c r="K2" s="0"/>
      <c r="L2" s="0"/>
      <c r="M2" s="0"/>
      <c r="N2" s="0"/>
      <c r="O2" s="0"/>
      <c r="P2" s="8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8.5" hidden="false" customHeight="true" outlineLevel="0" collapsed="false">
      <c r="A3" s="0"/>
      <c r="B3" s="0"/>
      <c r="C3" s="0"/>
      <c r="D3" s="0"/>
      <c r="E3" s="81" t="s">
        <v>2</v>
      </c>
      <c r="F3" s="81"/>
      <c r="G3" s="81"/>
      <c r="H3" s="81"/>
      <c r="I3" s="81"/>
      <c r="J3" s="81"/>
      <c r="K3" s="82"/>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4.25" hidden="false" customHeight="true" outlineLevel="0" collapsed="false">
      <c r="A4" s="0"/>
      <c r="B4" s="0"/>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7.1" hidden="false" customHeight="true" outlineLevel="0" collapsed="false">
      <c r="A5" s="0"/>
      <c r="B5" s="0"/>
      <c r="C5" s="0"/>
      <c r="D5" s="0"/>
      <c r="E5" s="22" t="s">
        <v>3</v>
      </c>
      <c r="F5" s="22"/>
      <c r="G5" s="22"/>
      <c r="H5" s="17"/>
      <c r="I5" s="0"/>
      <c r="J5" s="0"/>
      <c r="K5" s="0"/>
      <c r="L5" s="83" t="s">
        <v>4</v>
      </c>
      <c r="M5" s="83"/>
      <c r="N5" s="170" t="s">
        <v>73</v>
      </c>
      <c r="O5" s="17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7.1" hidden="false" customHeight="true" outlineLevel="0" collapsed="false">
      <c r="A6" s="0"/>
      <c r="B6" s="0"/>
      <c r="C6" s="0"/>
      <c r="D6" s="0"/>
      <c r="E6" s="22" t="s">
        <v>7</v>
      </c>
      <c r="F6" s="22"/>
      <c r="G6" s="22"/>
      <c r="H6" s="17"/>
      <c r="I6" s="0"/>
      <c r="J6" s="0"/>
      <c r="K6" s="0"/>
      <c r="L6" s="85"/>
      <c r="M6" s="85"/>
      <c r="N6" s="86"/>
      <c r="O6" s="86"/>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7.1" hidden="false" customHeight="true" outlineLevel="0" collapsed="false">
      <c r="A7" s="0"/>
      <c r="B7" s="0"/>
      <c r="C7" s="0"/>
      <c r="D7" s="0"/>
      <c r="E7" s="22"/>
      <c r="F7" s="22"/>
      <c r="G7" s="22"/>
      <c r="H7" s="17"/>
      <c r="I7" s="0"/>
      <c r="J7" s="0"/>
      <c r="K7" s="0"/>
      <c r="L7" s="83" t="s">
        <v>61</v>
      </c>
      <c r="M7" s="83"/>
      <c r="N7" s="87" t="s">
        <v>62</v>
      </c>
      <c r="O7" s="87"/>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7.1" hidden="false" customHeight="true" outlineLevel="0" collapsed="false">
      <c r="A8" s="0"/>
      <c r="B8" s="0"/>
      <c r="C8" s="0"/>
      <c r="D8" s="0"/>
      <c r="E8" s="0"/>
      <c r="F8" s="0"/>
      <c r="G8" s="0"/>
      <c r="H8" s="0"/>
      <c r="I8" s="0"/>
      <c r="J8" s="0"/>
      <c r="K8" s="0"/>
      <c r="L8" s="83"/>
      <c r="M8" s="83"/>
      <c r="N8" s="88"/>
      <c r="O8" s="88"/>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7.1" hidden="false" customHeight="true" outlineLevel="0" collapsed="false">
      <c r="A9" s="0"/>
      <c r="B9" s="0"/>
      <c r="C9" s="0"/>
      <c r="D9" s="0"/>
      <c r="E9" s="0"/>
      <c r="F9" s="0"/>
      <c r="G9" s="0"/>
      <c r="H9" s="0"/>
      <c r="I9" s="0"/>
      <c r="J9" s="0"/>
      <c r="K9" s="0"/>
      <c r="L9" s="83" t="s">
        <v>10</v>
      </c>
      <c r="M9" s="83"/>
      <c r="N9" s="87" t="s">
        <v>63</v>
      </c>
      <c r="O9" s="87"/>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7.1" hidden="false" customHeight="true" outlineLevel="0" collapsed="false">
      <c r="A10" s="0"/>
      <c r="B10" s="0"/>
      <c r="C10" s="0"/>
      <c r="D10" s="89"/>
      <c r="E10" s="17" t="s">
        <v>13</v>
      </c>
      <c r="F10" s="18"/>
      <c r="G10" s="90" t="n">
        <v>2</v>
      </c>
      <c r="H10" s="91"/>
      <c r="I10" s="0"/>
      <c r="J10" s="0"/>
      <c r="K10" s="0"/>
      <c r="L10" s="83"/>
      <c r="M10" s="83"/>
      <c r="N10" s="88"/>
      <c r="O10" s="88"/>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7.1" hidden="false" customHeight="true" outlineLevel="0" collapsed="false">
      <c r="A11" s="0"/>
      <c r="B11" s="0"/>
      <c r="C11" s="92"/>
      <c r="D11" s="0"/>
      <c r="E11" s="22" t="s">
        <v>15</v>
      </c>
      <c r="F11" s="22"/>
      <c r="G11" s="171" t="n">
        <v>0.416666666666667</v>
      </c>
      <c r="H11" s="91"/>
      <c r="I11" s="0"/>
      <c r="J11" s="0"/>
      <c r="K11" s="0"/>
      <c r="L11" s="94"/>
      <c r="M11" s="94"/>
      <c r="N11" s="95"/>
      <c r="O11" s="96"/>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1" hidden="false" customHeight="true" outlineLevel="0" collapsed="false">
      <c r="A12" s="0"/>
      <c r="B12" s="0"/>
      <c r="C12" s="0"/>
      <c r="D12" s="89"/>
      <c r="E12" s="17" t="s">
        <v>16</v>
      </c>
      <c r="F12" s="27"/>
      <c r="G12" s="97" t="n">
        <v>42552</v>
      </c>
      <c r="H12" s="34" t="s">
        <v>17</v>
      </c>
      <c r="I12" s="98" t="n">
        <v>42735</v>
      </c>
      <c r="J12" s="0"/>
      <c r="K12" s="0"/>
      <c r="L12" s="94"/>
      <c r="M12" s="94"/>
      <c r="N12" s="95"/>
      <c r="O12" s="96"/>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7.1" hidden="false" customHeight="true" outlineLevel="0" collapsed="false">
      <c r="A13" s="0"/>
      <c r="B13" s="99"/>
      <c r="C13" s="100"/>
      <c r="D13" s="89"/>
      <c r="E13" s="17" t="s">
        <v>18</v>
      </c>
      <c r="F13" s="27"/>
      <c r="G13" s="90" t="n">
        <v>4</v>
      </c>
      <c r="H13" s="101" t="s">
        <v>19</v>
      </c>
      <c r="I13" s="102"/>
      <c r="J13" s="34" t="s">
        <v>20</v>
      </c>
      <c r="K13" s="102" t="n">
        <f aca="false">M51</f>
        <v>0</v>
      </c>
      <c r="L13" s="34" t="s">
        <v>21</v>
      </c>
      <c r="M13" s="102" t="n">
        <f aca="false">G13-I13-K13</f>
        <v>4</v>
      </c>
      <c r="N13" s="95"/>
      <c r="O13" s="96"/>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4.25" hidden="false" customHeight="false" outlineLevel="0" collapsed="false">
      <c r="A14" s="0"/>
      <c r="B14" s="0"/>
      <c r="C14" s="92"/>
      <c r="D14" s="0"/>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21" hidden="false" customHeight="true" outlineLevel="0" collapsed="false">
      <c r="A15" s="0"/>
      <c r="B15" s="0"/>
      <c r="C15" s="103" t="s">
        <v>64</v>
      </c>
      <c r="D15" s="104" t="s">
        <v>23</v>
      </c>
      <c r="E15" s="104"/>
      <c r="F15" s="104" t="s">
        <v>24</v>
      </c>
      <c r="G15" s="105" t="s">
        <v>25</v>
      </c>
      <c r="H15" s="105" t="s">
        <v>26</v>
      </c>
      <c r="I15" s="104" t="s">
        <v>24</v>
      </c>
      <c r="J15" s="105" t="s">
        <v>25</v>
      </c>
      <c r="K15" s="105" t="s">
        <v>27</v>
      </c>
      <c r="L15" s="105" t="s">
        <v>65</v>
      </c>
      <c r="M15" s="106" t="s">
        <v>29</v>
      </c>
      <c r="N15" s="105" t="s">
        <v>30</v>
      </c>
      <c r="O15" s="105" t="s">
        <v>31</v>
      </c>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21" hidden="false" customHeight="true" outlineLevel="0" collapsed="false">
      <c r="A16" s="0"/>
      <c r="B16" s="115" t="n">
        <v>42583</v>
      </c>
      <c r="C16" s="107" t="n">
        <f aca="false">TRUNC((B16-DATE(YEAR(B16+3-MOD(B16-2,7)),1,MOD(B16-2,7)-9))/7)</f>
        <v>31</v>
      </c>
      <c r="D16" s="108" t="n">
        <v>1</v>
      </c>
      <c r="E16" s="109" t="s">
        <v>34</v>
      </c>
      <c r="F16" s="110"/>
      <c r="G16" s="110"/>
      <c r="H16" s="111" t="n">
        <f aca="false">G16-F16</f>
        <v>0</v>
      </c>
      <c r="I16" s="112"/>
      <c r="J16" s="110"/>
      <c r="K16" s="111" t="n">
        <f aca="false">J16-I16</f>
        <v>0</v>
      </c>
      <c r="L16" s="113" t="n">
        <f aca="false">(IF((H16+K16)&gt;0.375,0.0416666666666667,IF((H16+K16)&gt;0.25,0.0208333333333333,0)))</f>
        <v>0</v>
      </c>
      <c r="M16" s="114"/>
      <c r="N16" s="111" t="str">
        <f aca="false">IF(M16="","",M16*($G$11/$G$10))</f>
        <v/>
      </c>
      <c r="O16" s="113" t="n">
        <f aca="false">IF((H16+K16-L16)&gt;0.416666666666666,"10h überschritten",(H16+K16-L16))</f>
        <v>0</v>
      </c>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21" hidden="false" customHeight="true" outlineLevel="0" collapsed="false">
      <c r="A17" s="0"/>
      <c r="B17" s="115" t="n">
        <v>42584</v>
      </c>
      <c r="C17" s="107" t="n">
        <f aca="false">TRUNC((B17-DATE(YEAR(B17+3-MOD(B17-2,7)),1,MOD(B17-2,7)-9))/7)</f>
        <v>31</v>
      </c>
      <c r="D17" s="108" t="n">
        <v>2</v>
      </c>
      <c r="E17" s="109" t="s">
        <v>35</v>
      </c>
      <c r="F17" s="110"/>
      <c r="G17" s="110"/>
      <c r="H17" s="111" t="n">
        <f aca="false">G17-F17</f>
        <v>0</v>
      </c>
      <c r="I17" s="112"/>
      <c r="J17" s="110"/>
      <c r="K17" s="111" t="n">
        <f aca="false">J17-I17</f>
        <v>0</v>
      </c>
      <c r="L17" s="113" t="n">
        <f aca="false">(IF((H17+K17)&gt;0.375,0.0416666666666667,IF((H17+K17)&gt;0.25,0.0208333333333333,0)))</f>
        <v>0</v>
      </c>
      <c r="M17" s="114"/>
      <c r="N17" s="111" t="str">
        <f aca="false">IF(M17="","",M17*($G$11/$G$10))</f>
        <v/>
      </c>
      <c r="O17" s="113" t="n">
        <f aca="false">IF((H17+K17-L17)&gt;0.416666666666666,"10h überschritten",(H17+K17-L17))</f>
        <v>0</v>
      </c>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21" hidden="false" customHeight="true" outlineLevel="0" collapsed="false">
      <c r="A18" s="0"/>
      <c r="B18" s="115" t="n">
        <v>42585</v>
      </c>
      <c r="C18" s="107" t="n">
        <f aca="false">TRUNC((B18-DATE(YEAR(B18+3-MOD(B18-2,7)),1,MOD(B18-2,7)-9))/7)</f>
        <v>31</v>
      </c>
      <c r="D18" s="108" t="n">
        <v>3</v>
      </c>
      <c r="E18" s="109" t="s">
        <v>36</v>
      </c>
      <c r="F18" s="110"/>
      <c r="G18" s="110"/>
      <c r="H18" s="111" t="n">
        <f aca="false">G18-F18</f>
        <v>0</v>
      </c>
      <c r="I18" s="112"/>
      <c r="J18" s="110"/>
      <c r="K18" s="111" t="n">
        <f aca="false">J18-I18</f>
        <v>0</v>
      </c>
      <c r="L18" s="113" t="n">
        <f aca="false">(IF((H18+K18)&gt;0.375,0.0416666666666667,IF((H18+K18)&gt;0.25,0.0208333333333333,0)))</f>
        <v>0</v>
      </c>
      <c r="M18" s="114"/>
      <c r="N18" s="111" t="str">
        <f aca="false">IF(M18="","",M18*($G$11/$G$10))</f>
        <v/>
      </c>
      <c r="O18" s="113" t="n">
        <f aca="false">IF((H18+K18-L18)&gt;0.416666666666666,"10h überschritten",(H18+K18-L18))</f>
        <v>0</v>
      </c>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21" hidden="false" customHeight="true" outlineLevel="0" collapsed="false">
      <c r="A19" s="0"/>
      <c r="B19" s="115" t="n">
        <v>42586</v>
      </c>
      <c r="C19" s="107" t="n">
        <f aca="false">TRUNC((B19-DATE(YEAR(B19+3-MOD(B19-2,7)),1,MOD(B19-2,7)-9))/7)</f>
        <v>31</v>
      </c>
      <c r="D19" s="108" t="n">
        <v>4</v>
      </c>
      <c r="E19" s="109" t="s">
        <v>38</v>
      </c>
      <c r="F19" s="110"/>
      <c r="G19" s="110"/>
      <c r="H19" s="111" t="n">
        <f aca="false">G19-F19</f>
        <v>0</v>
      </c>
      <c r="I19" s="112"/>
      <c r="J19" s="110"/>
      <c r="K19" s="111" t="n">
        <f aca="false">J19-I19</f>
        <v>0</v>
      </c>
      <c r="L19" s="113" t="n">
        <f aca="false">(IF((H19+K19)&gt;0.375,0.0416666666666667,IF((H19+K19)&gt;0.25,0.0208333333333333,0)))</f>
        <v>0</v>
      </c>
      <c r="M19" s="114"/>
      <c r="N19" s="111" t="str">
        <f aca="false">IF(M19="","",M19*($G$11/$G$10))</f>
        <v/>
      </c>
      <c r="O19" s="113" t="n">
        <f aca="false">IF((H19+K19-L19)&gt;0.416666666666666,"10h überschritten",(H19+K19-L19))</f>
        <v>0</v>
      </c>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1" hidden="false" customHeight="true" outlineLevel="0" collapsed="false">
      <c r="A20" s="0"/>
      <c r="B20" s="115" t="n">
        <v>42587</v>
      </c>
      <c r="C20" s="107" t="n">
        <f aca="false">TRUNC((B20-DATE(YEAR(B20+3-MOD(B20-2,7)),1,MOD(B20-2,7)-9))/7)</f>
        <v>31</v>
      </c>
      <c r="D20" s="108" t="n">
        <v>5</v>
      </c>
      <c r="E20" s="118" t="s">
        <v>39</v>
      </c>
      <c r="F20" s="146"/>
      <c r="G20" s="146"/>
      <c r="H20" s="147" t="n">
        <f aca="false">G20-F20</f>
        <v>0</v>
      </c>
      <c r="I20" s="148"/>
      <c r="J20" s="146"/>
      <c r="K20" s="147" t="n">
        <f aca="false">J20-I20</f>
        <v>0</v>
      </c>
      <c r="L20" s="149" t="n">
        <f aca="false">(IF((H20+K20)&gt;0.375,0.0416666666666667,IF((H20+K20)&gt;0.25,0.0208333333333333,0)))</f>
        <v>0</v>
      </c>
      <c r="M20" s="150"/>
      <c r="N20" s="147" t="str">
        <f aca="false">IF(M20="","",M20*($G$11/$G$10))</f>
        <v/>
      </c>
      <c r="O20" s="149" t="n">
        <f aca="false">IF((H20+K20-L20)&gt;0.416666666666666,"10h überschritten",(H20+K20-L20))</f>
        <v>0</v>
      </c>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21" hidden="false" customHeight="true" outlineLevel="0" collapsed="false">
      <c r="A21" s="0"/>
      <c r="B21" s="115" t="n">
        <v>42588</v>
      </c>
      <c r="C21" s="107" t="n">
        <f aca="false">TRUNC((B21-DATE(YEAR(B21+3-MOD(B21-2,7)),1,MOD(B21-2,7)-9))/7)</f>
        <v>31</v>
      </c>
      <c r="D21" s="108" t="n">
        <v>6</v>
      </c>
      <c r="E21" s="126" t="s">
        <v>40</v>
      </c>
      <c r="F21" s="151"/>
      <c r="G21" s="151"/>
      <c r="H21" s="152" t="n">
        <f aca="false">G21-F21</f>
        <v>0</v>
      </c>
      <c r="I21" s="153"/>
      <c r="J21" s="151"/>
      <c r="K21" s="152" t="n">
        <f aca="false">J21-I21</f>
        <v>0</v>
      </c>
      <c r="L21" s="154"/>
      <c r="M21" s="155"/>
      <c r="N21" s="152" t="str">
        <f aca="false">IF(M21="","",M21*($G$11/$G$10))</f>
        <v/>
      </c>
      <c r="O21" s="154" t="n">
        <f aca="false">IF((H21+K21-L21)&gt;0.416666666666666,"10h überschritten",(H21+K21-L21))</f>
        <v>0</v>
      </c>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1" hidden="false" customHeight="true" outlineLevel="0" collapsed="false">
      <c r="A22" s="0"/>
      <c r="B22" s="115" t="n">
        <v>42589</v>
      </c>
      <c r="C22" s="107" t="n">
        <f aca="false">TRUNC((B22-DATE(YEAR(B22+3-MOD(B22-2,7)),1,MOD(B22-2,7)-9))/7)</f>
        <v>31</v>
      </c>
      <c r="D22" s="108" t="n">
        <v>7</v>
      </c>
      <c r="E22" s="134" t="s">
        <v>41</v>
      </c>
      <c r="F22" s="156"/>
      <c r="G22" s="156"/>
      <c r="H22" s="157" t="n">
        <f aca="false">G22-F22</f>
        <v>0</v>
      </c>
      <c r="I22" s="158"/>
      <c r="J22" s="156"/>
      <c r="K22" s="157" t="n">
        <f aca="false">J22-I22</f>
        <v>0</v>
      </c>
      <c r="L22" s="159"/>
      <c r="M22" s="160"/>
      <c r="N22" s="157" t="str">
        <f aca="false">IF(M22="","",M22*($G$11/$G$10))</f>
        <v/>
      </c>
      <c r="O22" s="159" t="n">
        <f aca="false">IF((H22+K22-L22)&gt;0.416666666666666,"10h überschritten",(H22+K22-L22))</f>
        <v>0</v>
      </c>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21" hidden="false" customHeight="true" outlineLevel="0" collapsed="false">
      <c r="A23" s="0"/>
      <c r="B23" s="115" t="n">
        <v>42590</v>
      </c>
      <c r="C23" s="107" t="n">
        <f aca="false">TRUNC((B23-DATE(YEAR(B23+3-MOD(B23-2,7)),1,MOD(B23-2,7)-9))/7)</f>
        <v>32</v>
      </c>
      <c r="D23" s="108" t="n">
        <v>8</v>
      </c>
      <c r="E23" s="109" t="s">
        <v>34</v>
      </c>
      <c r="F23" s="110"/>
      <c r="G23" s="110"/>
      <c r="H23" s="161" t="n">
        <f aca="false">G23-F23</f>
        <v>0</v>
      </c>
      <c r="I23" s="112"/>
      <c r="J23" s="110"/>
      <c r="K23" s="161" t="n">
        <f aca="false">J23-I23</f>
        <v>0</v>
      </c>
      <c r="L23" s="113" t="n">
        <f aca="false">(IF((H23+K23)&gt;0.375,0.0416666666666667,IF((H23+K23)&gt;0.25,0.0208333333333333,0)))</f>
        <v>0</v>
      </c>
      <c r="M23" s="114"/>
      <c r="N23" s="161" t="str">
        <f aca="false">IF(M23="","",M23*($G$11/$G$10))</f>
        <v/>
      </c>
      <c r="O23" s="113" t="n">
        <f aca="false">IF((H23+K23-L23)&gt;0.416666666666666,"10h überschritten",(H23+K23-L23))</f>
        <v>0</v>
      </c>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1" hidden="false" customHeight="true" outlineLevel="0" collapsed="false">
      <c r="A24" s="0"/>
      <c r="B24" s="115" t="n">
        <v>42591</v>
      </c>
      <c r="C24" s="107" t="n">
        <f aca="false">TRUNC((B24-DATE(YEAR(B24+3-MOD(B24-2,7)),1,MOD(B24-2,7)-9))/7)</f>
        <v>32</v>
      </c>
      <c r="D24" s="108" t="n">
        <v>9</v>
      </c>
      <c r="E24" s="109" t="s">
        <v>35</v>
      </c>
      <c r="F24" s="110"/>
      <c r="G24" s="110"/>
      <c r="H24" s="111" t="n">
        <f aca="false">G24-F24</f>
        <v>0</v>
      </c>
      <c r="I24" s="112"/>
      <c r="J24" s="110"/>
      <c r="K24" s="111" t="n">
        <f aca="false">J24-I24</f>
        <v>0</v>
      </c>
      <c r="L24" s="113" t="n">
        <f aca="false">(IF((H24+K24)&gt;0.375,0.0416666666666667,IF((H24+K24)&gt;0.25,0.0208333333333333,0)))</f>
        <v>0</v>
      </c>
      <c r="M24" s="114"/>
      <c r="N24" s="111" t="inlineStr">
        <f aca="false">IF(M24="","",M24*($G$11/$G$10))</f>
        <is>
          <t/>
        </is>
      </c>
      <c r="O24" s="113" t="n">
        <f aca="false">IF((H24+K24-L24)&gt;0.416666666666666,"10h überschritten",(H24+K24-L24))</f>
        <v>0</v>
      </c>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21" hidden="false" customHeight="true" outlineLevel="0" collapsed="false">
      <c r="A25" s="0"/>
      <c r="B25" s="115" t="n">
        <v>42592</v>
      </c>
      <c r="C25" s="107" t="n">
        <f aca="false">TRUNC((B25-DATE(YEAR(B25+3-MOD(B25-2,7)),1,MOD(B25-2,7)-9))/7)</f>
        <v>32</v>
      </c>
      <c r="D25" s="108" t="n">
        <v>10</v>
      </c>
      <c r="E25" s="109" t="s">
        <v>36</v>
      </c>
      <c r="F25" s="110"/>
      <c r="G25" s="110"/>
      <c r="H25" s="172" t="n">
        <f aca="false">G25-F25</f>
        <v>0</v>
      </c>
      <c r="I25" s="112"/>
      <c r="J25" s="110"/>
      <c r="K25" s="111" t="n">
        <f aca="false">J25-I25</f>
        <v>0</v>
      </c>
      <c r="L25" s="113" t="n">
        <f aca="false">(IF((H25+K25)&gt;0.375,0.0416666666666667,IF((H25+K25)&gt;0.25,0.0208333333333333,0)))</f>
        <v>0</v>
      </c>
      <c r="M25" s="114"/>
      <c r="N25" s="111"/>
      <c r="O25" s="113" t="n">
        <f aca="false">IF((H25+K25-L25)&gt;0.416666666666666,"10h überschritten",(H25+K25-L25))</f>
        <v>0</v>
      </c>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21" hidden="false" customHeight="true" outlineLevel="0" collapsed="false">
      <c r="A26" s="0"/>
      <c r="B26" s="115" t="n">
        <v>42593</v>
      </c>
      <c r="C26" s="107" t="n">
        <f aca="false">TRUNC((B26-DATE(YEAR(B26+3-MOD(B26-2,7)),1,MOD(B26-2,7)-9))/7)</f>
        <v>32</v>
      </c>
      <c r="D26" s="108" t="n">
        <v>11</v>
      </c>
      <c r="E26" s="109" t="s">
        <v>38</v>
      </c>
      <c r="F26" s="110"/>
      <c r="G26" s="110"/>
      <c r="H26" s="111" t="n">
        <f aca="false">G26-F26</f>
        <v>0</v>
      </c>
      <c r="I26" s="112"/>
      <c r="J26" s="110"/>
      <c r="K26" s="111" t="n">
        <f aca="false">J26-I26</f>
        <v>0</v>
      </c>
      <c r="L26" s="113" t="n">
        <f aca="false">(IF((H26+K26)&gt;0.375,0.0416666666666667,IF((H26+K26)&gt;0.25,0.0208333333333333,0)))</f>
        <v>0</v>
      </c>
      <c r="M26" s="114"/>
      <c r="N26" s="111"/>
      <c r="O26" s="113" t="n">
        <f aca="false">IF((H26+K26-L26)&gt;0.416666666666666,"10h überschritten",(H26+K26-L26))</f>
        <v>0</v>
      </c>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21" hidden="false" customHeight="true" outlineLevel="0" collapsed="false">
      <c r="A27" s="0"/>
      <c r="B27" s="115" t="n">
        <v>42594</v>
      </c>
      <c r="C27" s="107" t="n">
        <f aca="false">TRUNC((B27-DATE(YEAR(B27+3-MOD(B27-2,7)),1,MOD(B27-2,7)-9))/7)</f>
        <v>32</v>
      </c>
      <c r="D27" s="108" t="n">
        <v>12</v>
      </c>
      <c r="E27" s="118" t="s">
        <v>39</v>
      </c>
      <c r="F27" s="146"/>
      <c r="G27" s="146"/>
      <c r="H27" s="147" t="n">
        <f aca="false">G27-F27</f>
        <v>0</v>
      </c>
      <c r="I27" s="148"/>
      <c r="J27" s="146"/>
      <c r="K27" s="147" t="n">
        <f aca="false">J27-I27</f>
        <v>0</v>
      </c>
      <c r="L27" s="149" t="n">
        <f aca="false">(IF((H27+K27)&gt;0.375,0.0416666666666667,IF((H27+K27)&gt;0.25,0.0208333333333333,0)))</f>
        <v>0</v>
      </c>
      <c r="M27" s="150"/>
      <c r="N27" s="147"/>
      <c r="O27" s="149" t="n">
        <f aca="false">IF((H27+K27-L27)&gt;0.416666666666666,"10h überschritten",(H27+K27-L27))</f>
        <v>0</v>
      </c>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21" hidden="false" customHeight="true" outlineLevel="0" collapsed="false">
      <c r="A28" s="0"/>
      <c r="B28" s="115" t="n">
        <v>42595</v>
      </c>
      <c r="C28" s="107" t="n">
        <f aca="false">TRUNC((B28-DATE(YEAR(B28+3-MOD(B28-2,7)),1,MOD(B28-2,7)-9))/7)</f>
        <v>32</v>
      </c>
      <c r="D28" s="108" t="n">
        <v>13</v>
      </c>
      <c r="E28" s="126" t="s">
        <v>40</v>
      </c>
      <c r="F28" s="151"/>
      <c r="G28" s="151"/>
      <c r="H28" s="152" t="n">
        <f aca="false">G28-F28</f>
        <v>0</v>
      </c>
      <c r="I28" s="153"/>
      <c r="J28" s="151"/>
      <c r="K28" s="152" t="n">
        <f aca="false">J28-I28</f>
        <v>0</v>
      </c>
      <c r="L28" s="154"/>
      <c r="M28" s="155"/>
      <c r="N28" s="152"/>
      <c r="O28" s="154" t="n">
        <f aca="false">IF((H28+K28-L28)&gt;0.416666666666666,"10h überschritten",(H28+K28-L28))</f>
        <v>0</v>
      </c>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21" hidden="false" customHeight="true" outlineLevel="0" collapsed="false">
      <c r="A29" s="0"/>
      <c r="B29" s="115" t="n">
        <v>42596</v>
      </c>
      <c r="C29" s="107" t="n">
        <f aca="false">TRUNC((B29-DATE(YEAR(B29+3-MOD(B29-2,7)),1,MOD(B29-2,7)-9))/7)</f>
        <v>32</v>
      </c>
      <c r="D29" s="108" t="n">
        <v>14</v>
      </c>
      <c r="E29" s="134" t="s">
        <v>41</v>
      </c>
      <c r="F29" s="156"/>
      <c r="G29" s="156"/>
      <c r="H29" s="157" t="n">
        <f aca="false">G29-F29</f>
        <v>0</v>
      </c>
      <c r="I29" s="158"/>
      <c r="J29" s="156"/>
      <c r="K29" s="157" t="n">
        <f aca="false">J29-I29</f>
        <v>0</v>
      </c>
      <c r="L29" s="159"/>
      <c r="M29" s="160"/>
      <c r="N29" s="157"/>
      <c r="O29" s="159" t="n">
        <f aca="false">IF((H29+K29-L29)&gt;0.416666666666666,"10h überschritten",(H29+K29-L29))</f>
        <v>0</v>
      </c>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1" hidden="false" customHeight="true" outlineLevel="0" collapsed="false">
      <c r="A30" s="0"/>
      <c r="B30" s="115" t="n">
        <v>42597</v>
      </c>
      <c r="C30" s="107" t="n">
        <f aca="false">TRUNC((B30-DATE(YEAR(B30+3-MOD(B30-2,7)),1,MOD(B30-2,7)-9))/7)</f>
        <v>33</v>
      </c>
      <c r="D30" s="108" t="n">
        <v>15</v>
      </c>
      <c r="E30" s="109" t="s">
        <v>34</v>
      </c>
      <c r="F30" s="110"/>
      <c r="G30" s="110"/>
      <c r="H30" s="161" t="n">
        <f aca="false">G30-F30</f>
        <v>0</v>
      </c>
      <c r="I30" s="112"/>
      <c r="J30" s="110"/>
      <c r="K30" s="161" t="n">
        <f aca="false">J30-I30</f>
        <v>0</v>
      </c>
      <c r="L30" s="113" t="n">
        <f aca="false">(IF((H30+K30)&gt;0.375,0.0416666666666667,IF((H30+K30)&gt;0.25,0.0208333333333333,0)))</f>
        <v>0</v>
      </c>
      <c r="M30" s="114"/>
      <c r="N30" s="161"/>
      <c r="O30" s="113" t="n">
        <f aca="false">IF((H30+K30-L30)&gt;0.416666666666666,"10h überschritten",(H30+K30-L30))</f>
        <v>0</v>
      </c>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21" hidden="false" customHeight="true" outlineLevel="0" collapsed="false">
      <c r="A31" s="0"/>
      <c r="B31" s="115" t="n">
        <v>42598</v>
      </c>
      <c r="C31" s="107" t="n">
        <f aca="false">TRUNC((B31-DATE(YEAR(B31+3-MOD(B31-2,7)),1,MOD(B31-2,7)-9))/7)</f>
        <v>33</v>
      </c>
      <c r="D31" s="108" t="n">
        <v>16</v>
      </c>
      <c r="E31" s="109" t="s">
        <v>35</v>
      </c>
      <c r="F31" s="110"/>
      <c r="G31" s="110"/>
      <c r="H31" s="111" t="n">
        <f aca="false">G31-F31</f>
        <v>0</v>
      </c>
      <c r="I31" s="112"/>
      <c r="J31" s="110"/>
      <c r="K31" s="111" t="n">
        <f aca="false">J31-I31</f>
        <v>0</v>
      </c>
      <c r="L31" s="113" t="n">
        <f aca="false">(IF((H31+K31)&gt;0.375,0.0416666666666667,IF((H31+K31)&gt;0.25,0.0208333333333333,0)))</f>
        <v>0</v>
      </c>
      <c r="M31" s="114"/>
      <c r="N31" s="111"/>
      <c r="O31" s="113" t="n">
        <f aca="false">IF((H31+K31-L31)&gt;0.416666666666666,"10h überschritten",(H31+K31-L31))</f>
        <v>0</v>
      </c>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21" hidden="false" customHeight="true" outlineLevel="0" collapsed="false">
      <c r="A32" s="0"/>
      <c r="B32" s="115" t="n">
        <v>42599</v>
      </c>
      <c r="C32" s="107" t="n">
        <f aca="false">TRUNC((B32-DATE(YEAR(B32+3-MOD(B32-2,7)),1,MOD(B32-2,7)-9))/7)</f>
        <v>33</v>
      </c>
      <c r="D32" s="108" t="n">
        <v>17</v>
      </c>
      <c r="E32" s="109" t="s">
        <v>36</v>
      </c>
      <c r="F32" s="110"/>
      <c r="G32" s="110"/>
      <c r="H32" s="111" t="n">
        <f aca="false">G32-F32</f>
        <v>0</v>
      </c>
      <c r="I32" s="112"/>
      <c r="J32" s="110"/>
      <c r="K32" s="111" t="n">
        <f aca="false">J32-I32</f>
        <v>0</v>
      </c>
      <c r="L32" s="113" t="n">
        <f aca="false">(IF((H32+K32)&gt;0.375,0.0416666666666667,IF((H32+K32)&gt;0.25,0.0208333333333333,0)))</f>
        <v>0</v>
      </c>
      <c r="M32" s="114"/>
      <c r="N32" s="111"/>
      <c r="O32" s="113" t="n">
        <f aca="false">IF((H32+K32-L32)&gt;0.416666666666666,"10h überschritten",(H32+K32-L32))</f>
        <v>0</v>
      </c>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21" hidden="false" customHeight="true" outlineLevel="0" collapsed="false">
      <c r="A33" s="0"/>
      <c r="B33" s="115" t="n">
        <v>42600</v>
      </c>
      <c r="C33" s="107" t="n">
        <f aca="false">TRUNC((B33-DATE(YEAR(B33+3-MOD(B33-2,7)),1,MOD(B33-2,7)-9))/7)</f>
        <v>33</v>
      </c>
      <c r="D33" s="108" t="n">
        <v>18</v>
      </c>
      <c r="E33" s="109" t="s">
        <v>38</v>
      </c>
      <c r="F33" s="110"/>
      <c r="G33" s="110"/>
      <c r="H33" s="111" t="n">
        <f aca="false">G33-F33</f>
        <v>0</v>
      </c>
      <c r="I33" s="112"/>
      <c r="J33" s="110"/>
      <c r="K33" s="111" t="n">
        <f aca="false">J33-I33</f>
        <v>0</v>
      </c>
      <c r="L33" s="113" t="n">
        <f aca="false">(IF((H33+K33)&gt;0.375,0.0416666666666667,IF((H33+K33)&gt;0.25,0.0208333333333333,0)))</f>
        <v>0</v>
      </c>
      <c r="M33" s="114"/>
      <c r="N33" s="111"/>
      <c r="O33" s="113" t="n">
        <f aca="false">IF((H33+K33-L33)&gt;0.416666666666666,"10h überschritten",(H33+K33-L33))</f>
        <v>0</v>
      </c>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21" hidden="false" customHeight="true" outlineLevel="0" collapsed="false">
      <c r="A34" s="0"/>
      <c r="B34" s="115" t="n">
        <v>42601</v>
      </c>
      <c r="C34" s="107" t="n">
        <f aca="false">TRUNC((B34-DATE(YEAR(B34+3-MOD(B34-2,7)),1,MOD(B34-2,7)-9))/7)</f>
        <v>33</v>
      </c>
      <c r="D34" s="108" t="n">
        <v>19</v>
      </c>
      <c r="E34" s="118" t="s">
        <v>39</v>
      </c>
      <c r="F34" s="146"/>
      <c r="G34" s="146"/>
      <c r="H34" s="147" t="n">
        <f aca="false">G34-F34</f>
        <v>0</v>
      </c>
      <c r="I34" s="148"/>
      <c r="J34" s="146"/>
      <c r="K34" s="147" t="n">
        <f aca="false">J34-I34</f>
        <v>0</v>
      </c>
      <c r="L34" s="149" t="n">
        <f aca="false">(IF((H34+K34)&gt;0.375,0.0416666666666667,IF((H34+K34)&gt;0.25,0.0208333333333333,0)))</f>
        <v>0</v>
      </c>
      <c r="M34" s="150"/>
      <c r="N34" s="147"/>
      <c r="O34" s="149" t="n">
        <f aca="false">IF((H34+K34-L34)&gt;0.416666666666666,"10h überschritten",(H34+K34-L34))</f>
        <v>0</v>
      </c>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1" hidden="false" customHeight="true" outlineLevel="0" collapsed="false">
      <c r="A35" s="0"/>
      <c r="B35" s="115" t="n">
        <v>42602</v>
      </c>
      <c r="C35" s="107" t="n">
        <f aca="false">TRUNC((B35-DATE(YEAR(B35+3-MOD(B35-2,7)),1,MOD(B35-2,7)-9))/7)</f>
        <v>33</v>
      </c>
      <c r="D35" s="108" t="n">
        <v>20</v>
      </c>
      <c r="E35" s="126" t="s">
        <v>40</v>
      </c>
      <c r="F35" s="151"/>
      <c r="G35" s="151"/>
      <c r="H35" s="152" t="n">
        <f aca="false">G35-F35</f>
        <v>0</v>
      </c>
      <c r="I35" s="153"/>
      <c r="J35" s="151"/>
      <c r="K35" s="152" t="n">
        <f aca="false">J35-I35</f>
        <v>0</v>
      </c>
      <c r="L35" s="154"/>
      <c r="M35" s="155"/>
      <c r="N35" s="152"/>
      <c r="O35" s="154" t="n">
        <f aca="false">IF((H35+K35-L35)&gt;0.416666666666666,"10h überschritten",(H35+K35-L35))</f>
        <v>0</v>
      </c>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1" hidden="false" customHeight="true" outlineLevel="0" collapsed="false">
      <c r="A36" s="0"/>
      <c r="B36" s="115" t="n">
        <v>42603</v>
      </c>
      <c r="C36" s="107" t="n">
        <f aca="false">TRUNC((B36-DATE(YEAR(B36+3-MOD(B36-2,7)),1,MOD(B36-2,7)-9))/7)</f>
        <v>33</v>
      </c>
      <c r="D36" s="108" t="n">
        <v>21</v>
      </c>
      <c r="E36" s="134" t="s">
        <v>41</v>
      </c>
      <c r="F36" s="156"/>
      <c r="G36" s="156"/>
      <c r="H36" s="157" t="n">
        <f aca="false">G36-F36</f>
        <v>0</v>
      </c>
      <c r="I36" s="158"/>
      <c r="J36" s="156"/>
      <c r="K36" s="157" t="n">
        <f aca="false">J36-I36</f>
        <v>0</v>
      </c>
      <c r="L36" s="159"/>
      <c r="M36" s="160"/>
      <c r="N36" s="157"/>
      <c r="O36" s="159" t="n">
        <f aca="false">IF((H36+K36-L36)&gt;0.416666666666666,"10h überschritten",(H36+K36-L36))</f>
        <v>0</v>
      </c>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1" hidden="false" customHeight="true" outlineLevel="0" collapsed="false">
      <c r="A37" s="0"/>
      <c r="B37" s="115" t="n">
        <v>42604</v>
      </c>
      <c r="C37" s="107" t="n">
        <f aca="false">TRUNC((B37-DATE(YEAR(B37+3-MOD(B37-2,7)),1,MOD(B37-2,7)-9))/7)</f>
        <v>34</v>
      </c>
      <c r="D37" s="108" t="n">
        <v>22</v>
      </c>
      <c r="E37" s="109" t="s">
        <v>34</v>
      </c>
      <c r="F37" s="110"/>
      <c r="G37" s="110"/>
      <c r="H37" s="161" t="n">
        <f aca="false">G37-F37</f>
        <v>0</v>
      </c>
      <c r="I37" s="112"/>
      <c r="J37" s="110"/>
      <c r="K37" s="161" t="n">
        <f aca="false">J37-I37</f>
        <v>0</v>
      </c>
      <c r="L37" s="113" t="n">
        <f aca="false">(IF((H37+K37)&gt;0.375,0.0416666666666667,IF((H37+K37)&gt;0.25,0.0208333333333333,0)))</f>
        <v>0</v>
      </c>
      <c r="M37" s="114"/>
      <c r="N37" s="161"/>
      <c r="O37" s="113" t="n">
        <f aca="false">IF((H37+K37-L37)&gt;0.416666666666666,"10h überschritten",(H37+K37-L37))</f>
        <v>0</v>
      </c>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21" hidden="false" customHeight="true" outlineLevel="0" collapsed="false">
      <c r="A38" s="0"/>
      <c r="B38" s="115" t="n">
        <v>42605</v>
      </c>
      <c r="C38" s="107" t="n">
        <f aca="false">TRUNC((B38-DATE(YEAR(B38+3-MOD(B38-2,7)),1,MOD(B38-2,7)-9))/7)</f>
        <v>34</v>
      </c>
      <c r="D38" s="108" t="n">
        <v>23</v>
      </c>
      <c r="E38" s="109" t="s">
        <v>35</v>
      </c>
      <c r="F38" s="110"/>
      <c r="G38" s="110"/>
      <c r="H38" s="111" t="n">
        <f aca="false">G38-F38</f>
        <v>0</v>
      </c>
      <c r="I38" s="112"/>
      <c r="J38" s="110"/>
      <c r="K38" s="111" t="n">
        <f aca="false">J38-I38</f>
        <v>0</v>
      </c>
      <c r="L38" s="113" t="n">
        <f aca="false">(IF((H38+K38)&gt;0.375,0.0416666666666667,IF((H38+K38)&gt;0.25,0.0208333333333333,0)))</f>
        <v>0</v>
      </c>
      <c r="M38" s="114"/>
      <c r="N38" s="111"/>
      <c r="O38" s="113" t="n">
        <f aca="false">IF((H38+K38-L38)&gt;0.416666666666666,"10h überschritten",(H38+K38-L38))</f>
        <v>0</v>
      </c>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21" hidden="false" customHeight="true" outlineLevel="0" collapsed="false">
      <c r="A39" s="0"/>
      <c r="B39" s="115" t="n">
        <v>42606</v>
      </c>
      <c r="C39" s="107" t="n">
        <f aca="false">TRUNC((B39-DATE(YEAR(B39+3-MOD(B39-2,7)),1,MOD(B39-2,7)-9))/7)</f>
        <v>34</v>
      </c>
      <c r="D39" s="108" t="n">
        <v>24</v>
      </c>
      <c r="E39" s="109" t="s">
        <v>36</v>
      </c>
      <c r="F39" s="110"/>
      <c r="G39" s="110"/>
      <c r="H39" s="111" t="n">
        <f aca="false">G39-F39</f>
        <v>0</v>
      </c>
      <c r="I39" s="112"/>
      <c r="J39" s="110"/>
      <c r="K39" s="111" t="n">
        <f aca="false">J39-I39</f>
        <v>0</v>
      </c>
      <c r="L39" s="113" t="n">
        <f aca="false">(IF((H39+K39)&gt;0.375,0.0416666666666667,IF((H39+K39)&gt;0.25,0.0208333333333333,0)))</f>
        <v>0</v>
      </c>
      <c r="M39" s="114"/>
      <c r="N39" s="111"/>
      <c r="O39" s="113" t="n">
        <f aca="false">IF((H39+K39-L39)&gt;0.416666666666666,"10h überschritten",(H39+K39-L39))</f>
        <v>0</v>
      </c>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21" hidden="false" customHeight="true" outlineLevel="0" collapsed="false">
      <c r="A40" s="0"/>
      <c r="B40" s="115" t="n">
        <v>42607</v>
      </c>
      <c r="C40" s="107" t="n">
        <f aca="false">TRUNC((B40-DATE(YEAR(B40+3-MOD(B40-2,7)),1,MOD(B40-2,7)-9))/7)</f>
        <v>34</v>
      </c>
      <c r="D40" s="108" t="n">
        <v>25</v>
      </c>
      <c r="E40" s="109" t="s">
        <v>38</v>
      </c>
      <c r="F40" s="110"/>
      <c r="G40" s="110"/>
      <c r="H40" s="111" t="n">
        <f aca="false">G40-F40</f>
        <v>0</v>
      </c>
      <c r="I40" s="112"/>
      <c r="J40" s="110"/>
      <c r="K40" s="111" t="n">
        <f aca="false">J40-I40</f>
        <v>0</v>
      </c>
      <c r="L40" s="113" t="n">
        <f aca="false">(IF((H40+K40)&gt;0.375,0.0416666666666667,IF((H40+K40)&gt;0.25,0.0208333333333333,0)))</f>
        <v>0</v>
      </c>
      <c r="M40" s="114"/>
      <c r="N40" s="111"/>
      <c r="O40" s="113" t="n">
        <f aca="false">IF((H40+K40-L40)&gt;0.416666666666666,"10h überschritten",(H40+K40-L40))</f>
        <v>0</v>
      </c>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21" hidden="false" customHeight="true" outlineLevel="0" collapsed="false">
      <c r="A41" s="0"/>
      <c r="B41" s="115" t="n">
        <v>42608</v>
      </c>
      <c r="C41" s="107" t="n">
        <f aca="false">TRUNC((B41-DATE(YEAR(B41+3-MOD(B41-2,7)),1,MOD(B41-2,7)-9))/7)</f>
        <v>34</v>
      </c>
      <c r="D41" s="108" t="n">
        <v>26</v>
      </c>
      <c r="E41" s="118" t="s">
        <v>39</v>
      </c>
      <c r="F41" s="146"/>
      <c r="G41" s="146"/>
      <c r="H41" s="147" t="n">
        <f aca="false">G41-F41</f>
        <v>0</v>
      </c>
      <c r="I41" s="148"/>
      <c r="J41" s="146"/>
      <c r="K41" s="147" t="n">
        <f aca="false">J41-I41</f>
        <v>0</v>
      </c>
      <c r="L41" s="149" t="n">
        <f aca="false">(IF((H41+K41)&gt;0.375,0.0416666666666667,IF((H41+K41)&gt;0.25,0.0208333333333333,0)))</f>
        <v>0</v>
      </c>
      <c r="M41" s="150"/>
      <c r="N41" s="147"/>
      <c r="O41" s="149" t="n">
        <f aca="false">IF((H41+K41-L41)&gt;0.416666666666666,"10h überschritten",(H41+K41-L41))</f>
        <v>0</v>
      </c>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21" hidden="false" customHeight="true" outlineLevel="0" collapsed="false">
      <c r="A42" s="0"/>
      <c r="B42" s="115" t="n">
        <v>42609</v>
      </c>
      <c r="C42" s="107" t="n">
        <f aca="false">TRUNC((B42-DATE(YEAR(B42+3-MOD(B42-2,7)),1,MOD(B42-2,7)-9))/7)</f>
        <v>34</v>
      </c>
      <c r="D42" s="108" t="n">
        <v>27</v>
      </c>
      <c r="E42" s="126" t="s">
        <v>40</v>
      </c>
      <c r="F42" s="151"/>
      <c r="G42" s="151"/>
      <c r="H42" s="152" t="n">
        <f aca="false">G42-F42</f>
        <v>0</v>
      </c>
      <c r="I42" s="153"/>
      <c r="J42" s="151"/>
      <c r="K42" s="152" t="n">
        <f aca="false">J42-I42</f>
        <v>0</v>
      </c>
      <c r="L42" s="154"/>
      <c r="M42" s="155"/>
      <c r="N42" s="152"/>
      <c r="O42" s="154" t="n">
        <f aca="false">IF((H42+K42-L42)&gt;0.416666666666666,"10h überschritten",(H42+K42-L42))</f>
        <v>0</v>
      </c>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21" hidden="false" customHeight="true" outlineLevel="0" collapsed="false">
      <c r="A43" s="0"/>
      <c r="B43" s="115" t="n">
        <v>42610</v>
      </c>
      <c r="C43" s="107" t="n">
        <f aca="false">TRUNC((B43-DATE(YEAR(B43+3-MOD(B43-2,7)),1,MOD(B43-2,7)-9))/7)</f>
        <v>34</v>
      </c>
      <c r="D43" s="108" t="n">
        <v>28</v>
      </c>
      <c r="E43" s="134" t="s">
        <v>41</v>
      </c>
      <c r="F43" s="156"/>
      <c r="G43" s="156"/>
      <c r="H43" s="157" t="n">
        <f aca="false">G43-F43</f>
        <v>0</v>
      </c>
      <c r="I43" s="158"/>
      <c r="J43" s="156"/>
      <c r="K43" s="157" t="n">
        <f aca="false">J43-I43</f>
        <v>0</v>
      </c>
      <c r="L43" s="159"/>
      <c r="M43" s="160"/>
      <c r="N43" s="157"/>
      <c r="O43" s="159" t="n">
        <f aca="false">IF((H43+K43-L43)&gt;0.416666666666666,"10h überschritten",(H43+K43-L43))</f>
        <v>0</v>
      </c>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1" hidden="false" customHeight="true" outlineLevel="0" collapsed="false">
      <c r="A44" s="0"/>
      <c r="B44" s="115" t="n">
        <v>42611</v>
      </c>
      <c r="C44" s="107" t="n">
        <f aca="false">TRUNC((B44-DATE(YEAR(B44+3-MOD(B44-2,7)),1,MOD(B44-2,7)-9))/7)</f>
        <v>35</v>
      </c>
      <c r="D44" s="108" t="n">
        <v>29</v>
      </c>
      <c r="E44" s="109" t="s">
        <v>34</v>
      </c>
      <c r="F44" s="110"/>
      <c r="G44" s="110"/>
      <c r="H44" s="161" t="n">
        <f aca="false">G44-F44</f>
        <v>0</v>
      </c>
      <c r="I44" s="112"/>
      <c r="J44" s="110"/>
      <c r="K44" s="161" t="n">
        <f aca="false">J44-I44</f>
        <v>0</v>
      </c>
      <c r="L44" s="113" t="n">
        <f aca="false">(IF((H44+K44)&gt;0.375,0.0416666666666667,IF((H44+K44)&gt;0.25,0.0208333333333333,0)))</f>
        <v>0</v>
      </c>
      <c r="M44" s="114"/>
      <c r="N44" s="161"/>
      <c r="O44" s="113" t="n">
        <f aca="false">IF((H44+K44-L44)&gt;0.416666666666666,"10h überschritten",(H44+K44-L44))</f>
        <v>0</v>
      </c>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21" hidden="false" customHeight="true" outlineLevel="0" collapsed="false">
      <c r="A45" s="0"/>
      <c r="B45" s="115" t="n">
        <v>42612</v>
      </c>
      <c r="C45" s="107" t="n">
        <f aca="false">TRUNC((B45-DATE(YEAR(B45+3-MOD(B45-2,7)),1,MOD(B45-2,7)-9))/7)</f>
        <v>35</v>
      </c>
      <c r="D45" s="108" t="n">
        <v>30</v>
      </c>
      <c r="E45" s="109" t="s">
        <v>35</v>
      </c>
      <c r="F45" s="110"/>
      <c r="G45" s="110"/>
      <c r="H45" s="111" t="n">
        <f aca="false">G45-F45</f>
        <v>0</v>
      </c>
      <c r="I45" s="112"/>
      <c r="J45" s="110"/>
      <c r="K45" s="111" t="n">
        <f aca="false">J45-I45</f>
        <v>0</v>
      </c>
      <c r="L45" s="113" t="n">
        <f aca="false">(IF((H45+K45)&gt;0.375,0.0416666666666667,IF((H45+K45)&gt;0.25,0.0208333333333333,0)))</f>
        <v>0</v>
      </c>
      <c r="M45" s="114"/>
      <c r="N45" s="111"/>
      <c r="O45" s="113" t="n">
        <f aca="false">IF((H45+K45-L45)&gt;0.416666666666666,"10h überschritten",(H45+K45-L45))</f>
        <v>0</v>
      </c>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21" hidden="false" customHeight="true" outlineLevel="0" collapsed="false">
      <c r="A46" s="0"/>
      <c r="B46" s="115" t="n">
        <v>42613</v>
      </c>
      <c r="C46" s="107" t="n">
        <f aca="false">TRUNC((B46-DATE(YEAR(B46+3-MOD(B46-2,7)),1,MOD(B46-2,7)-9))/7)</f>
        <v>35</v>
      </c>
      <c r="D46" s="108" t="n">
        <v>31</v>
      </c>
      <c r="E46" s="109" t="s">
        <v>36</v>
      </c>
      <c r="F46" s="110"/>
      <c r="G46" s="110"/>
      <c r="H46" s="111" t="n">
        <f aca="false">G46-F46</f>
        <v>0</v>
      </c>
      <c r="I46" s="112"/>
      <c r="J46" s="110"/>
      <c r="K46" s="111" t="n">
        <f aca="false">J46-I46</f>
        <v>0</v>
      </c>
      <c r="L46" s="113" t="n">
        <f aca="false">(IF((H46+K46)&gt;0.375,0.0416666666666667,IF((H46+K46)&gt;0.25,0.0208333333333333,0)))</f>
        <v>0</v>
      </c>
      <c r="M46" s="114"/>
      <c r="N46" s="111"/>
      <c r="O46" s="113" t="n">
        <f aca="false">IF((H46+K46-L46)&gt;0.416666666666666,"10h überschritten",(H46+K46-L46))</f>
        <v>0</v>
      </c>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21" hidden="false" customHeight="true" outlineLevel="0" collapsed="false">
      <c r="A47" s="0"/>
      <c r="B47" s="115"/>
      <c r="C47" s="107"/>
      <c r="D47" s="108"/>
      <c r="E47" s="109" t="s">
        <v>38</v>
      </c>
      <c r="F47" s="110"/>
      <c r="G47" s="110"/>
      <c r="H47" s="111" t="n">
        <f aca="false">G47-F47</f>
        <v>0</v>
      </c>
      <c r="I47" s="112"/>
      <c r="J47" s="110"/>
      <c r="K47" s="111" t="n">
        <f aca="false">J47-I47</f>
        <v>0</v>
      </c>
      <c r="L47" s="113" t="n">
        <f aca="false">(IF((H47+K47)&gt;0.375,0.0416666666666667,IF((H47+K47)&gt;0.25,0.0208333333333333,0)))</f>
        <v>0</v>
      </c>
      <c r="M47" s="114"/>
      <c r="N47" s="111"/>
      <c r="O47" s="113" t="n">
        <f aca="false">IF((H47+K47-L47)&gt;0.416666666666666,"10h überschritten",(H47+K47-L47))</f>
        <v>0</v>
      </c>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21" hidden="false" customHeight="true" outlineLevel="0" collapsed="false">
      <c r="A48" s="0"/>
      <c r="B48" s="115"/>
      <c r="C48" s="116"/>
      <c r="D48" s="117"/>
      <c r="E48" s="118" t="s">
        <v>39</v>
      </c>
      <c r="F48" s="146"/>
      <c r="G48" s="146"/>
      <c r="H48" s="147" t="n">
        <f aca="false">G48-F48</f>
        <v>0</v>
      </c>
      <c r="I48" s="148"/>
      <c r="J48" s="146"/>
      <c r="K48" s="147" t="n">
        <f aca="false">J48-I48</f>
        <v>0</v>
      </c>
      <c r="L48" s="149" t="n">
        <f aca="false">(IF((H48+K48)&gt;0.375,0.0416666666666667,IF((H48+K48)&gt;0.25,0.0208333333333333,0)))</f>
        <v>0</v>
      </c>
      <c r="M48" s="150"/>
      <c r="N48" s="147"/>
      <c r="O48" s="149" t="n">
        <f aca="false">IF((H48+K48-L48)&gt;0.416666666666666,"10h überschritten",(H48+K48-L48))</f>
        <v>0</v>
      </c>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21" hidden="false" customHeight="true" outlineLevel="0" collapsed="false">
      <c r="A49" s="0"/>
      <c r="B49" s="115"/>
      <c r="C49" s="124"/>
      <c r="D49" s="125"/>
      <c r="E49" s="126" t="s">
        <v>40</v>
      </c>
      <c r="F49" s="151"/>
      <c r="G49" s="151"/>
      <c r="H49" s="152" t="n">
        <f aca="false">G49-F49</f>
        <v>0</v>
      </c>
      <c r="I49" s="153"/>
      <c r="J49" s="151"/>
      <c r="K49" s="152" t="n">
        <f aca="false">J49-I49</f>
        <v>0</v>
      </c>
      <c r="L49" s="154"/>
      <c r="M49" s="155"/>
      <c r="N49" s="152"/>
      <c r="O49" s="154" t="n">
        <f aca="false">IF((H49+K49-L49)&gt;0.416666666666666,"10h überschritten",(H49+K49-L49))</f>
        <v>0</v>
      </c>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1" hidden="false" customHeight="true" outlineLevel="0" collapsed="false">
      <c r="A50" s="0"/>
      <c r="B50" s="115"/>
      <c r="C50" s="132"/>
      <c r="D50" s="133"/>
      <c r="E50" s="134" t="s">
        <v>41</v>
      </c>
      <c r="F50" s="156"/>
      <c r="G50" s="156"/>
      <c r="H50" s="157" t="n">
        <f aca="false">G50-F50</f>
        <v>0</v>
      </c>
      <c r="I50" s="158"/>
      <c r="J50" s="156"/>
      <c r="K50" s="157" t="n">
        <f aca="false">J50-I50</f>
        <v>0</v>
      </c>
      <c r="L50" s="159"/>
      <c r="M50" s="160"/>
      <c r="N50" s="157" t="str">
        <f aca="false">IF(M50="","",M50*($G$11/$G$10))</f>
        <v/>
      </c>
      <c r="O50" s="159" t="n">
        <f aca="false">IF((H50+K50-L50)&gt;0.416666666666666,"10h überschritten",(H50+K50-L50))</f>
        <v>0</v>
      </c>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21" hidden="false" customHeight="true" outlineLevel="0" collapsed="false">
      <c r="A51" s="0"/>
      <c r="B51" s="0"/>
      <c r="C51" s="0"/>
      <c r="D51" s="0"/>
      <c r="E51" s="0"/>
      <c r="F51" s="0"/>
      <c r="G51" s="0"/>
      <c r="H51" s="0"/>
      <c r="I51" s="0"/>
      <c r="J51" s="0"/>
      <c r="K51" s="0"/>
      <c r="L51" s="109" t="s">
        <v>42</v>
      </c>
      <c r="M51" s="162" t="n">
        <f aca="false">SUM(M16:M50)</f>
        <v>0</v>
      </c>
      <c r="N51" s="113" t="n">
        <f aca="false">SUM(N16:N50)</f>
        <v>0</v>
      </c>
      <c r="O51" s="113" t="n">
        <f aca="false">SUM(O16:O50)</f>
        <v>0</v>
      </c>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21" hidden="false" customHeight="true" outlineLevel="0" collapsed="false">
      <c r="A52" s="0"/>
      <c r="B52" s="0"/>
      <c r="C52" s="0"/>
      <c r="D52" s="0"/>
      <c r="E52" s="0"/>
      <c r="F52" s="0"/>
      <c r="G52" s="0"/>
      <c r="H52" s="0"/>
      <c r="I52" s="0"/>
      <c r="J52" s="0"/>
      <c r="K52" s="0"/>
      <c r="L52" s="0"/>
      <c r="M52" s="0"/>
      <c r="N52" s="109" t="s">
        <v>43</v>
      </c>
      <c r="O52" s="113" t="n">
        <f aca="false">O51+N51</f>
        <v>0</v>
      </c>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3.5" hidden="false" customHeight="false" outlineLevel="0" collapsed="false">
      <c r="A53" s="0"/>
      <c r="B53" s="62"/>
      <c r="C53" s="163"/>
      <c r="D53" s="0"/>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s="62" customFormat="true" ht="13.5" hidden="false" customHeight="false" outlineLevel="0" collapsed="false">
      <c r="C54" s="163"/>
      <c r="D54" s="164"/>
      <c r="J54" s="57" t="s">
        <v>66</v>
      </c>
      <c r="K54" s="58" t="s">
        <v>47</v>
      </c>
      <c r="L54" s="58" t="s">
        <v>48</v>
      </c>
      <c r="M54" s="58" t="s">
        <v>49</v>
      </c>
    </row>
    <row r="55" customFormat="false" ht="13.5" hidden="false" customHeight="false" outlineLevel="0" collapsed="false">
      <c r="A55" s="62"/>
      <c r="B55" s="62"/>
      <c r="C55" s="163"/>
      <c r="D55" s="164"/>
      <c r="E55" s="62"/>
      <c r="F55" s="62"/>
      <c r="G55" s="62"/>
      <c r="H55" s="62"/>
      <c r="I55" s="62"/>
      <c r="J55" s="57" t="s">
        <v>50</v>
      </c>
      <c r="K55" s="59" t="n">
        <v>31</v>
      </c>
      <c r="L55" s="60" t="n">
        <f aca="false">SUMIF(C16:C50,K55,O16:O50)</f>
        <v>0</v>
      </c>
      <c r="M55" s="61" t="str">
        <f aca="false">IF(L55=0,"",((($G$11-L55)*24)*-1)*60)</f>
        <v/>
      </c>
      <c r="N55" s="0"/>
      <c r="O55" s="0"/>
    </row>
    <row r="56" customFormat="false" ht="13.5" hidden="false" customHeight="false" outlineLevel="0" collapsed="false">
      <c r="A56" s="62"/>
      <c r="B56" s="62"/>
      <c r="C56" s="163"/>
      <c r="D56" s="164"/>
      <c r="E56" s="62"/>
      <c r="F56" s="62"/>
      <c r="G56" s="62"/>
      <c r="H56" s="62"/>
      <c r="I56" s="62"/>
      <c r="J56" s="0"/>
      <c r="K56" s="59" t="n">
        <v>32</v>
      </c>
      <c r="L56" s="60" t="n">
        <f aca="false">SUMIF(C17:C51,K56,O17:O51)</f>
        <v>0</v>
      </c>
      <c r="M56" s="61" t="str">
        <f aca="false">IF(L56=0,"",((($G$11-L56)*24)*-1)*60)</f>
        <v/>
      </c>
      <c r="N56" s="0"/>
      <c r="O56" s="0"/>
    </row>
    <row r="57" customFormat="false" ht="13.5" hidden="false" customHeight="false" outlineLevel="0" collapsed="false">
      <c r="A57" s="62"/>
      <c r="B57" s="62"/>
      <c r="C57" s="163"/>
      <c r="D57" s="164"/>
      <c r="E57" s="62"/>
      <c r="F57" s="62"/>
      <c r="G57" s="62"/>
      <c r="H57" s="62"/>
      <c r="I57" s="62"/>
      <c r="J57" s="0"/>
      <c r="K57" s="59" t="n">
        <v>33</v>
      </c>
      <c r="L57" s="60" t="n">
        <f aca="false">SUMIF(C18:C52,K57,O18:O52)</f>
        <v>0</v>
      </c>
      <c r="M57" s="61" t="str">
        <f aca="false">IF(L57=0,"",((($G$11-L57)*24)*-1)*60)</f>
        <v/>
      </c>
      <c r="N57" s="0"/>
      <c r="O57" s="0"/>
    </row>
    <row r="58" customFormat="false" ht="13.5" hidden="false" customHeight="false" outlineLevel="0" collapsed="false">
      <c r="A58" s="62"/>
      <c r="B58" s="62"/>
      <c r="C58" s="163"/>
      <c r="D58" s="164"/>
      <c r="E58" s="62"/>
      <c r="F58" s="62"/>
      <c r="G58" s="62"/>
      <c r="H58" s="62"/>
      <c r="I58" s="62"/>
      <c r="J58" s="0"/>
      <c r="K58" s="59" t="n">
        <v>34</v>
      </c>
      <c r="L58" s="60" t="n">
        <f aca="false">SUMIF(C19:C53,K58,O19:O53)</f>
        <v>0</v>
      </c>
      <c r="M58" s="61" t="str">
        <f aca="false">IF(L58=0,"",((($G$11-L58)*24)*-1)*60)</f>
        <v/>
      </c>
      <c r="N58" s="0"/>
      <c r="O58" s="0"/>
    </row>
    <row r="59" customFormat="false" ht="13.5" hidden="false" customHeight="false" outlineLevel="0" collapsed="false">
      <c r="A59" s="62"/>
      <c r="B59" s="62"/>
      <c r="C59" s="163"/>
      <c r="D59" s="164"/>
      <c r="E59" s="62"/>
      <c r="F59" s="62"/>
      <c r="G59" s="62"/>
      <c r="H59" s="62"/>
      <c r="I59" s="62"/>
      <c r="J59" s="57" t="s">
        <v>53</v>
      </c>
      <c r="K59" s="59" t="n">
        <v>35</v>
      </c>
      <c r="L59" s="60" t="n">
        <f aca="false">SUMIF(C20:C54,K59,O20:O54)</f>
        <v>0</v>
      </c>
      <c r="M59" s="61" t="str">
        <f aca="false">IF(L59=0,"",((($G$11-L59)*24)*-1)*60)</f>
        <v/>
      </c>
      <c r="N59" s="0"/>
      <c r="O59" s="0"/>
    </row>
    <row r="60" customFormat="false" ht="13.5" hidden="false" customHeight="false" outlineLevel="0" collapsed="false">
      <c r="A60" s="62"/>
      <c r="B60" s="62"/>
      <c r="C60" s="163"/>
      <c r="D60" s="164"/>
      <c r="E60" s="62"/>
      <c r="F60" s="62"/>
      <c r="G60" s="62"/>
      <c r="H60" s="62"/>
      <c r="I60" s="62"/>
      <c r="J60" s="0"/>
      <c r="K60" s="64" t="s">
        <v>55</v>
      </c>
      <c r="L60" s="64"/>
      <c r="M60" s="65" t="n">
        <f aca="false">SUM(M55:M59)</f>
        <v>0</v>
      </c>
      <c r="N60" s="0"/>
      <c r="O60" s="0"/>
    </row>
    <row r="61" customFormat="false" ht="55.5" hidden="false" customHeight="true" outlineLevel="0" collapsed="false">
      <c r="B61" s="62"/>
      <c r="C61" s="163"/>
      <c r="D61" s="165"/>
      <c r="E61" s="166"/>
      <c r="F61" s="166"/>
      <c r="G61" s="166"/>
      <c r="H61" s="166"/>
      <c r="I61" s="166"/>
      <c r="J61" s="73"/>
      <c r="K61" s="66"/>
      <c r="L61" s="66"/>
      <c r="M61" s="67"/>
      <c r="N61" s="67"/>
      <c r="O61" s="68"/>
    </row>
    <row r="62" customFormat="false" ht="14.25" hidden="false" customHeight="false" outlineLevel="0" collapsed="false">
      <c r="B62" s="62"/>
      <c r="C62" s="167"/>
      <c r="D62" s="0"/>
      <c r="E62" s="0"/>
      <c r="F62" s="0"/>
      <c r="G62" s="0"/>
      <c r="H62" s="0"/>
      <c r="I62" s="0"/>
      <c r="J62" s="69" t="s">
        <v>57</v>
      </c>
      <c r="K62" s="69"/>
      <c r="L62" s="70"/>
      <c r="M62" s="0"/>
      <c r="N62" s="0"/>
      <c r="O62" s="72" t="s">
        <v>58</v>
      </c>
    </row>
    <row r="63" customFormat="false" ht="14.25" hidden="false" customHeight="false" outlineLevel="0" collapsed="false">
      <c r="B63" s="62"/>
      <c r="C63" s="163"/>
      <c r="D63" s="0"/>
      <c r="E63" s="0"/>
      <c r="F63" s="0"/>
      <c r="G63" s="0"/>
      <c r="H63" s="0"/>
      <c r="I63" s="0"/>
      <c r="J63" s="69"/>
      <c r="K63" s="69"/>
      <c r="L63" s="62"/>
      <c r="M63" s="168"/>
      <c r="N63" s="168"/>
      <c r="O63" s="169"/>
    </row>
    <row r="64" customFormat="false" ht="14.25" hidden="false" customHeight="false" outlineLevel="0" collapsed="false">
      <c r="B64" s="62"/>
      <c r="C64" s="167"/>
      <c r="D64" s="0"/>
      <c r="E64" s="0"/>
      <c r="F64" s="0"/>
      <c r="G64" s="0"/>
      <c r="H64" s="0"/>
      <c r="I64" s="0"/>
      <c r="J64" s="69"/>
      <c r="K64" s="69"/>
      <c r="L64" s="62"/>
      <c r="M64" s="168"/>
      <c r="N64" s="168"/>
      <c r="O64" s="169"/>
    </row>
    <row r="65" customFormat="false" ht="14.25" hidden="false" customHeight="false" outlineLevel="0" collapsed="false">
      <c r="B65" s="62"/>
      <c r="C65" s="163"/>
      <c r="D65" s="0"/>
      <c r="E65" s="0"/>
      <c r="F65" s="0"/>
      <c r="G65" s="0"/>
      <c r="H65" s="0"/>
      <c r="I65" s="0"/>
      <c r="J65" s="69"/>
      <c r="K65" s="69"/>
      <c r="L65" s="62"/>
      <c r="M65" s="168"/>
      <c r="N65" s="168"/>
      <c r="O65" s="169"/>
    </row>
    <row r="66" customFormat="false" ht="14.25" hidden="false" customHeight="false" outlineLevel="0" collapsed="false">
      <c r="B66" s="62"/>
      <c r="C66" s="163"/>
      <c r="D66" s="0"/>
      <c r="E66" s="0"/>
      <c r="F66" s="0"/>
      <c r="G66" s="0"/>
      <c r="H66" s="0"/>
      <c r="I66" s="0"/>
      <c r="J66" s="69"/>
      <c r="K66" s="69"/>
      <c r="L66" s="62"/>
      <c r="M66" s="168"/>
      <c r="N66" s="168"/>
      <c r="O66" s="169"/>
    </row>
    <row r="67" customFormat="false" ht="55.5" hidden="false" customHeight="true" outlineLevel="0" collapsed="false">
      <c r="B67" s="62"/>
      <c r="C67" s="163"/>
      <c r="D67" s="165"/>
      <c r="E67" s="166"/>
      <c r="F67" s="166"/>
      <c r="G67" s="166"/>
      <c r="H67" s="166"/>
      <c r="I67" s="166"/>
      <c r="J67" s="73"/>
      <c r="K67" s="73"/>
      <c r="L67" s="73"/>
      <c r="M67" s="74"/>
      <c r="N67" s="74"/>
      <c r="O67" s="75"/>
    </row>
    <row r="68" customFormat="false" ht="14.25" hidden="false" customHeight="false" outlineLevel="0" collapsed="false">
      <c r="J68" s="69" t="s">
        <v>59</v>
      </c>
      <c r="K68" s="69"/>
      <c r="L68" s="70"/>
      <c r="M68" s="70"/>
      <c r="N68" s="70"/>
      <c r="O68" s="72" t="s">
        <v>58</v>
      </c>
    </row>
  </sheetData>
  <sheetProtection sheet="true" objects="true" scenarios="true"/>
  <mergeCells count="17">
    <mergeCell ref="E3:J3"/>
    <mergeCell ref="E5:G5"/>
    <mergeCell ref="L5:M5"/>
    <mergeCell ref="N5:O5"/>
    <mergeCell ref="E6:G6"/>
    <mergeCell ref="E7:G7"/>
    <mergeCell ref="L7:M7"/>
    <mergeCell ref="N7:O7"/>
    <mergeCell ref="L8:M8"/>
    <mergeCell ref="N8:O8"/>
    <mergeCell ref="L9:M9"/>
    <mergeCell ref="N9:O9"/>
    <mergeCell ref="L10:M10"/>
    <mergeCell ref="N10:O10"/>
    <mergeCell ref="E11:F11"/>
    <mergeCell ref="D15:E15"/>
    <mergeCell ref="K60:L60"/>
  </mergeCells>
  <conditionalFormatting sqref="M60">
    <cfRule type="cellIs" priority="2" operator="lessThan" aboveAverage="0" equalAverage="0" bottom="0" percent="0" rank="0" text="" dxfId="0">
      <formula>0</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sheetPr filterMode="false">
    <pageSetUpPr fitToPage="true"/>
  </sheetPr>
  <dimension ref="1:68"/>
  <sheetViews>
    <sheetView windowProtection="false" showFormulas="false" showGridLines="false" showRowColHeaders="true" showZeros="false" rightToLeft="false" tabSelected="false" showOutlineSymbols="true" defaultGridColor="true" view="normal" topLeftCell="A28" colorId="64" zoomScale="100" zoomScaleNormal="100" zoomScalePageLayoutView="100" workbookViewId="0">
      <selection pane="topLeft" activeCell="A1" activeCellId="0" sqref="A1"/>
    </sheetView>
  </sheetViews>
  <sheetFormatPr defaultRowHeight="13.5"/>
  <cols>
    <col collapsed="false" hidden="false" max="1" min="1" style="71" width="2.14285714285714"/>
    <col collapsed="false" hidden="true" max="2" min="2" style="71" width="0"/>
    <col collapsed="false" hidden="false" max="3" min="3" style="77" width="4.28571428571429"/>
    <col collapsed="false" hidden="false" max="4" min="4" style="78" width="4.28571428571429"/>
    <col collapsed="false" hidden="false" max="5" min="5" style="71" width="14.8571428571429"/>
    <col collapsed="false" hidden="false" max="12" min="6" style="71" width="12.4183673469388"/>
    <col collapsed="false" hidden="false" max="13" min="13" style="71" width="13.4285714285714"/>
    <col collapsed="false" hidden="false" max="14" min="14" style="71" width="13.0051020408163"/>
    <col collapsed="false" hidden="false" max="16" min="15" style="71" width="12.4183673469388"/>
    <col collapsed="false" hidden="false" max="1025" min="17" style="71" width="9.14285714285714"/>
  </cols>
  <sheetData>
    <row r="1" customFormat="false" ht="34.5" hidden="false" customHeight="true" outlineLevel="0" collapsed="false">
      <c r="A1" s="0"/>
      <c r="B1" s="0"/>
      <c r="C1" s="0"/>
      <c r="D1" s="0"/>
      <c r="E1" s="0"/>
      <c r="F1" s="0"/>
      <c r="G1" s="0"/>
      <c r="H1" s="0"/>
      <c r="I1" s="0"/>
      <c r="J1" s="0"/>
      <c r="K1" s="0"/>
      <c r="L1" s="0"/>
      <c r="M1" s="0"/>
      <c r="N1" s="0"/>
      <c r="O1" s="79" t="s">
        <v>0</v>
      </c>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true" outlineLevel="0" collapsed="false">
      <c r="A2" s="0"/>
      <c r="B2" s="0"/>
      <c r="C2" s="0"/>
      <c r="D2" s="0"/>
      <c r="E2" s="0"/>
      <c r="F2" s="0"/>
      <c r="G2" s="0"/>
      <c r="H2" s="0"/>
      <c r="I2" s="0"/>
      <c r="J2" s="0"/>
      <c r="K2" s="0"/>
      <c r="L2" s="0"/>
      <c r="M2" s="0"/>
      <c r="N2" s="0"/>
      <c r="O2" s="0"/>
      <c r="P2" s="8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8.5" hidden="false" customHeight="true" outlineLevel="0" collapsed="false">
      <c r="A3" s="0"/>
      <c r="B3" s="0"/>
      <c r="C3" s="0"/>
      <c r="D3" s="0"/>
      <c r="E3" s="81" t="s">
        <v>2</v>
      </c>
      <c r="F3" s="81"/>
      <c r="G3" s="81"/>
      <c r="H3" s="81"/>
      <c r="I3" s="81"/>
      <c r="J3" s="81"/>
      <c r="K3" s="82"/>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4.25" hidden="false" customHeight="true" outlineLevel="0" collapsed="false">
      <c r="A4" s="0"/>
      <c r="B4" s="0"/>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7.1" hidden="false" customHeight="true" outlineLevel="0" collapsed="false">
      <c r="A5" s="0"/>
      <c r="B5" s="0"/>
      <c r="C5" s="0"/>
      <c r="D5" s="0"/>
      <c r="E5" s="22" t="s">
        <v>3</v>
      </c>
      <c r="F5" s="22"/>
      <c r="G5" s="22"/>
      <c r="H5" s="17"/>
      <c r="I5" s="0"/>
      <c r="J5" s="0"/>
      <c r="K5" s="0"/>
      <c r="L5" s="83" t="s">
        <v>4</v>
      </c>
      <c r="M5" s="83"/>
      <c r="N5" s="170" t="s">
        <v>74</v>
      </c>
      <c r="O5" s="17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7.1" hidden="false" customHeight="true" outlineLevel="0" collapsed="false">
      <c r="A6" s="0"/>
      <c r="B6" s="0"/>
      <c r="C6" s="0"/>
      <c r="D6" s="0"/>
      <c r="E6" s="22" t="s">
        <v>7</v>
      </c>
      <c r="F6" s="22"/>
      <c r="G6" s="22"/>
      <c r="H6" s="17"/>
      <c r="I6" s="0"/>
      <c r="J6" s="0"/>
      <c r="K6" s="0"/>
      <c r="L6" s="85"/>
      <c r="M6" s="85"/>
      <c r="N6" s="86"/>
      <c r="O6" s="86"/>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7.1" hidden="false" customHeight="true" outlineLevel="0" collapsed="false">
      <c r="A7" s="0"/>
      <c r="B7" s="0"/>
      <c r="C7" s="0"/>
      <c r="D7" s="0"/>
      <c r="E7" s="22"/>
      <c r="F7" s="22"/>
      <c r="G7" s="22"/>
      <c r="H7" s="17"/>
      <c r="I7" s="0"/>
      <c r="J7" s="0"/>
      <c r="K7" s="0"/>
      <c r="L7" s="83" t="s">
        <v>61</v>
      </c>
      <c r="M7" s="83"/>
      <c r="N7" s="87" t="s">
        <v>62</v>
      </c>
      <c r="O7" s="87"/>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7.1" hidden="false" customHeight="true" outlineLevel="0" collapsed="false">
      <c r="A8" s="0"/>
      <c r="B8" s="0"/>
      <c r="C8" s="0"/>
      <c r="D8" s="0"/>
      <c r="E8" s="0"/>
      <c r="F8" s="0"/>
      <c r="G8" s="0"/>
      <c r="H8" s="0"/>
      <c r="I8" s="0"/>
      <c r="J8" s="0"/>
      <c r="K8" s="0"/>
      <c r="L8" s="83"/>
      <c r="M8" s="83"/>
      <c r="N8" s="88"/>
      <c r="O8" s="88"/>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7.1" hidden="false" customHeight="true" outlineLevel="0" collapsed="false">
      <c r="A9" s="0"/>
      <c r="B9" s="0"/>
      <c r="C9" s="0"/>
      <c r="D9" s="0"/>
      <c r="E9" s="0"/>
      <c r="F9" s="0"/>
      <c r="G9" s="0"/>
      <c r="H9" s="0"/>
      <c r="I9" s="0"/>
      <c r="J9" s="0"/>
      <c r="K9" s="0"/>
      <c r="L9" s="83" t="s">
        <v>10</v>
      </c>
      <c r="M9" s="83"/>
      <c r="N9" s="87" t="s">
        <v>63</v>
      </c>
      <c r="O9" s="87"/>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7.1" hidden="false" customHeight="true" outlineLevel="0" collapsed="false">
      <c r="A10" s="0"/>
      <c r="B10" s="0"/>
      <c r="C10" s="0"/>
      <c r="D10" s="89"/>
      <c r="E10" s="17" t="s">
        <v>13</v>
      </c>
      <c r="F10" s="18"/>
      <c r="G10" s="90" t="n">
        <v>2</v>
      </c>
      <c r="H10" s="91"/>
      <c r="I10" s="0"/>
      <c r="J10" s="0"/>
      <c r="K10" s="0"/>
      <c r="L10" s="83"/>
      <c r="M10" s="83"/>
      <c r="N10" s="88"/>
      <c r="O10" s="88"/>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7.1" hidden="false" customHeight="true" outlineLevel="0" collapsed="false">
      <c r="A11" s="0"/>
      <c r="B11" s="0"/>
      <c r="C11" s="92"/>
      <c r="D11" s="0"/>
      <c r="E11" s="22" t="s">
        <v>15</v>
      </c>
      <c r="F11" s="22"/>
      <c r="G11" s="171" t="n">
        <v>0.416666666666667</v>
      </c>
      <c r="H11" s="91"/>
      <c r="I11" s="0"/>
      <c r="J11" s="0"/>
      <c r="K11" s="0"/>
      <c r="L11" s="94"/>
      <c r="M11" s="94"/>
      <c r="N11" s="95"/>
      <c r="O11" s="96"/>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1" hidden="false" customHeight="true" outlineLevel="0" collapsed="false">
      <c r="A12" s="0"/>
      <c r="B12" s="0"/>
      <c r="C12" s="0"/>
      <c r="D12" s="89"/>
      <c r="E12" s="17" t="s">
        <v>16</v>
      </c>
      <c r="F12" s="27"/>
      <c r="G12" s="97" t="n">
        <v>42552</v>
      </c>
      <c r="H12" s="34" t="s">
        <v>17</v>
      </c>
      <c r="I12" s="98" t="n">
        <v>42735</v>
      </c>
      <c r="J12" s="0"/>
      <c r="K12" s="0"/>
      <c r="L12" s="94"/>
      <c r="M12" s="94"/>
      <c r="N12" s="95"/>
      <c r="O12" s="96"/>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7.1" hidden="false" customHeight="true" outlineLevel="0" collapsed="false">
      <c r="A13" s="0"/>
      <c r="B13" s="99"/>
      <c r="C13" s="100"/>
      <c r="D13" s="89"/>
      <c r="E13" s="17" t="s">
        <v>18</v>
      </c>
      <c r="F13" s="27"/>
      <c r="G13" s="90" t="n">
        <v>4</v>
      </c>
      <c r="H13" s="101" t="s">
        <v>19</v>
      </c>
      <c r="I13" s="102"/>
      <c r="J13" s="34" t="s">
        <v>20</v>
      </c>
      <c r="K13" s="102" t="n">
        <f aca="false">M51</f>
        <v>0</v>
      </c>
      <c r="L13" s="34" t="s">
        <v>21</v>
      </c>
      <c r="M13" s="102" t="n">
        <f aca="false">G13-I13-K13</f>
        <v>4</v>
      </c>
      <c r="N13" s="95"/>
      <c r="O13" s="96"/>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4.25" hidden="false" customHeight="false" outlineLevel="0" collapsed="false">
      <c r="A14" s="0"/>
      <c r="B14" s="0"/>
      <c r="C14" s="92"/>
      <c r="D14" s="0"/>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21" hidden="false" customHeight="true" outlineLevel="0" collapsed="false">
      <c r="A15" s="0"/>
      <c r="B15" s="0"/>
      <c r="C15" s="103" t="s">
        <v>64</v>
      </c>
      <c r="D15" s="104" t="s">
        <v>23</v>
      </c>
      <c r="E15" s="104"/>
      <c r="F15" s="104" t="s">
        <v>24</v>
      </c>
      <c r="G15" s="105" t="s">
        <v>25</v>
      </c>
      <c r="H15" s="105" t="s">
        <v>26</v>
      </c>
      <c r="I15" s="104" t="s">
        <v>24</v>
      </c>
      <c r="J15" s="105" t="s">
        <v>25</v>
      </c>
      <c r="K15" s="105" t="s">
        <v>27</v>
      </c>
      <c r="L15" s="105" t="s">
        <v>65</v>
      </c>
      <c r="M15" s="106" t="s">
        <v>29</v>
      </c>
      <c r="N15" s="105" t="s">
        <v>30</v>
      </c>
      <c r="O15" s="105" t="s">
        <v>31</v>
      </c>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21" hidden="false" customHeight="true" outlineLevel="0" collapsed="false">
      <c r="A16" s="0"/>
      <c r="B16" s="0"/>
      <c r="C16" s="107"/>
      <c r="D16" s="108"/>
      <c r="E16" s="109" t="s">
        <v>34</v>
      </c>
      <c r="F16" s="110"/>
      <c r="G16" s="110"/>
      <c r="H16" s="111" t="n">
        <f aca="false">G16-F16</f>
        <v>0</v>
      </c>
      <c r="I16" s="112"/>
      <c r="J16" s="110"/>
      <c r="K16" s="111" t="n">
        <f aca="false">J16-I16</f>
        <v>0</v>
      </c>
      <c r="L16" s="113" t="n">
        <f aca="false">(IF((H16+K16)&gt;0.375,0.0416666666666667,IF((H16+K16)&gt;0.25,0.0208333333333333,0)))</f>
        <v>0</v>
      </c>
      <c r="M16" s="114"/>
      <c r="N16" s="111" t="str">
        <f aca="false">IF(M16="","",M16*($G$11/$G$10))</f>
        <v/>
      </c>
      <c r="O16" s="113" t="n">
        <f aca="false">IF((H16+K16-L16)&gt;0.416666666666666,"10h überschritten",(H16+K16-L16))</f>
        <v>0</v>
      </c>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21" hidden="false" customHeight="true" outlineLevel="0" collapsed="false">
      <c r="A17" s="0"/>
      <c r="B17" s="0"/>
      <c r="C17" s="107"/>
      <c r="D17" s="108"/>
      <c r="E17" s="109" t="s">
        <v>35</v>
      </c>
      <c r="F17" s="110"/>
      <c r="G17" s="110"/>
      <c r="H17" s="111" t="n">
        <f aca="false">G17-F17</f>
        <v>0</v>
      </c>
      <c r="I17" s="112"/>
      <c r="J17" s="110"/>
      <c r="K17" s="111" t="n">
        <f aca="false">J17-I17</f>
        <v>0</v>
      </c>
      <c r="L17" s="113" t="n">
        <f aca="false">(IF((H17+K17)&gt;0.375,0.0416666666666667,IF((H17+K17)&gt;0.25,0.0208333333333333,0)))</f>
        <v>0</v>
      </c>
      <c r="M17" s="114"/>
      <c r="N17" s="111" t="str">
        <f aca="false">IF(M17="","",M17*($G$11/$G$10))</f>
        <v/>
      </c>
      <c r="O17" s="113" t="n">
        <f aca="false">IF((H17+K17-L17)&gt;0.416666666666666,"10h überschritten",(H17+K17-L17))</f>
        <v>0</v>
      </c>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21" hidden="false" customHeight="true" outlineLevel="0" collapsed="false">
      <c r="A18" s="0"/>
      <c r="B18" s="0"/>
      <c r="C18" s="107"/>
      <c r="D18" s="108"/>
      <c r="E18" s="109" t="s">
        <v>36</v>
      </c>
      <c r="F18" s="110"/>
      <c r="G18" s="110"/>
      <c r="H18" s="111" t="n">
        <f aca="false">G18-F18</f>
        <v>0</v>
      </c>
      <c r="I18" s="112"/>
      <c r="J18" s="110"/>
      <c r="K18" s="111" t="n">
        <f aca="false">J18-I18</f>
        <v>0</v>
      </c>
      <c r="L18" s="113" t="n">
        <f aca="false">(IF((H18+K18)&gt;0.375,0.0416666666666667,IF((H18+K18)&gt;0.25,0.0208333333333333,0)))</f>
        <v>0</v>
      </c>
      <c r="M18" s="114"/>
      <c r="N18" s="111" t="str">
        <f aca="false">IF(M18="","",M18*($G$11/$G$10))</f>
        <v/>
      </c>
      <c r="O18" s="113" t="n">
        <f aca="false">IF((H18+K18-L18)&gt;0.416666666666666,"10h überschritten",(H18+K18-L18))</f>
        <v>0</v>
      </c>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21" hidden="false" customHeight="true" outlineLevel="0" collapsed="false">
      <c r="A19" s="0"/>
      <c r="B19" s="115" t="n">
        <v>42614</v>
      </c>
      <c r="C19" s="107" t="n">
        <f aca="false">TRUNC((B19-DATE(YEAR(B19+3-MOD(B19-2,7)),1,MOD(B19-2,7)-9))/7)</f>
        <v>35</v>
      </c>
      <c r="D19" s="108" t="n">
        <v>1</v>
      </c>
      <c r="E19" s="109" t="s">
        <v>38</v>
      </c>
      <c r="F19" s="110"/>
      <c r="G19" s="110"/>
      <c r="H19" s="111" t="n">
        <f aca="false">G19-F19</f>
        <v>0</v>
      </c>
      <c r="I19" s="112"/>
      <c r="J19" s="110"/>
      <c r="K19" s="111" t="n">
        <f aca="false">J19-I19</f>
        <v>0</v>
      </c>
      <c r="L19" s="113" t="n">
        <f aca="false">(IF((H19+K19)&gt;0.375,0.0416666666666667,IF((H19+K19)&gt;0.25,0.0208333333333333,0)))</f>
        <v>0</v>
      </c>
      <c r="M19" s="114"/>
      <c r="N19" s="111" t="str">
        <f aca="false">IF(M19="","",M19*($G$11/$G$10))</f>
        <v/>
      </c>
      <c r="O19" s="113" t="n">
        <f aca="false">IF((H19+K19-L19)&gt;0.416666666666666,"10h überschritten",(H19+K19-L19))</f>
        <v>0</v>
      </c>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1" hidden="false" customHeight="true" outlineLevel="0" collapsed="false">
      <c r="A20" s="0"/>
      <c r="B20" s="115" t="n">
        <v>42615</v>
      </c>
      <c r="C20" s="107" t="n">
        <f aca="false">TRUNC((B20-DATE(YEAR(B20+3-MOD(B20-2,7)),1,MOD(B20-2,7)-9))/7)</f>
        <v>35</v>
      </c>
      <c r="D20" s="108" t="n">
        <v>2</v>
      </c>
      <c r="E20" s="118" t="s">
        <v>39</v>
      </c>
      <c r="F20" s="146"/>
      <c r="G20" s="146"/>
      <c r="H20" s="147" t="n">
        <f aca="false">G20-F20</f>
        <v>0</v>
      </c>
      <c r="I20" s="148"/>
      <c r="J20" s="146"/>
      <c r="K20" s="147" t="n">
        <f aca="false">J20-I20</f>
        <v>0</v>
      </c>
      <c r="L20" s="149" t="n">
        <f aca="false">(IF((H20+K20)&gt;0.375,0.0416666666666667,IF((H20+K20)&gt;0.25,0.0208333333333333,0)))</f>
        <v>0</v>
      </c>
      <c r="M20" s="150"/>
      <c r="N20" s="147" t="str">
        <f aca="false">IF(M20="","",M20*($G$11/$G$10))</f>
        <v/>
      </c>
      <c r="O20" s="149" t="n">
        <f aca="false">IF((H20+K20-L20)&gt;0.416666666666666,"10h überschritten",(H20+K20-L20))</f>
        <v>0</v>
      </c>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21" hidden="false" customHeight="true" outlineLevel="0" collapsed="false">
      <c r="A21" s="0"/>
      <c r="B21" s="115" t="n">
        <v>42616</v>
      </c>
      <c r="C21" s="107" t="n">
        <f aca="false">TRUNC((B21-DATE(YEAR(B21+3-MOD(B21-2,7)),1,MOD(B21-2,7)-9))/7)</f>
        <v>35</v>
      </c>
      <c r="D21" s="108" t="n">
        <v>3</v>
      </c>
      <c r="E21" s="126" t="s">
        <v>40</v>
      </c>
      <c r="F21" s="151"/>
      <c r="G21" s="151"/>
      <c r="H21" s="152" t="n">
        <f aca="false">G21-F21</f>
        <v>0</v>
      </c>
      <c r="I21" s="153"/>
      <c r="J21" s="151"/>
      <c r="K21" s="152" t="n">
        <f aca="false">J21-I21</f>
        <v>0</v>
      </c>
      <c r="L21" s="154"/>
      <c r="M21" s="155"/>
      <c r="N21" s="152" t="str">
        <f aca="false">IF(M21="","",M21*($G$11/$G$10))</f>
        <v/>
      </c>
      <c r="O21" s="154" t="n">
        <f aca="false">IF((H21+K21-L21)&gt;0.416666666666666,"10h überschritten",(H21+K21-L21))</f>
        <v>0</v>
      </c>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1" hidden="false" customHeight="true" outlineLevel="0" collapsed="false">
      <c r="A22" s="0"/>
      <c r="B22" s="115" t="n">
        <v>42617</v>
      </c>
      <c r="C22" s="107" t="n">
        <f aca="false">TRUNC((B22-DATE(YEAR(B22+3-MOD(B22-2,7)),1,MOD(B22-2,7)-9))/7)</f>
        <v>35</v>
      </c>
      <c r="D22" s="108" t="n">
        <v>4</v>
      </c>
      <c r="E22" s="134" t="s">
        <v>41</v>
      </c>
      <c r="F22" s="156"/>
      <c r="G22" s="156"/>
      <c r="H22" s="157" t="n">
        <f aca="false">G22-F22</f>
        <v>0</v>
      </c>
      <c r="I22" s="158"/>
      <c r="J22" s="156"/>
      <c r="K22" s="157" t="n">
        <f aca="false">J22-I22</f>
        <v>0</v>
      </c>
      <c r="L22" s="159"/>
      <c r="M22" s="160"/>
      <c r="N22" s="157" t="str">
        <f aca="false">IF(M22="","",M22*($G$11/$G$10))</f>
        <v/>
      </c>
      <c r="O22" s="159" t="n">
        <f aca="false">IF((H22+K22-L22)&gt;0.416666666666666,"10h überschritten",(H22+K22-L22))</f>
        <v>0</v>
      </c>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21" hidden="false" customHeight="true" outlineLevel="0" collapsed="false">
      <c r="A23" s="0"/>
      <c r="B23" s="115" t="n">
        <v>42618</v>
      </c>
      <c r="C23" s="107" t="n">
        <f aca="false">TRUNC((B23-DATE(YEAR(B23+3-MOD(B23-2,7)),1,MOD(B23-2,7)-9))/7)</f>
        <v>36</v>
      </c>
      <c r="D23" s="108" t="n">
        <v>5</v>
      </c>
      <c r="E23" s="109" t="s">
        <v>34</v>
      </c>
      <c r="F23" s="110"/>
      <c r="G23" s="110"/>
      <c r="H23" s="161" t="n">
        <f aca="false">G23-F23</f>
        <v>0</v>
      </c>
      <c r="I23" s="112"/>
      <c r="J23" s="110"/>
      <c r="K23" s="161" t="n">
        <f aca="false">J23-I23</f>
        <v>0</v>
      </c>
      <c r="L23" s="113" t="n">
        <f aca="false">(IF((H23+K23)&gt;0.375,0.0416666666666667,IF((H23+K23)&gt;0.25,0.0208333333333333,0)))</f>
        <v>0</v>
      </c>
      <c r="M23" s="114"/>
      <c r="N23" s="161" t="str">
        <f aca="false">IF(M23="","",M23*($G$11/$G$10))</f>
        <v/>
      </c>
      <c r="O23" s="113" t="n">
        <f aca="false">IF((H23+K23-L23)&gt;0.416666666666666,"10h überschritten",(H23+K23-L23))</f>
        <v>0</v>
      </c>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1" hidden="false" customHeight="true" outlineLevel="0" collapsed="false">
      <c r="A24" s="0"/>
      <c r="B24" s="115" t="n">
        <v>42619</v>
      </c>
      <c r="C24" s="107" t="n">
        <f aca="false">TRUNC((B24-DATE(YEAR(B24+3-MOD(B24-2,7)),1,MOD(B24-2,7)-9))/7)</f>
        <v>36</v>
      </c>
      <c r="D24" s="108" t="n">
        <v>6</v>
      </c>
      <c r="E24" s="109" t="s">
        <v>35</v>
      </c>
      <c r="F24" s="110"/>
      <c r="G24" s="110"/>
      <c r="H24" s="111" t="n">
        <f aca="false">G24-F24</f>
        <v>0</v>
      </c>
      <c r="I24" s="112"/>
      <c r="J24" s="110"/>
      <c r="K24" s="111" t="n">
        <f aca="false">J24-I24</f>
        <v>0</v>
      </c>
      <c r="L24" s="113" t="n">
        <f aca="false">(IF((H24+K24)&gt;0.375,0.0416666666666667,IF((H24+K24)&gt;0.25,0.0208333333333333,0)))</f>
        <v>0</v>
      </c>
      <c r="M24" s="114"/>
      <c r="N24" s="111" t="inlineStr">
        <f aca="false">IF(M24="","",M24*($G$11/$G$10))</f>
        <is>
          <t/>
        </is>
      </c>
      <c r="O24" s="113" t="n">
        <f aca="false">IF((H24+K24-L24)&gt;0.416666666666666,"10h überschritten",(H24+K24-L24))</f>
        <v>0</v>
      </c>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21" hidden="false" customHeight="true" outlineLevel="0" collapsed="false">
      <c r="A25" s="0"/>
      <c r="B25" s="115" t="n">
        <v>42620</v>
      </c>
      <c r="C25" s="107" t="n">
        <f aca="false">TRUNC((B25-DATE(YEAR(B25+3-MOD(B25-2,7)),1,MOD(B25-2,7)-9))/7)</f>
        <v>36</v>
      </c>
      <c r="D25" s="108" t="n">
        <v>7</v>
      </c>
      <c r="E25" s="109" t="s">
        <v>36</v>
      </c>
      <c r="F25" s="110"/>
      <c r="G25" s="110"/>
      <c r="H25" s="172" t="n">
        <f aca="false">G25-F25</f>
        <v>0</v>
      </c>
      <c r="I25" s="112"/>
      <c r="J25" s="110"/>
      <c r="K25" s="111" t="n">
        <f aca="false">J25-I25</f>
        <v>0</v>
      </c>
      <c r="L25" s="113" t="n">
        <f aca="false">(IF((H25+K25)&gt;0.375,0.0416666666666667,IF((H25+K25)&gt;0.25,0.0208333333333333,0)))</f>
        <v>0</v>
      </c>
      <c r="M25" s="114"/>
      <c r="N25" s="111"/>
      <c r="O25" s="113" t="n">
        <f aca="false">IF((H25+K25-L25)&gt;0.416666666666666,"10h überschritten",(H25+K25-L25))</f>
        <v>0</v>
      </c>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21" hidden="false" customHeight="true" outlineLevel="0" collapsed="false">
      <c r="A26" s="0"/>
      <c r="B26" s="115" t="n">
        <v>42621</v>
      </c>
      <c r="C26" s="107" t="n">
        <f aca="false">TRUNC((B26-DATE(YEAR(B26+3-MOD(B26-2,7)),1,MOD(B26-2,7)-9))/7)</f>
        <v>36</v>
      </c>
      <c r="D26" s="108" t="n">
        <v>8</v>
      </c>
      <c r="E26" s="109" t="s">
        <v>38</v>
      </c>
      <c r="F26" s="110"/>
      <c r="G26" s="110"/>
      <c r="H26" s="111" t="n">
        <f aca="false">G26-F26</f>
        <v>0</v>
      </c>
      <c r="I26" s="112"/>
      <c r="J26" s="110"/>
      <c r="K26" s="111" t="n">
        <f aca="false">J26-I26</f>
        <v>0</v>
      </c>
      <c r="L26" s="113" t="n">
        <f aca="false">(IF((H26+K26)&gt;0.375,0.0416666666666667,IF((H26+K26)&gt;0.25,0.0208333333333333,0)))</f>
        <v>0</v>
      </c>
      <c r="M26" s="114"/>
      <c r="N26" s="111"/>
      <c r="O26" s="113" t="n">
        <f aca="false">IF((H26+K26-L26)&gt;0.416666666666666,"10h überschritten",(H26+K26-L26))</f>
        <v>0</v>
      </c>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21" hidden="false" customHeight="true" outlineLevel="0" collapsed="false">
      <c r="A27" s="0"/>
      <c r="B27" s="115" t="n">
        <v>42622</v>
      </c>
      <c r="C27" s="107" t="n">
        <f aca="false">TRUNC((B27-DATE(YEAR(B27+3-MOD(B27-2,7)),1,MOD(B27-2,7)-9))/7)</f>
        <v>36</v>
      </c>
      <c r="D27" s="108" t="n">
        <v>9</v>
      </c>
      <c r="E27" s="118" t="s">
        <v>39</v>
      </c>
      <c r="F27" s="146"/>
      <c r="G27" s="146"/>
      <c r="H27" s="147" t="n">
        <f aca="false">G27-F27</f>
        <v>0</v>
      </c>
      <c r="I27" s="148"/>
      <c r="J27" s="146"/>
      <c r="K27" s="147" t="n">
        <f aca="false">J27-I27</f>
        <v>0</v>
      </c>
      <c r="L27" s="149" t="n">
        <f aca="false">(IF((H27+K27)&gt;0.375,0.0416666666666667,IF((H27+K27)&gt;0.25,0.0208333333333333,0)))</f>
        <v>0</v>
      </c>
      <c r="M27" s="150"/>
      <c r="N27" s="147"/>
      <c r="O27" s="149" t="n">
        <f aca="false">IF((H27+K27-L27)&gt;0.416666666666666,"10h überschritten",(H27+K27-L27))</f>
        <v>0</v>
      </c>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21" hidden="false" customHeight="true" outlineLevel="0" collapsed="false">
      <c r="A28" s="0"/>
      <c r="B28" s="115" t="n">
        <v>42623</v>
      </c>
      <c r="C28" s="107" t="n">
        <f aca="false">TRUNC((B28-DATE(YEAR(B28+3-MOD(B28-2,7)),1,MOD(B28-2,7)-9))/7)</f>
        <v>36</v>
      </c>
      <c r="D28" s="108" t="n">
        <v>10</v>
      </c>
      <c r="E28" s="126" t="s">
        <v>40</v>
      </c>
      <c r="F28" s="151"/>
      <c r="G28" s="151"/>
      <c r="H28" s="152" t="n">
        <f aca="false">G28-F28</f>
        <v>0</v>
      </c>
      <c r="I28" s="153"/>
      <c r="J28" s="151"/>
      <c r="K28" s="152" t="n">
        <f aca="false">J28-I28</f>
        <v>0</v>
      </c>
      <c r="L28" s="154"/>
      <c r="M28" s="155"/>
      <c r="N28" s="152"/>
      <c r="O28" s="154" t="n">
        <f aca="false">IF((H28+K28-L28)&gt;0.416666666666666,"10h überschritten",(H28+K28-L28))</f>
        <v>0</v>
      </c>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21" hidden="false" customHeight="true" outlineLevel="0" collapsed="false">
      <c r="A29" s="0"/>
      <c r="B29" s="115" t="n">
        <v>42624</v>
      </c>
      <c r="C29" s="107" t="n">
        <f aca="false">TRUNC((B29-DATE(YEAR(B29+3-MOD(B29-2,7)),1,MOD(B29-2,7)-9))/7)</f>
        <v>36</v>
      </c>
      <c r="D29" s="108" t="n">
        <v>11</v>
      </c>
      <c r="E29" s="134" t="s">
        <v>41</v>
      </c>
      <c r="F29" s="156"/>
      <c r="G29" s="156"/>
      <c r="H29" s="157" t="n">
        <f aca="false">G29-F29</f>
        <v>0</v>
      </c>
      <c r="I29" s="158"/>
      <c r="J29" s="156"/>
      <c r="K29" s="157" t="n">
        <f aca="false">J29-I29</f>
        <v>0</v>
      </c>
      <c r="L29" s="159"/>
      <c r="M29" s="160"/>
      <c r="N29" s="157"/>
      <c r="O29" s="159" t="n">
        <f aca="false">IF((H29+K29-L29)&gt;0.416666666666666,"10h überschritten",(H29+K29-L29))</f>
        <v>0</v>
      </c>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1" hidden="false" customHeight="true" outlineLevel="0" collapsed="false">
      <c r="A30" s="0"/>
      <c r="B30" s="115" t="n">
        <v>42625</v>
      </c>
      <c r="C30" s="107" t="n">
        <f aca="false">TRUNC((B30-DATE(YEAR(B30+3-MOD(B30-2,7)),1,MOD(B30-2,7)-9))/7)</f>
        <v>37</v>
      </c>
      <c r="D30" s="108" t="n">
        <v>12</v>
      </c>
      <c r="E30" s="109" t="s">
        <v>34</v>
      </c>
      <c r="F30" s="110"/>
      <c r="G30" s="110"/>
      <c r="H30" s="161" t="n">
        <f aca="false">G30-F30</f>
        <v>0</v>
      </c>
      <c r="I30" s="112"/>
      <c r="J30" s="110"/>
      <c r="K30" s="161" t="n">
        <f aca="false">J30-I30</f>
        <v>0</v>
      </c>
      <c r="L30" s="113" t="n">
        <f aca="false">(IF((H30+K30)&gt;0.375,0.0416666666666667,IF((H30+K30)&gt;0.25,0.0208333333333333,0)))</f>
        <v>0</v>
      </c>
      <c r="M30" s="114"/>
      <c r="N30" s="161"/>
      <c r="O30" s="113" t="n">
        <f aca="false">IF((H30+K30-L30)&gt;0.416666666666666,"10h überschritten",(H30+K30-L30))</f>
        <v>0</v>
      </c>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21" hidden="false" customHeight="true" outlineLevel="0" collapsed="false">
      <c r="A31" s="0"/>
      <c r="B31" s="115" t="n">
        <v>42626</v>
      </c>
      <c r="C31" s="107" t="n">
        <f aca="false">TRUNC((B31-DATE(YEAR(B31+3-MOD(B31-2,7)),1,MOD(B31-2,7)-9))/7)</f>
        <v>37</v>
      </c>
      <c r="D31" s="108" t="n">
        <v>13</v>
      </c>
      <c r="E31" s="109" t="s">
        <v>35</v>
      </c>
      <c r="F31" s="110"/>
      <c r="G31" s="110"/>
      <c r="H31" s="111" t="n">
        <f aca="false">G31-F31</f>
        <v>0</v>
      </c>
      <c r="I31" s="112"/>
      <c r="J31" s="110"/>
      <c r="K31" s="111" t="n">
        <f aca="false">J31-I31</f>
        <v>0</v>
      </c>
      <c r="L31" s="113" t="n">
        <f aca="false">(IF((H31+K31)&gt;0.375,0.0416666666666667,IF((H31+K31)&gt;0.25,0.0208333333333333,0)))</f>
        <v>0</v>
      </c>
      <c r="M31" s="114"/>
      <c r="N31" s="111"/>
      <c r="O31" s="113" t="n">
        <f aca="false">IF((H31+K31-L31)&gt;0.416666666666666,"10h überschritten",(H31+K31-L31))</f>
        <v>0</v>
      </c>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21" hidden="false" customHeight="true" outlineLevel="0" collapsed="false">
      <c r="A32" s="0"/>
      <c r="B32" s="115" t="n">
        <v>42627</v>
      </c>
      <c r="C32" s="107" t="n">
        <f aca="false">TRUNC((B32-DATE(YEAR(B32+3-MOD(B32-2,7)),1,MOD(B32-2,7)-9))/7)</f>
        <v>37</v>
      </c>
      <c r="D32" s="108" t="n">
        <v>14</v>
      </c>
      <c r="E32" s="109" t="s">
        <v>36</v>
      </c>
      <c r="F32" s="110"/>
      <c r="G32" s="110"/>
      <c r="H32" s="111" t="n">
        <f aca="false">G32-F32</f>
        <v>0</v>
      </c>
      <c r="I32" s="112"/>
      <c r="J32" s="110"/>
      <c r="K32" s="111" t="n">
        <f aca="false">J32-I32</f>
        <v>0</v>
      </c>
      <c r="L32" s="113" t="n">
        <f aca="false">(IF((H32+K32)&gt;0.375,0.0416666666666667,IF((H32+K32)&gt;0.25,0.0208333333333333,0)))</f>
        <v>0</v>
      </c>
      <c r="M32" s="114"/>
      <c r="N32" s="111"/>
      <c r="O32" s="113" t="n">
        <f aca="false">IF((H32+K32-L32)&gt;0.416666666666666,"10h überschritten",(H32+K32-L32))</f>
        <v>0</v>
      </c>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21" hidden="false" customHeight="true" outlineLevel="0" collapsed="false">
      <c r="A33" s="0"/>
      <c r="B33" s="115" t="n">
        <v>42628</v>
      </c>
      <c r="C33" s="107" t="n">
        <f aca="false">TRUNC((B33-DATE(YEAR(B33+3-MOD(B33-2,7)),1,MOD(B33-2,7)-9))/7)</f>
        <v>37</v>
      </c>
      <c r="D33" s="108" t="n">
        <v>15</v>
      </c>
      <c r="E33" s="109" t="s">
        <v>38</v>
      </c>
      <c r="F33" s="110"/>
      <c r="G33" s="110"/>
      <c r="H33" s="111" t="n">
        <f aca="false">G33-F33</f>
        <v>0</v>
      </c>
      <c r="I33" s="112"/>
      <c r="J33" s="110"/>
      <c r="K33" s="111" t="n">
        <f aca="false">J33-I33</f>
        <v>0</v>
      </c>
      <c r="L33" s="113" t="n">
        <f aca="false">(IF((H33+K33)&gt;0.375,0.0416666666666667,IF((H33+K33)&gt;0.25,0.0208333333333333,0)))</f>
        <v>0</v>
      </c>
      <c r="M33" s="114"/>
      <c r="N33" s="111"/>
      <c r="O33" s="113" t="n">
        <f aca="false">IF((H33+K33-L33)&gt;0.416666666666666,"10h überschritten",(H33+K33-L33))</f>
        <v>0</v>
      </c>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21" hidden="false" customHeight="true" outlineLevel="0" collapsed="false">
      <c r="A34" s="0"/>
      <c r="B34" s="115" t="n">
        <v>42629</v>
      </c>
      <c r="C34" s="107" t="n">
        <f aca="false">TRUNC((B34-DATE(YEAR(B34+3-MOD(B34-2,7)),1,MOD(B34-2,7)-9))/7)</f>
        <v>37</v>
      </c>
      <c r="D34" s="108" t="n">
        <v>16</v>
      </c>
      <c r="E34" s="118" t="s">
        <v>39</v>
      </c>
      <c r="F34" s="146"/>
      <c r="G34" s="146"/>
      <c r="H34" s="147" t="n">
        <f aca="false">G34-F34</f>
        <v>0</v>
      </c>
      <c r="I34" s="148"/>
      <c r="J34" s="146"/>
      <c r="K34" s="147" t="n">
        <f aca="false">J34-I34</f>
        <v>0</v>
      </c>
      <c r="L34" s="149" t="n">
        <f aca="false">(IF((H34+K34)&gt;0.375,0.0416666666666667,IF((H34+K34)&gt;0.25,0.0208333333333333,0)))</f>
        <v>0</v>
      </c>
      <c r="M34" s="150"/>
      <c r="N34" s="147"/>
      <c r="O34" s="149" t="n">
        <f aca="false">IF((H34+K34-L34)&gt;0.416666666666666,"10h überschritten",(H34+K34-L34))</f>
        <v>0</v>
      </c>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1" hidden="false" customHeight="true" outlineLevel="0" collapsed="false">
      <c r="A35" s="0"/>
      <c r="B35" s="115" t="n">
        <v>42630</v>
      </c>
      <c r="C35" s="107" t="n">
        <f aca="false">TRUNC((B35-DATE(YEAR(B35+3-MOD(B35-2,7)),1,MOD(B35-2,7)-9))/7)</f>
        <v>37</v>
      </c>
      <c r="D35" s="108" t="n">
        <v>17</v>
      </c>
      <c r="E35" s="126" t="s">
        <v>40</v>
      </c>
      <c r="F35" s="151"/>
      <c r="G35" s="151"/>
      <c r="H35" s="152" t="n">
        <f aca="false">G35-F35</f>
        <v>0</v>
      </c>
      <c r="I35" s="153"/>
      <c r="J35" s="151"/>
      <c r="K35" s="152" t="n">
        <f aca="false">J35-I35</f>
        <v>0</v>
      </c>
      <c r="L35" s="154"/>
      <c r="M35" s="155"/>
      <c r="N35" s="152"/>
      <c r="O35" s="154" t="n">
        <f aca="false">IF((H35+K35-L35)&gt;0.416666666666666,"10h überschritten",(H35+K35-L35))</f>
        <v>0</v>
      </c>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1" hidden="false" customHeight="true" outlineLevel="0" collapsed="false">
      <c r="A36" s="0"/>
      <c r="B36" s="115" t="n">
        <v>42631</v>
      </c>
      <c r="C36" s="107" t="n">
        <f aca="false">TRUNC((B36-DATE(YEAR(B36+3-MOD(B36-2,7)),1,MOD(B36-2,7)-9))/7)</f>
        <v>37</v>
      </c>
      <c r="D36" s="108" t="n">
        <v>18</v>
      </c>
      <c r="E36" s="134" t="s">
        <v>41</v>
      </c>
      <c r="F36" s="156"/>
      <c r="G36" s="156"/>
      <c r="H36" s="157" t="n">
        <f aca="false">G36-F36</f>
        <v>0</v>
      </c>
      <c r="I36" s="158"/>
      <c r="J36" s="156"/>
      <c r="K36" s="157" t="n">
        <f aca="false">J36-I36</f>
        <v>0</v>
      </c>
      <c r="L36" s="159"/>
      <c r="M36" s="160"/>
      <c r="N36" s="157"/>
      <c r="O36" s="159" t="n">
        <f aca="false">IF((H36+K36-L36)&gt;0.416666666666666,"10h überschritten",(H36+K36-L36))</f>
        <v>0</v>
      </c>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1" hidden="false" customHeight="true" outlineLevel="0" collapsed="false">
      <c r="A37" s="0"/>
      <c r="B37" s="115" t="n">
        <v>42632</v>
      </c>
      <c r="C37" s="107" t="n">
        <f aca="false">TRUNC((B37-DATE(YEAR(B37+3-MOD(B37-2,7)),1,MOD(B37-2,7)-9))/7)</f>
        <v>38</v>
      </c>
      <c r="D37" s="108" t="n">
        <v>19</v>
      </c>
      <c r="E37" s="109" t="s">
        <v>34</v>
      </c>
      <c r="F37" s="110"/>
      <c r="G37" s="110"/>
      <c r="H37" s="161" t="n">
        <f aca="false">G37-F37</f>
        <v>0</v>
      </c>
      <c r="I37" s="112"/>
      <c r="J37" s="110"/>
      <c r="K37" s="161" t="n">
        <f aca="false">J37-I37</f>
        <v>0</v>
      </c>
      <c r="L37" s="113" t="n">
        <f aca="false">(IF((H37+K37)&gt;0.375,0.0416666666666667,IF((H37+K37)&gt;0.25,0.0208333333333333,0)))</f>
        <v>0</v>
      </c>
      <c r="M37" s="114"/>
      <c r="N37" s="161"/>
      <c r="O37" s="113" t="n">
        <f aca="false">IF((H37+K37-L37)&gt;0.416666666666666,"10h überschritten",(H37+K37-L37))</f>
        <v>0</v>
      </c>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21" hidden="false" customHeight="true" outlineLevel="0" collapsed="false">
      <c r="A38" s="0"/>
      <c r="B38" s="115" t="n">
        <v>42633</v>
      </c>
      <c r="C38" s="107" t="n">
        <f aca="false">TRUNC((B38-DATE(YEAR(B38+3-MOD(B38-2,7)),1,MOD(B38-2,7)-9))/7)</f>
        <v>38</v>
      </c>
      <c r="D38" s="108" t="n">
        <v>20</v>
      </c>
      <c r="E38" s="109" t="s">
        <v>35</v>
      </c>
      <c r="F38" s="110"/>
      <c r="G38" s="110"/>
      <c r="H38" s="111" t="n">
        <f aca="false">G38-F38</f>
        <v>0</v>
      </c>
      <c r="I38" s="112"/>
      <c r="J38" s="110"/>
      <c r="K38" s="111" t="n">
        <f aca="false">J38-I38</f>
        <v>0</v>
      </c>
      <c r="L38" s="113" t="n">
        <f aca="false">(IF((H38+K38)&gt;0.375,0.0416666666666667,IF((H38+K38)&gt;0.25,0.0208333333333333,0)))</f>
        <v>0</v>
      </c>
      <c r="M38" s="114"/>
      <c r="N38" s="111"/>
      <c r="O38" s="113" t="n">
        <f aca="false">IF((H38+K38-L38)&gt;0.416666666666666,"10h überschritten",(H38+K38-L38))</f>
        <v>0</v>
      </c>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21" hidden="false" customHeight="true" outlineLevel="0" collapsed="false">
      <c r="A39" s="0"/>
      <c r="B39" s="115" t="n">
        <v>42634</v>
      </c>
      <c r="C39" s="107" t="n">
        <f aca="false">TRUNC((B39-DATE(YEAR(B39+3-MOD(B39-2,7)),1,MOD(B39-2,7)-9))/7)</f>
        <v>38</v>
      </c>
      <c r="D39" s="108" t="n">
        <v>21</v>
      </c>
      <c r="E39" s="109" t="s">
        <v>36</v>
      </c>
      <c r="F39" s="110"/>
      <c r="G39" s="110"/>
      <c r="H39" s="111" t="n">
        <f aca="false">G39-F39</f>
        <v>0</v>
      </c>
      <c r="I39" s="112"/>
      <c r="J39" s="110"/>
      <c r="K39" s="111" t="n">
        <f aca="false">J39-I39</f>
        <v>0</v>
      </c>
      <c r="L39" s="113" t="n">
        <f aca="false">(IF((H39+K39)&gt;0.375,0.0416666666666667,IF((H39+K39)&gt;0.25,0.0208333333333333,0)))</f>
        <v>0</v>
      </c>
      <c r="M39" s="114"/>
      <c r="N39" s="111"/>
      <c r="O39" s="113" t="n">
        <f aca="false">IF((H39+K39-L39)&gt;0.416666666666666,"10h überschritten",(H39+K39-L39))</f>
        <v>0</v>
      </c>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21" hidden="false" customHeight="true" outlineLevel="0" collapsed="false">
      <c r="A40" s="0"/>
      <c r="B40" s="115" t="n">
        <v>42635</v>
      </c>
      <c r="C40" s="107" t="n">
        <f aca="false">TRUNC((B40-DATE(YEAR(B40+3-MOD(B40-2,7)),1,MOD(B40-2,7)-9))/7)</f>
        <v>38</v>
      </c>
      <c r="D40" s="108" t="n">
        <v>22</v>
      </c>
      <c r="E40" s="109" t="s">
        <v>38</v>
      </c>
      <c r="F40" s="110"/>
      <c r="G40" s="110"/>
      <c r="H40" s="111" t="n">
        <f aca="false">G40-F40</f>
        <v>0</v>
      </c>
      <c r="I40" s="112"/>
      <c r="J40" s="110"/>
      <c r="K40" s="111" t="n">
        <f aca="false">J40-I40</f>
        <v>0</v>
      </c>
      <c r="L40" s="113" t="n">
        <f aca="false">(IF((H40+K40)&gt;0.375,0.0416666666666667,IF((H40+K40)&gt;0.25,0.0208333333333333,0)))</f>
        <v>0</v>
      </c>
      <c r="M40" s="114"/>
      <c r="N40" s="111"/>
      <c r="O40" s="113" t="n">
        <f aca="false">IF((H40+K40-L40)&gt;0.416666666666666,"10h überschritten",(H40+K40-L40))</f>
        <v>0</v>
      </c>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21" hidden="false" customHeight="true" outlineLevel="0" collapsed="false">
      <c r="A41" s="0"/>
      <c r="B41" s="115" t="n">
        <v>42636</v>
      </c>
      <c r="C41" s="107" t="n">
        <f aca="false">TRUNC((B41-DATE(YEAR(B41+3-MOD(B41-2,7)),1,MOD(B41-2,7)-9))/7)</f>
        <v>38</v>
      </c>
      <c r="D41" s="108" t="n">
        <v>23</v>
      </c>
      <c r="E41" s="118" t="s">
        <v>39</v>
      </c>
      <c r="F41" s="146"/>
      <c r="G41" s="146"/>
      <c r="H41" s="147" t="n">
        <f aca="false">G41-F41</f>
        <v>0</v>
      </c>
      <c r="I41" s="148"/>
      <c r="J41" s="146"/>
      <c r="K41" s="147" t="n">
        <f aca="false">J41-I41</f>
        <v>0</v>
      </c>
      <c r="L41" s="149" t="n">
        <f aca="false">(IF((H41+K41)&gt;0.375,0.0416666666666667,IF((H41+K41)&gt;0.25,0.0208333333333333,0)))</f>
        <v>0</v>
      </c>
      <c r="M41" s="150"/>
      <c r="N41" s="147"/>
      <c r="O41" s="149" t="n">
        <f aca="false">IF((H41+K41-L41)&gt;0.416666666666666,"10h überschritten",(H41+K41-L41))</f>
        <v>0</v>
      </c>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21" hidden="false" customHeight="true" outlineLevel="0" collapsed="false">
      <c r="A42" s="0"/>
      <c r="B42" s="115" t="n">
        <v>42637</v>
      </c>
      <c r="C42" s="107" t="n">
        <f aca="false">TRUNC((B42-DATE(YEAR(B42+3-MOD(B42-2,7)),1,MOD(B42-2,7)-9))/7)</f>
        <v>38</v>
      </c>
      <c r="D42" s="108" t="n">
        <v>24</v>
      </c>
      <c r="E42" s="126" t="s">
        <v>40</v>
      </c>
      <c r="F42" s="151"/>
      <c r="G42" s="151"/>
      <c r="H42" s="152" t="n">
        <f aca="false">G42-F42</f>
        <v>0</v>
      </c>
      <c r="I42" s="153"/>
      <c r="J42" s="151"/>
      <c r="K42" s="152" t="n">
        <f aca="false">J42-I42</f>
        <v>0</v>
      </c>
      <c r="L42" s="154"/>
      <c r="M42" s="155"/>
      <c r="N42" s="152"/>
      <c r="O42" s="154" t="n">
        <f aca="false">IF((H42+K42-L42)&gt;0.416666666666666,"10h überschritten",(H42+K42-L42))</f>
        <v>0</v>
      </c>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21" hidden="false" customHeight="true" outlineLevel="0" collapsed="false">
      <c r="A43" s="0"/>
      <c r="B43" s="115" t="n">
        <v>42638</v>
      </c>
      <c r="C43" s="107" t="n">
        <f aca="false">TRUNC((B43-DATE(YEAR(B43+3-MOD(B43-2,7)),1,MOD(B43-2,7)-9))/7)</f>
        <v>38</v>
      </c>
      <c r="D43" s="108" t="n">
        <v>25</v>
      </c>
      <c r="E43" s="134" t="s">
        <v>41</v>
      </c>
      <c r="F43" s="156"/>
      <c r="G43" s="156"/>
      <c r="H43" s="157" t="n">
        <f aca="false">G43-F43</f>
        <v>0</v>
      </c>
      <c r="I43" s="158"/>
      <c r="J43" s="156"/>
      <c r="K43" s="157" t="n">
        <f aca="false">J43-I43</f>
        <v>0</v>
      </c>
      <c r="L43" s="159"/>
      <c r="M43" s="160"/>
      <c r="N43" s="157"/>
      <c r="O43" s="159" t="n">
        <f aca="false">IF((H43+K43-L43)&gt;0.416666666666666,"10h überschritten",(H43+K43-L43))</f>
        <v>0</v>
      </c>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1" hidden="false" customHeight="true" outlineLevel="0" collapsed="false">
      <c r="A44" s="0"/>
      <c r="B44" s="115" t="n">
        <v>42639</v>
      </c>
      <c r="C44" s="107" t="n">
        <f aca="false">TRUNC((B44-DATE(YEAR(B44+3-MOD(B44-2,7)),1,MOD(B44-2,7)-9))/7)</f>
        <v>39</v>
      </c>
      <c r="D44" s="108" t="n">
        <v>26</v>
      </c>
      <c r="E44" s="109" t="s">
        <v>34</v>
      </c>
      <c r="F44" s="110"/>
      <c r="G44" s="110"/>
      <c r="H44" s="161" t="n">
        <f aca="false">G44-F44</f>
        <v>0</v>
      </c>
      <c r="I44" s="112"/>
      <c r="J44" s="110"/>
      <c r="K44" s="161" t="n">
        <f aca="false">J44-I44</f>
        <v>0</v>
      </c>
      <c r="L44" s="113" t="n">
        <f aca="false">(IF((H44+K44)&gt;0.375,0.0416666666666667,IF((H44+K44)&gt;0.25,0.0208333333333333,0)))</f>
        <v>0</v>
      </c>
      <c r="M44" s="114"/>
      <c r="N44" s="161"/>
      <c r="O44" s="113" t="n">
        <f aca="false">IF((H44+K44-L44)&gt;0.416666666666666,"10h überschritten",(H44+K44-L44))</f>
        <v>0</v>
      </c>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21" hidden="false" customHeight="true" outlineLevel="0" collapsed="false">
      <c r="A45" s="0"/>
      <c r="B45" s="115" t="n">
        <v>42640</v>
      </c>
      <c r="C45" s="107" t="n">
        <f aca="false">TRUNC((B45-DATE(YEAR(B45+3-MOD(B45-2,7)),1,MOD(B45-2,7)-9))/7)</f>
        <v>39</v>
      </c>
      <c r="D45" s="108" t="n">
        <v>27</v>
      </c>
      <c r="E45" s="109" t="s">
        <v>35</v>
      </c>
      <c r="F45" s="110"/>
      <c r="G45" s="110"/>
      <c r="H45" s="111" t="n">
        <f aca="false">G45-F45</f>
        <v>0</v>
      </c>
      <c r="I45" s="112"/>
      <c r="J45" s="110"/>
      <c r="K45" s="111" t="n">
        <f aca="false">J45-I45</f>
        <v>0</v>
      </c>
      <c r="L45" s="113" t="n">
        <f aca="false">(IF((H45+K45)&gt;0.375,0.0416666666666667,IF((H45+K45)&gt;0.25,0.0208333333333333,0)))</f>
        <v>0</v>
      </c>
      <c r="M45" s="114"/>
      <c r="N45" s="111"/>
      <c r="O45" s="113" t="n">
        <f aca="false">IF((H45+K45-L45)&gt;0.416666666666666,"10h überschritten",(H45+K45-L45))</f>
        <v>0</v>
      </c>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21" hidden="false" customHeight="true" outlineLevel="0" collapsed="false">
      <c r="A46" s="0"/>
      <c r="B46" s="115" t="n">
        <v>42641</v>
      </c>
      <c r="C46" s="107" t="n">
        <f aca="false">TRUNC((B46-DATE(YEAR(B46+3-MOD(B46-2,7)),1,MOD(B46-2,7)-9))/7)</f>
        <v>39</v>
      </c>
      <c r="D46" s="108" t="n">
        <v>28</v>
      </c>
      <c r="E46" s="109" t="s">
        <v>36</v>
      </c>
      <c r="F46" s="110"/>
      <c r="G46" s="110"/>
      <c r="H46" s="111" t="n">
        <f aca="false">G46-F46</f>
        <v>0</v>
      </c>
      <c r="I46" s="112"/>
      <c r="J46" s="110"/>
      <c r="K46" s="111" t="n">
        <f aca="false">J46-I46</f>
        <v>0</v>
      </c>
      <c r="L46" s="113" t="n">
        <f aca="false">(IF((H46+K46)&gt;0.375,0.0416666666666667,IF((H46+K46)&gt;0.25,0.0208333333333333,0)))</f>
        <v>0</v>
      </c>
      <c r="M46" s="114"/>
      <c r="N46" s="111"/>
      <c r="O46" s="113" t="n">
        <f aca="false">IF((H46+K46-L46)&gt;0.416666666666666,"10h überschritten",(H46+K46-L46))</f>
        <v>0</v>
      </c>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21" hidden="false" customHeight="true" outlineLevel="0" collapsed="false">
      <c r="A47" s="0"/>
      <c r="B47" s="115" t="n">
        <v>42642</v>
      </c>
      <c r="C47" s="107" t="n">
        <f aca="false">TRUNC((B47-DATE(YEAR(B47+3-MOD(B47-2,7)),1,MOD(B47-2,7)-9))/7)</f>
        <v>39</v>
      </c>
      <c r="D47" s="108" t="n">
        <v>29</v>
      </c>
      <c r="E47" s="109" t="s">
        <v>38</v>
      </c>
      <c r="F47" s="110"/>
      <c r="G47" s="110"/>
      <c r="H47" s="111" t="n">
        <f aca="false">G47-F47</f>
        <v>0</v>
      </c>
      <c r="I47" s="112"/>
      <c r="J47" s="110"/>
      <c r="K47" s="111" t="n">
        <f aca="false">J47-I47</f>
        <v>0</v>
      </c>
      <c r="L47" s="113" t="n">
        <f aca="false">(IF((H47+K47)&gt;0.375,0.0416666666666667,IF((H47+K47)&gt;0.25,0.0208333333333333,0)))</f>
        <v>0</v>
      </c>
      <c r="M47" s="114"/>
      <c r="N47" s="111"/>
      <c r="O47" s="113" t="n">
        <f aca="false">IF((H47+K47-L47)&gt;0.416666666666666,"10h überschritten",(H47+K47-L47))</f>
        <v>0</v>
      </c>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21" hidden="false" customHeight="true" outlineLevel="0" collapsed="false">
      <c r="A48" s="0"/>
      <c r="B48" s="115" t="n">
        <v>42643</v>
      </c>
      <c r="C48" s="107" t="n">
        <f aca="false">TRUNC((B48-DATE(YEAR(B48+3-MOD(B48-2,7)),1,MOD(B48-2,7)-9))/7)</f>
        <v>39</v>
      </c>
      <c r="D48" s="108" t="n">
        <v>30</v>
      </c>
      <c r="E48" s="118" t="s">
        <v>39</v>
      </c>
      <c r="F48" s="146"/>
      <c r="G48" s="146"/>
      <c r="H48" s="147" t="n">
        <f aca="false">G48-F48</f>
        <v>0</v>
      </c>
      <c r="I48" s="148"/>
      <c r="J48" s="146"/>
      <c r="K48" s="147" t="n">
        <f aca="false">J48-I48</f>
        <v>0</v>
      </c>
      <c r="L48" s="149" t="n">
        <f aca="false">(IF((H48+K48)&gt;0.375,0.0416666666666667,IF((H48+K48)&gt;0.25,0.0208333333333333,0)))</f>
        <v>0</v>
      </c>
      <c r="M48" s="150"/>
      <c r="N48" s="147"/>
      <c r="O48" s="149" t="n">
        <f aca="false">IF((H48+K48-L48)&gt;0.416666666666666,"10h überschritten",(H48+K48-L48))</f>
        <v>0</v>
      </c>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21" hidden="false" customHeight="true" outlineLevel="0" collapsed="false">
      <c r="A49" s="0"/>
      <c r="B49" s="115"/>
      <c r="C49" s="124"/>
      <c r="D49" s="125"/>
      <c r="E49" s="126" t="s">
        <v>40</v>
      </c>
      <c r="F49" s="151"/>
      <c r="G49" s="151"/>
      <c r="H49" s="152" t="n">
        <f aca="false">G49-F49</f>
        <v>0</v>
      </c>
      <c r="I49" s="153"/>
      <c r="J49" s="151"/>
      <c r="K49" s="152" t="n">
        <f aca="false">J49-I49</f>
        <v>0</v>
      </c>
      <c r="L49" s="154"/>
      <c r="M49" s="155"/>
      <c r="N49" s="152"/>
      <c r="O49" s="154" t="n">
        <f aca="false">IF((H49+K49-L49)&gt;0.416666666666666,"10h überschritten",(H49+K49-L49))</f>
        <v>0</v>
      </c>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1" hidden="false" customHeight="true" outlineLevel="0" collapsed="false">
      <c r="A50" s="0"/>
      <c r="B50" s="115"/>
      <c r="C50" s="132"/>
      <c r="D50" s="133"/>
      <c r="E50" s="134" t="s">
        <v>41</v>
      </c>
      <c r="F50" s="156"/>
      <c r="G50" s="156"/>
      <c r="H50" s="157" t="n">
        <f aca="false">G50-F50</f>
        <v>0</v>
      </c>
      <c r="I50" s="158"/>
      <c r="J50" s="156"/>
      <c r="K50" s="157" t="n">
        <f aca="false">J50-I50</f>
        <v>0</v>
      </c>
      <c r="L50" s="159"/>
      <c r="M50" s="160"/>
      <c r="N50" s="157" t="str">
        <f aca="false">IF(M50="","",M50*($G$11/$G$10))</f>
        <v/>
      </c>
      <c r="O50" s="159" t="n">
        <f aca="false">IF((H50+K50-L50)&gt;0.416666666666666,"10h überschritten",(H50+K50-L50))</f>
        <v>0</v>
      </c>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21" hidden="false" customHeight="true" outlineLevel="0" collapsed="false">
      <c r="A51" s="0"/>
      <c r="B51" s="0"/>
      <c r="C51" s="0"/>
      <c r="D51" s="0"/>
      <c r="E51" s="0"/>
      <c r="F51" s="0"/>
      <c r="G51" s="0"/>
      <c r="H51" s="0"/>
      <c r="I51" s="0"/>
      <c r="J51" s="0"/>
      <c r="K51" s="0"/>
      <c r="L51" s="109" t="s">
        <v>42</v>
      </c>
      <c r="M51" s="162" t="n">
        <f aca="false">SUM(M16:M50)</f>
        <v>0</v>
      </c>
      <c r="N51" s="113" t="n">
        <f aca="false">SUM(N16:N50)</f>
        <v>0</v>
      </c>
      <c r="O51" s="113" t="n">
        <f aca="false">SUM(O16:O50)</f>
        <v>0</v>
      </c>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21" hidden="false" customHeight="true" outlineLevel="0" collapsed="false">
      <c r="A52" s="0"/>
      <c r="B52" s="0"/>
      <c r="C52" s="0"/>
      <c r="D52" s="0"/>
      <c r="E52" s="0"/>
      <c r="F52" s="0"/>
      <c r="G52" s="0"/>
      <c r="H52" s="0"/>
      <c r="I52" s="0"/>
      <c r="J52" s="0"/>
      <c r="K52" s="0"/>
      <c r="L52" s="0"/>
      <c r="M52" s="0"/>
      <c r="N52" s="109" t="s">
        <v>43</v>
      </c>
      <c r="O52" s="113" t="n">
        <f aca="false">O51+N51</f>
        <v>0</v>
      </c>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3.5" hidden="false" customHeight="false" outlineLevel="0" collapsed="false">
      <c r="A53" s="0"/>
      <c r="B53" s="62"/>
      <c r="C53" s="163"/>
      <c r="D53" s="0"/>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s="62" customFormat="true" ht="13.5" hidden="false" customHeight="false" outlineLevel="0" collapsed="false">
      <c r="C54" s="163"/>
      <c r="D54" s="164"/>
      <c r="J54" s="57" t="s">
        <v>66</v>
      </c>
      <c r="K54" s="58" t="s">
        <v>47</v>
      </c>
      <c r="L54" s="58" t="s">
        <v>48</v>
      </c>
      <c r="M54" s="58" t="s">
        <v>49</v>
      </c>
    </row>
    <row r="55" customFormat="false" ht="13.5" hidden="false" customHeight="false" outlineLevel="0" collapsed="false">
      <c r="A55" s="62"/>
      <c r="B55" s="62"/>
      <c r="C55" s="163"/>
      <c r="D55" s="164"/>
      <c r="E55" s="62"/>
      <c r="F55" s="62"/>
      <c r="G55" s="62"/>
      <c r="H55" s="62"/>
      <c r="I55" s="62"/>
      <c r="J55" s="57" t="s">
        <v>50</v>
      </c>
      <c r="K55" s="59" t="n">
        <v>35</v>
      </c>
      <c r="L55" s="60" t="n">
        <f aca="false">SUMIF(C16:C50,K55,O16:O50)</f>
        <v>0</v>
      </c>
      <c r="M55" s="61" t="str">
        <f aca="false">IF(L55=0,"",((($G$11-L55)*24)*-1)*60)</f>
        <v/>
      </c>
      <c r="N55" s="0"/>
      <c r="O55" s="0"/>
    </row>
    <row r="56" customFormat="false" ht="13.5" hidden="false" customHeight="false" outlineLevel="0" collapsed="false">
      <c r="A56" s="62"/>
      <c r="B56" s="62"/>
      <c r="C56" s="163"/>
      <c r="D56" s="164"/>
      <c r="E56" s="62"/>
      <c r="F56" s="62"/>
      <c r="G56" s="62"/>
      <c r="H56" s="62"/>
      <c r="I56" s="62"/>
      <c r="J56" s="0"/>
      <c r="K56" s="59" t="n">
        <v>36</v>
      </c>
      <c r="L56" s="60" t="n">
        <f aca="false">SUMIF(C17:C51,K56,O17:O51)</f>
        <v>0</v>
      </c>
      <c r="M56" s="61" t="str">
        <f aca="false">IF(L56=0,"",((($G$11-L56)*24)*-1)*60)</f>
        <v/>
      </c>
      <c r="N56" s="0"/>
      <c r="O56" s="0"/>
    </row>
    <row r="57" customFormat="false" ht="13.5" hidden="false" customHeight="false" outlineLevel="0" collapsed="false">
      <c r="A57" s="62"/>
      <c r="B57" s="62"/>
      <c r="C57" s="163"/>
      <c r="D57" s="164"/>
      <c r="E57" s="62"/>
      <c r="F57" s="62"/>
      <c r="G57" s="62"/>
      <c r="H57" s="62"/>
      <c r="I57" s="62"/>
      <c r="J57" s="0"/>
      <c r="K57" s="59" t="n">
        <v>37</v>
      </c>
      <c r="L57" s="60" t="n">
        <f aca="false">SUMIF(C18:C52,K57,O18:O52)</f>
        <v>0</v>
      </c>
      <c r="M57" s="61" t="str">
        <f aca="false">IF(L57=0,"",((($G$11-L57)*24)*-1)*60)</f>
        <v/>
      </c>
      <c r="N57" s="0"/>
      <c r="O57" s="0"/>
    </row>
    <row r="58" customFormat="false" ht="13.5" hidden="false" customHeight="false" outlineLevel="0" collapsed="false">
      <c r="A58" s="62"/>
      <c r="B58" s="62"/>
      <c r="C58" s="163"/>
      <c r="D58" s="164"/>
      <c r="E58" s="62"/>
      <c r="F58" s="62"/>
      <c r="G58" s="62"/>
      <c r="H58" s="62"/>
      <c r="I58" s="62"/>
      <c r="J58" s="0"/>
      <c r="K58" s="59" t="n">
        <v>38</v>
      </c>
      <c r="L58" s="60" t="n">
        <f aca="false">SUMIF(C19:C53,K58,O19:O53)</f>
        <v>0</v>
      </c>
      <c r="M58" s="61" t="str">
        <f aca="false">IF(L58=0,"",((($G$11-L58)*24)*-1)*60)</f>
        <v/>
      </c>
      <c r="N58" s="0"/>
      <c r="O58" s="0"/>
    </row>
    <row r="59" customFormat="false" ht="13.5" hidden="false" customHeight="false" outlineLevel="0" collapsed="false">
      <c r="A59" s="62"/>
      <c r="B59" s="62"/>
      <c r="C59" s="163"/>
      <c r="D59" s="164"/>
      <c r="E59" s="62"/>
      <c r="F59" s="62"/>
      <c r="G59" s="62"/>
      <c r="H59" s="62"/>
      <c r="I59" s="62"/>
      <c r="J59" s="57" t="s">
        <v>53</v>
      </c>
      <c r="K59" s="59" t="n">
        <v>39</v>
      </c>
      <c r="L59" s="60" t="n">
        <f aca="false">SUMIF(C20:C54,K59,O20:O54)</f>
        <v>0</v>
      </c>
      <c r="M59" s="61" t="str">
        <f aca="false">IF(L59=0,"",((($G$11-L59)*24)*-1)*60)</f>
        <v/>
      </c>
      <c r="N59" s="0"/>
      <c r="O59" s="0"/>
    </row>
    <row r="60" customFormat="false" ht="13.5" hidden="false" customHeight="false" outlineLevel="0" collapsed="false">
      <c r="A60" s="62"/>
      <c r="B60" s="62"/>
      <c r="C60" s="163"/>
      <c r="D60" s="164"/>
      <c r="E60" s="62"/>
      <c r="F60" s="62"/>
      <c r="G60" s="62"/>
      <c r="H60" s="62"/>
      <c r="I60" s="62"/>
      <c r="J60" s="0"/>
      <c r="K60" s="64" t="s">
        <v>55</v>
      </c>
      <c r="L60" s="64"/>
      <c r="M60" s="65" t="n">
        <f aca="false">SUM(M55:M59)</f>
        <v>0</v>
      </c>
      <c r="N60" s="0"/>
      <c r="O60" s="0"/>
    </row>
    <row r="61" customFormat="false" ht="55.5" hidden="false" customHeight="true" outlineLevel="0" collapsed="false">
      <c r="B61" s="62"/>
      <c r="C61" s="163"/>
      <c r="D61" s="165"/>
      <c r="E61" s="166"/>
      <c r="F61" s="166"/>
      <c r="G61" s="166"/>
      <c r="H61" s="166"/>
      <c r="I61" s="166"/>
      <c r="J61" s="73"/>
      <c r="K61" s="66"/>
      <c r="L61" s="66"/>
      <c r="M61" s="67"/>
      <c r="N61" s="67"/>
      <c r="O61" s="68"/>
    </row>
    <row r="62" customFormat="false" ht="14.25" hidden="false" customHeight="false" outlineLevel="0" collapsed="false">
      <c r="B62" s="62"/>
      <c r="C62" s="167"/>
      <c r="D62" s="0"/>
      <c r="E62" s="0"/>
      <c r="F62" s="0"/>
      <c r="G62" s="0"/>
      <c r="H62" s="0"/>
      <c r="I62" s="0"/>
      <c r="J62" s="69" t="s">
        <v>57</v>
      </c>
      <c r="K62" s="69"/>
      <c r="L62" s="70"/>
      <c r="M62" s="0"/>
      <c r="N62" s="0"/>
      <c r="O62" s="72" t="s">
        <v>58</v>
      </c>
    </row>
    <row r="63" customFormat="false" ht="14.25" hidden="false" customHeight="false" outlineLevel="0" collapsed="false">
      <c r="B63" s="62"/>
      <c r="C63" s="163"/>
      <c r="D63" s="0"/>
      <c r="E63" s="0"/>
      <c r="F63" s="0"/>
      <c r="G63" s="0"/>
      <c r="H63" s="0"/>
      <c r="I63" s="0"/>
      <c r="J63" s="69"/>
      <c r="K63" s="69"/>
      <c r="L63" s="62"/>
      <c r="M63" s="168"/>
      <c r="N63" s="168"/>
      <c r="O63" s="169"/>
    </row>
    <row r="64" customFormat="false" ht="14.25" hidden="false" customHeight="false" outlineLevel="0" collapsed="false">
      <c r="B64" s="62"/>
      <c r="C64" s="167"/>
      <c r="D64" s="0"/>
      <c r="E64" s="0"/>
      <c r="F64" s="0"/>
      <c r="G64" s="0"/>
      <c r="H64" s="0"/>
      <c r="I64" s="0"/>
      <c r="J64" s="69"/>
      <c r="K64" s="69"/>
      <c r="L64" s="62"/>
      <c r="M64" s="168"/>
      <c r="N64" s="168"/>
      <c r="O64" s="169"/>
    </row>
    <row r="65" customFormat="false" ht="14.25" hidden="false" customHeight="false" outlineLevel="0" collapsed="false">
      <c r="B65" s="62"/>
      <c r="C65" s="163"/>
      <c r="D65" s="0"/>
      <c r="E65" s="0"/>
      <c r="F65" s="0"/>
      <c r="G65" s="0"/>
      <c r="H65" s="0"/>
      <c r="I65" s="0"/>
      <c r="J65" s="69"/>
      <c r="K65" s="69"/>
      <c r="L65" s="62"/>
      <c r="M65" s="168"/>
      <c r="N65" s="168"/>
      <c r="O65" s="169"/>
    </row>
    <row r="66" customFormat="false" ht="14.25" hidden="false" customHeight="false" outlineLevel="0" collapsed="false">
      <c r="B66" s="62"/>
      <c r="C66" s="163"/>
      <c r="D66" s="0"/>
      <c r="E66" s="0"/>
      <c r="F66" s="0"/>
      <c r="G66" s="0"/>
      <c r="H66" s="0"/>
      <c r="I66" s="0"/>
      <c r="J66" s="69"/>
      <c r="K66" s="69"/>
      <c r="L66" s="62"/>
      <c r="M66" s="168"/>
      <c r="N66" s="168"/>
      <c r="O66" s="169"/>
    </row>
    <row r="67" customFormat="false" ht="55.5" hidden="false" customHeight="true" outlineLevel="0" collapsed="false">
      <c r="B67" s="62"/>
      <c r="C67" s="163"/>
      <c r="D67" s="165"/>
      <c r="E67" s="166"/>
      <c r="F67" s="166"/>
      <c r="G67" s="166"/>
      <c r="H67" s="166"/>
      <c r="I67" s="166"/>
      <c r="J67" s="73"/>
      <c r="K67" s="73"/>
      <c r="L67" s="73"/>
      <c r="M67" s="74"/>
      <c r="N67" s="74"/>
      <c r="O67" s="75"/>
    </row>
    <row r="68" customFormat="false" ht="14.25" hidden="false" customHeight="false" outlineLevel="0" collapsed="false">
      <c r="J68" s="69" t="s">
        <v>59</v>
      </c>
      <c r="K68" s="69"/>
      <c r="L68" s="70"/>
      <c r="M68" s="70"/>
      <c r="N68" s="70"/>
      <c r="O68" s="72" t="s">
        <v>58</v>
      </c>
    </row>
  </sheetData>
  <sheetProtection sheet="true" objects="true" scenarios="true"/>
  <mergeCells count="17">
    <mergeCell ref="E3:J3"/>
    <mergeCell ref="E5:G5"/>
    <mergeCell ref="L5:M5"/>
    <mergeCell ref="N5:O5"/>
    <mergeCell ref="E6:G6"/>
    <mergeCell ref="E7:G7"/>
    <mergeCell ref="L7:M7"/>
    <mergeCell ref="N7:O7"/>
    <mergeCell ref="L8:M8"/>
    <mergeCell ref="N8:O8"/>
    <mergeCell ref="L9:M9"/>
    <mergeCell ref="N9:O9"/>
    <mergeCell ref="L10:M10"/>
    <mergeCell ref="N10:O10"/>
    <mergeCell ref="E11:F11"/>
    <mergeCell ref="D15:E15"/>
    <mergeCell ref="K60:L60"/>
  </mergeCells>
  <conditionalFormatting sqref="M60">
    <cfRule type="cellIs" priority="2" operator="lessThan" aboveAverage="0" equalAverage="0" bottom="0" percent="0" rank="0" text="" dxfId="0">
      <formula>0</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sheetPr filterMode="false">
    <pageSetUpPr fitToPage="true"/>
  </sheetPr>
  <dimension ref="1:68"/>
  <sheetViews>
    <sheetView windowProtection="false" showFormulas="false" showGridLines="false" showRowColHeaders="true" showZeros="false" rightToLeft="false" tabSelected="false" showOutlineSymbols="true" defaultGridColor="true" view="normal" topLeftCell="A31" colorId="64" zoomScale="100" zoomScaleNormal="100" zoomScalePageLayoutView="100" workbookViewId="0">
      <selection pane="topLeft" activeCell="A1" activeCellId="0" sqref="A1"/>
    </sheetView>
  </sheetViews>
  <sheetFormatPr defaultRowHeight="13.5"/>
  <cols>
    <col collapsed="false" hidden="false" max="1" min="1" style="71" width="2.14285714285714"/>
    <col collapsed="false" hidden="true" max="2" min="2" style="71" width="0"/>
    <col collapsed="false" hidden="false" max="3" min="3" style="77" width="4.28571428571429"/>
    <col collapsed="false" hidden="false" max="4" min="4" style="78" width="4.28571428571429"/>
    <col collapsed="false" hidden="false" max="5" min="5" style="71" width="14.8571428571429"/>
    <col collapsed="false" hidden="false" max="12" min="6" style="71" width="12.4183673469388"/>
    <col collapsed="false" hidden="false" max="13" min="13" style="71" width="13.4285714285714"/>
    <col collapsed="false" hidden="false" max="14" min="14" style="71" width="13.0051020408163"/>
    <col collapsed="false" hidden="false" max="16" min="15" style="71" width="12.4183673469388"/>
    <col collapsed="false" hidden="false" max="1025" min="17" style="71" width="9.14285714285714"/>
  </cols>
  <sheetData>
    <row r="1" customFormat="false" ht="34.5" hidden="false" customHeight="true" outlineLevel="0" collapsed="false">
      <c r="A1" s="0"/>
      <c r="B1" s="0"/>
      <c r="C1" s="0"/>
      <c r="D1" s="0"/>
      <c r="E1" s="0"/>
      <c r="F1" s="0"/>
      <c r="G1" s="0"/>
      <c r="H1" s="0"/>
      <c r="I1" s="0"/>
      <c r="J1" s="0"/>
      <c r="K1" s="0"/>
      <c r="L1" s="0"/>
      <c r="M1" s="0"/>
      <c r="N1" s="0"/>
      <c r="O1" s="79" t="s">
        <v>0</v>
      </c>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true" outlineLevel="0" collapsed="false">
      <c r="A2" s="0"/>
      <c r="B2" s="0"/>
      <c r="C2" s="0"/>
      <c r="D2" s="0"/>
      <c r="E2" s="0"/>
      <c r="F2" s="0"/>
      <c r="G2" s="0"/>
      <c r="H2" s="0"/>
      <c r="I2" s="0"/>
      <c r="J2" s="0"/>
      <c r="K2" s="0"/>
      <c r="L2" s="0"/>
      <c r="M2" s="0"/>
      <c r="N2" s="0"/>
      <c r="O2" s="0"/>
      <c r="P2" s="8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8.5" hidden="false" customHeight="true" outlineLevel="0" collapsed="false">
      <c r="A3" s="0"/>
      <c r="B3" s="0"/>
      <c r="C3" s="0"/>
      <c r="D3" s="0"/>
      <c r="E3" s="81" t="s">
        <v>2</v>
      </c>
      <c r="F3" s="81"/>
      <c r="G3" s="81"/>
      <c r="H3" s="81"/>
      <c r="I3" s="81"/>
      <c r="J3" s="81"/>
      <c r="K3" s="82"/>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4.25" hidden="false" customHeight="true" outlineLevel="0" collapsed="false">
      <c r="A4" s="0"/>
      <c r="B4" s="0"/>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7.1" hidden="false" customHeight="true" outlineLevel="0" collapsed="false">
      <c r="A5" s="0"/>
      <c r="B5" s="0"/>
      <c r="C5" s="0"/>
      <c r="D5" s="0"/>
      <c r="E5" s="22" t="s">
        <v>3</v>
      </c>
      <c r="F5" s="22"/>
      <c r="G5" s="22"/>
      <c r="H5" s="17"/>
      <c r="I5" s="0"/>
      <c r="J5" s="0"/>
      <c r="K5" s="0"/>
      <c r="L5" s="83" t="s">
        <v>4</v>
      </c>
      <c r="M5" s="83"/>
      <c r="N5" s="170" t="s">
        <v>75</v>
      </c>
      <c r="O5" s="17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7.1" hidden="false" customHeight="true" outlineLevel="0" collapsed="false">
      <c r="A6" s="0"/>
      <c r="B6" s="0"/>
      <c r="C6" s="0"/>
      <c r="D6" s="0"/>
      <c r="E6" s="22" t="s">
        <v>7</v>
      </c>
      <c r="F6" s="22"/>
      <c r="G6" s="22"/>
      <c r="H6" s="17"/>
      <c r="I6" s="0"/>
      <c r="J6" s="0"/>
      <c r="K6" s="0"/>
      <c r="L6" s="85"/>
      <c r="M6" s="85"/>
      <c r="N6" s="86"/>
      <c r="O6" s="86"/>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7.1" hidden="false" customHeight="true" outlineLevel="0" collapsed="false">
      <c r="A7" s="0"/>
      <c r="B7" s="0"/>
      <c r="C7" s="0"/>
      <c r="D7" s="0"/>
      <c r="E7" s="22"/>
      <c r="F7" s="22"/>
      <c r="G7" s="22"/>
      <c r="H7" s="17"/>
      <c r="I7" s="0"/>
      <c r="J7" s="0"/>
      <c r="K7" s="0"/>
      <c r="L7" s="83" t="s">
        <v>61</v>
      </c>
      <c r="M7" s="83"/>
      <c r="N7" s="87" t="s">
        <v>62</v>
      </c>
      <c r="O7" s="87"/>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7.1" hidden="false" customHeight="true" outlineLevel="0" collapsed="false">
      <c r="A8" s="0"/>
      <c r="B8" s="0"/>
      <c r="C8" s="0"/>
      <c r="D8" s="0"/>
      <c r="E8" s="0"/>
      <c r="F8" s="0"/>
      <c r="G8" s="0"/>
      <c r="H8" s="0"/>
      <c r="I8" s="0"/>
      <c r="J8" s="0"/>
      <c r="K8" s="0"/>
      <c r="L8" s="83"/>
      <c r="M8" s="83"/>
      <c r="N8" s="88"/>
      <c r="O8" s="88"/>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7.1" hidden="false" customHeight="true" outlineLevel="0" collapsed="false">
      <c r="A9" s="0"/>
      <c r="B9" s="0"/>
      <c r="C9" s="0"/>
      <c r="D9" s="0"/>
      <c r="E9" s="0"/>
      <c r="F9" s="0"/>
      <c r="G9" s="0"/>
      <c r="H9" s="0"/>
      <c r="I9" s="0"/>
      <c r="J9" s="0"/>
      <c r="K9" s="0"/>
      <c r="L9" s="83" t="s">
        <v>10</v>
      </c>
      <c r="M9" s="83"/>
      <c r="N9" s="87" t="s">
        <v>63</v>
      </c>
      <c r="O9" s="87"/>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7.1" hidden="false" customHeight="true" outlineLevel="0" collapsed="false">
      <c r="A10" s="0"/>
      <c r="B10" s="0"/>
      <c r="C10" s="0"/>
      <c r="D10" s="89"/>
      <c r="E10" s="17" t="s">
        <v>13</v>
      </c>
      <c r="F10" s="18"/>
      <c r="G10" s="90" t="n">
        <v>2</v>
      </c>
      <c r="H10" s="91"/>
      <c r="I10" s="0"/>
      <c r="J10" s="0"/>
      <c r="K10" s="0"/>
      <c r="L10" s="83"/>
      <c r="M10" s="83"/>
      <c r="N10" s="88"/>
      <c r="O10" s="88"/>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7.1" hidden="false" customHeight="true" outlineLevel="0" collapsed="false">
      <c r="A11" s="0"/>
      <c r="B11" s="0"/>
      <c r="C11" s="92"/>
      <c r="D11" s="0"/>
      <c r="E11" s="22" t="s">
        <v>15</v>
      </c>
      <c r="F11" s="22"/>
      <c r="G11" s="171" t="n">
        <v>0.416666666666667</v>
      </c>
      <c r="H11" s="91"/>
      <c r="I11" s="0"/>
      <c r="J11" s="0"/>
      <c r="K11" s="0"/>
      <c r="L11" s="94"/>
      <c r="M11" s="94"/>
      <c r="N11" s="95"/>
      <c r="O11" s="96"/>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1" hidden="false" customHeight="true" outlineLevel="0" collapsed="false">
      <c r="A12" s="0"/>
      <c r="B12" s="0"/>
      <c r="C12" s="0"/>
      <c r="D12" s="89"/>
      <c r="E12" s="17" t="s">
        <v>16</v>
      </c>
      <c r="F12" s="27"/>
      <c r="G12" s="97" t="n">
        <v>42552</v>
      </c>
      <c r="H12" s="34" t="s">
        <v>17</v>
      </c>
      <c r="I12" s="98" t="n">
        <v>42735</v>
      </c>
      <c r="J12" s="0"/>
      <c r="K12" s="0"/>
      <c r="L12" s="94"/>
      <c r="M12" s="94"/>
      <c r="N12" s="95"/>
      <c r="O12" s="96"/>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7.1" hidden="false" customHeight="true" outlineLevel="0" collapsed="false">
      <c r="A13" s="0"/>
      <c r="B13" s="99"/>
      <c r="C13" s="100"/>
      <c r="D13" s="89"/>
      <c r="E13" s="17" t="s">
        <v>18</v>
      </c>
      <c r="F13" s="27"/>
      <c r="G13" s="90" t="n">
        <v>4</v>
      </c>
      <c r="H13" s="101" t="s">
        <v>19</v>
      </c>
      <c r="I13" s="102"/>
      <c r="J13" s="34" t="s">
        <v>20</v>
      </c>
      <c r="K13" s="102" t="n">
        <f aca="false">M51</f>
        <v>0</v>
      </c>
      <c r="L13" s="34" t="s">
        <v>21</v>
      </c>
      <c r="M13" s="102" t="n">
        <f aca="false">G13-I13-K13</f>
        <v>4</v>
      </c>
      <c r="N13" s="95"/>
      <c r="O13" s="96"/>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4.25" hidden="false" customHeight="false" outlineLevel="0" collapsed="false">
      <c r="A14" s="0"/>
      <c r="B14" s="0"/>
      <c r="C14" s="92"/>
      <c r="D14" s="0"/>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21" hidden="false" customHeight="true" outlineLevel="0" collapsed="false">
      <c r="A15" s="0"/>
      <c r="B15" s="0"/>
      <c r="C15" s="103" t="s">
        <v>64</v>
      </c>
      <c r="D15" s="104" t="s">
        <v>23</v>
      </c>
      <c r="E15" s="104"/>
      <c r="F15" s="104" t="s">
        <v>24</v>
      </c>
      <c r="G15" s="105" t="s">
        <v>25</v>
      </c>
      <c r="H15" s="105" t="s">
        <v>26</v>
      </c>
      <c r="I15" s="104" t="s">
        <v>24</v>
      </c>
      <c r="J15" s="105" t="s">
        <v>25</v>
      </c>
      <c r="K15" s="105" t="s">
        <v>27</v>
      </c>
      <c r="L15" s="105" t="s">
        <v>65</v>
      </c>
      <c r="M15" s="106" t="s">
        <v>29</v>
      </c>
      <c r="N15" s="105" t="s">
        <v>30</v>
      </c>
      <c r="O15" s="105" t="s">
        <v>31</v>
      </c>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21" hidden="false" customHeight="true" outlineLevel="0" collapsed="false">
      <c r="A16" s="0"/>
      <c r="B16" s="115" t="n">
        <v>42646</v>
      </c>
      <c r="C16" s="107" t="n">
        <f aca="false">TRUNC((B16-DATE(YEAR(B16+3-MOD(B16-2,7)),1,MOD(B16-2,7)-9))/7)</f>
        <v>40</v>
      </c>
      <c r="D16" s="108" t="n">
        <v>3</v>
      </c>
      <c r="E16" s="109" t="s">
        <v>34</v>
      </c>
      <c r="F16" s="140"/>
      <c r="G16" s="140"/>
      <c r="H16" s="145" t="n">
        <f aca="false">G16-F16</f>
        <v>0</v>
      </c>
      <c r="I16" s="142"/>
      <c r="J16" s="140"/>
      <c r="K16" s="145" t="n">
        <f aca="false">J16-I16</f>
        <v>0</v>
      </c>
      <c r="L16" s="143" t="n">
        <f aca="false">(IF((H16+K16)&gt;0.375,0.0416666666666667,IF((H16+K16)&gt;0.25,0.0208333333333333,0)))</f>
        <v>0</v>
      </c>
      <c r="M16" s="144"/>
      <c r="N16" s="145" t="str">
        <f aca="false">IF(M16="","",M16*($G$11/$G$10))</f>
        <v/>
      </c>
      <c r="O16" s="143" t="n">
        <f aca="false">IF((H16+K16-L16)&gt;0.416666666666666,"10h überschritten",(H16+K16-L16))</f>
        <v>0</v>
      </c>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21" hidden="false" customHeight="true" outlineLevel="0" collapsed="false">
      <c r="A17" s="0"/>
      <c r="B17" s="115" t="n">
        <v>42647</v>
      </c>
      <c r="C17" s="107" t="n">
        <f aca="false">TRUNC((B17-DATE(YEAR(B17+3-MOD(B17-2,7)),1,MOD(B17-2,7)-9))/7)</f>
        <v>40</v>
      </c>
      <c r="D17" s="108" t="n">
        <v>4</v>
      </c>
      <c r="E17" s="109" t="s">
        <v>35</v>
      </c>
      <c r="F17" s="110"/>
      <c r="G17" s="110"/>
      <c r="H17" s="111" t="n">
        <f aca="false">G17-F17</f>
        <v>0</v>
      </c>
      <c r="I17" s="112"/>
      <c r="J17" s="110"/>
      <c r="K17" s="111" t="n">
        <f aca="false">J17-I17</f>
        <v>0</v>
      </c>
      <c r="L17" s="113" t="n">
        <f aca="false">(IF((H17+K17)&gt;0.375,0.0416666666666667,IF((H17+K17)&gt;0.25,0.0208333333333333,0)))</f>
        <v>0</v>
      </c>
      <c r="M17" s="114"/>
      <c r="N17" s="111" t="str">
        <f aca="false">IF(M17="","",M17*($G$11/$G$10))</f>
        <v/>
      </c>
      <c r="O17" s="113" t="n">
        <f aca="false">IF((H17+K17-L17)&gt;0.416666666666666,"10h überschritten",(H17+K17-L17))</f>
        <v>0</v>
      </c>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21" hidden="false" customHeight="true" outlineLevel="0" collapsed="false">
      <c r="A18" s="0"/>
      <c r="B18" s="115" t="n">
        <v>42648</v>
      </c>
      <c r="C18" s="107" t="n">
        <f aca="false">TRUNC((B18-DATE(YEAR(B18+3-MOD(B18-2,7)),1,MOD(B18-2,7)-9))/7)</f>
        <v>40</v>
      </c>
      <c r="D18" s="108" t="n">
        <v>5</v>
      </c>
      <c r="E18" s="109" t="s">
        <v>36</v>
      </c>
      <c r="F18" s="110"/>
      <c r="G18" s="110"/>
      <c r="H18" s="111" t="n">
        <f aca="false">G18-F18</f>
        <v>0</v>
      </c>
      <c r="I18" s="112"/>
      <c r="J18" s="110"/>
      <c r="K18" s="111" t="n">
        <f aca="false">J18-I18</f>
        <v>0</v>
      </c>
      <c r="L18" s="113" t="n">
        <f aca="false">(IF((H18+K18)&gt;0.375,0.0416666666666667,IF((H18+K18)&gt;0.25,0.0208333333333333,0)))</f>
        <v>0</v>
      </c>
      <c r="M18" s="114"/>
      <c r="N18" s="111" t="str">
        <f aca="false">IF(M18="","",M18*($G$11/$G$10))</f>
        <v/>
      </c>
      <c r="O18" s="113" t="n">
        <f aca="false">IF((H18+K18-L18)&gt;0.416666666666666,"10h überschritten",(H18+K18-L18))</f>
        <v>0</v>
      </c>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21" hidden="false" customHeight="true" outlineLevel="0" collapsed="false">
      <c r="A19" s="0"/>
      <c r="B19" s="115" t="n">
        <v>42649</v>
      </c>
      <c r="C19" s="107" t="n">
        <f aca="false">TRUNC((B19-DATE(YEAR(B19+3-MOD(B19-2,7)),1,MOD(B19-2,7)-9))/7)</f>
        <v>40</v>
      </c>
      <c r="D19" s="108" t="n">
        <v>6</v>
      </c>
      <c r="E19" s="109" t="s">
        <v>38</v>
      </c>
      <c r="F19" s="110"/>
      <c r="G19" s="110"/>
      <c r="H19" s="111" t="n">
        <f aca="false">G19-F19</f>
        <v>0</v>
      </c>
      <c r="I19" s="112"/>
      <c r="J19" s="110"/>
      <c r="K19" s="111" t="n">
        <f aca="false">J19-I19</f>
        <v>0</v>
      </c>
      <c r="L19" s="113" t="n">
        <f aca="false">(IF((H19+K19)&gt;0.375,0.0416666666666667,IF((H19+K19)&gt;0.25,0.0208333333333333,0)))</f>
        <v>0</v>
      </c>
      <c r="M19" s="114"/>
      <c r="N19" s="111" t="str">
        <f aca="false">IF(M19="","",M19*($G$11/$G$10))</f>
        <v/>
      </c>
      <c r="O19" s="113" t="n">
        <f aca="false">IF((H19+K19-L19)&gt;0.416666666666666,"10h überschritten",(H19+K19-L19))</f>
        <v>0</v>
      </c>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1" hidden="false" customHeight="true" outlineLevel="0" collapsed="false">
      <c r="A20" s="0"/>
      <c r="B20" s="115" t="n">
        <v>42650</v>
      </c>
      <c r="C20" s="107" t="n">
        <f aca="false">TRUNC((B20-DATE(YEAR(B20+3-MOD(B20-2,7)),1,MOD(B20-2,7)-9))/7)</f>
        <v>40</v>
      </c>
      <c r="D20" s="108" t="n">
        <v>7</v>
      </c>
      <c r="E20" s="118" t="s">
        <v>39</v>
      </c>
      <c r="F20" s="146"/>
      <c r="G20" s="146"/>
      <c r="H20" s="147" t="n">
        <f aca="false">G20-F20</f>
        <v>0</v>
      </c>
      <c r="I20" s="148"/>
      <c r="J20" s="146"/>
      <c r="K20" s="147" t="n">
        <f aca="false">J20-I20</f>
        <v>0</v>
      </c>
      <c r="L20" s="149" t="n">
        <f aca="false">(IF((H20+K20)&gt;0.375,0.0416666666666667,IF((H20+K20)&gt;0.25,0.0208333333333333,0)))</f>
        <v>0</v>
      </c>
      <c r="M20" s="150"/>
      <c r="N20" s="147" t="str">
        <f aca="false">IF(M20="","",M20*($G$11/$G$10))</f>
        <v/>
      </c>
      <c r="O20" s="149" t="n">
        <f aca="false">IF((H20+K20-L20)&gt;0.416666666666666,"10h überschritten",(H20+K20-L20))</f>
        <v>0</v>
      </c>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21" hidden="false" customHeight="true" outlineLevel="0" collapsed="false">
      <c r="A21" s="0"/>
      <c r="B21" s="115" t="n">
        <v>42651</v>
      </c>
      <c r="C21" s="107" t="n">
        <f aca="false">TRUNC((B21-DATE(YEAR(B21+3-MOD(B21-2,7)),1,MOD(B21-2,7)-9))/7)</f>
        <v>40</v>
      </c>
      <c r="D21" s="108" t="n">
        <v>8</v>
      </c>
      <c r="E21" s="126" t="s">
        <v>40</v>
      </c>
      <c r="F21" s="151"/>
      <c r="G21" s="151"/>
      <c r="H21" s="152" t="n">
        <f aca="false">G21-F21</f>
        <v>0</v>
      </c>
      <c r="I21" s="153"/>
      <c r="J21" s="151"/>
      <c r="K21" s="152" t="n">
        <f aca="false">J21-I21</f>
        <v>0</v>
      </c>
      <c r="L21" s="154"/>
      <c r="M21" s="155"/>
      <c r="N21" s="152" t="str">
        <f aca="false">IF(M21="","",M21*($G$11/$G$10))</f>
        <v/>
      </c>
      <c r="O21" s="154" t="n">
        <f aca="false">IF((H21+K21-L21)&gt;0.416666666666666,"10h überschritten",(H21+K21-L21))</f>
        <v>0</v>
      </c>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1" hidden="false" customHeight="true" outlineLevel="0" collapsed="false">
      <c r="A22" s="0"/>
      <c r="B22" s="115" t="n">
        <v>42652</v>
      </c>
      <c r="C22" s="107" t="n">
        <f aca="false">TRUNC((B22-DATE(YEAR(B22+3-MOD(B22-2,7)),1,MOD(B22-2,7)-9))/7)</f>
        <v>40</v>
      </c>
      <c r="D22" s="108" t="n">
        <v>9</v>
      </c>
      <c r="E22" s="134" t="s">
        <v>41</v>
      </c>
      <c r="F22" s="156"/>
      <c r="G22" s="156"/>
      <c r="H22" s="157" t="n">
        <f aca="false">G22-F22</f>
        <v>0</v>
      </c>
      <c r="I22" s="158"/>
      <c r="J22" s="156"/>
      <c r="K22" s="157" t="n">
        <f aca="false">J22-I22</f>
        <v>0</v>
      </c>
      <c r="L22" s="159"/>
      <c r="M22" s="160"/>
      <c r="N22" s="157" t="str">
        <f aca="false">IF(M22="","",M22*($G$11/$G$10))</f>
        <v/>
      </c>
      <c r="O22" s="159" t="n">
        <f aca="false">IF((H22+K22-L22)&gt;0.416666666666666,"10h überschritten",(H22+K22-L22))</f>
        <v>0</v>
      </c>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21" hidden="false" customHeight="true" outlineLevel="0" collapsed="false">
      <c r="A23" s="0"/>
      <c r="B23" s="115" t="n">
        <v>42653</v>
      </c>
      <c r="C23" s="107" t="n">
        <f aca="false">TRUNC((B23-DATE(YEAR(B23+3-MOD(B23-2,7)),1,MOD(B23-2,7)-9))/7)</f>
        <v>41</v>
      </c>
      <c r="D23" s="108" t="n">
        <v>10</v>
      </c>
      <c r="E23" s="109" t="s">
        <v>34</v>
      </c>
      <c r="F23" s="110"/>
      <c r="G23" s="110"/>
      <c r="H23" s="161" t="n">
        <f aca="false">G23-F23</f>
        <v>0</v>
      </c>
      <c r="I23" s="112"/>
      <c r="J23" s="110"/>
      <c r="K23" s="161" t="n">
        <f aca="false">J23-I23</f>
        <v>0</v>
      </c>
      <c r="L23" s="113" t="n">
        <f aca="false">(IF((H23+K23)&gt;0.375,0.0416666666666667,IF((H23+K23)&gt;0.25,0.0208333333333333,0)))</f>
        <v>0</v>
      </c>
      <c r="M23" s="114"/>
      <c r="N23" s="161" t="str">
        <f aca="false">IF(M23="","",M23*($G$11/$G$10))</f>
        <v/>
      </c>
      <c r="O23" s="113" t="n">
        <f aca="false">IF((H23+K23-L23)&gt;0.416666666666666,"10h überschritten",(H23+K23-L23))</f>
        <v>0</v>
      </c>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1" hidden="false" customHeight="true" outlineLevel="0" collapsed="false">
      <c r="A24" s="0"/>
      <c r="B24" s="115" t="n">
        <v>42654</v>
      </c>
      <c r="C24" s="107" t="n">
        <f aca="false">TRUNC((B24-DATE(YEAR(B24+3-MOD(B24-2,7)),1,MOD(B24-2,7)-9))/7)</f>
        <v>41</v>
      </c>
      <c r="D24" s="108" t="n">
        <v>11</v>
      </c>
      <c r="E24" s="109" t="s">
        <v>35</v>
      </c>
      <c r="F24" s="110"/>
      <c r="G24" s="110"/>
      <c r="H24" s="111" t="n">
        <f aca="false">G24-F24</f>
        <v>0</v>
      </c>
      <c r="I24" s="112"/>
      <c r="J24" s="110"/>
      <c r="K24" s="111" t="n">
        <f aca="false">J24-I24</f>
        <v>0</v>
      </c>
      <c r="L24" s="113" t="n">
        <f aca="false">(IF((H24+K24)&gt;0.375,0.0416666666666667,IF((H24+K24)&gt;0.25,0.0208333333333333,0)))</f>
        <v>0</v>
      </c>
      <c r="M24" s="114"/>
      <c r="N24" s="111" t="inlineStr">
        <f aca="false">IF(M24="","",M24*($G$11/$G$10))</f>
        <is>
          <t/>
        </is>
      </c>
      <c r="O24" s="113" t="n">
        <f aca="false">IF((H24+K24-L24)&gt;0.416666666666666,"10h überschritten",(H24+K24-L24))</f>
        <v>0</v>
      </c>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21" hidden="false" customHeight="true" outlineLevel="0" collapsed="false">
      <c r="A25" s="0"/>
      <c r="B25" s="115" t="n">
        <v>42655</v>
      </c>
      <c r="C25" s="107" t="n">
        <f aca="false">TRUNC((B25-DATE(YEAR(B25+3-MOD(B25-2,7)),1,MOD(B25-2,7)-9))/7)</f>
        <v>41</v>
      </c>
      <c r="D25" s="108" t="n">
        <v>12</v>
      </c>
      <c r="E25" s="109" t="s">
        <v>36</v>
      </c>
      <c r="F25" s="110"/>
      <c r="G25" s="110"/>
      <c r="H25" s="172" t="n">
        <f aca="false">G25-F25</f>
        <v>0</v>
      </c>
      <c r="I25" s="112"/>
      <c r="J25" s="110"/>
      <c r="K25" s="111" t="n">
        <f aca="false">J25-I25</f>
        <v>0</v>
      </c>
      <c r="L25" s="113" t="n">
        <f aca="false">(IF((H25+K25)&gt;0.375,0.0416666666666667,IF((H25+K25)&gt;0.25,0.0208333333333333,0)))</f>
        <v>0</v>
      </c>
      <c r="M25" s="114"/>
      <c r="N25" s="111"/>
      <c r="O25" s="113" t="n">
        <f aca="false">IF((H25+K25-L25)&gt;0.416666666666666,"10h überschritten",(H25+K25-L25))</f>
        <v>0</v>
      </c>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21" hidden="false" customHeight="true" outlineLevel="0" collapsed="false">
      <c r="A26" s="0"/>
      <c r="B26" s="115" t="n">
        <v>42656</v>
      </c>
      <c r="C26" s="107" t="n">
        <f aca="false">TRUNC((B26-DATE(YEAR(B26+3-MOD(B26-2,7)),1,MOD(B26-2,7)-9))/7)</f>
        <v>41</v>
      </c>
      <c r="D26" s="108" t="n">
        <v>13</v>
      </c>
      <c r="E26" s="109" t="s">
        <v>38</v>
      </c>
      <c r="F26" s="110"/>
      <c r="G26" s="110"/>
      <c r="H26" s="111" t="n">
        <f aca="false">G26-F26</f>
        <v>0</v>
      </c>
      <c r="I26" s="112"/>
      <c r="J26" s="110"/>
      <c r="K26" s="111" t="n">
        <f aca="false">J26-I26</f>
        <v>0</v>
      </c>
      <c r="L26" s="113" t="n">
        <f aca="false">(IF((H26+K26)&gt;0.375,0.0416666666666667,IF((H26+K26)&gt;0.25,0.0208333333333333,0)))</f>
        <v>0</v>
      </c>
      <c r="M26" s="114"/>
      <c r="N26" s="111"/>
      <c r="O26" s="113" t="n">
        <f aca="false">IF((H26+K26-L26)&gt;0.416666666666666,"10h überschritten",(H26+K26-L26))</f>
        <v>0</v>
      </c>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21" hidden="false" customHeight="true" outlineLevel="0" collapsed="false">
      <c r="A27" s="0"/>
      <c r="B27" s="115" t="n">
        <v>42657</v>
      </c>
      <c r="C27" s="107" t="n">
        <f aca="false">TRUNC((B27-DATE(YEAR(B27+3-MOD(B27-2,7)),1,MOD(B27-2,7)-9))/7)</f>
        <v>41</v>
      </c>
      <c r="D27" s="108" t="n">
        <v>14</v>
      </c>
      <c r="E27" s="118" t="s">
        <v>39</v>
      </c>
      <c r="F27" s="146"/>
      <c r="G27" s="146"/>
      <c r="H27" s="147" t="n">
        <f aca="false">G27-F27</f>
        <v>0</v>
      </c>
      <c r="I27" s="148"/>
      <c r="J27" s="146"/>
      <c r="K27" s="147" t="n">
        <f aca="false">J27-I27</f>
        <v>0</v>
      </c>
      <c r="L27" s="149" t="n">
        <f aca="false">(IF((H27+K27)&gt;0.375,0.0416666666666667,IF((H27+K27)&gt;0.25,0.0208333333333333,0)))</f>
        <v>0</v>
      </c>
      <c r="M27" s="150"/>
      <c r="N27" s="147"/>
      <c r="O27" s="149" t="n">
        <f aca="false">IF((H27+K27-L27)&gt;0.416666666666666,"10h überschritten",(H27+K27-L27))</f>
        <v>0</v>
      </c>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21" hidden="false" customHeight="true" outlineLevel="0" collapsed="false">
      <c r="A28" s="0"/>
      <c r="B28" s="115" t="n">
        <v>42658</v>
      </c>
      <c r="C28" s="107" t="n">
        <f aca="false">TRUNC((B28-DATE(YEAR(B28+3-MOD(B28-2,7)),1,MOD(B28-2,7)-9))/7)</f>
        <v>41</v>
      </c>
      <c r="D28" s="108" t="n">
        <v>15</v>
      </c>
      <c r="E28" s="126" t="s">
        <v>40</v>
      </c>
      <c r="F28" s="151"/>
      <c r="G28" s="151"/>
      <c r="H28" s="152" t="n">
        <f aca="false">G28-F28</f>
        <v>0</v>
      </c>
      <c r="I28" s="153"/>
      <c r="J28" s="151"/>
      <c r="K28" s="152" t="n">
        <f aca="false">J28-I28</f>
        <v>0</v>
      </c>
      <c r="L28" s="154"/>
      <c r="M28" s="155"/>
      <c r="N28" s="152"/>
      <c r="O28" s="154" t="n">
        <f aca="false">IF((H28+K28-L28)&gt;0.416666666666666,"10h überschritten",(H28+K28-L28))</f>
        <v>0</v>
      </c>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21" hidden="false" customHeight="true" outlineLevel="0" collapsed="false">
      <c r="A29" s="0"/>
      <c r="B29" s="115" t="n">
        <v>42659</v>
      </c>
      <c r="C29" s="107" t="n">
        <f aca="false">TRUNC((B29-DATE(YEAR(B29+3-MOD(B29-2,7)),1,MOD(B29-2,7)-9))/7)</f>
        <v>41</v>
      </c>
      <c r="D29" s="108" t="n">
        <v>16</v>
      </c>
      <c r="E29" s="134" t="s">
        <v>41</v>
      </c>
      <c r="F29" s="156"/>
      <c r="G29" s="156"/>
      <c r="H29" s="157" t="n">
        <f aca="false">G29-F29</f>
        <v>0</v>
      </c>
      <c r="I29" s="158"/>
      <c r="J29" s="156"/>
      <c r="K29" s="157" t="n">
        <f aca="false">J29-I29</f>
        <v>0</v>
      </c>
      <c r="L29" s="159"/>
      <c r="M29" s="160"/>
      <c r="N29" s="157"/>
      <c r="O29" s="159" t="n">
        <f aca="false">IF((H29+K29-L29)&gt;0.416666666666666,"10h überschritten",(H29+K29-L29))</f>
        <v>0</v>
      </c>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1" hidden="false" customHeight="true" outlineLevel="0" collapsed="false">
      <c r="A30" s="0"/>
      <c r="B30" s="115" t="n">
        <v>42660</v>
      </c>
      <c r="C30" s="107" t="n">
        <f aca="false">TRUNC((B30-DATE(YEAR(B30+3-MOD(B30-2,7)),1,MOD(B30-2,7)-9))/7)</f>
        <v>42</v>
      </c>
      <c r="D30" s="108" t="n">
        <v>17</v>
      </c>
      <c r="E30" s="109" t="s">
        <v>34</v>
      </c>
      <c r="F30" s="110"/>
      <c r="G30" s="110"/>
      <c r="H30" s="161" t="n">
        <f aca="false">G30-F30</f>
        <v>0</v>
      </c>
      <c r="I30" s="112"/>
      <c r="J30" s="110"/>
      <c r="K30" s="161" t="n">
        <f aca="false">J30-I30</f>
        <v>0</v>
      </c>
      <c r="L30" s="113" t="n">
        <f aca="false">(IF((H30+K30)&gt;0.375,0.0416666666666667,IF((H30+K30)&gt;0.25,0.0208333333333333,0)))</f>
        <v>0</v>
      </c>
      <c r="M30" s="114"/>
      <c r="N30" s="161"/>
      <c r="O30" s="113" t="n">
        <f aca="false">IF((H30+K30-L30)&gt;0.416666666666666,"10h überschritten",(H30+K30-L30))</f>
        <v>0</v>
      </c>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21" hidden="false" customHeight="true" outlineLevel="0" collapsed="false">
      <c r="A31" s="0"/>
      <c r="B31" s="115" t="n">
        <v>42661</v>
      </c>
      <c r="C31" s="107" t="n">
        <f aca="false">TRUNC((B31-DATE(YEAR(B31+3-MOD(B31-2,7)),1,MOD(B31-2,7)-9))/7)</f>
        <v>42</v>
      </c>
      <c r="D31" s="108" t="n">
        <v>18</v>
      </c>
      <c r="E31" s="109" t="s">
        <v>35</v>
      </c>
      <c r="F31" s="110"/>
      <c r="G31" s="110"/>
      <c r="H31" s="111" t="n">
        <f aca="false">G31-F31</f>
        <v>0</v>
      </c>
      <c r="I31" s="112"/>
      <c r="J31" s="110"/>
      <c r="K31" s="111" t="n">
        <f aca="false">J31-I31</f>
        <v>0</v>
      </c>
      <c r="L31" s="113" t="n">
        <f aca="false">(IF((H31+K31)&gt;0.375,0.0416666666666667,IF((H31+K31)&gt;0.25,0.0208333333333333,0)))</f>
        <v>0</v>
      </c>
      <c r="M31" s="114"/>
      <c r="N31" s="111"/>
      <c r="O31" s="113" t="n">
        <f aca="false">IF((H31+K31-L31)&gt;0.416666666666666,"10h überschritten",(H31+K31-L31))</f>
        <v>0</v>
      </c>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21" hidden="false" customHeight="true" outlineLevel="0" collapsed="false">
      <c r="A32" s="0"/>
      <c r="B32" s="115" t="n">
        <v>42662</v>
      </c>
      <c r="C32" s="107" t="n">
        <f aca="false">TRUNC((B32-DATE(YEAR(B32+3-MOD(B32-2,7)),1,MOD(B32-2,7)-9))/7)</f>
        <v>42</v>
      </c>
      <c r="D32" s="108" t="n">
        <v>19</v>
      </c>
      <c r="E32" s="109" t="s">
        <v>36</v>
      </c>
      <c r="F32" s="110"/>
      <c r="G32" s="110"/>
      <c r="H32" s="111" t="n">
        <f aca="false">G32-F32</f>
        <v>0</v>
      </c>
      <c r="I32" s="112"/>
      <c r="J32" s="110"/>
      <c r="K32" s="111" t="n">
        <f aca="false">J32-I32</f>
        <v>0</v>
      </c>
      <c r="L32" s="113" t="n">
        <f aca="false">(IF((H32+K32)&gt;0.375,0.0416666666666667,IF((H32+K32)&gt;0.25,0.0208333333333333,0)))</f>
        <v>0</v>
      </c>
      <c r="M32" s="114"/>
      <c r="N32" s="111"/>
      <c r="O32" s="113" t="n">
        <f aca="false">IF((H32+K32-L32)&gt;0.416666666666666,"10h überschritten",(H32+K32-L32))</f>
        <v>0</v>
      </c>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21" hidden="false" customHeight="true" outlineLevel="0" collapsed="false">
      <c r="A33" s="0"/>
      <c r="B33" s="115" t="n">
        <v>42663</v>
      </c>
      <c r="C33" s="107" t="n">
        <f aca="false">TRUNC((B33-DATE(YEAR(B33+3-MOD(B33-2,7)),1,MOD(B33-2,7)-9))/7)</f>
        <v>42</v>
      </c>
      <c r="D33" s="108" t="n">
        <v>20</v>
      </c>
      <c r="E33" s="109" t="s">
        <v>38</v>
      </c>
      <c r="F33" s="110"/>
      <c r="G33" s="110"/>
      <c r="H33" s="111" t="n">
        <f aca="false">G33-F33</f>
        <v>0</v>
      </c>
      <c r="I33" s="112"/>
      <c r="J33" s="110"/>
      <c r="K33" s="111" t="n">
        <f aca="false">J33-I33</f>
        <v>0</v>
      </c>
      <c r="L33" s="113" t="n">
        <f aca="false">(IF((H33+K33)&gt;0.375,0.0416666666666667,IF((H33+K33)&gt;0.25,0.0208333333333333,0)))</f>
        <v>0</v>
      </c>
      <c r="M33" s="114"/>
      <c r="N33" s="111"/>
      <c r="O33" s="113" t="n">
        <f aca="false">IF((H33+K33-L33)&gt;0.416666666666666,"10h überschritten",(H33+K33-L33))</f>
        <v>0</v>
      </c>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21" hidden="false" customHeight="true" outlineLevel="0" collapsed="false">
      <c r="A34" s="0"/>
      <c r="B34" s="115" t="n">
        <v>42664</v>
      </c>
      <c r="C34" s="107" t="n">
        <f aca="false">TRUNC((B34-DATE(YEAR(B34+3-MOD(B34-2,7)),1,MOD(B34-2,7)-9))/7)</f>
        <v>42</v>
      </c>
      <c r="D34" s="108" t="n">
        <v>21</v>
      </c>
      <c r="E34" s="118" t="s">
        <v>39</v>
      </c>
      <c r="F34" s="146"/>
      <c r="G34" s="146"/>
      <c r="H34" s="147" t="n">
        <f aca="false">G34-F34</f>
        <v>0</v>
      </c>
      <c r="I34" s="148"/>
      <c r="J34" s="146"/>
      <c r="K34" s="147" t="n">
        <f aca="false">J34-I34</f>
        <v>0</v>
      </c>
      <c r="L34" s="149" t="n">
        <f aca="false">(IF((H34+K34)&gt;0.375,0.0416666666666667,IF((H34+K34)&gt;0.25,0.0208333333333333,0)))</f>
        <v>0</v>
      </c>
      <c r="M34" s="150"/>
      <c r="N34" s="147"/>
      <c r="O34" s="149" t="n">
        <f aca="false">IF((H34+K34-L34)&gt;0.416666666666666,"10h überschritten",(H34+K34-L34))</f>
        <v>0</v>
      </c>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1" hidden="false" customHeight="true" outlineLevel="0" collapsed="false">
      <c r="A35" s="0"/>
      <c r="B35" s="115" t="n">
        <v>42665</v>
      </c>
      <c r="C35" s="107" t="n">
        <f aca="false">TRUNC((B35-DATE(YEAR(B35+3-MOD(B35-2,7)),1,MOD(B35-2,7)-9))/7)</f>
        <v>42</v>
      </c>
      <c r="D35" s="108" t="n">
        <v>22</v>
      </c>
      <c r="E35" s="126" t="s">
        <v>40</v>
      </c>
      <c r="F35" s="151"/>
      <c r="G35" s="151"/>
      <c r="H35" s="152" t="n">
        <f aca="false">G35-F35</f>
        <v>0</v>
      </c>
      <c r="I35" s="153"/>
      <c r="J35" s="151"/>
      <c r="K35" s="152" t="n">
        <f aca="false">J35-I35</f>
        <v>0</v>
      </c>
      <c r="L35" s="154"/>
      <c r="M35" s="155"/>
      <c r="N35" s="152"/>
      <c r="O35" s="154" t="n">
        <f aca="false">IF((H35+K35-L35)&gt;0.416666666666666,"10h überschritten",(H35+K35-L35))</f>
        <v>0</v>
      </c>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1" hidden="false" customHeight="true" outlineLevel="0" collapsed="false">
      <c r="A36" s="0"/>
      <c r="B36" s="115" t="n">
        <v>42666</v>
      </c>
      <c r="C36" s="107" t="n">
        <f aca="false">TRUNC((B36-DATE(YEAR(B36+3-MOD(B36-2,7)),1,MOD(B36-2,7)-9))/7)</f>
        <v>42</v>
      </c>
      <c r="D36" s="108" t="n">
        <v>23</v>
      </c>
      <c r="E36" s="134" t="s">
        <v>41</v>
      </c>
      <c r="F36" s="156"/>
      <c r="G36" s="156"/>
      <c r="H36" s="157" t="n">
        <f aca="false">G36-F36</f>
        <v>0</v>
      </c>
      <c r="I36" s="158"/>
      <c r="J36" s="156"/>
      <c r="K36" s="157" t="n">
        <f aca="false">J36-I36</f>
        <v>0</v>
      </c>
      <c r="L36" s="159"/>
      <c r="M36" s="160"/>
      <c r="N36" s="157"/>
      <c r="O36" s="159" t="n">
        <f aca="false">IF((H36+K36-L36)&gt;0.416666666666666,"10h überschritten",(H36+K36-L36))</f>
        <v>0</v>
      </c>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1" hidden="false" customHeight="true" outlineLevel="0" collapsed="false">
      <c r="A37" s="0"/>
      <c r="B37" s="115" t="n">
        <v>42667</v>
      </c>
      <c r="C37" s="107" t="n">
        <f aca="false">TRUNC((B37-DATE(YEAR(B37+3-MOD(B37-2,7)),1,MOD(B37-2,7)-9))/7)</f>
        <v>43</v>
      </c>
      <c r="D37" s="108" t="n">
        <v>24</v>
      </c>
      <c r="E37" s="109" t="s">
        <v>34</v>
      </c>
      <c r="F37" s="110"/>
      <c r="G37" s="110"/>
      <c r="H37" s="161" t="n">
        <f aca="false">G37-F37</f>
        <v>0</v>
      </c>
      <c r="I37" s="112"/>
      <c r="J37" s="110"/>
      <c r="K37" s="161" t="n">
        <f aca="false">J37-I37</f>
        <v>0</v>
      </c>
      <c r="L37" s="113" t="n">
        <f aca="false">(IF((H37+K37)&gt;0.375,0.0416666666666667,IF((H37+K37)&gt;0.25,0.0208333333333333,0)))</f>
        <v>0</v>
      </c>
      <c r="M37" s="114"/>
      <c r="N37" s="161"/>
      <c r="O37" s="113" t="n">
        <f aca="false">IF((H37+K37-L37)&gt;0.416666666666666,"10h überschritten",(H37+K37-L37))</f>
        <v>0</v>
      </c>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21" hidden="false" customHeight="true" outlineLevel="0" collapsed="false">
      <c r="A38" s="0"/>
      <c r="B38" s="115" t="n">
        <v>42668</v>
      </c>
      <c r="C38" s="107" t="n">
        <f aca="false">TRUNC((B38-DATE(YEAR(B38+3-MOD(B38-2,7)),1,MOD(B38-2,7)-9))/7)</f>
        <v>43</v>
      </c>
      <c r="D38" s="108" t="n">
        <v>25</v>
      </c>
      <c r="E38" s="109" t="s">
        <v>35</v>
      </c>
      <c r="F38" s="110"/>
      <c r="G38" s="110"/>
      <c r="H38" s="111" t="n">
        <f aca="false">G38-F38</f>
        <v>0</v>
      </c>
      <c r="I38" s="112"/>
      <c r="J38" s="110"/>
      <c r="K38" s="111" t="n">
        <f aca="false">J38-I38</f>
        <v>0</v>
      </c>
      <c r="L38" s="113" t="n">
        <f aca="false">(IF((H38+K38)&gt;0.375,0.0416666666666667,IF((H38+K38)&gt;0.25,0.0208333333333333,0)))</f>
        <v>0</v>
      </c>
      <c r="M38" s="114"/>
      <c r="N38" s="111"/>
      <c r="O38" s="113" t="n">
        <f aca="false">IF((H38+K38-L38)&gt;0.416666666666666,"10h überschritten",(H38+K38-L38))</f>
        <v>0</v>
      </c>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21" hidden="false" customHeight="true" outlineLevel="0" collapsed="false">
      <c r="A39" s="0"/>
      <c r="B39" s="115" t="n">
        <v>42669</v>
      </c>
      <c r="C39" s="107" t="n">
        <f aca="false">TRUNC((B39-DATE(YEAR(B39+3-MOD(B39-2,7)),1,MOD(B39-2,7)-9))/7)</f>
        <v>43</v>
      </c>
      <c r="D39" s="108" t="n">
        <v>26</v>
      </c>
      <c r="E39" s="109" t="s">
        <v>36</v>
      </c>
      <c r="F39" s="110"/>
      <c r="G39" s="110"/>
      <c r="H39" s="111" t="n">
        <f aca="false">G39-F39</f>
        <v>0</v>
      </c>
      <c r="I39" s="112"/>
      <c r="J39" s="110"/>
      <c r="K39" s="111" t="n">
        <f aca="false">J39-I39</f>
        <v>0</v>
      </c>
      <c r="L39" s="113" t="n">
        <f aca="false">(IF((H39+K39)&gt;0.375,0.0416666666666667,IF((H39+K39)&gt;0.25,0.0208333333333333,0)))</f>
        <v>0</v>
      </c>
      <c r="M39" s="114"/>
      <c r="N39" s="111"/>
      <c r="O39" s="113" t="n">
        <f aca="false">IF((H39+K39-L39)&gt;0.416666666666666,"10h überschritten",(H39+K39-L39))</f>
        <v>0</v>
      </c>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21" hidden="false" customHeight="true" outlineLevel="0" collapsed="false">
      <c r="A40" s="0"/>
      <c r="B40" s="115" t="n">
        <v>42670</v>
      </c>
      <c r="C40" s="107" t="n">
        <f aca="false">TRUNC((B40-DATE(YEAR(B40+3-MOD(B40-2,7)),1,MOD(B40-2,7)-9))/7)</f>
        <v>43</v>
      </c>
      <c r="D40" s="108" t="n">
        <v>27</v>
      </c>
      <c r="E40" s="109" t="s">
        <v>38</v>
      </c>
      <c r="F40" s="110"/>
      <c r="G40" s="110"/>
      <c r="H40" s="111" t="n">
        <f aca="false">G40-F40</f>
        <v>0</v>
      </c>
      <c r="I40" s="112"/>
      <c r="J40" s="110"/>
      <c r="K40" s="111" t="n">
        <f aca="false">J40-I40</f>
        <v>0</v>
      </c>
      <c r="L40" s="113" t="n">
        <f aca="false">(IF((H40+K40)&gt;0.375,0.0416666666666667,IF((H40+K40)&gt;0.25,0.0208333333333333,0)))</f>
        <v>0</v>
      </c>
      <c r="M40" s="114"/>
      <c r="N40" s="111"/>
      <c r="O40" s="113" t="n">
        <f aca="false">IF((H40+K40-L40)&gt;0.416666666666666,"10h überschritten",(H40+K40-L40))</f>
        <v>0</v>
      </c>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21" hidden="false" customHeight="true" outlineLevel="0" collapsed="false">
      <c r="A41" s="0"/>
      <c r="B41" s="115" t="n">
        <v>42671</v>
      </c>
      <c r="C41" s="107" t="n">
        <f aca="false">TRUNC((B41-DATE(YEAR(B41+3-MOD(B41-2,7)),1,MOD(B41-2,7)-9))/7)</f>
        <v>43</v>
      </c>
      <c r="D41" s="108" t="n">
        <v>28</v>
      </c>
      <c r="E41" s="118" t="s">
        <v>39</v>
      </c>
      <c r="F41" s="146"/>
      <c r="G41" s="146"/>
      <c r="H41" s="147" t="n">
        <f aca="false">G41-F41</f>
        <v>0</v>
      </c>
      <c r="I41" s="148"/>
      <c r="J41" s="146"/>
      <c r="K41" s="147" t="n">
        <f aca="false">J41-I41</f>
        <v>0</v>
      </c>
      <c r="L41" s="149" t="n">
        <f aca="false">(IF((H41+K41)&gt;0.375,0.0416666666666667,IF((H41+K41)&gt;0.25,0.0208333333333333,0)))</f>
        <v>0</v>
      </c>
      <c r="M41" s="150"/>
      <c r="N41" s="147"/>
      <c r="O41" s="149" t="n">
        <f aca="false">IF((H41+K41-L41)&gt;0.416666666666666,"10h überschritten",(H41+K41-L41))</f>
        <v>0</v>
      </c>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21" hidden="false" customHeight="true" outlineLevel="0" collapsed="false">
      <c r="A42" s="0"/>
      <c r="B42" s="115" t="n">
        <v>42672</v>
      </c>
      <c r="C42" s="107" t="n">
        <f aca="false">TRUNC((B42-DATE(YEAR(B42+3-MOD(B42-2,7)),1,MOD(B42-2,7)-9))/7)</f>
        <v>43</v>
      </c>
      <c r="D42" s="108" t="n">
        <v>29</v>
      </c>
      <c r="E42" s="126" t="s">
        <v>40</v>
      </c>
      <c r="F42" s="151"/>
      <c r="G42" s="151"/>
      <c r="H42" s="152" t="n">
        <f aca="false">G42-F42</f>
        <v>0</v>
      </c>
      <c r="I42" s="153"/>
      <c r="J42" s="151"/>
      <c r="K42" s="152" t="n">
        <f aca="false">J42-I42</f>
        <v>0</v>
      </c>
      <c r="L42" s="154"/>
      <c r="M42" s="155"/>
      <c r="N42" s="152"/>
      <c r="O42" s="154" t="n">
        <f aca="false">IF((H42+K42-L42)&gt;0.416666666666666,"10h überschritten",(H42+K42-L42))</f>
        <v>0</v>
      </c>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21" hidden="false" customHeight="true" outlineLevel="0" collapsed="false">
      <c r="A43" s="0"/>
      <c r="B43" s="115" t="n">
        <v>42673</v>
      </c>
      <c r="C43" s="107" t="n">
        <f aca="false">TRUNC((B43-DATE(YEAR(B43+3-MOD(B43-2,7)),1,MOD(B43-2,7)-9))/7)</f>
        <v>43</v>
      </c>
      <c r="D43" s="108" t="n">
        <v>30</v>
      </c>
      <c r="E43" s="134" t="s">
        <v>41</v>
      </c>
      <c r="F43" s="156"/>
      <c r="G43" s="156"/>
      <c r="H43" s="157" t="n">
        <f aca="false">G43-F43</f>
        <v>0</v>
      </c>
      <c r="I43" s="158"/>
      <c r="J43" s="156"/>
      <c r="K43" s="157" t="n">
        <f aca="false">J43-I43</f>
        <v>0</v>
      </c>
      <c r="L43" s="159"/>
      <c r="M43" s="160"/>
      <c r="N43" s="157"/>
      <c r="O43" s="159" t="n">
        <f aca="false">IF((H43+K43-L43)&gt;0.416666666666666,"10h überschritten",(H43+K43-L43))</f>
        <v>0</v>
      </c>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1" hidden="false" customHeight="true" outlineLevel="0" collapsed="false">
      <c r="A44" s="0"/>
      <c r="B44" s="115" t="n">
        <v>42674</v>
      </c>
      <c r="C44" s="107" t="n">
        <f aca="false">TRUNC((B44-DATE(YEAR(B44+3-MOD(B44-2,7)),1,MOD(B44-2,7)-9))/7)</f>
        <v>44</v>
      </c>
      <c r="D44" s="108" t="n">
        <v>31</v>
      </c>
      <c r="E44" s="109" t="s">
        <v>34</v>
      </c>
      <c r="F44" s="110"/>
      <c r="G44" s="110"/>
      <c r="H44" s="161" t="n">
        <f aca="false">G44-F44</f>
        <v>0</v>
      </c>
      <c r="I44" s="112"/>
      <c r="J44" s="110"/>
      <c r="K44" s="161" t="n">
        <f aca="false">J44-I44</f>
        <v>0</v>
      </c>
      <c r="L44" s="113" t="n">
        <f aca="false">(IF((H44+K44)&gt;0.375,0.0416666666666667,IF((H44+K44)&gt;0.25,0.0208333333333333,0)))</f>
        <v>0</v>
      </c>
      <c r="M44" s="114"/>
      <c r="N44" s="161"/>
      <c r="O44" s="113" t="n">
        <f aca="false">IF((H44+K44-L44)&gt;0.416666666666666,"10h überschritten",(H44+K44-L44))</f>
        <v>0</v>
      </c>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21" hidden="false" customHeight="true" outlineLevel="0" collapsed="false">
      <c r="A45" s="0"/>
      <c r="B45" s="115"/>
      <c r="C45" s="107"/>
      <c r="D45" s="108"/>
      <c r="E45" s="109" t="s">
        <v>35</v>
      </c>
      <c r="F45" s="110"/>
      <c r="G45" s="110"/>
      <c r="H45" s="111" t="n">
        <f aca="false">G45-F45</f>
        <v>0</v>
      </c>
      <c r="I45" s="112"/>
      <c r="J45" s="110"/>
      <c r="K45" s="111" t="n">
        <f aca="false">J45-I45</f>
        <v>0</v>
      </c>
      <c r="L45" s="113" t="n">
        <f aca="false">(IF((H45+K45)&gt;0.375,0.0416666666666667,IF((H45+K45)&gt;0.25,0.0208333333333333,0)))</f>
        <v>0</v>
      </c>
      <c r="M45" s="114"/>
      <c r="N45" s="111"/>
      <c r="O45" s="113" t="n">
        <f aca="false">IF((H45+K45-L45)&gt;0.416666666666666,"10h überschritten",(H45+K45-L45))</f>
        <v>0</v>
      </c>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21" hidden="false" customHeight="true" outlineLevel="0" collapsed="false">
      <c r="A46" s="0"/>
      <c r="B46" s="115"/>
      <c r="C46" s="107"/>
      <c r="D46" s="108"/>
      <c r="E46" s="109" t="s">
        <v>36</v>
      </c>
      <c r="F46" s="110"/>
      <c r="G46" s="110"/>
      <c r="H46" s="111" t="n">
        <f aca="false">G46-F46</f>
        <v>0</v>
      </c>
      <c r="I46" s="112"/>
      <c r="J46" s="110"/>
      <c r="K46" s="111" t="n">
        <f aca="false">J46-I46</f>
        <v>0</v>
      </c>
      <c r="L46" s="113" t="n">
        <f aca="false">(IF((H46+K46)&gt;0.375,0.0416666666666667,IF((H46+K46)&gt;0.25,0.0208333333333333,0)))</f>
        <v>0</v>
      </c>
      <c r="M46" s="114"/>
      <c r="N46" s="111"/>
      <c r="O46" s="113" t="n">
        <f aca="false">IF((H46+K46-L46)&gt;0.416666666666666,"10h überschritten",(H46+K46-L46))</f>
        <v>0</v>
      </c>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21" hidden="false" customHeight="true" outlineLevel="0" collapsed="false">
      <c r="A47" s="0"/>
      <c r="B47" s="115"/>
      <c r="C47" s="107"/>
      <c r="D47" s="108"/>
      <c r="E47" s="109" t="s">
        <v>38</v>
      </c>
      <c r="F47" s="110"/>
      <c r="G47" s="110"/>
      <c r="H47" s="111" t="n">
        <f aca="false">G47-F47</f>
        <v>0</v>
      </c>
      <c r="I47" s="112"/>
      <c r="J47" s="110"/>
      <c r="K47" s="111" t="n">
        <f aca="false">J47-I47</f>
        <v>0</v>
      </c>
      <c r="L47" s="113" t="n">
        <f aca="false">(IF((H47+K47)&gt;0.375,0.0416666666666667,IF((H47+K47)&gt;0.25,0.0208333333333333,0)))</f>
        <v>0</v>
      </c>
      <c r="M47" s="114"/>
      <c r="N47" s="111"/>
      <c r="O47" s="113" t="n">
        <f aca="false">IF((H47+K47-L47)&gt;0.416666666666666,"10h überschritten",(H47+K47-L47))</f>
        <v>0</v>
      </c>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21" hidden="false" customHeight="true" outlineLevel="0" collapsed="false">
      <c r="A48" s="0"/>
      <c r="B48" s="115"/>
      <c r="C48" s="107"/>
      <c r="D48" s="108"/>
      <c r="E48" s="118" t="s">
        <v>39</v>
      </c>
      <c r="F48" s="146"/>
      <c r="G48" s="146"/>
      <c r="H48" s="147" t="n">
        <f aca="false">G48-F48</f>
        <v>0</v>
      </c>
      <c r="I48" s="148"/>
      <c r="J48" s="146"/>
      <c r="K48" s="147" t="n">
        <f aca="false">J48-I48</f>
        <v>0</v>
      </c>
      <c r="L48" s="149" t="n">
        <f aca="false">(IF((H48+K48)&gt;0.375,0.0416666666666667,IF((H48+K48)&gt;0.25,0.0208333333333333,0)))</f>
        <v>0</v>
      </c>
      <c r="M48" s="150"/>
      <c r="N48" s="147"/>
      <c r="O48" s="149" t="n">
        <f aca="false">IF((H48+K48-L48)&gt;0.416666666666666,"10h überschritten",(H48+K48-L48))</f>
        <v>0</v>
      </c>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21" hidden="false" customHeight="true" outlineLevel="0" collapsed="false">
      <c r="A49" s="0"/>
      <c r="B49" s="115"/>
      <c r="C49" s="107"/>
      <c r="D49" s="108"/>
      <c r="E49" s="126" t="s">
        <v>40</v>
      </c>
      <c r="F49" s="151"/>
      <c r="G49" s="151"/>
      <c r="H49" s="152" t="n">
        <f aca="false">G49-F49</f>
        <v>0</v>
      </c>
      <c r="I49" s="153"/>
      <c r="J49" s="151"/>
      <c r="K49" s="152" t="n">
        <f aca="false">J49-I49</f>
        <v>0</v>
      </c>
      <c r="L49" s="154"/>
      <c r="M49" s="155"/>
      <c r="N49" s="152"/>
      <c r="O49" s="154" t="n">
        <f aca="false">IF((H49+K49-L49)&gt;0.416666666666666,"10h überschritten",(H49+K49-L49))</f>
        <v>0</v>
      </c>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1" hidden="false" customHeight="true" outlineLevel="0" collapsed="false">
      <c r="A50" s="0"/>
      <c r="B50" s="115"/>
      <c r="C50" s="132"/>
      <c r="D50" s="133"/>
      <c r="E50" s="134" t="s">
        <v>41</v>
      </c>
      <c r="F50" s="156"/>
      <c r="G50" s="156"/>
      <c r="H50" s="157" t="n">
        <f aca="false">G50-F50</f>
        <v>0</v>
      </c>
      <c r="I50" s="158"/>
      <c r="J50" s="156"/>
      <c r="K50" s="157" t="n">
        <f aca="false">J50-I50</f>
        <v>0</v>
      </c>
      <c r="L50" s="159"/>
      <c r="M50" s="160"/>
      <c r="N50" s="157" t="str">
        <f aca="false">IF(M50="","",M50*($G$11/$G$10))</f>
        <v/>
      </c>
      <c r="O50" s="159" t="n">
        <f aca="false">IF((H50+K50-L50)&gt;0.416666666666666,"10h überschritten",(H50+K50-L50))</f>
        <v>0</v>
      </c>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21" hidden="false" customHeight="true" outlineLevel="0" collapsed="false">
      <c r="A51" s="0"/>
      <c r="B51" s="0"/>
      <c r="C51" s="0"/>
      <c r="D51" s="0"/>
      <c r="E51" s="0"/>
      <c r="F51" s="0"/>
      <c r="G51" s="0"/>
      <c r="H51" s="0"/>
      <c r="I51" s="0"/>
      <c r="J51" s="0"/>
      <c r="K51" s="0"/>
      <c r="L51" s="109" t="s">
        <v>42</v>
      </c>
      <c r="M51" s="162" t="n">
        <f aca="false">SUM(M16:M50)</f>
        <v>0</v>
      </c>
      <c r="N51" s="113" t="n">
        <f aca="false">SUM(N16:N50)</f>
        <v>0</v>
      </c>
      <c r="O51" s="113" t="n">
        <f aca="false">SUM(O16:O50)</f>
        <v>0</v>
      </c>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21" hidden="false" customHeight="true" outlineLevel="0" collapsed="false">
      <c r="A52" s="0"/>
      <c r="B52" s="0"/>
      <c r="C52" s="0"/>
      <c r="D52" s="0"/>
      <c r="E52" s="0"/>
      <c r="F52" s="0"/>
      <c r="G52" s="0"/>
      <c r="H52" s="0"/>
      <c r="I52" s="0"/>
      <c r="J52" s="0"/>
      <c r="K52" s="0"/>
      <c r="L52" s="0"/>
      <c r="M52" s="0"/>
      <c r="N52" s="109" t="s">
        <v>43</v>
      </c>
      <c r="O52" s="113" t="n">
        <f aca="false">O51+N51</f>
        <v>0</v>
      </c>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3.5" hidden="false" customHeight="false" outlineLevel="0" collapsed="false">
      <c r="A53" s="0"/>
      <c r="B53" s="62"/>
      <c r="C53" s="163"/>
      <c r="D53" s="0"/>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s="62" customFormat="true" ht="13.5" hidden="false" customHeight="false" outlineLevel="0" collapsed="false">
      <c r="C54" s="163"/>
      <c r="D54" s="164"/>
      <c r="J54" s="57" t="s">
        <v>66</v>
      </c>
      <c r="K54" s="58" t="s">
        <v>47</v>
      </c>
      <c r="L54" s="58" t="s">
        <v>48</v>
      </c>
      <c r="M54" s="58" t="s">
        <v>49</v>
      </c>
    </row>
    <row r="55" customFormat="false" ht="13.5" hidden="false" customHeight="false" outlineLevel="0" collapsed="false">
      <c r="A55" s="62"/>
      <c r="B55" s="62"/>
      <c r="C55" s="163"/>
      <c r="D55" s="164"/>
      <c r="E55" s="62"/>
      <c r="F55" s="62"/>
      <c r="G55" s="62"/>
      <c r="H55" s="62"/>
      <c r="I55" s="62"/>
      <c r="J55" s="57" t="s">
        <v>50</v>
      </c>
      <c r="K55" s="59" t="n">
        <v>40</v>
      </c>
      <c r="L55" s="60" t="n">
        <f aca="false">SUMIF(C16:C50,K55,O16:O50)</f>
        <v>0</v>
      </c>
      <c r="M55" s="61" t="str">
        <f aca="false">IF(L55=0,"",((($G$11-L55)*24)*-1)*60)</f>
        <v/>
      </c>
      <c r="N55" s="0"/>
      <c r="O55" s="0"/>
    </row>
    <row r="56" customFormat="false" ht="13.5" hidden="false" customHeight="false" outlineLevel="0" collapsed="false">
      <c r="A56" s="62"/>
      <c r="B56" s="62"/>
      <c r="C56" s="163"/>
      <c r="D56" s="164"/>
      <c r="E56" s="62"/>
      <c r="F56" s="62"/>
      <c r="G56" s="62"/>
      <c r="H56" s="62"/>
      <c r="I56" s="62"/>
      <c r="J56" s="0"/>
      <c r="K56" s="59" t="n">
        <v>41</v>
      </c>
      <c r="L56" s="60" t="n">
        <f aca="false">SUMIF(C17:C51,K56,O17:O51)</f>
        <v>0</v>
      </c>
      <c r="M56" s="61" t="str">
        <f aca="false">IF(L56=0,"",((($G$11-L56)*24)*-1)*60)</f>
        <v/>
      </c>
      <c r="N56" s="0"/>
      <c r="O56" s="0"/>
    </row>
    <row r="57" customFormat="false" ht="13.5" hidden="false" customHeight="false" outlineLevel="0" collapsed="false">
      <c r="A57" s="62"/>
      <c r="B57" s="62"/>
      <c r="C57" s="163"/>
      <c r="D57" s="164"/>
      <c r="E57" s="62"/>
      <c r="F57" s="62"/>
      <c r="G57" s="62"/>
      <c r="H57" s="62"/>
      <c r="I57" s="62"/>
      <c r="J57" s="0"/>
      <c r="K57" s="59" t="n">
        <v>42</v>
      </c>
      <c r="L57" s="60" t="n">
        <f aca="false">SUMIF(C18:C52,K57,O18:O52)</f>
        <v>0</v>
      </c>
      <c r="M57" s="61" t="str">
        <f aca="false">IF(L57=0,"",((($G$11-L57)*24)*-1)*60)</f>
        <v/>
      </c>
      <c r="N57" s="0"/>
      <c r="O57" s="0"/>
    </row>
    <row r="58" customFormat="false" ht="13.5" hidden="false" customHeight="false" outlineLevel="0" collapsed="false">
      <c r="A58" s="62"/>
      <c r="B58" s="62"/>
      <c r="C58" s="163"/>
      <c r="D58" s="164"/>
      <c r="E58" s="62"/>
      <c r="F58" s="62"/>
      <c r="G58" s="62"/>
      <c r="H58" s="62"/>
      <c r="I58" s="62"/>
      <c r="J58" s="0"/>
      <c r="K58" s="59" t="n">
        <v>43</v>
      </c>
      <c r="L58" s="60" t="n">
        <f aca="false">SUMIF(C19:C53,K58,O19:O53)</f>
        <v>0</v>
      </c>
      <c r="M58" s="61" t="str">
        <f aca="false">IF(L58=0,"",((($G$11-L58)*24)*-1)*60)</f>
        <v/>
      </c>
      <c r="N58" s="0"/>
      <c r="O58" s="0"/>
    </row>
    <row r="59" customFormat="false" ht="13.5" hidden="false" customHeight="false" outlineLevel="0" collapsed="false">
      <c r="A59" s="62"/>
      <c r="B59" s="62"/>
      <c r="C59" s="163"/>
      <c r="D59" s="164"/>
      <c r="E59" s="62"/>
      <c r="F59" s="62"/>
      <c r="G59" s="62"/>
      <c r="H59" s="62"/>
      <c r="I59" s="62"/>
      <c r="J59" s="57" t="s">
        <v>53</v>
      </c>
      <c r="K59" s="59" t="n">
        <v>44</v>
      </c>
      <c r="L59" s="60" t="n">
        <f aca="false">SUMIF(C20:C54,K59,O20:O54)</f>
        <v>0</v>
      </c>
      <c r="M59" s="61" t="str">
        <f aca="false">IF(L59=0,"",((($G$11-L59)*24)*-1)*60)</f>
        <v/>
      </c>
      <c r="N59" s="0"/>
      <c r="O59" s="0"/>
    </row>
    <row r="60" customFormat="false" ht="13.5" hidden="false" customHeight="false" outlineLevel="0" collapsed="false">
      <c r="A60" s="62"/>
      <c r="B60" s="62"/>
      <c r="C60" s="163"/>
      <c r="D60" s="164"/>
      <c r="E60" s="62"/>
      <c r="F60" s="62"/>
      <c r="G60" s="62"/>
      <c r="H60" s="62"/>
      <c r="I60" s="62"/>
      <c r="J60" s="0"/>
      <c r="K60" s="64" t="s">
        <v>55</v>
      </c>
      <c r="L60" s="64"/>
      <c r="M60" s="65" t="n">
        <f aca="false">SUM(M55:M59)</f>
        <v>0</v>
      </c>
      <c r="N60" s="0"/>
      <c r="O60" s="0"/>
    </row>
    <row r="61" customFormat="false" ht="55.5" hidden="false" customHeight="true" outlineLevel="0" collapsed="false">
      <c r="B61" s="62"/>
      <c r="C61" s="163"/>
      <c r="D61" s="165"/>
      <c r="E61" s="166"/>
      <c r="F61" s="166"/>
      <c r="G61" s="166"/>
      <c r="H61" s="166"/>
      <c r="I61" s="166"/>
      <c r="J61" s="73"/>
      <c r="K61" s="66"/>
      <c r="L61" s="66"/>
      <c r="M61" s="67"/>
      <c r="N61" s="67"/>
      <c r="O61" s="68"/>
    </row>
    <row r="62" customFormat="false" ht="14.25" hidden="false" customHeight="false" outlineLevel="0" collapsed="false">
      <c r="B62" s="62"/>
      <c r="C62" s="167"/>
      <c r="D62" s="0"/>
      <c r="E62" s="0"/>
      <c r="F62" s="0"/>
      <c r="G62" s="0"/>
      <c r="H62" s="0"/>
      <c r="I62" s="0"/>
      <c r="J62" s="69" t="s">
        <v>57</v>
      </c>
      <c r="K62" s="69"/>
      <c r="L62" s="70"/>
      <c r="M62" s="0"/>
      <c r="N62" s="0"/>
      <c r="O62" s="72" t="s">
        <v>58</v>
      </c>
    </row>
    <row r="63" customFormat="false" ht="14.25" hidden="false" customHeight="false" outlineLevel="0" collapsed="false">
      <c r="B63" s="62"/>
      <c r="C63" s="163"/>
      <c r="D63" s="0"/>
      <c r="E63" s="0"/>
      <c r="F63" s="0"/>
      <c r="G63" s="0"/>
      <c r="H63" s="0"/>
      <c r="I63" s="0"/>
      <c r="J63" s="69"/>
      <c r="K63" s="69"/>
      <c r="L63" s="62"/>
      <c r="M63" s="168"/>
      <c r="N63" s="168"/>
      <c r="O63" s="169"/>
    </row>
    <row r="64" customFormat="false" ht="14.25" hidden="false" customHeight="false" outlineLevel="0" collapsed="false">
      <c r="B64" s="62"/>
      <c r="C64" s="167"/>
      <c r="D64" s="0"/>
      <c r="E64" s="0"/>
      <c r="F64" s="0"/>
      <c r="G64" s="0"/>
      <c r="H64" s="0"/>
      <c r="I64" s="0"/>
      <c r="J64" s="69"/>
      <c r="K64" s="69"/>
      <c r="L64" s="62"/>
      <c r="M64" s="168"/>
      <c r="N64" s="168"/>
      <c r="O64" s="169"/>
    </row>
    <row r="65" customFormat="false" ht="14.25" hidden="false" customHeight="false" outlineLevel="0" collapsed="false">
      <c r="B65" s="62"/>
      <c r="C65" s="163"/>
      <c r="D65" s="0"/>
      <c r="E65" s="0"/>
      <c r="F65" s="0"/>
      <c r="G65" s="0"/>
      <c r="H65" s="0"/>
      <c r="I65" s="0"/>
      <c r="J65" s="69"/>
      <c r="K65" s="69"/>
      <c r="L65" s="62"/>
      <c r="M65" s="168"/>
      <c r="N65" s="168"/>
      <c r="O65" s="169"/>
    </row>
    <row r="66" customFormat="false" ht="14.25" hidden="false" customHeight="false" outlineLevel="0" collapsed="false">
      <c r="B66" s="62"/>
      <c r="C66" s="163"/>
      <c r="D66" s="0"/>
      <c r="E66" s="0"/>
      <c r="F66" s="0"/>
      <c r="G66" s="0"/>
      <c r="H66" s="0"/>
      <c r="I66" s="0"/>
      <c r="J66" s="69"/>
      <c r="K66" s="69"/>
      <c r="L66" s="62"/>
      <c r="M66" s="168"/>
      <c r="N66" s="168"/>
      <c r="O66" s="169"/>
    </row>
    <row r="67" customFormat="false" ht="55.5" hidden="false" customHeight="true" outlineLevel="0" collapsed="false">
      <c r="B67" s="62"/>
      <c r="C67" s="163"/>
      <c r="D67" s="165"/>
      <c r="E67" s="166"/>
      <c r="F67" s="166"/>
      <c r="G67" s="166"/>
      <c r="H67" s="166"/>
      <c r="I67" s="166"/>
      <c r="J67" s="73"/>
      <c r="K67" s="73"/>
      <c r="L67" s="73"/>
      <c r="M67" s="74"/>
      <c r="N67" s="74"/>
      <c r="O67" s="75"/>
    </row>
    <row r="68" customFormat="false" ht="14.25" hidden="false" customHeight="false" outlineLevel="0" collapsed="false">
      <c r="J68" s="69" t="s">
        <v>59</v>
      </c>
      <c r="K68" s="69"/>
      <c r="L68" s="70"/>
      <c r="M68" s="70"/>
      <c r="N68" s="70"/>
      <c r="O68" s="72" t="s">
        <v>58</v>
      </c>
    </row>
  </sheetData>
  <sheetProtection sheet="true" objects="true" scenarios="true"/>
  <mergeCells count="17">
    <mergeCell ref="E3:J3"/>
    <mergeCell ref="E5:G5"/>
    <mergeCell ref="L5:M5"/>
    <mergeCell ref="N5:O5"/>
    <mergeCell ref="E6:G6"/>
    <mergeCell ref="E7:G7"/>
    <mergeCell ref="L7:M7"/>
    <mergeCell ref="N7:O7"/>
    <mergeCell ref="L8:M8"/>
    <mergeCell ref="N8:O8"/>
    <mergeCell ref="L9:M9"/>
    <mergeCell ref="N9:O9"/>
    <mergeCell ref="L10:M10"/>
    <mergeCell ref="N10:O10"/>
    <mergeCell ref="E11:F11"/>
    <mergeCell ref="D15:E15"/>
    <mergeCell ref="K60:L60"/>
  </mergeCells>
  <conditionalFormatting sqref="M60">
    <cfRule type="cellIs" priority="2" operator="lessThan" aboveAverage="0" equalAverage="0" bottom="0" percent="0" rank="0" text="" dxfId="0">
      <formula>0</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sheetPr filterMode="false">
    <pageSetUpPr fitToPage="true"/>
  </sheetPr>
  <dimension ref="1:68"/>
  <sheetViews>
    <sheetView windowProtection="false" showFormulas="false" showGridLines="false" showRowColHeaders="true" showZeros="false" rightToLeft="false" tabSelected="false" showOutlineSymbols="true" defaultGridColor="true" view="normal" topLeftCell="A31" colorId="64" zoomScale="100" zoomScaleNormal="100" zoomScalePageLayoutView="100" workbookViewId="0">
      <selection pane="topLeft" activeCell="A1" activeCellId="0" sqref="A1"/>
    </sheetView>
  </sheetViews>
  <sheetFormatPr defaultRowHeight="13.5"/>
  <cols>
    <col collapsed="false" hidden="false" max="1" min="1" style="71" width="2.14285714285714"/>
    <col collapsed="false" hidden="true" max="2" min="2" style="71" width="0"/>
    <col collapsed="false" hidden="false" max="3" min="3" style="77" width="4.28571428571429"/>
    <col collapsed="false" hidden="false" max="4" min="4" style="78" width="4.28571428571429"/>
    <col collapsed="false" hidden="false" max="5" min="5" style="71" width="14.8571428571429"/>
    <col collapsed="false" hidden="false" max="12" min="6" style="71" width="12.4183673469388"/>
    <col collapsed="false" hidden="false" max="13" min="13" style="71" width="13.4285714285714"/>
    <col collapsed="false" hidden="false" max="14" min="14" style="71" width="13.0051020408163"/>
    <col collapsed="false" hidden="false" max="16" min="15" style="71" width="12.4183673469388"/>
    <col collapsed="false" hidden="false" max="1025" min="17" style="71" width="9.14285714285714"/>
  </cols>
  <sheetData>
    <row r="1" customFormat="false" ht="34.5" hidden="false" customHeight="true" outlineLevel="0" collapsed="false">
      <c r="A1" s="0"/>
      <c r="B1" s="0"/>
      <c r="C1" s="0"/>
      <c r="D1" s="0"/>
      <c r="E1" s="0"/>
      <c r="F1" s="0"/>
      <c r="G1" s="0"/>
      <c r="H1" s="0"/>
      <c r="I1" s="0"/>
      <c r="J1" s="0"/>
      <c r="K1" s="0"/>
      <c r="L1" s="0"/>
      <c r="M1" s="0"/>
      <c r="N1" s="0"/>
      <c r="O1" s="79" t="s">
        <v>0</v>
      </c>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true" outlineLevel="0" collapsed="false">
      <c r="A2" s="0"/>
      <c r="B2" s="0"/>
      <c r="C2" s="0"/>
      <c r="D2" s="0"/>
      <c r="E2" s="0"/>
      <c r="F2" s="0"/>
      <c r="G2" s="0"/>
      <c r="H2" s="0"/>
      <c r="I2" s="0"/>
      <c r="J2" s="0"/>
      <c r="K2" s="0"/>
      <c r="L2" s="0"/>
      <c r="M2" s="0"/>
      <c r="N2" s="0"/>
      <c r="O2" s="0"/>
      <c r="P2" s="8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8.5" hidden="false" customHeight="true" outlineLevel="0" collapsed="false">
      <c r="A3" s="0"/>
      <c r="B3" s="0"/>
      <c r="C3" s="0"/>
      <c r="D3" s="0"/>
      <c r="E3" s="81" t="s">
        <v>2</v>
      </c>
      <c r="F3" s="81"/>
      <c r="G3" s="81"/>
      <c r="H3" s="81"/>
      <c r="I3" s="81"/>
      <c r="J3" s="81"/>
      <c r="K3" s="82"/>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4.25" hidden="false" customHeight="true" outlineLevel="0" collapsed="false">
      <c r="A4" s="0"/>
      <c r="B4" s="0"/>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7.1" hidden="false" customHeight="true" outlineLevel="0" collapsed="false">
      <c r="A5" s="0"/>
      <c r="B5" s="0"/>
      <c r="C5" s="0"/>
      <c r="D5" s="0"/>
      <c r="E5" s="22" t="s">
        <v>3</v>
      </c>
      <c r="F5" s="22"/>
      <c r="G5" s="22"/>
      <c r="H5" s="17"/>
      <c r="I5" s="0"/>
      <c r="J5" s="0"/>
      <c r="K5" s="0"/>
      <c r="L5" s="83" t="s">
        <v>4</v>
      </c>
      <c r="M5" s="83"/>
      <c r="N5" s="170" t="s">
        <v>76</v>
      </c>
      <c r="O5" s="17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7.1" hidden="false" customHeight="true" outlineLevel="0" collapsed="false">
      <c r="A6" s="0"/>
      <c r="B6" s="0"/>
      <c r="C6" s="0"/>
      <c r="D6" s="0"/>
      <c r="E6" s="22" t="s">
        <v>7</v>
      </c>
      <c r="F6" s="22"/>
      <c r="G6" s="22"/>
      <c r="H6" s="17"/>
      <c r="I6" s="0"/>
      <c r="J6" s="0"/>
      <c r="K6" s="0"/>
      <c r="L6" s="85"/>
      <c r="M6" s="85"/>
      <c r="N6" s="86"/>
      <c r="O6" s="86"/>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7.1" hidden="false" customHeight="true" outlineLevel="0" collapsed="false">
      <c r="A7" s="0"/>
      <c r="B7" s="0"/>
      <c r="C7" s="0"/>
      <c r="D7" s="0"/>
      <c r="E7" s="22"/>
      <c r="F7" s="22"/>
      <c r="G7" s="22"/>
      <c r="H7" s="17"/>
      <c r="I7" s="0"/>
      <c r="J7" s="0"/>
      <c r="K7" s="0"/>
      <c r="L7" s="83" t="s">
        <v>61</v>
      </c>
      <c r="M7" s="83"/>
      <c r="N7" s="87" t="s">
        <v>62</v>
      </c>
      <c r="O7" s="87"/>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7.1" hidden="false" customHeight="true" outlineLevel="0" collapsed="false">
      <c r="A8" s="0"/>
      <c r="B8" s="0"/>
      <c r="C8" s="0"/>
      <c r="D8" s="0"/>
      <c r="E8" s="0"/>
      <c r="F8" s="0"/>
      <c r="G8" s="0"/>
      <c r="H8" s="0"/>
      <c r="I8" s="0"/>
      <c r="J8" s="0"/>
      <c r="K8" s="0"/>
      <c r="L8" s="83"/>
      <c r="M8" s="83"/>
      <c r="N8" s="88"/>
      <c r="O8" s="88"/>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7.1" hidden="false" customHeight="true" outlineLevel="0" collapsed="false">
      <c r="A9" s="0"/>
      <c r="B9" s="0"/>
      <c r="C9" s="0"/>
      <c r="D9" s="0"/>
      <c r="E9" s="0"/>
      <c r="F9" s="0"/>
      <c r="G9" s="0"/>
      <c r="H9" s="0"/>
      <c r="I9" s="0"/>
      <c r="J9" s="0"/>
      <c r="K9" s="0"/>
      <c r="L9" s="83" t="s">
        <v>10</v>
      </c>
      <c r="M9" s="83"/>
      <c r="N9" s="87" t="s">
        <v>63</v>
      </c>
      <c r="O9" s="87"/>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7.1" hidden="false" customHeight="true" outlineLevel="0" collapsed="false">
      <c r="A10" s="0"/>
      <c r="B10" s="0"/>
      <c r="C10" s="0"/>
      <c r="D10" s="89"/>
      <c r="E10" s="17" t="s">
        <v>13</v>
      </c>
      <c r="F10" s="18"/>
      <c r="G10" s="90" t="n">
        <v>2</v>
      </c>
      <c r="H10" s="91"/>
      <c r="I10" s="0"/>
      <c r="J10" s="0"/>
      <c r="K10" s="0"/>
      <c r="L10" s="83"/>
      <c r="M10" s="83"/>
      <c r="N10" s="88"/>
      <c r="O10" s="88"/>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7.1" hidden="false" customHeight="true" outlineLevel="0" collapsed="false">
      <c r="A11" s="0"/>
      <c r="B11" s="0"/>
      <c r="C11" s="92"/>
      <c r="D11" s="0"/>
      <c r="E11" s="22" t="s">
        <v>15</v>
      </c>
      <c r="F11" s="22"/>
      <c r="G11" s="171" t="n">
        <v>0.416666666666667</v>
      </c>
      <c r="H11" s="91"/>
      <c r="I11" s="0"/>
      <c r="J11" s="0"/>
      <c r="K11" s="0"/>
      <c r="L11" s="94"/>
      <c r="M11" s="94"/>
      <c r="N11" s="95"/>
      <c r="O11" s="96"/>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1" hidden="false" customHeight="true" outlineLevel="0" collapsed="false">
      <c r="A12" s="0"/>
      <c r="B12" s="0"/>
      <c r="C12" s="0"/>
      <c r="D12" s="89"/>
      <c r="E12" s="17" t="s">
        <v>16</v>
      </c>
      <c r="F12" s="27"/>
      <c r="G12" s="97" t="n">
        <v>42552</v>
      </c>
      <c r="H12" s="34" t="s">
        <v>17</v>
      </c>
      <c r="I12" s="98" t="n">
        <v>42735</v>
      </c>
      <c r="J12" s="0"/>
      <c r="K12" s="0"/>
      <c r="L12" s="94"/>
      <c r="M12" s="94"/>
      <c r="N12" s="95"/>
      <c r="O12" s="96"/>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7.1" hidden="false" customHeight="true" outlineLevel="0" collapsed="false">
      <c r="A13" s="0"/>
      <c r="B13" s="99"/>
      <c r="C13" s="100"/>
      <c r="D13" s="89"/>
      <c r="E13" s="17" t="s">
        <v>18</v>
      </c>
      <c r="F13" s="27"/>
      <c r="G13" s="90" t="n">
        <v>4</v>
      </c>
      <c r="H13" s="101" t="s">
        <v>19</v>
      </c>
      <c r="I13" s="102"/>
      <c r="J13" s="34" t="s">
        <v>20</v>
      </c>
      <c r="K13" s="102" t="n">
        <f aca="false">M51</f>
        <v>0</v>
      </c>
      <c r="L13" s="34" t="s">
        <v>21</v>
      </c>
      <c r="M13" s="102" t="n">
        <f aca="false">G13-I13-K13</f>
        <v>4</v>
      </c>
      <c r="N13" s="95"/>
      <c r="O13" s="96"/>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4.25" hidden="false" customHeight="false" outlineLevel="0" collapsed="false">
      <c r="A14" s="0"/>
      <c r="B14" s="0"/>
      <c r="C14" s="92"/>
      <c r="D14" s="0"/>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21" hidden="false" customHeight="true" outlineLevel="0" collapsed="false">
      <c r="A15" s="0"/>
      <c r="B15" s="0"/>
      <c r="C15" s="103" t="s">
        <v>64</v>
      </c>
      <c r="D15" s="104" t="s">
        <v>23</v>
      </c>
      <c r="E15" s="104"/>
      <c r="F15" s="104" t="s">
        <v>24</v>
      </c>
      <c r="G15" s="105" t="s">
        <v>25</v>
      </c>
      <c r="H15" s="105" t="s">
        <v>26</v>
      </c>
      <c r="I15" s="104" t="s">
        <v>24</v>
      </c>
      <c r="J15" s="105" t="s">
        <v>25</v>
      </c>
      <c r="K15" s="105" t="s">
        <v>27</v>
      </c>
      <c r="L15" s="105" t="s">
        <v>65</v>
      </c>
      <c r="M15" s="106" t="s">
        <v>29</v>
      </c>
      <c r="N15" s="105" t="s">
        <v>30</v>
      </c>
      <c r="O15" s="105" t="s">
        <v>31</v>
      </c>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21" hidden="false" customHeight="true" outlineLevel="0" collapsed="false">
      <c r="A16" s="0"/>
      <c r="B16" s="0"/>
      <c r="C16" s="107"/>
      <c r="D16" s="108"/>
      <c r="E16" s="109" t="s">
        <v>34</v>
      </c>
      <c r="F16" s="110"/>
      <c r="G16" s="110"/>
      <c r="H16" s="111" t="n">
        <f aca="false">G16-F16</f>
        <v>0</v>
      </c>
      <c r="I16" s="112"/>
      <c r="J16" s="110"/>
      <c r="K16" s="111" t="n">
        <f aca="false">J16-I16</f>
        <v>0</v>
      </c>
      <c r="L16" s="113" t="n">
        <f aca="false">(IF((H16+K16)&gt;0.375,0.0416666666666667,IF((H16+K16)&gt;0.25,0.0208333333333333,0)))</f>
        <v>0</v>
      </c>
      <c r="M16" s="114"/>
      <c r="N16" s="111" t="str">
        <f aca="false">IF(M16="","",M16*($G$11/$G$10))</f>
        <v/>
      </c>
      <c r="O16" s="113" t="n">
        <f aca="false">IF((H16+K16-L16)&gt;0.416666666666666,"10h überschritten",(H16+K16-L16))</f>
        <v>0</v>
      </c>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21" hidden="false" customHeight="true" outlineLevel="0" collapsed="false">
      <c r="A17" s="0"/>
      <c r="B17" s="115" t="n">
        <v>42675</v>
      </c>
      <c r="C17" s="107" t="n">
        <f aca="false">TRUNC((B17-DATE(YEAR(B17+3-MOD(B17-2,7)),1,MOD(B17-2,7)-9))/7)</f>
        <v>44</v>
      </c>
      <c r="D17" s="108" t="n">
        <v>1</v>
      </c>
      <c r="E17" s="109" t="s">
        <v>35</v>
      </c>
      <c r="F17" s="140"/>
      <c r="G17" s="140"/>
      <c r="H17" s="145" t="n">
        <f aca="false">G17-F17</f>
        <v>0</v>
      </c>
      <c r="I17" s="142"/>
      <c r="J17" s="140"/>
      <c r="K17" s="145" t="n">
        <f aca="false">J17-I17</f>
        <v>0</v>
      </c>
      <c r="L17" s="143" t="n">
        <f aca="false">(IF((H17+K17)&gt;0.375,0.0416666666666667,IF((H17+K17)&gt;0.25,0.0208333333333333,0)))</f>
        <v>0</v>
      </c>
      <c r="M17" s="144"/>
      <c r="N17" s="145" t="str">
        <f aca="false">IF(M17="","",M17*($G$11/$G$10))</f>
        <v/>
      </c>
      <c r="O17" s="143" t="n">
        <f aca="false">IF((H17+K17-L17)&gt;0.416666666666666,"10h überschritten",(H17+K17-L17))</f>
        <v>0</v>
      </c>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21" hidden="false" customHeight="true" outlineLevel="0" collapsed="false">
      <c r="A18" s="0"/>
      <c r="B18" s="115" t="n">
        <v>42676</v>
      </c>
      <c r="C18" s="107" t="n">
        <f aca="false">TRUNC((B18-DATE(YEAR(B18+3-MOD(B18-2,7)),1,MOD(B18-2,7)-9))/7)</f>
        <v>44</v>
      </c>
      <c r="D18" s="108" t="n">
        <v>2</v>
      </c>
      <c r="E18" s="109" t="s">
        <v>36</v>
      </c>
      <c r="F18" s="110"/>
      <c r="G18" s="110"/>
      <c r="H18" s="111" t="n">
        <f aca="false">G18-F18</f>
        <v>0</v>
      </c>
      <c r="I18" s="112"/>
      <c r="J18" s="110"/>
      <c r="K18" s="111" t="n">
        <f aca="false">J18-I18</f>
        <v>0</v>
      </c>
      <c r="L18" s="113" t="n">
        <f aca="false">(IF((H18+K18)&gt;0.375,0.0416666666666667,IF((H18+K18)&gt;0.25,0.0208333333333333,0)))</f>
        <v>0</v>
      </c>
      <c r="M18" s="114"/>
      <c r="N18" s="111" t="str">
        <f aca="false">IF(M18="","",M18*($G$11/$G$10))</f>
        <v/>
      </c>
      <c r="O18" s="113" t="n">
        <f aca="false">IF((H18+K18-L18)&gt;0.416666666666666,"10h überschritten",(H18+K18-L18))</f>
        <v>0</v>
      </c>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21" hidden="false" customHeight="true" outlineLevel="0" collapsed="false">
      <c r="A19" s="0"/>
      <c r="B19" s="115" t="n">
        <v>42677</v>
      </c>
      <c r="C19" s="107" t="n">
        <f aca="false">TRUNC((B19-DATE(YEAR(B19+3-MOD(B19-2,7)),1,MOD(B19-2,7)-9))/7)</f>
        <v>44</v>
      </c>
      <c r="D19" s="108" t="n">
        <v>3</v>
      </c>
      <c r="E19" s="109" t="s">
        <v>38</v>
      </c>
      <c r="F19" s="110"/>
      <c r="G19" s="110"/>
      <c r="H19" s="111" t="n">
        <f aca="false">G19-F19</f>
        <v>0</v>
      </c>
      <c r="I19" s="112"/>
      <c r="J19" s="110"/>
      <c r="K19" s="111" t="n">
        <f aca="false">J19-I19</f>
        <v>0</v>
      </c>
      <c r="L19" s="113" t="n">
        <f aca="false">(IF((H19+K19)&gt;0.375,0.0416666666666667,IF((H19+K19)&gt;0.25,0.0208333333333333,0)))</f>
        <v>0</v>
      </c>
      <c r="M19" s="114"/>
      <c r="N19" s="111" t="str">
        <f aca="false">IF(M19="","",M19*($G$11/$G$10))</f>
        <v/>
      </c>
      <c r="O19" s="113" t="n">
        <f aca="false">IF((H19+K19-L19)&gt;0.416666666666666,"10h überschritten",(H19+K19-L19))</f>
        <v>0</v>
      </c>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1" hidden="false" customHeight="true" outlineLevel="0" collapsed="false">
      <c r="A20" s="0"/>
      <c r="B20" s="115" t="n">
        <v>42678</v>
      </c>
      <c r="C20" s="107" t="n">
        <f aca="false">TRUNC((B20-DATE(YEAR(B20+3-MOD(B20-2,7)),1,MOD(B20-2,7)-9))/7)</f>
        <v>44</v>
      </c>
      <c r="D20" s="108" t="n">
        <v>4</v>
      </c>
      <c r="E20" s="118" t="s">
        <v>39</v>
      </c>
      <c r="F20" s="146"/>
      <c r="G20" s="146"/>
      <c r="H20" s="147" t="n">
        <f aca="false">G20-F20</f>
        <v>0</v>
      </c>
      <c r="I20" s="148"/>
      <c r="J20" s="146"/>
      <c r="K20" s="147" t="n">
        <f aca="false">J20-I20</f>
        <v>0</v>
      </c>
      <c r="L20" s="149" t="n">
        <f aca="false">(IF((H20+K20)&gt;0.375,0.0416666666666667,IF((H20+K20)&gt;0.25,0.0208333333333333,0)))</f>
        <v>0</v>
      </c>
      <c r="M20" s="150"/>
      <c r="N20" s="147" t="str">
        <f aca="false">IF(M20="","",M20*($G$11/$G$10))</f>
        <v/>
      </c>
      <c r="O20" s="149" t="n">
        <f aca="false">IF((H20+K20-L20)&gt;0.416666666666666,"10h überschritten",(H20+K20-L20))</f>
        <v>0</v>
      </c>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21" hidden="false" customHeight="true" outlineLevel="0" collapsed="false">
      <c r="A21" s="0"/>
      <c r="B21" s="115" t="n">
        <v>42679</v>
      </c>
      <c r="C21" s="107" t="n">
        <f aca="false">TRUNC((B21-DATE(YEAR(B21+3-MOD(B21-2,7)),1,MOD(B21-2,7)-9))/7)</f>
        <v>44</v>
      </c>
      <c r="D21" s="108" t="n">
        <v>5</v>
      </c>
      <c r="E21" s="126" t="s">
        <v>40</v>
      </c>
      <c r="F21" s="151"/>
      <c r="G21" s="151"/>
      <c r="H21" s="152" t="n">
        <f aca="false">G21-F21</f>
        <v>0</v>
      </c>
      <c r="I21" s="153"/>
      <c r="J21" s="151"/>
      <c r="K21" s="152" t="n">
        <f aca="false">J21-I21</f>
        <v>0</v>
      </c>
      <c r="L21" s="154"/>
      <c r="M21" s="155"/>
      <c r="N21" s="152" t="str">
        <f aca="false">IF(M21="","",M21*($G$11/$G$10))</f>
        <v/>
      </c>
      <c r="O21" s="154" t="n">
        <f aca="false">IF((H21+K21-L21)&gt;0.416666666666666,"10h überschritten",(H21+K21-L21))</f>
        <v>0</v>
      </c>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1" hidden="false" customHeight="true" outlineLevel="0" collapsed="false">
      <c r="A22" s="0"/>
      <c r="B22" s="115" t="n">
        <v>42680</v>
      </c>
      <c r="C22" s="107" t="n">
        <f aca="false">TRUNC((B22-DATE(YEAR(B22+3-MOD(B22-2,7)),1,MOD(B22-2,7)-9))/7)</f>
        <v>44</v>
      </c>
      <c r="D22" s="108" t="n">
        <v>6</v>
      </c>
      <c r="E22" s="134" t="s">
        <v>41</v>
      </c>
      <c r="F22" s="156"/>
      <c r="G22" s="156"/>
      <c r="H22" s="157" t="n">
        <f aca="false">G22-F22</f>
        <v>0</v>
      </c>
      <c r="I22" s="158"/>
      <c r="J22" s="156"/>
      <c r="K22" s="157" t="n">
        <f aca="false">J22-I22</f>
        <v>0</v>
      </c>
      <c r="L22" s="159"/>
      <c r="M22" s="160"/>
      <c r="N22" s="157" t="str">
        <f aca="false">IF(M22="","",M22*($G$11/$G$10))</f>
        <v/>
      </c>
      <c r="O22" s="159" t="n">
        <f aca="false">IF((H22+K22-L22)&gt;0.416666666666666,"10h überschritten",(H22+K22-L22))</f>
        <v>0</v>
      </c>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21" hidden="false" customHeight="true" outlineLevel="0" collapsed="false">
      <c r="A23" s="0"/>
      <c r="B23" s="115" t="n">
        <v>42681</v>
      </c>
      <c r="C23" s="107" t="n">
        <f aca="false">TRUNC((B23-DATE(YEAR(B23+3-MOD(B23-2,7)),1,MOD(B23-2,7)-9))/7)</f>
        <v>45</v>
      </c>
      <c r="D23" s="108" t="n">
        <v>7</v>
      </c>
      <c r="E23" s="109" t="s">
        <v>34</v>
      </c>
      <c r="F23" s="110"/>
      <c r="G23" s="110"/>
      <c r="H23" s="161" t="n">
        <f aca="false">G23-F23</f>
        <v>0</v>
      </c>
      <c r="I23" s="112"/>
      <c r="J23" s="110"/>
      <c r="K23" s="161" t="n">
        <f aca="false">J23-I23</f>
        <v>0</v>
      </c>
      <c r="L23" s="113" t="n">
        <f aca="false">(IF((H23+K23)&gt;0.375,0.0416666666666667,IF((H23+K23)&gt;0.25,0.0208333333333333,0)))</f>
        <v>0</v>
      </c>
      <c r="M23" s="114"/>
      <c r="N23" s="161" t="str">
        <f aca="false">IF(M23="","",M23*($G$11/$G$10))</f>
        <v/>
      </c>
      <c r="O23" s="113" t="n">
        <f aca="false">IF((H23+K23-L23)&gt;0.416666666666666,"10h überschritten",(H23+K23-L23))</f>
        <v>0</v>
      </c>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1" hidden="false" customHeight="true" outlineLevel="0" collapsed="false">
      <c r="A24" s="0"/>
      <c r="B24" s="115" t="n">
        <v>42682</v>
      </c>
      <c r="C24" s="107" t="n">
        <f aca="false">TRUNC((B24-DATE(YEAR(B24+3-MOD(B24-2,7)),1,MOD(B24-2,7)-9))/7)</f>
        <v>45</v>
      </c>
      <c r="D24" s="108" t="n">
        <v>8</v>
      </c>
      <c r="E24" s="109" t="s">
        <v>35</v>
      </c>
      <c r="F24" s="110"/>
      <c r="G24" s="110"/>
      <c r="H24" s="111" t="n">
        <f aca="false">G24-F24</f>
        <v>0</v>
      </c>
      <c r="I24" s="112"/>
      <c r="J24" s="110"/>
      <c r="K24" s="111" t="n">
        <f aca="false">J24-I24</f>
        <v>0</v>
      </c>
      <c r="L24" s="113" t="n">
        <f aca="false">(IF((H24+K24)&gt;0.375,0.0416666666666667,IF((H24+K24)&gt;0.25,0.0208333333333333,0)))</f>
        <v>0</v>
      </c>
      <c r="M24" s="114"/>
      <c r="N24" s="111" t="inlineStr">
        <f aca="false">IF(M24="","",M24*($G$11/$G$10))</f>
        <is>
          <t/>
        </is>
      </c>
      <c r="O24" s="113" t="n">
        <f aca="false">IF((H24+K24-L24)&gt;0.416666666666666,"10h überschritten",(H24+K24-L24))</f>
        <v>0</v>
      </c>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21" hidden="false" customHeight="true" outlineLevel="0" collapsed="false">
      <c r="A25" s="0"/>
      <c r="B25" s="115" t="n">
        <v>42683</v>
      </c>
      <c r="C25" s="107" t="n">
        <f aca="false">TRUNC((B25-DATE(YEAR(B25+3-MOD(B25-2,7)),1,MOD(B25-2,7)-9))/7)</f>
        <v>45</v>
      </c>
      <c r="D25" s="108" t="n">
        <v>9</v>
      </c>
      <c r="E25" s="109" t="s">
        <v>36</v>
      </c>
      <c r="F25" s="110"/>
      <c r="G25" s="110"/>
      <c r="H25" s="172" t="n">
        <f aca="false">G25-F25</f>
        <v>0</v>
      </c>
      <c r="I25" s="112"/>
      <c r="J25" s="110"/>
      <c r="K25" s="111" t="n">
        <f aca="false">J25-I25</f>
        <v>0</v>
      </c>
      <c r="L25" s="113" t="n">
        <f aca="false">(IF((H25+K25)&gt;0.375,0.0416666666666667,IF((H25+K25)&gt;0.25,0.0208333333333333,0)))</f>
        <v>0</v>
      </c>
      <c r="M25" s="114"/>
      <c r="N25" s="111"/>
      <c r="O25" s="113" t="n">
        <f aca="false">IF((H25+K25-L25)&gt;0.416666666666666,"10h überschritten",(H25+K25-L25))</f>
        <v>0</v>
      </c>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21" hidden="false" customHeight="true" outlineLevel="0" collapsed="false">
      <c r="A26" s="0"/>
      <c r="B26" s="115" t="n">
        <v>42684</v>
      </c>
      <c r="C26" s="107" t="n">
        <f aca="false">TRUNC((B26-DATE(YEAR(B26+3-MOD(B26-2,7)),1,MOD(B26-2,7)-9))/7)</f>
        <v>45</v>
      </c>
      <c r="D26" s="108" t="n">
        <v>10</v>
      </c>
      <c r="E26" s="109" t="s">
        <v>38</v>
      </c>
      <c r="F26" s="110"/>
      <c r="G26" s="110"/>
      <c r="H26" s="111" t="n">
        <f aca="false">G26-F26</f>
        <v>0</v>
      </c>
      <c r="I26" s="112"/>
      <c r="J26" s="110"/>
      <c r="K26" s="111" t="n">
        <f aca="false">J26-I26</f>
        <v>0</v>
      </c>
      <c r="L26" s="113" t="n">
        <f aca="false">(IF((H26+K26)&gt;0.375,0.0416666666666667,IF((H26+K26)&gt;0.25,0.0208333333333333,0)))</f>
        <v>0</v>
      </c>
      <c r="M26" s="114"/>
      <c r="N26" s="111"/>
      <c r="O26" s="113" t="n">
        <f aca="false">IF((H26+K26-L26)&gt;0.416666666666666,"10h überschritten",(H26+K26-L26))</f>
        <v>0</v>
      </c>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21" hidden="false" customHeight="true" outlineLevel="0" collapsed="false">
      <c r="A27" s="0"/>
      <c r="B27" s="115" t="n">
        <v>42685</v>
      </c>
      <c r="C27" s="107" t="n">
        <f aca="false">TRUNC((B27-DATE(YEAR(B27+3-MOD(B27-2,7)),1,MOD(B27-2,7)-9))/7)</f>
        <v>45</v>
      </c>
      <c r="D27" s="108" t="n">
        <v>11</v>
      </c>
      <c r="E27" s="118" t="s">
        <v>39</v>
      </c>
      <c r="F27" s="146"/>
      <c r="G27" s="146"/>
      <c r="H27" s="147" t="n">
        <f aca="false">G27-F27</f>
        <v>0</v>
      </c>
      <c r="I27" s="148"/>
      <c r="J27" s="146"/>
      <c r="K27" s="147" t="n">
        <f aca="false">J27-I27</f>
        <v>0</v>
      </c>
      <c r="L27" s="149" t="n">
        <f aca="false">(IF((H27+K27)&gt;0.375,0.0416666666666667,IF((H27+K27)&gt;0.25,0.0208333333333333,0)))</f>
        <v>0</v>
      </c>
      <c r="M27" s="150"/>
      <c r="N27" s="147"/>
      <c r="O27" s="149" t="n">
        <f aca="false">IF((H27+K27-L27)&gt;0.416666666666666,"10h überschritten",(H27+K27-L27))</f>
        <v>0</v>
      </c>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21" hidden="false" customHeight="true" outlineLevel="0" collapsed="false">
      <c r="A28" s="0"/>
      <c r="B28" s="115" t="n">
        <v>42686</v>
      </c>
      <c r="C28" s="107" t="n">
        <f aca="false">TRUNC((B28-DATE(YEAR(B28+3-MOD(B28-2,7)),1,MOD(B28-2,7)-9))/7)</f>
        <v>45</v>
      </c>
      <c r="D28" s="108" t="n">
        <v>12</v>
      </c>
      <c r="E28" s="126" t="s">
        <v>40</v>
      </c>
      <c r="F28" s="151"/>
      <c r="G28" s="151"/>
      <c r="H28" s="152" t="n">
        <f aca="false">G28-F28</f>
        <v>0</v>
      </c>
      <c r="I28" s="153"/>
      <c r="J28" s="151"/>
      <c r="K28" s="152" t="n">
        <f aca="false">J28-I28</f>
        <v>0</v>
      </c>
      <c r="L28" s="154"/>
      <c r="M28" s="155"/>
      <c r="N28" s="152"/>
      <c r="O28" s="154" t="n">
        <f aca="false">IF((H28+K28-L28)&gt;0.416666666666666,"10h überschritten",(H28+K28-L28))</f>
        <v>0</v>
      </c>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21" hidden="false" customHeight="true" outlineLevel="0" collapsed="false">
      <c r="A29" s="0"/>
      <c r="B29" s="115" t="n">
        <v>42687</v>
      </c>
      <c r="C29" s="107" t="n">
        <f aca="false">TRUNC((B29-DATE(YEAR(B29+3-MOD(B29-2,7)),1,MOD(B29-2,7)-9))/7)</f>
        <v>45</v>
      </c>
      <c r="D29" s="108" t="n">
        <v>13</v>
      </c>
      <c r="E29" s="134" t="s">
        <v>41</v>
      </c>
      <c r="F29" s="156"/>
      <c r="G29" s="156"/>
      <c r="H29" s="157" t="n">
        <f aca="false">G29-F29</f>
        <v>0</v>
      </c>
      <c r="I29" s="158"/>
      <c r="J29" s="156"/>
      <c r="K29" s="157" t="n">
        <f aca="false">J29-I29</f>
        <v>0</v>
      </c>
      <c r="L29" s="159"/>
      <c r="M29" s="160"/>
      <c r="N29" s="157"/>
      <c r="O29" s="159" t="n">
        <f aca="false">IF((H29+K29-L29)&gt;0.416666666666666,"10h überschritten",(H29+K29-L29))</f>
        <v>0</v>
      </c>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1" hidden="false" customHeight="true" outlineLevel="0" collapsed="false">
      <c r="A30" s="0"/>
      <c r="B30" s="115" t="n">
        <v>42688</v>
      </c>
      <c r="C30" s="107" t="n">
        <f aca="false">TRUNC((B30-DATE(YEAR(B30+3-MOD(B30-2,7)),1,MOD(B30-2,7)-9))/7)</f>
        <v>46</v>
      </c>
      <c r="D30" s="108" t="n">
        <v>14</v>
      </c>
      <c r="E30" s="109" t="s">
        <v>34</v>
      </c>
      <c r="F30" s="110"/>
      <c r="G30" s="110"/>
      <c r="H30" s="161" t="n">
        <f aca="false">G30-F30</f>
        <v>0</v>
      </c>
      <c r="I30" s="112"/>
      <c r="J30" s="110"/>
      <c r="K30" s="161" t="n">
        <f aca="false">J30-I30</f>
        <v>0</v>
      </c>
      <c r="L30" s="113" t="n">
        <f aca="false">(IF((H30+K30)&gt;0.375,0.0416666666666667,IF((H30+K30)&gt;0.25,0.0208333333333333,0)))</f>
        <v>0</v>
      </c>
      <c r="M30" s="114"/>
      <c r="N30" s="161"/>
      <c r="O30" s="113" t="n">
        <f aca="false">IF((H30+K30-L30)&gt;0.416666666666666,"10h überschritten",(H30+K30-L30))</f>
        <v>0</v>
      </c>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21" hidden="false" customHeight="true" outlineLevel="0" collapsed="false">
      <c r="A31" s="0"/>
      <c r="B31" s="115" t="n">
        <v>42689</v>
      </c>
      <c r="C31" s="107" t="n">
        <f aca="false">TRUNC((B31-DATE(YEAR(B31+3-MOD(B31-2,7)),1,MOD(B31-2,7)-9))/7)</f>
        <v>46</v>
      </c>
      <c r="D31" s="108" t="n">
        <v>15</v>
      </c>
      <c r="E31" s="109" t="s">
        <v>35</v>
      </c>
      <c r="F31" s="110"/>
      <c r="G31" s="110"/>
      <c r="H31" s="111" t="n">
        <f aca="false">G31-F31</f>
        <v>0</v>
      </c>
      <c r="I31" s="112"/>
      <c r="J31" s="110"/>
      <c r="K31" s="111" t="n">
        <f aca="false">J31-I31</f>
        <v>0</v>
      </c>
      <c r="L31" s="113" t="n">
        <f aca="false">(IF((H31+K31)&gt;0.375,0.0416666666666667,IF((H31+K31)&gt;0.25,0.0208333333333333,0)))</f>
        <v>0</v>
      </c>
      <c r="M31" s="114"/>
      <c r="N31" s="111"/>
      <c r="O31" s="113" t="n">
        <f aca="false">IF((H31+K31-L31)&gt;0.416666666666666,"10h überschritten",(H31+K31-L31))</f>
        <v>0</v>
      </c>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21" hidden="false" customHeight="true" outlineLevel="0" collapsed="false">
      <c r="A32" s="0"/>
      <c r="B32" s="115" t="n">
        <v>42690</v>
      </c>
      <c r="C32" s="107" t="n">
        <f aca="false">TRUNC((B32-DATE(YEAR(B32+3-MOD(B32-2,7)),1,MOD(B32-2,7)-9))/7)</f>
        <v>46</v>
      </c>
      <c r="D32" s="108" t="n">
        <v>16</v>
      </c>
      <c r="E32" s="109" t="s">
        <v>36</v>
      </c>
      <c r="F32" s="110"/>
      <c r="G32" s="110"/>
      <c r="H32" s="111" t="n">
        <f aca="false">G32-F32</f>
        <v>0</v>
      </c>
      <c r="I32" s="112"/>
      <c r="J32" s="110"/>
      <c r="K32" s="111" t="n">
        <f aca="false">J32-I32</f>
        <v>0</v>
      </c>
      <c r="L32" s="113" t="n">
        <f aca="false">(IF((H32+K32)&gt;0.375,0.0416666666666667,IF((H32+K32)&gt;0.25,0.0208333333333333,0)))</f>
        <v>0</v>
      </c>
      <c r="M32" s="114"/>
      <c r="N32" s="111"/>
      <c r="O32" s="113" t="n">
        <f aca="false">IF((H32+K32-L32)&gt;0.416666666666666,"10h überschritten",(H32+K32-L32))</f>
        <v>0</v>
      </c>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21" hidden="false" customHeight="true" outlineLevel="0" collapsed="false">
      <c r="A33" s="0"/>
      <c r="B33" s="115" t="n">
        <v>42691</v>
      </c>
      <c r="C33" s="107" t="n">
        <f aca="false">TRUNC((B33-DATE(YEAR(B33+3-MOD(B33-2,7)),1,MOD(B33-2,7)-9))/7)</f>
        <v>46</v>
      </c>
      <c r="D33" s="108" t="n">
        <v>17</v>
      </c>
      <c r="E33" s="109" t="s">
        <v>38</v>
      </c>
      <c r="F33" s="110"/>
      <c r="G33" s="110"/>
      <c r="H33" s="111" t="n">
        <f aca="false">G33-F33</f>
        <v>0</v>
      </c>
      <c r="I33" s="112"/>
      <c r="J33" s="110"/>
      <c r="K33" s="111" t="n">
        <f aca="false">J33-I33</f>
        <v>0</v>
      </c>
      <c r="L33" s="113" t="n">
        <f aca="false">(IF((H33+K33)&gt;0.375,0.0416666666666667,IF((H33+K33)&gt;0.25,0.0208333333333333,0)))</f>
        <v>0</v>
      </c>
      <c r="M33" s="114"/>
      <c r="N33" s="111"/>
      <c r="O33" s="113" t="n">
        <f aca="false">IF((H33+K33-L33)&gt;0.416666666666666,"10h überschritten",(H33+K33-L33))</f>
        <v>0</v>
      </c>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21" hidden="false" customHeight="true" outlineLevel="0" collapsed="false">
      <c r="A34" s="0"/>
      <c r="B34" s="115" t="n">
        <v>42692</v>
      </c>
      <c r="C34" s="107" t="n">
        <f aca="false">TRUNC((B34-DATE(YEAR(B34+3-MOD(B34-2,7)),1,MOD(B34-2,7)-9))/7)</f>
        <v>46</v>
      </c>
      <c r="D34" s="108" t="n">
        <v>18</v>
      </c>
      <c r="E34" s="118" t="s">
        <v>39</v>
      </c>
      <c r="F34" s="146"/>
      <c r="G34" s="146"/>
      <c r="H34" s="147" t="n">
        <f aca="false">G34-F34</f>
        <v>0</v>
      </c>
      <c r="I34" s="148"/>
      <c r="J34" s="146"/>
      <c r="K34" s="147" t="n">
        <f aca="false">J34-I34</f>
        <v>0</v>
      </c>
      <c r="L34" s="149" t="n">
        <f aca="false">(IF((H34+K34)&gt;0.375,0.0416666666666667,IF((H34+K34)&gt;0.25,0.0208333333333333,0)))</f>
        <v>0</v>
      </c>
      <c r="M34" s="150"/>
      <c r="N34" s="147"/>
      <c r="O34" s="149" t="n">
        <f aca="false">IF((H34+K34-L34)&gt;0.416666666666666,"10h überschritten",(H34+K34-L34))</f>
        <v>0</v>
      </c>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1" hidden="false" customHeight="true" outlineLevel="0" collapsed="false">
      <c r="A35" s="0"/>
      <c r="B35" s="115" t="n">
        <v>42693</v>
      </c>
      <c r="C35" s="107" t="n">
        <f aca="false">TRUNC((B35-DATE(YEAR(B35+3-MOD(B35-2,7)),1,MOD(B35-2,7)-9))/7)</f>
        <v>46</v>
      </c>
      <c r="D35" s="108" t="n">
        <v>19</v>
      </c>
      <c r="E35" s="126" t="s">
        <v>40</v>
      </c>
      <c r="F35" s="151"/>
      <c r="G35" s="151"/>
      <c r="H35" s="152" t="n">
        <f aca="false">G35-F35</f>
        <v>0</v>
      </c>
      <c r="I35" s="153"/>
      <c r="J35" s="151"/>
      <c r="K35" s="152" t="n">
        <f aca="false">J35-I35</f>
        <v>0</v>
      </c>
      <c r="L35" s="154"/>
      <c r="M35" s="155"/>
      <c r="N35" s="152"/>
      <c r="O35" s="154" t="n">
        <f aca="false">IF((H35+K35-L35)&gt;0.416666666666666,"10h überschritten",(H35+K35-L35))</f>
        <v>0</v>
      </c>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1" hidden="false" customHeight="true" outlineLevel="0" collapsed="false">
      <c r="A36" s="0"/>
      <c r="B36" s="115" t="n">
        <v>42694</v>
      </c>
      <c r="C36" s="107" t="n">
        <f aca="false">TRUNC((B36-DATE(YEAR(B36+3-MOD(B36-2,7)),1,MOD(B36-2,7)-9))/7)</f>
        <v>46</v>
      </c>
      <c r="D36" s="108" t="n">
        <v>20</v>
      </c>
      <c r="E36" s="134" t="s">
        <v>41</v>
      </c>
      <c r="F36" s="156"/>
      <c r="G36" s="156"/>
      <c r="H36" s="157" t="n">
        <f aca="false">G36-F36</f>
        <v>0</v>
      </c>
      <c r="I36" s="158"/>
      <c r="J36" s="156"/>
      <c r="K36" s="157" t="n">
        <f aca="false">J36-I36</f>
        <v>0</v>
      </c>
      <c r="L36" s="159"/>
      <c r="M36" s="160"/>
      <c r="N36" s="157"/>
      <c r="O36" s="159" t="n">
        <f aca="false">IF((H36+K36-L36)&gt;0.416666666666666,"10h überschritten",(H36+K36-L36))</f>
        <v>0</v>
      </c>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1" hidden="false" customHeight="true" outlineLevel="0" collapsed="false">
      <c r="A37" s="0"/>
      <c r="B37" s="115" t="n">
        <v>42695</v>
      </c>
      <c r="C37" s="107" t="n">
        <f aca="false">TRUNC((B37-DATE(YEAR(B37+3-MOD(B37-2,7)),1,MOD(B37-2,7)-9))/7)</f>
        <v>47</v>
      </c>
      <c r="D37" s="108" t="n">
        <v>21</v>
      </c>
      <c r="E37" s="109" t="s">
        <v>34</v>
      </c>
      <c r="F37" s="110"/>
      <c r="G37" s="110"/>
      <c r="H37" s="161" t="n">
        <f aca="false">G37-F37</f>
        <v>0</v>
      </c>
      <c r="I37" s="112"/>
      <c r="J37" s="110"/>
      <c r="K37" s="161" t="n">
        <f aca="false">J37-I37</f>
        <v>0</v>
      </c>
      <c r="L37" s="113" t="n">
        <f aca="false">(IF((H37+K37)&gt;0.375,0.0416666666666667,IF((H37+K37)&gt;0.25,0.0208333333333333,0)))</f>
        <v>0</v>
      </c>
      <c r="M37" s="114"/>
      <c r="N37" s="161"/>
      <c r="O37" s="113" t="n">
        <f aca="false">IF((H37+K37-L37)&gt;0.416666666666666,"10h überschritten",(H37+K37-L37))</f>
        <v>0</v>
      </c>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21" hidden="false" customHeight="true" outlineLevel="0" collapsed="false">
      <c r="A38" s="0"/>
      <c r="B38" s="115" t="n">
        <v>42696</v>
      </c>
      <c r="C38" s="107" t="n">
        <f aca="false">TRUNC((B38-DATE(YEAR(B38+3-MOD(B38-2,7)),1,MOD(B38-2,7)-9))/7)</f>
        <v>47</v>
      </c>
      <c r="D38" s="108" t="n">
        <v>22</v>
      </c>
      <c r="E38" s="109" t="s">
        <v>35</v>
      </c>
      <c r="F38" s="110"/>
      <c r="G38" s="110"/>
      <c r="H38" s="111" t="n">
        <f aca="false">G38-F38</f>
        <v>0</v>
      </c>
      <c r="I38" s="112"/>
      <c r="J38" s="110"/>
      <c r="K38" s="111" t="n">
        <f aca="false">J38-I38</f>
        <v>0</v>
      </c>
      <c r="L38" s="113" t="n">
        <f aca="false">(IF((H38+K38)&gt;0.375,0.0416666666666667,IF((H38+K38)&gt;0.25,0.0208333333333333,0)))</f>
        <v>0</v>
      </c>
      <c r="M38" s="114"/>
      <c r="N38" s="111"/>
      <c r="O38" s="113" t="n">
        <f aca="false">IF((H38+K38-L38)&gt;0.416666666666666,"10h überschritten",(H38+K38-L38))</f>
        <v>0</v>
      </c>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21" hidden="false" customHeight="true" outlineLevel="0" collapsed="false">
      <c r="A39" s="0"/>
      <c r="B39" s="115" t="n">
        <v>42697</v>
      </c>
      <c r="C39" s="107" t="n">
        <f aca="false">TRUNC((B39-DATE(YEAR(B39+3-MOD(B39-2,7)),1,MOD(B39-2,7)-9))/7)</f>
        <v>47</v>
      </c>
      <c r="D39" s="108" t="n">
        <v>23</v>
      </c>
      <c r="E39" s="109" t="s">
        <v>36</v>
      </c>
      <c r="F39" s="110"/>
      <c r="G39" s="110"/>
      <c r="H39" s="111" t="n">
        <f aca="false">G39-F39</f>
        <v>0</v>
      </c>
      <c r="I39" s="112"/>
      <c r="J39" s="110"/>
      <c r="K39" s="111" t="n">
        <f aca="false">J39-I39</f>
        <v>0</v>
      </c>
      <c r="L39" s="113" t="n">
        <f aca="false">(IF((H39+K39)&gt;0.375,0.0416666666666667,IF((H39+K39)&gt;0.25,0.0208333333333333,0)))</f>
        <v>0</v>
      </c>
      <c r="M39" s="114"/>
      <c r="N39" s="111"/>
      <c r="O39" s="113" t="n">
        <f aca="false">IF((H39+K39-L39)&gt;0.416666666666666,"10h überschritten",(H39+K39-L39))</f>
        <v>0</v>
      </c>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21" hidden="false" customHeight="true" outlineLevel="0" collapsed="false">
      <c r="A40" s="0"/>
      <c r="B40" s="115" t="n">
        <v>42698</v>
      </c>
      <c r="C40" s="107" t="n">
        <f aca="false">TRUNC((B40-DATE(YEAR(B40+3-MOD(B40-2,7)),1,MOD(B40-2,7)-9))/7)</f>
        <v>47</v>
      </c>
      <c r="D40" s="108" t="n">
        <v>24</v>
      </c>
      <c r="E40" s="109" t="s">
        <v>38</v>
      </c>
      <c r="F40" s="110"/>
      <c r="G40" s="110"/>
      <c r="H40" s="111" t="n">
        <f aca="false">G40-F40</f>
        <v>0</v>
      </c>
      <c r="I40" s="112"/>
      <c r="J40" s="110"/>
      <c r="K40" s="111" t="n">
        <f aca="false">J40-I40</f>
        <v>0</v>
      </c>
      <c r="L40" s="113" t="n">
        <f aca="false">(IF((H40+K40)&gt;0.375,0.0416666666666667,IF((H40+K40)&gt;0.25,0.0208333333333333,0)))</f>
        <v>0</v>
      </c>
      <c r="M40" s="114"/>
      <c r="N40" s="111"/>
      <c r="O40" s="113" t="n">
        <f aca="false">IF((H40+K40-L40)&gt;0.416666666666666,"10h überschritten",(H40+K40-L40))</f>
        <v>0</v>
      </c>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21" hidden="false" customHeight="true" outlineLevel="0" collapsed="false">
      <c r="A41" s="0"/>
      <c r="B41" s="115" t="n">
        <v>42699</v>
      </c>
      <c r="C41" s="107" t="n">
        <f aca="false">TRUNC((B41-DATE(YEAR(B41+3-MOD(B41-2,7)),1,MOD(B41-2,7)-9))/7)</f>
        <v>47</v>
      </c>
      <c r="D41" s="108" t="n">
        <v>25</v>
      </c>
      <c r="E41" s="118" t="s">
        <v>39</v>
      </c>
      <c r="F41" s="146"/>
      <c r="G41" s="146"/>
      <c r="H41" s="147" t="n">
        <f aca="false">G41-F41</f>
        <v>0</v>
      </c>
      <c r="I41" s="148"/>
      <c r="J41" s="146"/>
      <c r="K41" s="147" t="n">
        <f aca="false">J41-I41</f>
        <v>0</v>
      </c>
      <c r="L41" s="149" t="n">
        <f aca="false">(IF((H41+K41)&gt;0.375,0.0416666666666667,IF((H41+K41)&gt;0.25,0.0208333333333333,0)))</f>
        <v>0</v>
      </c>
      <c r="M41" s="150"/>
      <c r="N41" s="147"/>
      <c r="O41" s="149" t="n">
        <f aca="false">IF((H41+K41-L41)&gt;0.416666666666666,"10h überschritten",(H41+K41-L41))</f>
        <v>0</v>
      </c>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21" hidden="false" customHeight="true" outlineLevel="0" collapsed="false">
      <c r="A42" s="0"/>
      <c r="B42" s="115" t="n">
        <v>42700</v>
      </c>
      <c r="C42" s="107" t="n">
        <f aca="false">TRUNC((B42-DATE(YEAR(B42+3-MOD(B42-2,7)),1,MOD(B42-2,7)-9))/7)</f>
        <v>47</v>
      </c>
      <c r="D42" s="108" t="n">
        <v>26</v>
      </c>
      <c r="E42" s="126" t="s">
        <v>40</v>
      </c>
      <c r="F42" s="151"/>
      <c r="G42" s="151"/>
      <c r="H42" s="152" t="n">
        <f aca="false">G42-F42</f>
        <v>0</v>
      </c>
      <c r="I42" s="153"/>
      <c r="J42" s="151"/>
      <c r="K42" s="152" t="n">
        <f aca="false">J42-I42</f>
        <v>0</v>
      </c>
      <c r="L42" s="154"/>
      <c r="M42" s="155"/>
      <c r="N42" s="152"/>
      <c r="O42" s="154" t="n">
        <f aca="false">IF((H42+K42-L42)&gt;0.416666666666666,"10h überschritten",(H42+K42-L42))</f>
        <v>0</v>
      </c>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21" hidden="false" customHeight="true" outlineLevel="0" collapsed="false">
      <c r="A43" s="0"/>
      <c r="B43" s="115" t="n">
        <v>42701</v>
      </c>
      <c r="C43" s="107" t="n">
        <f aca="false">TRUNC((B43-DATE(YEAR(B43+3-MOD(B43-2,7)),1,MOD(B43-2,7)-9))/7)</f>
        <v>47</v>
      </c>
      <c r="D43" s="108" t="n">
        <v>27</v>
      </c>
      <c r="E43" s="134" t="s">
        <v>41</v>
      </c>
      <c r="F43" s="156"/>
      <c r="G43" s="156"/>
      <c r="H43" s="157" t="n">
        <f aca="false">G43-F43</f>
        <v>0</v>
      </c>
      <c r="I43" s="158"/>
      <c r="J43" s="156"/>
      <c r="K43" s="157" t="n">
        <f aca="false">J43-I43</f>
        <v>0</v>
      </c>
      <c r="L43" s="159"/>
      <c r="M43" s="160"/>
      <c r="N43" s="157"/>
      <c r="O43" s="159" t="n">
        <f aca="false">IF((H43+K43-L43)&gt;0.416666666666666,"10h überschritten",(H43+K43-L43))</f>
        <v>0</v>
      </c>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1" hidden="false" customHeight="true" outlineLevel="0" collapsed="false">
      <c r="A44" s="0"/>
      <c r="B44" s="115" t="n">
        <v>42702</v>
      </c>
      <c r="C44" s="107" t="n">
        <f aca="false">TRUNC((B44-DATE(YEAR(B44+3-MOD(B44-2,7)),1,MOD(B44-2,7)-9))/7)</f>
        <v>48</v>
      </c>
      <c r="D44" s="108" t="n">
        <v>28</v>
      </c>
      <c r="E44" s="109" t="s">
        <v>34</v>
      </c>
      <c r="F44" s="110"/>
      <c r="G44" s="110"/>
      <c r="H44" s="161" t="n">
        <f aca="false">G44-F44</f>
        <v>0</v>
      </c>
      <c r="I44" s="112"/>
      <c r="J44" s="110"/>
      <c r="K44" s="161" t="n">
        <f aca="false">J44-I44</f>
        <v>0</v>
      </c>
      <c r="L44" s="113" t="n">
        <f aca="false">(IF((H44+K44)&gt;0.375,0.0416666666666667,IF((H44+K44)&gt;0.25,0.0208333333333333,0)))</f>
        <v>0</v>
      </c>
      <c r="M44" s="114"/>
      <c r="N44" s="161"/>
      <c r="O44" s="113" t="n">
        <f aca="false">IF((H44+K44-L44)&gt;0.416666666666666,"10h überschritten",(H44+K44-L44))</f>
        <v>0</v>
      </c>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21" hidden="false" customHeight="true" outlineLevel="0" collapsed="false">
      <c r="A45" s="0"/>
      <c r="B45" s="115" t="n">
        <v>42703</v>
      </c>
      <c r="C45" s="107" t="n">
        <f aca="false">TRUNC((B45-DATE(YEAR(B45+3-MOD(B45-2,7)),1,MOD(B45-2,7)-9))/7)</f>
        <v>48</v>
      </c>
      <c r="D45" s="108" t="n">
        <v>29</v>
      </c>
      <c r="E45" s="109" t="s">
        <v>35</v>
      </c>
      <c r="F45" s="110"/>
      <c r="G45" s="110"/>
      <c r="H45" s="111" t="n">
        <f aca="false">G45-F45</f>
        <v>0</v>
      </c>
      <c r="I45" s="112"/>
      <c r="J45" s="110"/>
      <c r="K45" s="111" t="n">
        <f aca="false">J45-I45</f>
        <v>0</v>
      </c>
      <c r="L45" s="113" t="n">
        <f aca="false">(IF((H45+K45)&gt;0.375,0.0416666666666667,IF((H45+K45)&gt;0.25,0.0208333333333333,0)))</f>
        <v>0</v>
      </c>
      <c r="M45" s="114"/>
      <c r="N45" s="111"/>
      <c r="O45" s="113" t="n">
        <f aca="false">IF((H45+K45-L45)&gt;0.416666666666666,"10h überschritten",(H45+K45-L45))</f>
        <v>0</v>
      </c>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21" hidden="false" customHeight="true" outlineLevel="0" collapsed="false">
      <c r="A46" s="0"/>
      <c r="B46" s="115" t="n">
        <v>42704</v>
      </c>
      <c r="C46" s="107" t="n">
        <f aca="false">TRUNC((B46-DATE(YEAR(B46+3-MOD(B46-2,7)),1,MOD(B46-2,7)-9))/7)</f>
        <v>48</v>
      </c>
      <c r="D46" s="108" t="n">
        <v>30</v>
      </c>
      <c r="E46" s="109" t="s">
        <v>36</v>
      </c>
      <c r="F46" s="110"/>
      <c r="G46" s="110"/>
      <c r="H46" s="111" t="n">
        <f aca="false">G46-F46</f>
        <v>0</v>
      </c>
      <c r="I46" s="112"/>
      <c r="J46" s="110"/>
      <c r="K46" s="111" t="n">
        <f aca="false">J46-I46</f>
        <v>0</v>
      </c>
      <c r="L46" s="113" t="n">
        <f aca="false">(IF((H46+K46)&gt;0.375,0.0416666666666667,IF((H46+K46)&gt;0.25,0.0208333333333333,0)))</f>
        <v>0</v>
      </c>
      <c r="M46" s="114"/>
      <c r="N46" s="111"/>
      <c r="O46" s="113" t="n">
        <f aca="false">IF((H46+K46-L46)&gt;0.416666666666666,"10h überschritten",(H46+K46-L46))</f>
        <v>0</v>
      </c>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21" hidden="false" customHeight="true" outlineLevel="0" collapsed="false">
      <c r="A47" s="0"/>
      <c r="B47" s="115"/>
      <c r="C47" s="107"/>
      <c r="D47" s="108"/>
      <c r="E47" s="109" t="s">
        <v>38</v>
      </c>
      <c r="F47" s="110"/>
      <c r="G47" s="110"/>
      <c r="H47" s="111" t="n">
        <f aca="false">G47-F47</f>
        <v>0</v>
      </c>
      <c r="I47" s="112"/>
      <c r="J47" s="110"/>
      <c r="K47" s="111" t="n">
        <f aca="false">J47-I47</f>
        <v>0</v>
      </c>
      <c r="L47" s="113" t="n">
        <f aca="false">(IF((H47+K47)&gt;0.375,0.0416666666666667,IF((H47+K47)&gt;0.25,0.0208333333333333,0)))</f>
        <v>0</v>
      </c>
      <c r="M47" s="114"/>
      <c r="N47" s="111"/>
      <c r="O47" s="113" t="n">
        <f aca="false">IF((H47+K47-L47)&gt;0.416666666666666,"10h überschritten",(H47+K47-L47))</f>
        <v>0</v>
      </c>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21" hidden="false" customHeight="true" outlineLevel="0" collapsed="false">
      <c r="A48" s="0"/>
      <c r="B48" s="115"/>
      <c r="C48" s="116"/>
      <c r="D48" s="117"/>
      <c r="E48" s="118" t="s">
        <v>39</v>
      </c>
      <c r="F48" s="146"/>
      <c r="G48" s="146"/>
      <c r="H48" s="147" t="n">
        <f aca="false">G48-F48</f>
        <v>0</v>
      </c>
      <c r="I48" s="148"/>
      <c r="J48" s="146"/>
      <c r="K48" s="147" t="n">
        <f aca="false">J48-I48</f>
        <v>0</v>
      </c>
      <c r="L48" s="149" t="n">
        <f aca="false">(IF((H48+K48)&gt;0.375,0.0416666666666667,IF((H48+K48)&gt;0.25,0.0208333333333333,0)))</f>
        <v>0</v>
      </c>
      <c r="M48" s="150"/>
      <c r="N48" s="147"/>
      <c r="O48" s="149" t="n">
        <f aca="false">IF((H48+K48-L48)&gt;0.416666666666666,"10h überschritten",(H48+K48-L48))</f>
        <v>0</v>
      </c>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21" hidden="false" customHeight="true" outlineLevel="0" collapsed="false">
      <c r="A49" s="0"/>
      <c r="B49" s="115"/>
      <c r="C49" s="124"/>
      <c r="D49" s="125"/>
      <c r="E49" s="126" t="s">
        <v>40</v>
      </c>
      <c r="F49" s="151"/>
      <c r="G49" s="151"/>
      <c r="H49" s="152" t="n">
        <f aca="false">G49-F49</f>
        <v>0</v>
      </c>
      <c r="I49" s="153"/>
      <c r="J49" s="151"/>
      <c r="K49" s="152" t="n">
        <f aca="false">J49-I49</f>
        <v>0</v>
      </c>
      <c r="L49" s="154"/>
      <c r="M49" s="155"/>
      <c r="N49" s="152"/>
      <c r="O49" s="154" t="n">
        <f aca="false">IF((H49+K49-L49)&gt;0.416666666666666,"10h überschritten",(H49+K49-L49))</f>
        <v>0</v>
      </c>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1" hidden="false" customHeight="true" outlineLevel="0" collapsed="false">
      <c r="A50" s="0"/>
      <c r="B50" s="115"/>
      <c r="C50" s="132"/>
      <c r="D50" s="133"/>
      <c r="E50" s="134" t="s">
        <v>41</v>
      </c>
      <c r="F50" s="156"/>
      <c r="G50" s="156"/>
      <c r="H50" s="157" t="n">
        <f aca="false">G50-F50</f>
        <v>0</v>
      </c>
      <c r="I50" s="158"/>
      <c r="J50" s="156"/>
      <c r="K50" s="157" t="n">
        <f aca="false">J50-I50</f>
        <v>0</v>
      </c>
      <c r="L50" s="159"/>
      <c r="M50" s="160"/>
      <c r="N50" s="157" t="str">
        <f aca="false">IF(M50="","",M50*($G$11/$G$10))</f>
        <v/>
      </c>
      <c r="O50" s="159" t="n">
        <f aca="false">IF((H50+K50-L50)&gt;0.416666666666666,"10h überschritten",(H50+K50-L50))</f>
        <v>0</v>
      </c>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21" hidden="false" customHeight="true" outlineLevel="0" collapsed="false">
      <c r="A51" s="0"/>
      <c r="B51" s="0"/>
      <c r="C51" s="0"/>
      <c r="D51" s="0"/>
      <c r="E51" s="0"/>
      <c r="F51" s="0"/>
      <c r="G51" s="0"/>
      <c r="H51" s="0"/>
      <c r="I51" s="0"/>
      <c r="J51" s="0"/>
      <c r="K51" s="0"/>
      <c r="L51" s="109" t="s">
        <v>42</v>
      </c>
      <c r="M51" s="162" t="n">
        <f aca="false">SUM(M16:M50)</f>
        <v>0</v>
      </c>
      <c r="N51" s="113" t="n">
        <f aca="false">SUM(N16:N50)</f>
        <v>0</v>
      </c>
      <c r="O51" s="113" t="n">
        <f aca="false">SUM(O16:O50)</f>
        <v>0</v>
      </c>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21" hidden="false" customHeight="true" outlineLevel="0" collapsed="false">
      <c r="A52" s="0"/>
      <c r="B52" s="0"/>
      <c r="C52" s="0"/>
      <c r="D52" s="0"/>
      <c r="E52" s="0"/>
      <c r="F52" s="0"/>
      <c r="G52" s="0"/>
      <c r="H52" s="0"/>
      <c r="I52" s="0"/>
      <c r="J52" s="0"/>
      <c r="K52" s="0"/>
      <c r="L52" s="0"/>
      <c r="M52" s="0"/>
      <c r="N52" s="109" t="s">
        <v>43</v>
      </c>
      <c r="O52" s="113" t="n">
        <f aca="false">O51+N51</f>
        <v>0</v>
      </c>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3.5" hidden="false" customHeight="false" outlineLevel="0" collapsed="false">
      <c r="A53" s="0"/>
      <c r="B53" s="62"/>
      <c r="C53" s="163"/>
      <c r="D53" s="0"/>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s="62" customFormat="true" ht="13.5" hidden="false" customHeight="false" outlineLevel="0" collapsed="false">
      <c r="C54" s="163"/>
      <c r="D54" s="164"/>
      <c r="J54" s="57" t="s">
        <v>66</v>
      </c>
      <c r="K54" s="58" t="s">
        <v>47</v>
      </c>
      <c r="L54" s="58" t="s">
        <v>48</v>
      </c>
      <c r="M54" s="58" t="s">
        <v>49</v>
      </c>
    </row>
    <row r="55" customFormat="false" ht="13.5" hidden="false" customHeight="false" outlineLevel="0" collapsed="false">
      <c r="A55" s="62"/>
      <c r="B55" s="62"/>
      <c r="C55" s="163"/>
      <c r="D55" s="164"/>
      <c r="E55" s="62"/>
      <c r="F55" s="62"/>
      <c r="G55" s="62"/>
      <c r="H55" s="62"/>
      <c r="I55" s="62"/>
      <c r="J55" s="57" t="s">
        <v>50</v>
      </c>
      <c r="K55" s="59" t="n">
        <v>44</v>
      </c>
      <c r="L55" s="60" t="n">
        <f aca="false">SUMIF(C16:C50,K55,O16:O50)</f>
        <v>0</v>
      </c>
      <c r="M55" s="61" t="str">
        <f aca="false">IF(L55=0,"",((($G$11-L55)*24)*-1)*60)</f>
        <v/>
      </c>
      <c r="N55" s="0"/>
      <c r="O55" s="0"/>
    </row>
    <row r="56" customFormat="false" ht="13.5" hidden="false" customHeight="false" outlineLevel="0" collapsed="false">
      <c r="A56" s="62"/>
      <c r="B56" s="62"/>
      <c r="C56" s="163"/>
      <c r="D56" s="164"/>
      <c r="E56" s="62"/>
      <c r="F56" s="62"/>
      <c r="G56" s="62"/>
      <c r="H56" s="62"/>
      <c r="I56" s="62"/>
      <c r="J56" s="0"/>
      <c r="K56" s="59" t="n">
        <v>45</v>
      </c>
      <c r="L56" s="60" t="n">
        <f aca="false">SUMIF(C17:C51,K56,O17:O51)</f>
        <v>0</v>
      </c>
      <c r="M56" s="61" t="str">
        <f aca="false">IF(L56=0,"",((($G$11-L56)*24)*-1)*60)</f>
        <v/>
      </c>
      <c r="N56" s="0"/>
      <c r="O56" s="0"/>
    </row>
    <row r="57" customFormat="false" ht="13.5" hidden="false" customHeight="false" outlineLevel="0" collapsed="false">
      <c r="A57" s="62"/>
      <c r="B57" s="62"/>
      <c r="C57" s="163"/>
      <c r="D57" s="164"/>
      <c r="E57" s="62"/>
      <c r="F57" s="62"/>
      <c r="G57" s="62"/>
      <c r="H57" s="62"/>
      <c r="I57" s="62"/>
      <c r="J57" s="0"/>
      <c r="K57" s="59" t="n">
        <v>46</v>
      </c>
      <c r="L57" s="60" t="n">
        <f aca="false">SUMIF(C18:C52,K57,O18:O52)</f>
        <v>0</v>
      </c>
      <c r="M57" s="61" t="str">
        <f aca="false">IF(L57=0,"",((($G$11-L57)*24)*-1)*60)</f>
        <v/>
      </c>
      <c r="N57" s="0"/>
      <c r="O57" s="0"/>
    </row>
    <row r="58" customFormat="false" ht="13.5" hidden="false" customHeight="false" outlineLevel="0" collapsed="false">
      <c r="A58" s="62"/>
      <c r="B58" s="62"/>
      <c r="C58" s="163"/>
      <c r="D58" s="164"/>
      <c r="E58" s="62"/>
      <c r="F58" s="62"/>
      <c r="G58" s="62"/>
      <c r="H58" s="62"/>
      <c r="I58" s="62"/>
      <c r="J58" s="0"/>
      <c r="K58" s="59" t="n">
        <v>47</v>
      </c>
      <c r="L58" s="60" t="n">
        <f aca="false">SUMIF(C19:C53,K58,O19:O53)</f>
        <v>0</v>
      </c>
      <c r="M58" s="61" t="str">
        <f aca="false">IF(L58=0,"",((($G$11-L58)*24)*-1)*60)</f>
        <v/>
      </c>
      <c r="N58" s="0"/>
      <c r="O58" s="0"/>
    </row>
    <row r="59" customFormat="false" ht="13.5" hidden="false" customHeight="false" outlineLevel="0" collapsed="false">
      <c r="A59" s="62"/>
      <c r="B59" s="62"/>
      <c r="C59" s="163"/>
      <c r="D59" s="164"/>
      <c r="E59" s="62"/>
      <c r="F59" s="62"/>
      <c r="G59" s="62"/>
      <c r="H59" s="62"/>
      <c r="I59" s="62"/>
      <c r="J59" s="57" t="s">
        <v>53</v>
      </c>
      <c r="K59" s="59" t="n">
        <v>48</v>
      </c>
      <c r="L59" s="60" t="n">
        <f aca="false">SUMIF(C20:C54,K59,O20:O54)</f>
        <v>0</v>
      </c>
      <c r="M59" s="61" t="str">
        <f aca="false">IF(L59=0,"",((($G$11-L59)*24)*-1)*60)</f>
        <v/>
      </c>
      <c r="N59" s="0"/>
      <c r="O59" s="0"/>
    </row>
    <row r="60" customFormat="false" ht="13.5" hidden="false" customHeight="false" outlineLevel="0" collapsed="false">
      <c r="A60" s="62"/>
      <c r="B60" s="62"/>
      <c r="C60" s="163"/>
      <c r="D60" s="164"/>
      <c r="E60" s="62"/>
      <c r="F60" s="62"/>
      <c r="G60" s="62"/>
      <c r="H60" s="62"/>
      <c r="I60" s="62"/>
      <c r="J60" s="0"/>
      <c r="K60" s="64" t="s">
        <v>55</v>
      </c>
      <c r="L60" s="64"/>
      <c r="M60" s="65" t="n">
        <f aca="false">SUM(M55:M59)</f>
        <v>0</v>
      </c>
      <c r="N60" s="0"/>
      <c r="O60" s="0"/>
    </row>
    <row r="61" customFormat="false" ht="55.5" hidden="false" customHeight="true" outlineLevel="0" collapsed="false">
      <c r="B61" s="62"/>
      <c r="C61" s="163"/>
      <c r="D61" s="165"/>
      <c r="E61" s="166"/>
      <c r="F61" s="166"/>
      <c r="G61" s="166"/>
      <c r="H61" s="166"/>
      <c r="I61" s="166"/>
      <c r="J61" s="73"/>
      <c r="K61" s="66"/>
      <c r="L61" s="66"/>
      <c r="M61" s="67"/>
      <c r="N61" s="67"/>
      <c r="O61" s="68"/>
    </row>
    <row r="62" customFormat="false" ht="14.25" hidden="false" customHeight="false" outlineLevel="0" collapsed="false">
      <c r="B62" s="62"/>
      <c r="C62" s="167"/>
      <c r="D62" s="0"/>
      <c r="E62" s="0"/>
      <c r="F62" s="0"/>
      <c r="G62" s="0"/>
      <c r="H62" s="0"/>
      <c r="I62" s="0"/>
      <c r="J62" s="69" t="s">
        <v>57</v>
      </c>
      <c r="K62" s="69"/>
      <c r="L62" s="70"/>
      <c r="M62" s="0"/>
      <c r="N62" s="0"/>
      <c r="O62" s="72" t="s">
        <v>58</v>
      </c>
    </row>
    <row r="63" customFormat="false" ht="14.25" hidden="false" customHeight="false" outlineLevel="0" collapsed="false">
      <c r="B63" s="62"/>
      <c r="C63" s="163"/>
      <c r="D63" s="0"/>
      <c r="E63" s="0"/>
      <c r="F63" s="0"/>
      <c r="G63" s="0"/>
      <c r="H63" s="0"/>
      <c r="I63" s="0"/>
      <c r="J63" s="69"/>
      <c r="K63" s="69"/>
      <c r="L63" s="62"/>
      <c r="M63" s="168"/>
      <c r="N63" s="168"/>
      <c r="O63" s="169"/>
    </row>
    <row r="64" customFormat="false" ht="14.25" hidden="false" customHeight="false" outlineLevel="0" collapsed="false">
      <c r="B64" s="62"/>
      <c r="C64" s="167"/>
      <c r="D64" s="0"/>
      <c r="E64" s="0"/>
      <c r="F64" s="0"/>
      <c r="G64" s="0"/>
      <c r="H64" s="0"/>
      <c r="I64" s="0"/>
      <c r="J64" s="69"/>
      <c r="K64" s="69"/>
      <c r="L64" s="62"/>
      <c r="M64" s="168"/>
      <c r="N64" s="168"/>
      <c r="O64" s="169"/>
    </row>
    <row r="65" customFormat="false" ht="14.25" hidden="false" customHeight="false" outlineLevel="0" collapsed="false">
      <c r="B65" s="62"/>
      <c r="C65" s="163"/>
      <c r="D65" s="0"/>
      <c r="E65" s="0"/>
      <c r="F65" s="0"/>
      <c r="G65" s="0"/>
      <c r="H65" s="0"/>
      <c r="I65" s="0"/>
      <c r="J65" s="69"/>
      <c r="K65" s="69"/>
      <c r="L65" s="62"/>
      <c r="M65" s="168"/>
      <c r="N65" s="168"/>
      <c r="O65" s="169"/>
    </row>
    <row r="66" customFormat="false" ht="14.25" hidden="false" customHeight="false" outlineLevel="0" collapsed="false">
      <c r="B66" s="62"/>
      <c r="C66" s="163"/>
      <c r="D66" s="0"/>
      <c r="E66" s="0"/>
      <c r="F66" s="0"/>
      <c r="G66" s="0"/>
      <c r="H66" s="0"/>
      <c r="I66" s="0"/>
      <c r="J66" s="69"/>
      <c r="K66" s="69"/>
      <c r="L66" s="62"/>
      <c r="M66" s="168"/>
      <c r="N66" s="168"/>
      <c r="O66" s="169"/>
    </row>
    <row r="67" customFormat="false" ht="55.5" hidden="false" customHeight="true" outlineLevel="0" collapsed="false">
      <c r="B67" s="62"/>
      <c r="C67" s="163"/>
      <c r="D67" s="165"/>
      <c r="E67" s="166"/>
      <c r="F67" s="166"/>
      <c r="G67" s="166"/>
      <c r="H67" s="166"/>
      <c r="I67" s="166"/>
      <c r="J67" s="73"/>
      <c r="K67" s="73"/>
      <c r="L67" s="73"/>
      <c r="M67" s="74"/>
      <c r="N67" s="74"/>
      <c r="O67" s="75"/>
    </row>
    <row r="68" customFormat="false" ht="14.25" hidden="false" customHeight="false" outlineLevel="0" collapsed="false">
      <c r="J68" s="69" t="s">
        <v>59</v>
      </c>
      <c r="K68" s="69"/>
      <c r="L68" s="70"/>
      <c r="M68" s="70"/>
      <c r="N68" s="70"/>
      <c r="O68" s="72" t="s">
        <v>58</v>
      </c>
    </row>
  </sheetData>
  <sheetProtection sheet="true" objects="true" scenarios="true"/>
  <mergeCells count="17">
    <mergeCell ref="E3:J3"/>
    <mergeCell ref="E5:G5"/>
    <mergeCell ref="L5:M5"/>
    <mergeCell ref="N5:O5"/>
    <mergeCell ref="E6:G6"/>
    <mergeCell ref="E7:G7"/>
    <mergeCell ref="L7:M7"/>
    <mergeCell ref="N7:O7"/>
    <mergeCell ref="L8:M8"/>
    <mergeCell ref="N8:O8"/>
    <mergeCell ref="L9:M9"/>
    <mergeCell ref="N9:O9"/>
    <mergeCell ref="L10:M10"/>
    <mergeCell ref="N10:O10"/>
    <mergeCell ref="E11:F11"/>
    <mergeCell ref="D15:E15"/>
    <mergeCell ref="K60:L60"/>
  </mergeCells>
  <conditionalFormatting sqref="M60">
    <cfRule type="cellIs" priority="2" operator="lessThan" aboveAverage="0" equalAverage="0" bottom="0" percent="0" rank="0" text="" dxfId="0">
      <formula>0</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sheetPr filterMode="false">
    <pageSetUpPr fitToPage="true"/>
  </sheetPr>
  <dimension ref="1:68"/>
  <sheetViews>
    <sheetView windowProtection="false" showFormulas="false" showGridLines="false" showRowColHeaders="true" showZeros="fals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3.5"/>
  <cols>
    <col collapsed="false" hidden="false" max="1" min="1" style="71" width="2.14285714285714"/>
    <col collapsed="false" hidden="true" max="2" min="2" style="71" width="0"/>
    <col collapsed="false" hidden="false" max="3" min="3" style="77" width="4.28571428571429"/>
    <col collapsed="false" hidden="false" max="4" min="4" style="78" width="4.28571428571429"/>
    <col collapsed="false" hidden="false" max="5" min="5" style="71" width="14.8571428571429"/>
    <col collapsed="false" hidden="false" max="12" min="6" style="71" width="12.4183673469388"/>
    <col collapsed="false" hidden="false" max="13" min="13" style="71" width="13.4285714285714"/>
    <col collapsed="false" hidden="false" max="14" min="14" style="71" width="13.0051020408163"/>
    <col collapsed="false" hidden="false" max="16" min="15" style="71" width="12.4183673469388"/>
    <col collapsed="false" hidden="false" max="1025" min="17" style="71" width="9.14285714285714"/>
  </cols>
  <sheetData>
    <row r="1" customFormat="false" ht="34.5" hidden="false" customHeight="true" outlineLevel="0" collapsed="false">
      <c r="A1" s="0"/>
      <c r="B1" s="0"/>
      <c r="C1" s="0"/>
      <c r="D1" s="0"/>
      <c r="E1" s="0"/>
      <c r="F1" s="0"/>
      <c r="G1" s="0"/>
      <c r="H1" s="0"/>
      <c r="I1" s="0"/>
      <c r="J1" s="0"/>
      <c r="K1" s="0"/>
      <c r="L1" s="0"/>
      <c r="M1" s="0"/>
      <c r="N1" s="0"/>
      <c r="O1" s="79" t="s">
        <v>0</v>
      </c>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true" outlineLevel="0" collapsed="false">
      <c r="A2" s="0"/>
      <c r="B2" s="0"/>
      <c r="C2" s="0"/>
      <c r="D2" s="0"/>
      <c r="E2" s="0"/>
      <c r="F2" s="0"/>
      <c r="G2" s="0"/>
      <c r="H2" s="0"/>
      <c r="I2" s="0"/>
      <c r="J2" s="0"/>
      <c r="K2" s="0"/>
      <c r="L2" s="0"/>
      <c r="M2" s="0"/>
      <c r="N2" s="0"/>
      <c r="O2" s="0"/>
      <c r="P2" s="8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8.5" hidden="false" customHeight="true" outlineLevel="0" collapsed="false">
      <c r="A3" s="0"/>
      <c r="B3" s="0"/>
      <c r="C3" s="0"/>
      <c r="D3" s="0"/>
      <c r="E3" s="81" t="s">
        <v>2</v>
      </c>
      <c r="F3" s="81"/>
      <c r="G3" s="81"/>
      <c r="H3" s="81"/>
      <c r="I3" s="81"/>
      <c r="J3" s="81"/>
      <c r="K3" s="82"/>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4.25" hidden="false" customHeight="true" outlineLevel="0" collapsed="false">
      <c r="A4" s="0"/>
      <c r="B4" s="0"/>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7.1" hidden="false" customHeight="true" outlineLevel="0" collapsed="false">
      <c r="A5" s="0"/>
      <c r="B5" s="0"/>
      <c r="C5" s="0"/>
      <c r="D5" s="0"/>
      <c r="E5" s="22" t="s">
        <v>3</v>
      </c>
      <c r="F5" s="22"/>
      <c r="G5" s="22"/>
      <c r="H5" s="17"/>
      <c r="I5" s="0"/>
      <c r="J5" s="0"/>
      <c r="K5" s="0"/>
      <c r="L5" s="83" t="s">
        <v>4</v>
      </c>
      <c r="M5" s="83"/>
      <c r="N5" s="170" t="s">
        <v>77</v>
      </c>
      <c r="O5" s="17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7.1" hidden="false" customHeight="true" outlineLevel="0" collapsed="false">
      <c r="A6" s="0"/>
      <c r="B6" s="0"/>
      <c r="C6" s="0"/>
      <c r="D6" s="0"/>
      <c r="E6" s="22" t="s">
        <v>7</v>
      </c>
      <c r="F6" s="22"/>
      <c r="G6" s="22"/>
      <c r="H6" s="17"/>
      <c r="I6" s="0"/>
      <c r="J6" s="0"/>
      <c r="K6" s="0"/>
      <c r="L6" s="85"/>
      <c r="M6" s="85"/>
      <c r="N6" s="86"/>
      <c r="O6" s="86"/>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7.1" hidden="false" customHeight="true" outlineLevel="0" collapsed="false">
      <c r="A7" s="0"/>
      <c r="B7" s="0"/>
      <c r="C7" s="0"/>
      <c r="D7" s="0"/>
      <c r="E7" s="22"/>
      <c r="F7" s="22"/>
      <c r="G7" s="22"/>
      <c r="H7" s="17"/>
      <c r="I7" s="0"/>
      <c r="J7" s="0"/>
      <c r="K7" s="0"/>
      <c r="L7" s="83" t="s">
        <v>61</v>
      </c>
      <c r="M7" s="83"/>
      <c r="N7" s="87" t="s">
        <v>62</v>
      </c>
      <c r="O7" s="87"/>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7.1" hidden="false" customHeight="true" outlineLevel="0" collapsed="false">
      <c r="A8" s="0"/>
      <c r="B8" s="0"/>
      <c r="C8" s="0"/>
      <c r="D8" s="0"/>
      <c r="E8" s="0"/>
      <c r="F8" s="0"/>
      <c r="G8" s="0"/>
      <c r="H8" s="0"/>
      <c r="I8" s="0"/>
      <c r="J8" s="0"/>
      <c r="K8" s="0"/>
      <c r="L8" s="83"/>
      <c r="M8" s="83"/>
      <c r="N8" s="88"/>
      <c r="O8" s="88"/>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7.1" hidden="false" customHeight="true" outlineLevel="0" collapsed="false">
      <c r="A9" s="0"/>
      <c r="B9" s="0"/>
      <c r="C9" s="0"/>
      <c r="D9" s="0"/>
      <c r="E9" s="0"/>
      <c r="F9" s="0"/>
      <c r="G9" s="0"/>
      <c r="H9" s="0"/>
      <c r="I9" s="0"/>
      <c r="J9" s="0"/>
      <c r="K9" s="0"/>
      <c r="L9" s="83" t="s">
        <v>10</v>
      </c>
      <c r="M9" s="83"/>
      <c r="N9" s="87" t="s">
        <v>63</v>
      </c>
      <c r="O9" s="87"/>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7.1" hidden="false" customHeight="true" outlineLevel="0" collapsed="false">
      <c r="A10" s="0"/>
      <c r="B10" s="0"/>
      <c r="C10" s="0"/>
      <c r="D10" s="89"/>
      <c r="E10" s="17" t="s">
        <v>13</v>
      </c>
      <c r="F10" s="18"/>
      <c r="G10" s="90" t="n">
        <v>2</v>
      </c>
      <c r="H10" s="91"/>
      <c r="I10" s="0"/>
      <c r="J10" s="0"/>
      <c r="K10" s="0"/>
      <c r="L10" s="83"/>
      <c r="M10" s="83"/>
      <c r="N10" s="88"/>
      <c r="O10" s="88"/>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7.1" hidden="false" customHeight="true" outlineLevel="0" collapsed="false">
      <c r="A11" s="0"/>
      <c r="B11" s="0"/>
      <c r="C11" s="92"/>
      <c r="D11" s="0"/>
      <c r="E11" s="22" t="s">
        <v>15</v>
      </c>
      <c r="F11" s="22"/>
      <c r="G11" s="171" t="n">
        <v>0.416666666666667</v>
      </c>
      <c r="H11" s="91"/>
      <c r="I11" s="0"/>
      <c r="J11" s="0"/>
      <c r="K11" s="0"/>
      <c r="L11" s="94"/>
      <c r="M11" s="94"/>
      <c r="N11" s="95"/>
      <c r="O11" s="96"/>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1" hidden="false" customHeight="true" outlineLevel="0" collapsed="false">
      <c r="A12" s="0"/>
      <c r="B12" s="0"/>
      <c r="C12" s="0"/>
      <c r="D12" s="89"/>
      <c r="E12" s="17" t="s">
        <v>16</v>
      </c>
      <c r="F12" s="27"/>
      <c r="G12" s="97" t="n">
        <v>42552</v>
      </c>
      <c r="H12" s="34" t="s">
        <v>17</v>
      </c>
      <c r="I12" s="98" t="n">
        <v>42735</v>
      </c>
      <c r="J12" s="0"/>
      <c r="K12" s="0"/>
      <c r="L12" s="94"/>
      <c r="M12" s="94"/>
      <c r="N12" s="95"/>
      <c r="O12" s="96"/>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7.1" hidden="false" customHeight="true" outlineLevel="0" collapsed="false">
      <c r="A13" s="0"/>
      <c r="B13" s="99"/>
      <c r="C13" s="100"/>
      <c r="D13" s="89"/>
      <c r="E13" s="17" t="s">
        <v>18</v>
      </c>
      <c r="F13" s="27"/>
      <c r="G13" s="90" t="n">
        <v>4</v>
      </c>
      <c r="H13" s="101" t="s">
        <v>19</v>
      </c>
      <c r="I13" s="102"/>
      <c r="J13" s="34" t="s">
        <v>20</v>
      </c>
      <c r="K13" s="102" t="n">
        <f aca="false">M51</f>
        <v>0</v>
      </c>
      <c r="L13" s="34" t="s">
        <v>21</v>
      </c>
      <c r="M13" s="102" t="n">
        <f aca="false">G13-I13-K13</f>
        <v>4</v>
      </c>
      <c r="N13" s="95"/>
      <c r="O13" s="96"/>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4.25" hidden="false" customHeight="false" outlineLevel="0" collapsed="false">
      <c r="A14" s="0"/>
      <c r="B14" s="0"/>
      <c r="C14" s="92"/>
      <c r="D14" s="0"/>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21" hidden="false" customHeight="true" outlineLevel="0" collapsed="false">
      <c r="A15" s="0"/>
      <c r="B15" s="0"/>
      <c r="C15" s="103" t="s">
        <v>64</v>
      </c>
      <c r="D15" s="104" t="s">
        <v>23</v>
      </c>
      <c r="E15" s="104"/>
      <c r="F15" s="104" t="s">
        <v>24</v>
      </c>
      <c r="G15" s="105" t="s">
        <v>25</v>
      </c>
      <c r="H15" s="105" t="s">
        <v>26</v>
      </c>
      <c r="I15" s="104" t="s">
        <v>24</v>
      </c>
      <c r="J15" s="105" t="s">
        <v>25</v>
      </c>
      <c r="K15" s="105" t="s">
        <v>27</v>
      </c>
      <c r="L15" s="105" t="s">
        <v>65</v>
      </c>
      <c r="M15" s="106" t="s">
        <v>29</v>
      </c>
      <c r="N15" s="105" t="s">
        <v>30</v>
      </c>
      <c r="O15" s="105" t="s">
        <v>31</v>
      </c>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21" hidden="false" customHeight="true" outlineLevel="0" collapsed="false">
      <c r="A16" s="0"/>
      <c r="B16" s="0"/>
      <c r="C16" s="107"/>
      <c r="D16" s="108"/>
      <c r="E16" s="109" t="s">
        <v>34</v>
      </c>
      <c r="F16" s="110"/>
      <c r="G16" s="110"/>
      <c r="H16" s="111" t="n">
        <f aca="false">G16-F16</f>
        <v>0</v>
      </c>
      <c r="I16" s="112"/>
      <c r="J16" s="110"/>
      <c r="K16" s="111" t="n">
        <f aca="false">J16-I16</f>
        <v>0</v>
      </c>
      <c r="L16" s="113" t="n">
        <f aca="false">(IF((H16+K16)&gt;0.375,0.0416666666666667,IF((H16+K16)&gt;0.25,0.0208333333333333,0)))</f>
        <v>0</v>
      </c>
      <c r="M16" s="114"/>
      <c r="N16" s="111" t="str">
        <f aca="false">IF(M16="","",M16*($G$11/$G$10))</f>
        <v/>
      </c>
      <c r="O16" s="113" t="n">
        <f aca="false">IF((H16+K16-L16)&gt;0.416666666666666,"10h überschritten",(H16+K16-L16))</f>
        <v>0</v>
      </c>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21" hidden="false" customHeight="true" outlineLevel="0" collapsed="false">
      <c r="A17" s="0"/>
      <c r="B17" s="0"/>
      <c r="C17" s="107"/>
      <c r="D17" s="108"/>
      <c r="E17" s="109" t="s">
        <v>35</v>
      </c>
      <c r="F17" s="110"/>
      <c r="G17" s="110"/>
      <c r="H17" s="111" t="n">
        <f aca="false">G17-F17</f>
        <v>0</v>
      </c>
      <c r="I17" s="112"/>
      <c r="J17" s="110"/>
      <c r="K17" s="111" t="n">
        <f aca="false">J17-I17</f>
        <v>0</v>
      </c>
      <c r="L17" s="113" t="n">
        <f aca="false">(IF((H17+K17)&gt;0.375,0.0416666666666667,IF((H17+K17)&gt;0.25,0.0208333333333333,0)))</f>
        <v>0</v>
      </c>
      <c r="M17" s="114"/>
      <c r="N17" s="111" t="str">
        <f aca="false">IF(M17="","",M17*($G$11/$G$10))</f>
        <v/>
      </c>
      <c r="O17" s="113" t="n">
        <f aca="false">IF((H17+K17-L17)&gt;0.416666666666666,"10h überschritten",(H17+K17-L17))</f>
        <v>0</v>
      </c>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21" hidden="false" customHeight="true" outlineLevel="0" collapsed="false">
      <c r="A18" s="0"/>
      <c r="B18" s="0"/>
      <c r="C18" s="107"/>
      <c r="D18" s="108"/>
      <c r="E18" s="109" t="s">
        <v>36</v>
      </c>
      <c r="F18" s="110"/>
      <c r="G18" s="110"/>
      <c r="H18" s="111" t="n">
        <f aca="false">G18-F18</f>
        <v>0</v>
      </c>
      <c r="I18" s="112"/>
      <c r="J18" s="110"/>
      <c r="K18" s="111" t="n">
        <f aca="false">J18-I18</f>
        <v>0</v>
      </c>
      <c r="L18" s="113" t="n">
        <f aca="false">(IF((H18+K18)&gt;0.375,0.0416666666666667,IF((H18+K18)&gt;0.25,0.0208333333333333,0)))</f>
        <v>0</v>
      </c>
      <c r="M18" s="114"/>
      <c r="N18" s="111" t="str">
        <f aca="false">IF(M18="","",M18*($G$11/$G$10))</f>
        <v/>
      </c>
      <c r="O18" s="113" t="n">
        <f aca="false">IF((H18+K18-L18)&gt;0.416666666666666,"10h überschritten",(H18+K18-L18))</f>
        <v>0</v>
      </c>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21" hidden="false" customHeight="true" outlineLevel="0" collapsed="false">
      <c r="A19" s="0"/>
      <c r="B19" s="115" t="n">
        <v>42705</v>
      </c>
      <c r="C19" s="107" t="n">
        <f aca="false">TRUNC((B19-DATE(YEAR(B19+3-MOD(B19-2,7)),1,MOD(B19-2,7)-9))/7)</f>
        <v>48</v>
      </c>
      <c r="D19" s="108" t="n">
        <v>1</v>
      </c>
      <c r="E19" s="109" t="s">
        <v>38</v>
      </c>
      <c r="F19" s="110"/>
      <c r="G19" s="110"/>
      <c r="H19" s="111" t="n">
        <f aca="false">G19-F19</f>
        <v>0</v>
      </c>
      <c r="I19" s="112"/>
      <c r="J19" s="110"/>
      <c r="K19" s="111" t="n">
        <f aca="false">J19-I19</f>
        <v>0</v>
      </c>
      <c r="L19" s="113" t="n">
        <f aca="false">(IF((H19+K19)&gt;0.375,0.0416666666666667,IF((H19+K19)&gt;0.25,0.0208333333333333,0)))</f>
        <v>0</v>
      </c>
      <c r="M19" s="114"/>
      <c r="N19" s="111" t="str">
        <f aca="false">IF(M19="","",M19*($G$11/$G$10))</f>
        <v/>
      </c>
      <c r="O19" s="113" t="n">
        <f aca="false">IF((H19+K19-L19)&gt;0.416666666666666,"10h überschritten",(H19+K19-L19))</f>
        <v>0</v>
      </c>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1" hidden="false" customHeight="true" outlineLevel="0" collapsed="false">
      <c r="A20" s="0"/>
      <c r="B20" s="115" t="n">
        <v>42706</v>
      </c>
      <c r="C20" s="107" t="n">
        <f aca="false">TRUNC((B20-DATE(YEAR(B20+3-MOD(B20-2,7)),1,MOD(B20-2,7)-9))/7)</f>
        <v>48</v>
      </c>
      <c r="D20" s="108" t="n">
        <v>2</v>
      </c>
      <c r="E20" s="118" t="s">
        <v>39</v>
      </c>
      <c r="F20" s="146"/>
      <c r="G20" s="146"/>
      <c r="H20" s="147" t="n">
        <f aca="false">G20-F20</f>
        <v>0</v>
      </c>
      <c r="I20" s="148"/>
      <c r="J20" s="146"/>
      <c r="K20" s="147" t="n">
        <f aca="false">J20-I20</f>
        <v>0</v>
      </c>
      <c r="L20" s="149" t="n">
        <f aca="false">(IF((H20+K20)&gt;0.375,0.0416666666666667,IF((H20+K20)&gt;0.25,0.0208333333333333,0)))</f>
        <v>0</v>
      </c>
      <c r="M20" s="150"/>
      <c r="N20" s="147" t="str">
        <f aca="false">IF(M20="","",M20*($G$11/$G$10))</f>
        <v/>
      </c>
      <c r="O20" s="149" t="n">
        <f aca="false">IF((H20+K20-L20)&gt;0.416666666666666,"10h überschritten",(H20+K20-L20))</f>
        <v>0</v>
      </c>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21" hidden="false" customHeight="true" outlineLevel="0" collapsed="false">
      <c r="A21" s="0"/>
      <c r="B21" s="115" t="n">
        <v>42707</v>
      </c>
      <c r="C21" s="107" t="n">
        <f aca="false">TRUNC((B21-DATE(YEAR(B21+3-MOD(B21-2,7)),1,MOD(B21-2,7)-9))/7)</f>
        <v>48</v>
      </c>
      <c r="D21" s="108" t="n">
        <v>3</v>
      </c>
      <c r="E21" s="126" t="s">
        <v>40</v>
      </c>
      <c r="F21" s="151"/>
      <c r="G21" s="151"/>
      <c r="H21" s="152" t="n">
        <f aca="false">G21-F21</f>
        <v>0</v>
      </c>
      <c r="I21" s="153"/>
      <c r="J21" s="151"/>
      <c r="K21" s="152" t="n">
        <f aca="false">J21-I21</f>
        <v>0</v>
      </c>
      <c r="L21" s="154"/>
      <c r="M21" s="155"/>
      <c r="N21" s="152" t="str">
        <f aca="false">IF(M21="","",M21*($G$11/$G$10))</f>
        <v/>
      </c>
      <c r="O21" s="154" t="n">
        <f aca="false">IF((H21+K21-L21)&gt;0.416666666666666,"10h überschritten",(H21+K21-L21))</f>
        <v>0</v>
      </c>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1" hidden="false" customHeight="true" outlineLevel="0" collapsed="false">
      <c r="A22" s="0"/>
      <c r="B22" s="115" t="n">
        <v>42708</v>
      </c>
      <c r="C22" s="107" t="n">
        <f aca="false">TRUNC((B22-DATE(YEAR(B22+3-MOD(B22-2,7)),1,MOD(B22-2,7)-9))/7)</f>
        <v>48</v>
      </c>
      <c r="D22" s="108" t="n">
        <v>4</v>
      </c>
      <c r="E22" s="134" t="s">
        <v>41</v>
      </c>
      <c r="F22" s="156"/>
      <c r="G22" s="156"/>
      <c r="H22" s="157" t="n">
        <f aca="false">G22-F22</f>
        <v>0</v>
      </c>
      <c r="I22" s="158"/>
      <c r="J22" s="156"/>
      <c r="K22" s="157" t="n">
        <f aca="false">J22-I22</f>
        <v>0</v>
      </c>
      <c r="L22" s="159"/>
      <c r="M22" s="160"/>
      <c r="N22" s="157" t="str">
        <f aca="false">IF(M22="","",M22*($G$11/$G$10))</f>
        <v/>
      </c>
      <c r="O22" s="159" t="n">
        <f aca="false">IF((H22+K22-L22)&gt;0.416666666666666,"10h überschritten",(H22+K22-L22))</f>
        <v>0</v>
      </c>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21" hidden="false" customHeight="true" outlineLevel="0" collapsed="false">
      <c r="A23" s="0"/>
      <c r="B23" s="115" t="n">
        <v>42709</v>
      </c>
      <c r="C23" s="107" t="n">
        <f aca="false">TRUNC((B23-DATE(YEAR(B23+3-MOD(B23-2,7)),1,MOD(B23-2,7)-9))/7)</f>
        <v>49</v>
      </c>
      <c r="D23" s="108" t="n">
        <v>5</v>
      </c>
      <c r="E23" s="109" t="s">
        <v>34</v>
      </c>
      <c r="F23" s="110"/>
      <c r="G23" s="110"/>
      <c r="H23" s="161" t="n">
        <f aca="false">G23-F23</f>
        <v>0</v>
      </c>
      <c r="I23" s="112"/>
      <c r="J23" s="110"/>
      <c r="K23" s="161" t="n">
        <f aca="false">J23-I23</f>
        <v>0</v>
      </c>
      <c r="L23" s="113" t="n">
        <f aca="false">(IF((H23+K23)&gt;0.375,0.0416666666666667,IF((H23+K23)&gt;0.25,0.0208333333333333,0)))</f>
        <v>0</v>
      </c>
      <c r="M23" s="114"/>
      <c r="N23" s="161" t="str">
        <f aca="false">IF(M23="","",M23*($G$11/$G$10))</f>
        <v/>
      </c>
      <c r="O23" s="113" t="n">
        <f aca="false">IF((H23+K23-L23)&gt;0.416666666666666,"10h überschritten",(H23+K23-L23))</f>
        <v>0</v>
      </c>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1" hidden="false" customHeight="true" outlineLevel="0" collapsed="false">
      <c r="A24" s="0"/>
      <c r="B24" s="115" t="n">
        <v>42710</v>
      </c>
      <c r="C24" s="107" t="n">
        <f aca="false">TRUNC((B24-DATE(YEAR(B24+3-MOD(B24-2,7)),1,MOD(B24-2,7)-9))/7)</f>
        <v>49</v>
      </c>
      <c r="D24" s="108" t="n">
        <v>6</v>
      </c>
      <c r="E24" s="109" t="s">
        <v>35</v>
      </c>
      <c r="F24" s="110"/>
      <c r="G24" s="110"/>
      <c r="H24" s="111" t="n">
        <f aca="false">G24-F24</f>
        <v>0</v>
      </c>
      <c r="I24" s="112"/>
      <c r="J24" s="110"/>
      <c r="K24" s="111" t="n">
        <f aca="false">J24-I24</f>
        <v>0</v>
      </c>
      <c r="L24" s="113" t="n">
        <f aca="false">(IF((H24+K24)&gt;0.375,0.0416666666666667,IF((H24+K24)&gt;0.25,0.0208333333333333,0)))</f>
        <v>0</v>
      </c>
      <c r="M24" s="114"/>
      <c r="N24" s="111" t="inlineStr">
        <f aca="false">IF(M24="","",M24*($G$11/$G$10))</f>
        <is>
          <t/>
        </is>
      </c>
      <c r="O24" s="113" t="n">
        <f aca="false">IF((H24+K24-L24)&gt;0.416666666666666,"10h überschritten",(H24+K24-L24))</f>
        <v>0</v>
      </c>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21" hidden="false" customHeight="true" outlineLevel="0" collapsed="false">
      <c r="A25" s="0"/>
      <c r="B25" s="115" t="n">
        <v>42711</v>
      </c>
      <c r="C25" s="107" t="n">
        <f aca="false">TRUNC((B25-DATE(YEAR(B25+3-MOD(B25-2,7)),1,MOD(B25-2,7)-9))/7)</f>
        <v>49</v>
      </c>
      <c r="D25" s="108" t="n">
        <v>7</v>
      </c>
      <c r="E25" s="109" t="s">
        <v>36</v>
      </c>
      <c r="F25" s="110"/>
      <c r="G25" s="110"/>
      <c r="H25" s="172" t="n">
        <f aca="false">G25-F25</f>
        <v>0</v>
      </c>
      <c r="I25" s="112"/>
      <c r="J25" s="110"/>
      <c r="K25" s="111" t="n">
        <f aca="false">J25-I25</f>
        <v>0</v>
      </c>
      <c r="L25" s="113" t="n">
        <f aca="false">(IF((H25+K25)&gt;0.375,0.0416666666666667,IF((H25+K25)&gt;0.25,0.0208333333333333,0)))</f>
        <v>0</v>
      </c>
      <c r="M25" s="114"/>
      <c r="N25" s="111"/>
      <c r="O25" s="113" t="n">
        <f aca="false">IF((H25+K25-L25)&gt;0.416666666666666,"10h überschritten",(H25+K25-L25))</f>
        <v>0</v>
      </c>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21" hidden="false" customHeight="true" outlineLevel="0" collapsed="false">
      <c r="A26" s="0"/>
      <c r="B26" s="115" t="n">
        <v>42712</v>
      </c>
      <c r="C26" s="107" t="n">
        <f aca="false">TRUNC((B26-DATE(YEAR(B26+3-MOD(B26-2,7)),1,MOD(B26-2,7)-9))/7)</f>
        <v>49</v>
      </c>
      <c r="D26" s="108" t="n">
        <v>8</v>
      </c>
      <c r="E26" s="109" t="s">
        <v>38</v>
      </c>
      <c r="F26" s="110"/>
      <c r="G26" s="110"/>
      <c r="H26" s="111" t="n">
        <f aca="false">G26-F26</f>
        <v>0</v>
      </c>
      <c r="I26" s="112"/>
      <c r="J26" s="110"/>
      <c r="K26" s="111" t="n">
        <f aca="false">J26-I26</f>
        <v>0</v>
      </c>
      <c r="L26" s="113" t="n">
        <f aca="false">(IF((H26+K26)&gt;0.375,0.0416666666666667,IF((H26+K26)&gt;0.25,0.0208333333333333,0)))</f>
        <v>0</v>
      </c>
      <c r="M26" s="114"/>
      <c r="N26" s="111"/>
      <c r="O26" s="113" t="n">
        <f aca="false">IF((H26+K26-L26)&gt;0.416666666666666,"10h überschritten",(H26+K26-L26))</f>
        <v>0</v>
      </c>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21" hidden="false" customHeight="true" outlineLevel="0" collapsed="false">
      <c r="A27" s="0"/>
      <c r="B27" s="115" t="n">
        <v>42713</v>
      </c>
      <c r="C27" s="107" t="n">
        <f aca="false">TRUNC((B27-DATE(YEAR(B27+3-MOD(B27-2,7)),1,MOD(B27-2,7)-9))/7)</f>
        <v>49</v>
      </c>
      <c r="D27" s="108" t="n">
        <v>9</v>
      </c>
      <c r="E27" s="118" t="s">
        <v>39</v>
      </c>
      <c r="F27" s="146"/>
      <c r="G27" s="146"/>
      <c r="H27" s="147" t="n">
        <f aca="false">G27-F27</f>
        <v>0</v>
      </c>
      <c r="I27" s="148"/>
      <c r="J27" s="146"/>
      <c r="K27" s="147" t="n">
        <f aca="false">J27-I27</f>
        <v>0</v>
      </c>
      <c r="L27" s="149" t="n">
        <f aca="false">(IF((H27+K27)&gt;0.375,0.0416666666666667,IF((H27+K27)&gt;0.25,0.0208333333333333,0)))</f>
        <v>0</v>
      </c>
      <c r="M27" s="150"/>
      <c r="N27" s="147"/>
      <c r="O27" s="149" t="n">
        <f aca="false">IF((H27+K27-L27)&gt;0.416666666666666,"10h überschritten",(H27+K27-L27))</f>
        <v>0</v>
      </c>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21" hidden="false" customHeight="true" outlineLevel="0" collapsed="false">
      <c r="A28" s="0"/>
      <c r="B28" s="115" t="n">
        <v>42714</v>
      </c>
      <c r="C28" s="107" t="n">
        <f aca="false">TRUNC((B28-DATE(YEAR(B28+3-MOD(B28-2,7)),1,MOD(B28-2,7)-9))/7)</f>
        <v>49</v>
      </c>
      <c r="D28" s="108" t="n">
        <v>10</v>
      </c>
      <c r="E28" s="126" t="s">
        <v>40</v>
      </c>
      <c r="F28" s="151"/>
      <c r="G28" s="151"/>
      <c r="H28" s="152" t="n">
        <f aca="false">G28-F28</f>
        <v>0</v>
      </c>
      <c r="I28" s="153"/>
      <c r="J28" s="151"/>
      <c r="K28" s="152" t="n">
        <f aca="false">J28-I28</f>
        <v>0</v>
      </c>
      <c r="L28" s="154"/>
      <c r="M28" s="155"/>
      <c r="N28" s="152"/>
      <c r="O28" s="154" t="n">
        <f aca="false">IF((H28+K28-L28)&gt;0.416666666666666,"10h überschritten",(H28+K28-L28))</f>
        <v>0</v>
      </c>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21" hidden="false" customHeight="true" outlineLevel="0" collapsed="false">
      <c r="A29" s="0"/>
      <c r="B29" s="115" t="n">
        <v>42715</v>
      </c>
      <c r="C29" s="107" t="n">
        <f aca="false">TRUNC((B29-DATE(YEAR(B29+3-MOD(B29-2,7)),1,MOD(B29-2,7)-9))/7)</f>
        <v>49</v>
      </c>
      <c r="D29" s="108" t="n">
        <v>11</v>
      </c>
      <c r="E29" s="134" t="s">
        <v>41</v>
      </c>
      <c r="F29" s="156"/>
      <c r="G29" s="156"/>
      <c r="H29" s="157" t="n">
        <f aca="false">G29-F29</f>
        <v>0</v>
      </c>
      <c r="I29" s="158"/>
      <c r="J29" s="156"/>
      <c r="K29" s="157" t="n">
        <f aca="false">J29-I29</f>
        <v>0</v>
      </c>
      <c r="L29" s="159"/>
      <c r="M29" s="160"/>
      <c r="N29" s="157"/>
      <c r="O29" s="159" t="n">
        <f aca="false">IF((H29+K29-L29)&gt;0.416666666666666,"10h überschritten",(H29+K29-L29))</f>
        <v>0</v>
      </c>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1" hidden="false" customHeight="true" outlineLevel="0" collapsed="false">
      <c r="A30" s="0"/>
      <c r="B30" s="115" t="n">
        <v>42716</v>
      </c>
      <c r="C30" s="107" t="n">
        <f aca="false">TRUNC((B30-DATE(YEAR(B30+3-MOD(B30-2,7)),1,MOD(B30-2,7)-9))/7)</f>
        <v>50</v>
      </c>
      <c r="D30" s="108" t="n">
        <v>12</v>
      </c>
      <c r="E30" s="109" t="s">
        <v>34</v>
      </c>
      <c r="F30" s="110"/>
      <c r="G30" s="110"/>
      <c r="H30" s="161" t="n">
        <f aca="false">G30-F30</f>
        <v>0</v>
      </c>
      <c r="I30" s="112"/>
      <c r="J30" s="110"/>
      <c r="K30" s="161" t="n">
        <f aca="false">J30-I30</f>
        <v>0</v>
      </c>
      <c r="L30" s="113" t="n">
        <f aca="false">(IF((H30+K30)&gt;0.375,0.0416666666666667,IF((H30+K30)&gt;0.25,0.0208333333333333,0)))</f>
        <v>0</v>
      </c>
      <c r="M30" s="114"/>
      <c r="N30" s="161"/>
      <c r="O30" s="113" t="n">
        <f aca="false">IF((H30+K30-L30)&gt;0.416666666666666,"10h überschritten",(H30+K30-L30))</f>
        <v>0</v>
      </c>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21" hidden="false" customHeight="true" outlineLevel="0" collapsed="false">
      <c r="A31" s="0"/>
      <c r="B31" s="115" t="n">
        <v>42717</v>
      </c>
      <c r="C31" s="107" t="n">
        <f aca="false">TRUNC((B31-DATE(YEAR(B31+3-MOD(B31-2,7)),1,MOD(B31-2,7)-9))/7)</f>
        <v>50</v>
      </c>
      <c r="D31" s="108" t="n">
        <v>13</v>
      </c>
      <c r="E31" s="109" t="s">
        <v>35</v>
      </c>
      <c r="F31" s="110"/>
      <c r="G31" s="110"/>
      <c r="H31" s="111" t="n">
        <f aca="false">G31-F31</f>
        <v>0</v>
      </c>
      <c r="I31" s="112"/>
      <c r="J31" s="110"/>
      <c r="K31" s="111" t="n">
        <f aca="false">J31-I31</f>
        <v>0</v>
      </c>
      <c r="L31" s="113" t="n">
        <f aca="false">(IF((H31+K31)&gt;0.375,0.0416666666666667,IF((H31+K31)&gt;0.25,0.0208333333333333,0)))</f>
        <v>0</v>
      </c>
      <c r="M31" s="114"/>
      <c r="N31" s="111"/>
      <c r="O31" s="113" t="n">
        <f aca="false">IF((H31+K31-L31)&gt;0.416666666666666,"10h überschritten",(H31+K31-L31))</f>
        <v>0</v>
      </c>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21" hidden="false" customHeight="true" outlineLevel="0" collapsed="false">
      <c r="A32" s="0"/>
      <c r="B32" s="115" t="n">
        <v>42718</v>
      </c>
      <c r="C32" s="107" t="n">
        <f aca="false">TRUNC((B32-DATE(YEAR(B32+3-MOD(B32-2,7)),1,MOD(B32-2,7)-9))/7)</f>
        <v>50</v>
      </c>
      <c r="D32" s="108" t="n">
        <v>14</v>
      </c>
      <c r="E32" s="109" t="s">
        <v>36</v>
      </c>
      <c r="F32" s="110"/>
      <c r="G32" s="110"/>
      <c r="H32" s="111" t="n">
        <f aca="false">G32-F32</f>
        <v>0</v>
      </c>
      <c r="I32" s="112"/>
      <c r="J32" s="110"/>
      <c r="K32" s="111" t="n">
        <f aca="false">J32-I32</f>
        <v>0</v>
      </c>
      <c r="L32" s="113" t="n">
        <f aca="false">(IF((H32+K32)&gt;0.375,0.0416666666666667,IF((H32+K32)&gt;0.25,0.0208333333333333,0)))</f>
        <v>0</v>
      </c>
      <c r="M32" s="114"/>
      <c r="N32" s="111"/>
      <c r="O32" s="113" t="n">
        <f aca="false">IF((H32+K32-L32)&gt;0.416666666666666,"10h überschritten",(H32+K32-L32))</f>
        <v>0</v>
      </c>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21" hidden="false" customHeight="true" outlineLevel="0" collapsed="false">
      <c r="A33" s="0"/>
      <c r="B33" s="115" t="n">
        <v>42719</v>
      </c>
      <c r="C33" s="107" t="n">
        <f aca="false">TRUNC((B33-DATE(YEAR(B33+3-MOD(B33-2,7)),1,MOD(B33-2,7)-9))/7)</f>
        <v>50</v>
      </c>
      <c r="D33" s="108" t="n">
        <v>15</v>
      </c>
      <c r="E33" s="109" t="s">
        <v>38</v>
      </c>
      <c r="F33" s="110"/>
      <c r="G33" s="110"/>
      <c r="H33" s="111" t="n">
        <f aca="false">G33-F33</f>
        <v>0</v>
      </c>
      <c r="I33" s="112"/>
      <c r="J33" s="110"/>
      <c r="K33" s="111" t="n">
        <f aca="false">J33-I33</f>
        <v>0</v>
      </c>
      <c r="L33" s="113" t="n">
        <f aca="false">(IF((H33+K33)&gt;0.375,0.0416666666666667,IF((H33+K33)&gt;0.25,0.0208333333333333,0)))</f>
        <v>0</v>
      </c>
      <c r="M33" s="114"/>
      <c r="N33" s="111"/>
      <c r="O33" s="113" t="n">
        <f aca="false">IF((H33+K33-L33)&gt;0.416666666666666,"10h überschritten",(H33+K33-L33))</f>
        <v>0</v>
      </c>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21" hidden="false" customHeight="true" outlineLevel="0" collapsed="false">
      <c r="A34" s="0"/>
      <c r="B34" s="115" t="n">
        <v>42720</v>
      </c>
      <c r="C34" s="107" t="n">
        <f aca="false">TRUNC((B34-DATE(YEAR(B34+3-MOD(B34-2,7)),1,MOD(B34-2,7)-9))/7)</f>
        <v>50</v>
      </c>
      <c r="D34" s="108" t="n">
        <v>16</v>
      </c>
      <c r="E34" s="118" t="s">
        <v>39</v>
      </c>
      <c r="F34" s="146"/>
      <c r="G34" s="146"/>
      <c r="H34" s="147" t="n">
        <f aca="false">G34-F34</f>
        <v>0</v>
      </c>
      <c r="I34" s="148"/>
      <c r="J34" s="146"/>
      <c r="K34" s="147" t="n">
        <f aca="false">J34-I34</f>
        <v>0</v>
      </c>
      <c r="L34" s="149" t="n">
        <f aca="false">(IF((H34+K34)&gt;0.375,0.0416666666666667,IF((H34+K34)&gt;0.25,0.0208333333333333,0)))</f>
        <v>0</v>
      </c>
      <c r="M34" s="150"/>
      <c r="N34" s="147"/>
      <c r="O34" s="149" t="n">
        <f aca="false">IF((H34+K34-L34)&gt;0.416666666666666,"10h überschritten",(H34+K34-L34))</f>
        <v>0</v>
      </c>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1" hidden="false" customHeight="true" outlineLevel="0" collapsed="false">
      <c r="A35" s="0"/>
      <c r="B35" s="115" t="n">
        <v>42721</v>
      </c>
      <c r="C35" s="107" t="n">
        <f aca="false">TRUNC((B35-DATE(YEAR(B35+3-MOD(B35-2,7)),1,MOD(B35-2,7)-9))/7)</f>
        <v>50</v>
      </c>
      <c r="D35" s="108" t="n">
        <v>17</v>
      </c>
      <c r="E35" s="126" t="s">
        <v>40</v>
      </c>
      <c r="F35" s="151"/>
      <c r="G35" s="151"/>
      <c r="H35" s="152" t="n">
        <f aca="false">G35-F35</f>
        <v>0</v>
      </c>
      <c r="I35" s="153"/>
      <c r="J35" s="151"/>
      <c r="K35" s="152" t="n">
        <f aca="false">J35-I35</f>
        <v>0</v>
      </c>
      <c r="L35" s="154"/>
      <c r="M35" s="155"/>
      <c r="N35" s="152"/>
      <c r="O35" s="154" t="n">
        <f aca="false">IF((H35+K35-L35)&gt;0.416666666666666,"10h überschritten",(H35+K35-L35))</f>
        <v>0</v>
      </c>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1" hidden="false" customHeight="true" outlineLevel="0" collapsed="false">
      <c r="A36" s="0"/>
      <c r="B36" s="115" t="n">
        <v>42722</v>
      </c>
      <c r="C36" s="107" t="n">
        <f aca="false">TRUNC((B36-DATE(YEAR(B36+3-MOD(B36-2,7)),1,MOD(B36-2,7)-9))/7)</f>
        <v>50</v>
      </c>
      <c r="D36" s="108" t="n">
        <v>18</v>
      </c>
      <c r="E36" s="134" t="s">
        <v>41</v>
      </c>
      <c r="F36" s="156"/>
      <c r="G36" s="156"/>
      <c r="H36" s="157" t="n">
        <f aca="false">G36-F36</f>
        <v>0</v>
      </c>
      <c r="I36" s="158"/>
      <c r="J36" s="156"/>
      <c r="K36" s="157" t="n">
        <f aca="false">J36-I36</f>
        <v>0</v>
      </c>
      <c r="L36" s="159"/>
      <c r="M36" s="160"/>
      <c r="N36" s="157"/>
      <c r="O36" s="159" t="n">
        <f aca="false">IF((H36+K36-L36)&gt;0.416666666666666,"10h überschritten",(H36+K36-L36))</f>
        <v>0</v>
      </c>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1" hidden="false" customHeight="true" outlineLevel="0" collapsed="false">
      <c r="A37" s="0"/>
      <c r="B37" s="115" t="n">
        <v>42723</v>
      </c>
      <c r="C37" s="107" t="n">
        <f aca="false">TRUNC((B37-DATE(YEAR(B37+3-MOD(B37-2,7)),1,MOD(B37-2,7)-9))/7)</f>
        <v>51</v>
      </c>
      <c r="D37" s="108" t="n">
        <v>19</v>
      </c>
      <c r="E37" s="109" t="s">
        <v>34</v>
      </c>
      <c r="F37" s="110"/>
      <c r="G37" s="110"/>
      <c r="H37" s="161" t="n">
        <f aca="false">G37-F37</f>
        <v>0</v>
      </c>
      <c r="I37" s="112"/>
      <c r="J37" s="110"/>
      <c r="K37" s="161" t="n">
        <f aca="false">J37-I37</f>
        <v>0</v>
      </c>
      <c r="L37" s="113" t="n">
        <f aca="false">(IF((H37+K37)&gt;0.375,0.0416666666666667,IF((H37+K37)&gt;0.25,0.0208333333333333,0)))</f>
        <v>0</v>
      </c>
      <c r="M37" s="114"/>
      <c r="N37" s="161"/>
      <c r="O37" s="113" t="n">
        <f aca="false">IF((H37+K37-L37)&gt;0.416666666666666,"10h überschritten",(H37+K37-L37))</f>
        <v>0</v>
      </c>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21" hidden="false" customHeight="true" outlineLevel="0" collapsed="false">
      <c r="A38" s="0"/>
      <c r="B38" s="115" t="n">
        <v>42724</v>
      </c>
      <c r="C38" s="107" t="n">
        <f aca="false">TRUNC((B38-DATE(YEAR(B38+3-MOD(B38-2,7)),1,MOD(B38-2,7)-9))/7)</f>
        <v>51</v>
      </c>
      <c r="D38" s="108" t="n">
        <v>20</v>
      </c>
      <c r="E38" s="109" t="s">
        <v>35</v>
      </c>
      <c r="F38" s="110"/>
      <c r="G38" s="110"/>
      <c r="H38" s="111" t="n">
        <f aca="false">G38-F38</f>
        <v>0</v>
      </c>
      <c r="I38" s="112"/>
      <c r="J38" s="110"/>
      <c r="K38" s="111" t="n">
        <f aca="false">J38-I38</f>
        <v>0</v>
      </c>
      <c r="L38" s="113" t="n">
        <f aca="false">(IF((H38+K38)&gt;0.375,0.0416666666666667,IF((H38+K38)&gt;0.25,0.0208333333333333,0)))</f>
        <v>0</v>
      </c>
      <c r="M38" s="114"/>
      <c r="N38" s="111"/>
      <c r="O38" s="113" t="n">
        <f aca="false">IF((H38+K38-L38)&gt;0.416666666666666,"10h überschritten",(H38+K38-L38))</f>
        <v>0</v>
      </c>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21" hidden="false" customHeight="true" outlineLevel="0" collapsed="false">
      <c r="A39" s="0"/>
      <c r="B39" s="115" t="n">
        <v>42725</v>
      </c>
      <c r="C39" s="107" t="n">
        <f aca="false">TRUNC((B39-DATE(YEAR(B39+3-MOD(B39-2,7)),1,MOD(B39-2,7)-9))/7)</f>
        <v>51</v>
      </c>
      <c r="D39" s="108" t="n">
        <v>21</v>
      </c>
      <c r="E39" s="109" t="s">
        <v>36</v>
      </c>
      <c r="F39" s="110"/>
      <c r="G39" s="110"/>
      <c r="H39" s="111" t="n">
        <f aca="false">G39-F39</f>
        <v>0</v>
      </c>
      <c r="I39" s="112"/>
      <c r="J39" s="110"/>
      <c r="K39" s="111" t="n">
        <f aca="false">J39-I39</f>
        <v>0</v>
      </c>
      <c r="L39" s="113" t="n">
        <f aca="false">(IF((H39+K39)&gt;0.375,0.0416666666666667,IF((H39+K39)&gt;0.25,0.0208333333333333,0)))</f>
        <v>0</v>
      </c>
      <c r="M39" s="114"/>
      <c r="N39" s="111"/>
      <c r="O39" s="113" t="n">
        <f aca="false">IF((H39+K39-L39)&gt;0.416666666666666,"10h überschritten",(H39+K39-L39))</f>
        <v>0</v>
      </c>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21" hidden="false" customHeight="true" outlineLevel="0" collapsed="false">
      <c r="A40" s="0"/>
      <c r="B40" s="115" t="n">
        <v>42726</v>
      </c>
      <c r="C40" s="107" t="n">
        <f aca="false">TRUNC((B40-DATE(YEAR(B40+3-MOD(B40-2,7)),1,MOD(B40-2,7)-9))/7)</f>
        <v>51</v>
      </c>
      <c r="D40" s="108" t="n">
        <v>22</v>
      </c>
      <c r="E40" s="109" t="s">
        <v>38</v>
      </c>
      <c r="F40" s="110"/>
      <c r="G40" s="110"/>
      <c r="H40" s="111" t="n">
        <f aca="false">G40-F40</f>
        <v>0</v>
      </c>
      <c r="I40" s="112"/>
      <c r="J40" s="110"/>
      <c r="K40" s="111" t="n">
        <f aca="false">J40-I40</f>
        <v>0</v>
      </c>
      <c r="L40" s="113" t="n">
        <f aca="false">(IF((H40+K40)&gt;0.375,0.0416666666666667,IF((H40+K40)&gt;0.25,0.0208333333333333,0)))</f>
        <v>0</v>
      </c>
      <c r="M40" s="114"/>
      <c r="N40" s="111"/>
      <c r="O40" s="113" t="n">
        <f aca="false">IF((H40+K40-L40)&gt;0.416666666666666,"10h überschritten",(H40+K40-L40))</f>
        <v>0</v>
      </c>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21" hidden="false" customHeight="true" outlineLevel="0" collapsed="false">
      <c r="A41" s="0"/>
      <c r="B41" s="115" t="n">
        <v>42727</v>
      </c>
      <c r="C41" s="107" t="n">
        <f aca="false">TRUNC((B41-DATE(YEAR(B41+3-MOD(B41-2,7)),1,MOD(B41-2,7)-9))/7)</f>
        <v>51</v>
      </c>
      <c r="D41" s="108" t="n">
        <v>23</v>
      </c>
      <c r="E41" s="118" t="s">
        <v>39</v>
      </c>
      <c r="F41" s="146"/>
      <c r="G41" s="146"/>
      <c r="H41" s="147" t="n">
        <f aca="false">G41-F41</f>
        <v>0</v>
      </c>
      <c r="I41" s="148"/>
      <c r="J41" s="146"/>
      <c r="K41" s="147" t="n">
        <f aca="false">J41-I41</f>
        <v>0</v>
      </c>
      <c r="L41" s="149" t="n">
        <f aca="false">(IF((H41+K41)&gt;0.375,0.0416666666666667,IF((H41+K41)&gt;0.25,0.0208333333333333,0)))</f>
        <v>0</v>
      </c>
      <c r="M41" s="150"/>
      <c r="N41" s="147"/>
      <c r="O41" s="149" t="n">
        <f aca="false">IF((H41+K41-L41)&gt;0.416666666666666,"10h überschritten",(H41+K41-L41))</f>
        <v>0</v>
      </c>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21" hidden="false" customHeight="true" outlineLevel="0" collapsed="false">
      <c r="A42" s="0"/>
      <c r="B42" s="115" t="n">
        <v>42728</v>
      </c>
      <c r="C42" s="107" t="n">
        <f aca="false">TRUNC((B42-DATE(YEAR(B42+3-MOD(B42-2,7)),1,MOD(B42-2,7)-9))/7)</f>
        <v>51</v>
      </c>
      <c r="D42" s="108" t="n">
        <v>24</v>
      </c>
      <c r="E42" s="126" t="s">
        <v>40</v>
      </c>
      <c r="F42" s="127"/>
      <c r="G42" s="127"/>
      <c r="H42" s="128" t="n">
        <f aca="false">G42-F42</f>
        <v>0</v>
      </c>
      <c r="I42" s="129"/>
      <c r="J42" s="127"/>
      <c r="K42" s="128" t="n">
        <f aca="false">J42-I42</f>
        <v>0</v>
      </c>
      <c r="L42" s="130"/>
      <c r="M42" s="131"/>
      <c r="N42" s="128"/>
      <c r="O42" s="130" t="n">
        <f aca="false">IF((H42+K42-L42)&gt;0.416666666666666,"10h überschritten",(H42+K42-L42))</f>
        <v>0</v>
      </c>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21" hidden="false" customHeight="true" outlineLevel="0" collapsed="false">
      <c r="A43" s="0"/>
      <c r="B43" s="115" t="n">
        <v>42729</v>
      </c>
      <c r="C43" s="107" t="n">
        <f aca="false">TRUNC((B43-DATE(YEAR(B43+3-MOD(B43-2,7)),1,MOD(B43-2,7)-9))/7)</f>
        <v>51</v>
      </c>
      <c r="D43" s="108" t="n">
        <v>25</v>
      </c>
      <c r="E43" s="134" t="s">
        <v>41</v>
      </c>
      <c r="F43" s="135"/>
      <c r="G43" s="135"/>
      <c r="H43" s="136" t="n">
        <f aca="false">G43-F43</f>
        <v>0</v>
      </c>
      <c r="I43" s="137"/>
      <c r="J43" s="135"/>
      <c r="K43" s="136" t="n">
        <f aca="false">J43-I43</f>
        <v>0</v>
      </c>
      <c r="L43" s="138"/>
      <c r="M43" s="139"/>
      <c r="N43" s="136"/>
      <c r="O43" s="138" t="n">
        <f aca="false">IF((H43+K43-L43)&gt;0.416666666666666,"10h überschritten",(H43+K43-L43))</f>
        <v>0</v>
      </c>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1" hidden="false" customHeight="true" outlineLevel="0" collapsed="false">
      <c r="A44" s="0"/>
      <c r="B44" s="115" t="n">
        <v>42730</v>
      </c>
      <c r="C44" s="107" t="n">
        <f aca="false">TRUNC((B44-DATE(YEAR(B44+3-MOD(B44-2,7)),1,MOD(B44-2,7)-9))/7)</f>
        <v>52</v>
      </c>
      <c r="D44" s="108" t="n">
        <v>26</v>
      </c>
      <c r="E44" s="109" t="s">
        <v>34</v>
      </c>
      <c r="F44" s="140"/>
      <c r="G44" s="140"/>
      <c r="H44" s="141" t="n">
        <f aca="false">G44-F44</f>
        <v>0</v>
      </c>
      <c r="I44" s="142"/>
      <c r="J44" s="140"/>
      <c r="K44" s="141" t="n">
        <f aca="false">J44-I44</f>
        <v>0</v>
      </c>
      <c r="L44" s="143" t="n">
        <f aca="false">(IF((H44+K44)&gt;0.375,0.0416666666666667,IF((H44+K44)&gt;0.25,0.0208333333333333,0)))</f>
        <v>0</v>
      </c>
      <c r="M44" s="144"/>
      <c r="N44" s="141"/>
      <c r="O44" s="143" t="n">
        <f aca="false">IF((H44+K44-L44)&gt;0.416666666666666,"10h überschritten",(H44+K44-L44))</f>
        <v>0</v>
      </c>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21" hidden="false" customHeight="true" outlineLevel="0" collapsed="false">
      <c r="A45" s="0"/>
      <c r="B45" s="115" t="n">
        <v>42731</v>
      </c>
      <c r="C45" s="107" t="n">
        <f aca="false">TRUNC((B45-DATE(YEAR(B45+3-MOD(B45-2,7)),1,MOD(B45-2,7)-9))/7)</f>
        <v>52</v>
      </c>
      <c r="D45" s="108" t="n">
        <v>27</v>
      </c>
      <c r="E45" s="109" t="s">
        <v>35</v>
      </c>
      <c r="F45" s="140"/>
      <c r="G45" s="140"/>
      <c r="H45" s="145" t="n">
        <f aca="false">G45-F45</f>
        <v>0</v>
      </c>
      <c r="I45" s="142"/>
      <c r="J45" s="140"/>
      <c r="K45" s="145" t="n">
        <f aca="false">J45-I45</f>
        <v>0</v>
      </c>
      <c r="L45" s="143" t="n">
        <f aca="false">(IF((H45+K45)&gt;0.375,0.0416666666666667,IF((H45+K45)&gt;0.25,0.0208333333333333,0)))</f>
        <v>0</v>
      </c>
      <c r="M45" s="144"/>
      <c r="N45" s="145"/>
      <c r="O45" s="143" t="n">
        <f aca="false">IF((H45+K45-L45)&gt;0.416666666666666,"10h überschritten",(H45+K45-L45))</f>
        <v>0</v>
      </c>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21" hidden="false" customHeight="true" outlineLevel="0" collapsed="false">
      <c r="A46" s="0"/>
      <c r="B46" s="115" t="n">
        <v>42732</v>
      </c>
      <c r="C46" s="107" t="n">
        <f aca="false">TRUNC((B46-DATE(YEAR(B46+3-MOD(B46-2,7)),1,MOD(B46-2,7)-9))/7)</f>
        <v>52</v>
      </c>
      <c r="D46" s="108" t="n">
        <v>28</v>
      </c>
      <c r="E46" s="109" t="s">
        <v>36</v>
      </c>
      <c r="F46" s="140"/>
      <c r="G46" s="140"/>
      <c r="H46" s="145" t="n">
        <f aca="false">G46-F46</f>
        <v>0</v>
      </c>
      <c r="I46" s="142"/>
      <c r="J46" s="140"/>
      <c r="K46" s="145" t="n">
        <f aca="false">J46-I46</f>
        <v>0</v>
      </c>
      <c r="L46" s="143" t="n">
        <f aca="false">(IF((H46+K46)&gt;0.375,0.0416666666666667,IF((H46+K46)&gt;0.25,0.0208333333333333,0)))</f>
        <v>0</v>
      </c>
      <c r="M46" s="144"/>
      <c r="N46" s="145"/>
      <c r="O46" s="143" t="n">
        <f aca="false">IF((H46+K46-L46)&gt;0.416666666666666,"10h überschritten",(H46+K46-L46))</f>
        <v>0</v>
      </c>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21" hidden="false" customHeight="true" outlineLevel="0" collapsed="false">
      <c r="A47" s="0"/>
      <c r="B47" s="115" t="n">
        <v>42733</v>
      </c>
      <c r="C47" s="107" t="n">
        <f aca="false">TRUNC((B47-DATE(YEAR(B47+3-MOD(B47-2,7)),1,MOD(B47-2,7)-9))/7)</f>
        <v>52</v>
      </c>
      <c r="D47" s="108" t="n">
        <v>29</v>
      </c>
      <c r="E47" s="109" t="s">
        <v>38</v>
      </c>
      <c r="F47" s="140"/>
      <c r="G47" s="140"/>
      <c r="H47" s="145" t="n">
        <f aca="false">G47-F47</f>
        <v>0</v>
      </c>
      <c r="I47" s="142"/>
      <c r="J47" s="140"/>
      <c r="K47" s="145" t="n">
        <f aca="false">J47-I47</f>
        <v>0</v>
      </c>
      <c r="L47" s="143" t="n">
        <f aca="false">(IF((H47+K47)&gt;0.375,0.0416666666666667,IF((H47+K47)&gt;0.25,0.0208333333333333,0)))</f>
        <v>0</v>
      </c>
      <c r="M47" s="144"/>
      <c r="N47" s="145"/>
      <c r="O47" s="143" t="n">
        <f aca="false">IF((H47+K47-L47)&gt;0.416666666666666,"10h überschritten",(H47+K47-L47))</f>
        <v>0</v>
      </c>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21" hidden="false" customHeight="true" outlineLevel="0" collapsed="false">
      <c r="A48" s="0"/>
      <c r="B48" s="115" t="n">
        <v>42734</v>
      </c>
      <c r="C48" s="107" t="n">
        <f aca="false">TRUNC((B48-DATE(YEAR(B48+3-MOD(B48-2,7)),1,MOD(B48-2,7)-9))/7)</f>
        <v>52</v>
      </c>
      <c r="D48" s="108" t="n">
        <v>30</v>
      </c>
      <c r="E48" s="118" t="s">
        <v>39</v>
      </c>
      <c r="F48" s="119"/>
      <c r="G48" s="119"/>
      <c r="H48" s="120" t="n">
        <f aca="false">G48-F48</f>
        <v>0</v>
      </c>
      <c r="I48" s="121"/>
      <c r="J48" s="119"/>
      <c r="K48" s="120" t="n">
        <f aca="false">J48-I48</f>
        <v>0</v>
      </c>
      <c r="L48" s="122" t="n">
        <f aca="false">(IF((H48+K48)&gt;0.375,0.0416666666666667,IF((H48+K48)&gt;0.25,0.0208333333333333,0)))</f>
        <v>0</v>
      </c>
      <c r="M48" s="123"/>
      <c r="N48" s="120"/>
      <c r="O48" s="122" t="n">
        <f aca="false">IF((H48+K48-L48)&gt;0.416666666666666,"10h überschritten",(H48+K48-L48))</f>
        <v>0</v>
      </c>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21" hidden="false" customHeight="true" outlineLevel="0" collapsed="false">
      <c r="A49" s="0"/>
      <c r="B49" s="115" t="n">
        <v>42735</v>
      </c>
      <c r="C49" s="107" t="n">
        <f aca="false">TRUNC((B49-DATE(YEAR(B49+3-MOD(B49-2,7)),1,MOD(B49-2,7)-9))/7)</f>
        <v>52</v>
      </c>
      <c r="D49" s="108" t="n">
        <v>31</v>
      </c>
      <c r="E49" s="126" t="s">
        <v>40</v>
      </c>
      <c r="F49" s="127"/>
      <c r="G49" s="127"/>
      <c r="H49" s="128" t="n">
        <f aca="false">G49-F49</f>
        <v>0</v>
      </c>
      <c r="I49" s="129"/>
      <c r="J49" s="127"/>
      <c r="K49" s="128" t="n">
        <f aca="false">J49-I49</f>
        <v>0</v>
      </c>
      <c r="L49" s="130"/>
      <c r="M49" s="131"/>
      <c r="N49" s="128"/>
      <c r="O49" s="130" t="n">
        <f aca="false">IF((H49+K49-L49)&gt;0.416666666666666,"10h überschritten",(H49+K49-L49))</f>
        <v>0</v>
      </c>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1" hidden="false" customHeight="true" outlineLevel="0" collapsed="false">
      <c r="A50" s="0"/>
      <c r="B50" s="115"/>
      <c r="C50" s="132"/>
      <c r="D50" s="133"/>
      <c r="E50" s="134" t="s">
        <v>41</v>
      </c>
      <c r="F50" s="156"/>
      <c r="G50" s="156"/>
      <c r="H50" s="157" t="n">
        <f aca="false">G50-F50</f>
        <v>0</v>
      </c>
      <c r="I50" s="158"/>
      <c r="J50" s="156"/>
      <c r="K50" s="157" t="n">
        <f aca="false">J50-I50</f>
        <v>0</v>
      </c>
      <c r="L50" s="159"/>
      <c r="M50" s="160"/>
      <c r="N50" s="157" t="str">
        <f aca="false">IF(M50="","",M50*($G$11/$G$10))</f>
        <v/>
      </c>
      <c r="O50" s="159" t="n">
        <f aca="false">IF((H50+K50-L50)&gt;0.416666666666666,"10h überschritten",(H50+K50-L50))</f>
        <v>0</v>
      </c>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21" hidden="false" customHeight="true" outlineLevel="0" collapsed="false">
      <c r="A51" s="0"/>
      <c r="B51" s="0"/>
      <c r="C51" s="0"/>
      <c r="D51" s="0"/>
      <c r="E51" s="0"/>
      <c r="F51" s="0"/>
      <c r="G51" s="0"/>
      <c r="H51" s="0"/>
      <c r="I51" s="0"/>
      <c r="J51" s="0"/>
      <c r="K51" s="0"/>
      <c r="L51" s="109" t="s">
        <v>42</v>
      </c>
      <c r="M51" s="162" t="n">
        <f aca="false">SUM(M16:M50)</f>
        <v>0</v>
      </c>
      <c r="N51" s="113" t="n">
        <f aca="false">SUM(N16:N50)</f>
        <v>0</v>
      </c>
      <c r="O51" s="113" t="n">
        <f aca="false">SUM(O16:O50)</f>
        <v>0</v>
      </c>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21" hidden="false" customHeight="true" outlineLevel="0" collapsed="false">
      <c r="A52" s="0"/>
      <c r="B52" s="0"/>
      <c r="C52" s="0"/>
      <c r="D52" s="0"/>
      <c r="E52" s="0"/>
      <c r="F52" s="0"/>
      <c r="G52" s="0"/>
      <c r="H52" s="0"/>
      <c r="I52" s="0"/>
      <c r="J52" s="0"/>
      <c r="K52" s="0"/>
      <c r="L52" s="0"/>
      <c r="M52" s="0"/>
      <c r="N52" s="109" t="s">
        <v>43</v>
      </c>
      <c r="O52" s="113" t="n">
        <f aca="false">O51+N51</f>
        <v>0</v>
      </c>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3.5" hidden="false" customHeight="false" outlineLevel="0" collapsed="false">
      <c r="A53" s="0"/>
      <c r="B53" s="62"/>
      <c r="C53" s="163"/>
      <c r="D53" s="0"/>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s="62" customFormat="true" ht="13.5" hidden="false" customHeight="false" outlineLevel="0" collapsed="false">
      <c r="C54" s="163"/>
      <c r="D54" s="164"/>
      <c r="J54" s="57" t="s">
        <v>66</v>
      </c>
      <c r="K54" s="58" t="s">
        <v>47</v>
      </c>
      <c r="L54" s="58" t="s">
        <v>48</v>
      </c>
      <c r="M54" s="58" t="s">
        <v>49</v>
      </c>
    </row>
    <row r="55" customFormat="false" ht="13.5" hidden="false" customHeight="false" outlineLevel="0" collapsed="false">
      <c r="A55" s="62"/>
      <c r="B55" s="62"/>
      <c r="C55" s="163"/>
      <c r="D55" s="164"/>
      <c r="E55" s="62"/>
      <c r="F55" s="62"/>
      <c r="G55" s="62"/>
      <c r="H55" s="62"/>
      <c r="I55" s="62"/>
      <c r="J55" s="57" t="s">
        <v>50</v>
      </c>
      <c r="K55" s="59" t="n">
        <v>48</v>
      </c>
      <c r="L55" s="60" t="n">
        <f aca="false">SUMIF(C16:C50,K55,O16:O50)</f>
        <v>0</v>
      </c>
      <c r="M55" s="61" t="str">
        <f aca="false">IF(L55=0,"",((($G$11-L55)*24)*-1)*60)</f>
        <v/>
      </c>
      <c r="N55" s="0"/>
      <c r="O55" s="0"/>
    </row>
    <row r="56" customFormat="false" ht="13.5" hidden="false" customHeight="false" outlineLevel="0" collapsed="false">
      <c r="A56" s="62"/>
      <c r="B56" s="62"/>
      <c r="C56" s="163"/>
      <c r="D56" s="164"/>
      <c r="E56" s="62"/>
      <c r="F56" s="62"/>
      <c r="G56" s="62"/>
      <c r="H56" s="62"/>
      <c r="I56" s="62"/>
      <c r="J56" s="0"/>
      <c r="K56" s="59" t="n">
        <v>49</v>
      </c>
      <c r="L56" s="60" t="n">
        <f aca="false">SUMIF(C17:C51,K56,O17:O51)</f>
        <v>0</v>
      </c>
      <c r="M56" s="61" t="str">
        <f aca="false">IF(L56=0,"",((($G$11-L56)*24)*-1)*60)</f>
        <v/>
      </c>
      <c r="N56" s="0"/>
      <c r="O56" s="0"/>
    </row>
    <row r="57" customFormat="false" ht="13.5" hidden="false" customHeight="false" outlineLevel="0" collapsed="false">
      <c r="A57" s="62"/>
      <c r="B57" s="62"/>
      <c r="C57" s="163"/>
      <c r="D57" s="164"/>
      <c r="E57" s="62"/>
      <c r="F57" s="62"/>
      <c r="G57" s="62"/>
      <c r="H57" s="62"/>
      <c r="I57" s="62"/>
      <c r="J57" s="0"/>
      <c r="K57" s="59" t="n">
        <v>50</v>
      </c>
      <c r="L57" s="60" t="n">
        <f aca="false">SUMIF(C18:C52,K57,O18:O52)</f>
        <v>0</v>
      </c>
      <c r="M57" s="61" t="str">
        <f aca="false">IF(L57=0,"",((($G$11-L57)*24)*-1)*60)</f>
        <v/>
      </c>
      <c r="N57" s="0"/>
      <c r="O57" s="0"/>
    </row>
    <row r="58" customFormat="false" ht="13.5" hidden="false" customHeight="false" outlineLevel="0" collapsed="false">
      <c r="A58" s="62"/>
      <c r="B58" s="62"/>
      <c r="C58" s="163"/>
      <c r="D58" s="164"/>
      <c r="E58" s="62"/>
      <c r="F58" s="62"/>
      <c r="G58" s="62"/>
      <c r="H58" s="62"/>
      <c r="I58" s="62"/>
      <c r="J58" s="0"/>
      <c r="K58" s="59" t="n">
        <v>51</v>
      </c>
      <c r="L58" s="60" t="n">
        <f aca="false">SUMIF(C19:C53,K58,O19:O53)</f>
        <v>0</v>
      </c>
      <c r="M58" s="61" t="str">
        <f aca="false">IF(L58=0,"",((($G$11-L58)*24)*-1)*60)</f>
        <v/>
      </c>
      <c r="N58" s="0"/>
      <c r="O58" s="0"/>
    </row>
    <row r="59" customFormat="false" ht="13.5" hidden="false" customHeight="false" outlineLevel="0" collapsed="false">
      <c r="A59" s="62"/>
      <c r="B59" s="62"/>
      <c r="C59" s="163"/>
      <c r="D59" s="164"/>
      <c r="E59" s="62"/>
      <c r="F59" s="62"/>
      <c r="G59" s="62"/>
      <c r="H59" s="62"/>
      <c r="I59" s="62"/>
      <c r="J59" s="57" t="s">
        <v>53</v>
      </c>
      <c r="K59" s="59" t="n">
        <v>52</v>
      </c>
      <c r="L59" s="60" t="n">
        <f aca="false">SUMIF(C20:C54,K59,O20:O54)</f>
        <v>0</v>
      </c>
      <c r="M59" s="61" t="str">
        <f aca="false">IF(L59=0,"",((($G$11-L59)*24)*-1)*60)</f>
        <v/>
      </c>
      <c r="N59" s="0"/>
      <c r="O59" s="0"/>
    </row>
    <row r="60" customFormat="false" ht="13.5" hidden="false" customHeight="false" outlineLevel="0" collapsed="false">
      <c r="A60" s="62"/>
      <c r="B60" s="62"/>
      <c r="C60" s="163"/>
      <c r="D60" s="164"/>
      <c r="E60" s="62"/>
      <c r="F60" s="62"/>
      <c r="G60" s="62"/>
      <c r="H60" s="62"/>
      <c r="I60" s="62"/>
      <c r="J60" s="0"/>
      <c r="K60" s="64" t="s">
        <v>55</v>
      </c>
      <c r="L60" s="64"/>
      <c r="M60" s="65" t="n">
        <f aca="false">SUM(M55:M59)</f>
        <v>0</v>
      </c>
      <c r="N60" s="0"/>
      <c r="O60" s="0"/>
    </row>
    <row r="61" customFormat="false" ht="55.5" hidden="false" customHeight="true" outlineLevel="0" collapsed="false">
      <c r="B61" s="62"/>
      <c r="C61" s="163"/>
      <c r="D61" s="165"/>
      <c r="E61" s="166"/>
      <c r="F61" s="166"/>
      <c r="G61" s="166"/>
      <c r="H61" s="166"/>
      <c r="I61" s="166"/>
      <c r="J61" s="73"/>
      <c r="K61" s="66"/>
      <c r="L61" s="66"/>
      <c r="M61" s="67"/>
      <c r="N61" s="67"/>
      <c r="O61" s="68"/>
    </row>
    <row r="62" customFormat="false" ht="14.25" hidden="false" customHeight="false" outlineLevel="0" collapsed="false">
      <c r="B62" s="62"/>
      <c r="C62" s="167"/>
      <c r="D62" s="0"/>
      <c r="E62" s="0"/>
      <c r="F62" s="0"/>
      <c r="G62" s="0"/>
      <c r="H62" s="0"/>
      <c r="I62" s="0"/>
      <c r="J62" s="69" t="s">
        <v>57</v>
      </c>
      <c r="K62" s="69"/>
      <c r="L62" s="70"/>
      <c r="M62" s="0"/>
      <c r="N62" s="0"/>
      <c r="O62" s="72" t="s">
        <v>58</v>
      </c>
    </row>
    <row r="63" customFormat="false" ht="14.25" hidden="false" customHeight="false" outlineLevel="0" collapsed="false">
      <c r="B63" s="62"/>
      <c r="C63" s="163"/>
      <c r="D63" s="0"/>
      <c r="E63" s="0"/>
      <c r="F63" s="0"/>
      <c r="G63" s="0"/>
      <c r="H63" s="0"/>
      <c r="I63" s="0"/>
      <c r="J63" s="69"/>
      <c r="K63" s="69"/>
      <c r="L63" s="62"/>
      <c r="M63" s="168"/>
      <c r="N63" s="168"/>
      <c r="O63" s="169"/>
    </row>
    <row r="64" customFormat="false" ht="14.25" hidden="false" customHeight="false" outlineLevel="0" collapsed="false">
      <c r="B64" s="62"/>
      <c r="C64" s="167"/>
      <c r="D64" s="0"/>
      <c r="E64" s="0"/>
      <c r="F64" s="0"/>
      <c r="G64" s="0"/>
      <c r="H64" s="0"/>
      <c r="I64" s="0"/>
      <c r="J64" s="69"/>
      <c r="K64" s="69"/>
      <c r="L64" s="62"/>
      <c r="M64" s="168"/>
      <c r="N64" s="168"/>
      <c r="O64" s="169"/>
    </row>
    <row r="65" customFormat="false" ht="14.25" hidden="false" customHeight="false" outlineLevel="0" collapsed="false">
      <c r="B65" s="62"/>
      <c r="C65" s="163"/>
      <c r="D65" s="0"/>
      <c r="E65" s="0"/>
      <c r="F65" s="0"/>
      <c r="G65" s="0"/>
      <c r="H65" s="0"/>
      <c r="I65" s="0"/>
      <c r="J65" s="69"/>
      <c r="K65" s="69"/>
      <c r="L65" s="62"/>
      <c r="M65" s="168"/>
      <c r="N65" s="168"/>
      <c r="O65" s="169"/>
    </row>
    <row r="66" customFormat="false" ht="14.25" hidden="false" customHeight="false" outlineLevel="0" collapsed="false">
      <c r="B66" s="62"/>
      <c r="C66" s="163"/>
      <c r="D66" s="0"/>
      <c r="E66" s="0"/>
      <c r="F66" s="0"/>
      <c r="G66" s="0"/>
      <c r="H66" s="0"/>
      <c r="I66" s="0"/>
      <c r="J66" s="69"/>
      <c r="K66" s="69"/>
      <c r="L66" s="62"/>
      <c r="M66" s="168"/>
      <c r="N66" s="168"/>
      <c r="O66" s="169"/>
    </row>
    <row r="67" customFormat="false" ht="55.5" hidden="false" customHeight="true" outlineLevel="0" collapsed="false">
      <c r="B67" s="62"/>
      <c r="C67" s="163"/>
      <c r="D67" s="165"/>
      <c r="E67" s="166"/>
      <c r="F67" s="166"/>
      <c r="G67" s="166"/>
      <c r="H67" s="166"/>
      <c r="I67" s="166"/>
      <c r="J67" s="73"/>
      <c r="K67" s="73"/>
      <c r="L67" s="73"/>
      <c r="M67" s="74"/>
      <c r="N67" s="74"/>
      <c r="O67" s="75"/>
    </row>
    <row r="68" customFormat="false" ht="14.25" hidden="false" customHeight="false" outlineLevel="0" collapsed="false">
      <c r="J68" s="69" t="s">
        <v>59</v>
      </c>
      <c r="K68" s="69"/>
      <c r="L68" s="70"/>
      <c r="M68" s="70"/>
      <c r="N68" s="70"/>
      <c r="O68" s="72" t="s">
        <v>58</v>
      </c>
    </row>
  </sheetData>
  <sheetProtection sheet="true" objects="true" scenarios="true"/>
  <mergeCells count="17">
    <mergeCell ref="E3:J3"/>
    <mergeCell ref="E5:G5"/>
    <mergeCell ref="L5:M5"/>
    <mergeCell ref="N5:O5"/>
    <mergeCell ref="E6:G6"/>
    <mergeCell ref="E7:G7"/>
    <mergeCell ref="L7:M7"/>
    <mergeCell ref="N7:O7"/>
    <mergeCell ref="L8:M8"/>
    <mergeCell ref="N8:O8"/>
    <mergeCell ref="L9:M9"/>
    <mergeCell ref="N9:O9"/>
    <mergeCell ref="L10:M10"/>
    <mergeCell ref="N10:O10"/>
    <mergeCell ref="E11:F11"/>
    <mergeCell ref="D15:E15"/>
    <mergeCell ref="K60:L60"/>
  </mergeCells>
  <conditionalFormatting sqref="M60">
    <cfRule type="cellIs" priority="2" operator="lessThan" aboveAverage="0" equalAverage="0" bottom="0" percent="0" rank="0" text="" dxfId="0">
      <formula>0</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sheetPr filterMode="false">
    <pageSetUpPr fitToPage="true"/>
  </sheetPr>
  <dimension ref="A1:F21"/>
  <sheetViews>
    <sheetView windowProtection="false" showFormulas="false" showGridLines="true" showRowColHeaders="true" showZeros="false" rightToLeft="false" tabSelected="false" showOutlineSymbols="true" defaultGridColor="true" view="normal" topLeftCell="A1" colorId="64" zoomScale="100" zoomScaleNormal="100" zoomScalePageLayoutView="100" workbookViewId="0">
      <selection pane="topLeft" activeCell="A14" activeCellId="0" sqref="A14"/>
    </sheetView>
  </sheetViews>
  <sheetFormatPr defaultRowHeight="12.75"/>
  <cols>
    <col collapsed="false" hidden="false" max="1" min="1" style="0" width="14.5714285714286"/>
    <col collapsed="false" hidden="false" max="1025" min="2" style="0" width="10.7295918367347"/>
  </cols>
  <sheetData>
    <row r="1" customFormat="false" ht="12.75" hidden="false" customHeight="true" outlineLevel="0" collapsed="false">
      <c r="A1" s="185" t="s">
        <v>78</v>
      </c>
      <c r="B1" s="186" t="s">
        <v>13</v>
      </c>
      <c r="C1" s="186"/>
      <c r="D1" s="186"/>
      <c r="E1" s="186"/>
      <c r="F1" s="186"/>
    </row>
    <row r="2" customFormat="false" ht="13.5" hidden="false" customHeight="true" outlineLevel="0" collapsed="false">
      <c r="A2" s="185"/>
      <c r="B2" s="187" t="n">
        <v>5</v>
      </c>
      <c r="C2" s="187" t="n">
        <v>4</v>
      </c>
      <c r="D2" s="187" t="n">
        <v>3</v>
      </c>
      <c r="E2" s="187" t="n">
        <v>2</v>
      </c>
      <c r="F2" s="187" t="n">
        <v>1</v>
      </c>
    </row>
    <row r="3" customFormat="false" ht="13.5" hidden="false" customHeight="true" outlineLevel="0" collapsed="false">
      <c r="A3" s="185"/>
      <c r="B3" s="186" t="s">
        <v>79</v>
      </c>
      <c r="C3" s="186"/>
      <c r="D3" s="186"/>
      <c r="E3" s="186"/>
      <c r="F3" s="186"/>
    </row>
    <row r="4" customFormat="false" ht="13.5" hidden="false" customHeight="true" outlineLevel="0" collapsed="false">
      <c r="A4" s="185"/>
      <c r="B4" s="186"/>
      <c r="C4" s="186"/>
      <c r="D4" s="186"/>
      <c r="E4" s="186"/>
      <c r="F4" s="186"/>
    </row>
    <row r="5" customFormat="false" ht="13.5" hidden="false" customHeight="false" outlineLevel="0" collapsed="false">
      <c r="A5" s="188" t="n">
        <v>1</v>
      </c>
      <c r="B5" s="189" t="n">
        <v>2</v>
      </c>
      <c r="C5" s="189" t="n">
        <v>1.3</v>
      </c>
      <c r="D5" s="189" t="n">
        <v>1</v>
      </c>
      <c r="E5" s="189" t="n">
        <v>1</v>
      </c>
      <c r="F5" s="189" t="n">
        <v>0.3</v>
      </c>
    </row>
    <row r="6" customFormat="false" ht="13.5" hidden="false" customHeight="false" outlineLevel="0" collapsed="false">
      <c r="A6" s="190" t="n">
        <v>2</v>
      </c>
      <c r="B6" s="191" t="n">
        <v>3.3</v>
      </c>
      <c r="C6" s="191" t="n">
        <v>3</v>
      </c>
      <c r="D6" s="191" t="n">
        <v>2</v>
      </c>
      <c r="E6" s="191" t="n">
        <v>1.3</v>
      </c>
      <c r="F6" s="191" t="n">
        <v>1</v>
      </c>
    </row>
    <row r="7" customFormat="false" ht="13.5" hidden="false" customHeight="false" outlineLevel="0" collapsed="false">
      <c r="A7" s="188" t="n">
        <v>3</v>
      </c>
      <c r="B7" s="188" t="n">
        <v>5</v>
      </c>
      <c r="C7" s="188" t="n">
        <v>4</v>
      </c>
      <c r="D7" s="188" t="n">
        <v>3</v>
      </c>
      <c r="E7" s="188" t="n">
        <v>2</v>
      </c>
      <c r="F7" s="188" t="n">
        <v>1</v>
      </c>
    </row>
    <row r="8" customFormat="false" ht="13.5" hidden="false" customHeight="false" outlineLevel="0" collapsed="false">
      <c r="A8" s="190" t="n">
        <v>4</v>
      </c>
      <c r="B8" s="191" t="n">
        <v>7</v>
      </c>
      <c r="C8" s="191" t="n">
        <v>5.3</v>
      </c>
      <c r="D8" s="191" t="n">
        <v>4</v>
      </c>
      <c r="E8" s="191" t="n">
        <v>3</v>
      </c>
      <c r="F8" s="191" t="n">
        <v>1.3</v>
      </c>
    </row>
    <row r="9" customFormat="false" ht="13.5" hidden="false" customHeight="false" outlineLevel="0" collapsed="false">
      <c r="A9" s="188" t="n">
        <v>5</v>
      </c>
      <c r="B9" s="188" t="n">
        <v>8.3</v>
      </c>
      <c r="C9" s="188" t="n">
        <v>7</v>
      </c>
      <c r="D9" s="188" t="n">
        <v>5</v>
      </c>
      <c r="E9" s="188" t="n">
        <v>3.3</v>
      </c>
      <c r="F9" s="188" t="n">
        <v>2</v>
      </c>
    </row>
    <row r="10" customFormat="false" ht="13.5" hidden="false" customHeight="false" outlineLevel="0" collapsed="false">
      <c r="A10" s="190" t="n">
        <v>6</v>
      </c>
      <c r="B10" s="191" t="n">
        <v>10</v>
      </c>
      <c r="C10" s="191" t="n">
        <v>8</v>
      </c>
      <c r="D10" s="191" t="n">
        <v>6</v>
      </c>
      <c r="E10" s="191" t="n">
        <v>4</v>
      </c>
      <c r="F10" s="191" t="n">
        <v>2</v>
      </c>
    </row>
    <row r="11" customFormat="false" ht="13.5" hidden="false" customHeight="false" outlineLevel="0" collapsed="false">
      <c r="A11" s="188" t="n">
        <v>7</v>
      </c>
      <c r="B11" s="188" t="n">
        <v>12</v>
      </c>
      <c r="C11" s="188" t="n">
        <v>9.3</v>
      </c>
      <c r="D11" s="188" t="n">
        <v>7</v>
      </c>
      <c r="E11" s="188" t="n">
        <v>5</v>
      </c>
      <c r="F11" s="188" t="n">
        <v>2.3</v>
      </c>
    </row>
    <row r="12" customFormat="false" ht="13.5" hidden="false" customHeight="false" outlineLevel="0" collapsed="false">
      <c r="A12" s="190" t="n">
        <v>8</v>
      </c>
      <c r="B12" s="191" t="n">
        <v>13.3</v>
      </c>
      <c r="C12" s="191" t="n">
        <v>11</v>
      </c>
      <c r="D12" s="191" t="n">
        <v>8</v>
      </c>
      <c r="E12" s="191" t="n">
        <v>5.3</v>
      </c>
      <c r="F12" s="191" t="n">
        <v>3</v>
      </c>
    </row>
    <row r="13" customFormat="false" ht="13.5" hidden="false" customHeight="false" outlineLevel="0" collapsed="false">
      <c r="A13" s="188" t="n">
        <v>9</v>
      </c>
      <c r="B13" s="188" t="n">
        <v>15</v>
      </c>
      <c r="C13" s="188" t="n">
        <v>12</v>
      </c>
      <c r="D13" s="188" t="n">
        <v>9</v>
      </c>
      <c r="E13" s="188" t="n">
        <v>6</v>
      </c>
      <c r="F13" s="188" t="n">
        <v>3</v>
      </c>
    </row>
    <row r="14" customFormat="false" ht="13.5" hidden="false" customHeight="false" outlineLevel="0" collapsed="false">
      <c r="A14" s="190" t="n">
        <v>10</v>
      </c>
      <c r="B14" s="191" t="n">
        <v>17</v>
      </c>
      <c r="C14" s="191" t="n">
        <v>13.3</v>
      </c>
      <c r="D14" s="191" t="n">
        <v>10</v>
      </c>
      <c r="E14" s="191" t="n">
        <v>7</v>
      </c>
      <c r="F14" s="191" t="n">
        <v>3.3</v>
      </c>
    </row>
    <row r="15" customFormat="false" ht="13.5" hidden="false" customHeight="false" outlineLevel="0" collapsed="false">
      <c r="A15" s="188" t="n">
        <v>11</v>
      </c>
      <c r="B15" s="188" t="n">
        <v>18.3</v>
      </c>
      <c r="C15" s="188" t="n">
        <v>15</v>
      </c>
      <c r="D15" s="188" t="n">
        <v>11</v>
      </c>
      <c r="E15" s="188" t="n">
        <v>7.3</v>
      </c>
      <c r="F15" s="188" t="n">
        <v>4</v>
      </c>
    </row>
    <row r="16" customFormat="false" ht="13.5" hidden="false" customHeight="false" outlineLevel="0" collapsed="false">
      <c r="A16" s="190" t="n">
        <v>12</v>
      </c>
      <c r="B16" s="191" t="n">
        <v>20</v>
      </c>
      <c r="C16" s="191" t="n">
        <v>16</v>
      </c>
      <c r="D16" s="191" t="n">
        <v>12</v>
      </c>
      <c r="E16" s="191" t="n">
        <v>8</v>
      </c>
      <c r="F16" s="191" t="n">
        <v>4</v>
      </c>
    </row>
    <row r="18" customFormat="false" ht="27.75" hidden="false" customHeight="true" outlineLevel="0" collapsed="false">
      <c r="A18" s="192"/>
      <c r="B18" s="192"/>
      <c r="C18" s="192"/>
      <c r="D18" s="192"/>
      <c r="E18" s="192"/>
      <c r="F18" s="192"/>
    </row>
    <row r="20" customFormat="false" ht="14.25" hidden="false" customHeight="false" outlineLevel="0" collapsed="false">
      <c r="A20" s="193" t="s">
        <v>80</v>
      </c>
      <c r="B20" s="194" t="s">
        <v>81</v>
      </c>
    </row>
    <row r="21" customFormat="false" ht="14.25" hidden="false" customHeight="false" outlineLevel="0" collapsed="false">
      <c r="A21" s="193"/>
      <c r="B21" s="193" t="s">
        <v>82</v>
      </c>
    </row>
  </sheetData>
  <sheetProtection sheet="true" objects="true" scenarios="true"/>
  <mergeCells count="4">
    <mergeCell ref="A1:A4"/>
    <mergeCell ref="B1:F1"/>
    <mergeCell ref="B3:F4"/>
    <mergeCell ref="A18:F18"/>
  </mergeCells>
  <hyperlinks>
    <hyperlink ref="B20" r:id="rId1" display=" http://www.zuv.fau.de/einrichtungen/personalabteilung/handbuch-personal/nebenberufliche-hilfskraefte/"/>
  </hyperlink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sheetPr filterMode="false">
    <pageSetUpPr fitToPage="true"/>
  </sheetPr>
  <dimension ref="B1:M28"/>
  <sheetViews>
    <sheetView windowProtection="false" showFormulas="false" showGridLines="false" showRowColHeaders="true" showZeros="false" rightToLeft="false" tabSelected="false" showOutlineSymbols="true" defaultGridColor="true" view="normal" topLeftCell="A1" colorId="64" zoomScale="100" zoomScaleNormal="100" zoomScalePageLayoutView="100" workbookViewId="0">
      <selection pane="topLeft" activeCell="B15" activeCellId="0" sqref="B15"/>
    </sheetView>
  </sheetViews>
  <sheetFormatPr defaultRowHeight="13.5"/>
  <cols>
    <col collapsed="false" hidden="false" max="1" min="1" style="1" width="2.14285714285714"/>
    <col collapsed="false" hidden="false" max="2" min="2" style="1" width="14.8571428571429"/>
    <col collapsed="false" hidden="false" max="9" min="3" style="1" width="12.4183673469388"/>
    <col collapsed="false" hidden="false" max="10" min="10" style="1" width="13.4285714285714"/>
    <col collapsed="false" hidden="false" max="11" min="11" style="1" width="13.0051020408163"/>
    <col collapsed="false" hidden="false" max="13" min="12" style="1" width="12.4183673469388"/>
    <col collapsed="false" hidden="false" max="1025" min="14" style="1" width="9.14285714285714"/>
  </cols>
  <sheetData>
    <row r="1" customFormat="false" ht="34.5" hidden="false" customHeight="true" outlineLevel="0" collapsed="false">
      <c r="B1" s="0"/>
      <c r="C1" s="0"/>
      <c r="D1" s="0"/>
      <c r="E1" s="0"/>
      <c r="F1" s="0"/>
      <c r="G1" s="0"/>
      <c r="H1" s="0"/>
      <c r="I1" s="0"/>
      <c r="J1" s="0"/>
      <c r="K1" s="0"/>
      <c r="L1" s="195" t="s">
        <v>0</v>
      </c>
      <c r="M1" s="0"/>
    </row>
    <row r="2" customFormat="false" ht="15" hidden="false" customHeight="true" outlineLevel="0" collapsed="false">
      <c r="B2" s="0"/>
      <c r="C2" s="0"/>
      <c r="D2" s="0"/>
      <c r="E2" s="0"/>
      <c r="F2" s="0"/>
      <c r="G2" s="0"/>
      <c r="H2" s="0"/>
      <c r="I2" s="0"/>
      <c r="J2" s="0"/>
      <c r="K2" s="0"/>
      <c r="L2" s="0"/>
      <c r="M2" s="196"/>
    </row>
    <row r="3" customFormat="false" ht="28.5" hidden="false" customHeight="true" outlineLevel="0" collapsed="false">
      <c r="B3" s="197" t="s">
        <v>2</v>
      </c>
      <c r="C3" s="197"/>
      <c r="D3" s="197"/>
      <c r="E3" s="197"/>
      <c r="F3" s="197"/>
      <c r="G3" s="197"/>
      <c r="H3" s="198"/>
      <c r="I3" s="0"/>
      <c r="J3" s="0"/>
      <c r="K3" s="0"/>
      <c r="L3" s="0"/>
    </row>
    <row r="4" customFormat="false" ht="14.25" hidden="false" customHeight="true" outlineLevel="0" collapsed="false">
      <c r="B4" s="0"/>
      <c r="C4" s="0"/>
      <c r="D4" s="0"/>
      <c r="E4" s="0"/>
      <c r="F4" s="0"/>
      <c r="G4" s="0"/>
      <c r="H4" s="0"/>
      <c r="I4" s="0"/>
      <c r="J4" s="0"/>
      <c r="K4" s="0"/>
      <c r="L4" s="0"/>
    </row>
    <row r="5" customFormat="false" ht="17.1" hidden="false" customHeight="true" outlineLevel="0" collapsed="false">
      <c r="B5" s="8" t="s">
        <v>3</v>
      </c>
      <c r="C5" s="8"/>
      <c r="D5" s="8"/>
      <c r="E5" s="9"/>
      <c r="F5" s="2"/>
      <c r="G5" s="2"/>
      <c r="H5" s="2"/>
      <c r="I5" s="10" t="s">
        <v>4</v>
      </c>
      <c r="J5" s="10"/>
      <c r="K5" s="11" t="s">
        <v>5</v>
      </c>
      <c r="L5" s="11"/>
    </row>
    <row r="6" customFormat="false" ht="17.1" hidden="false" customHeight="true" outlineLevel="0" collapsed="false">
      <c r="B6" s="8" t="s">
        <v>7</v>
      </c>
      <c r="C6" s="8"/>
      <c r="D6" s="8"/>
      <c r="E6" s="9"/>
      <c r="F6" s="2"/>
      <c r="G6" s="2"/>
      <c r="H6" s="2"/>
      <c r="I6" s="12"/>
      <c r="J6" s="12"/>
      <c r="K6" s="13"/>
      <c r="L6" s="13"/>
    </row>
    <row r="7" customFormat="false" ht="17.1" hidden="false" customHeight="true" outlineLevel="0" collapsed="false">
      <c r="B7" s="8"/>
      <c r="C7" s="8"/>
      <c r="D7" s="8"/>
      <c r="E7" s="9"/>
      <c r="F7" s="2"/>
      <c r="G7" s="2"/>
      <c r="H7" s="2"/>
      <c r="I7" s="10" t="s">
        <v>8</v>
      </c>
      <c r="J7" s="10"/>
      <c r="K7" s="14" t="s">
        <v>9</v>
      </c>
      <c r="L7" s="14"/>
    </row>
    <row r="8" customFormat="false" ht="17.1" hidden="false" customHeight="true" outlineLevel="0" collapsed="false">
      <c r="B8" s="2"/>
      <c r="C8" s="2"/>
      <c r="D8" s="2"/>
      <c r="E8" s="2"/>
      <c r="F8" s="2"/>
      <c r="G8" s="2"/>
      <c r="H8" s="2"/>
      <c r="I8" s="10"/>
      <c r="J8" s="10"/>
      <c r="K8" s="15"/>
      <c r="L8" s="15"/>
    </row>
    <row r="9" customFormat="false" ht="17.1" hidden="false" customHeight="true" outlineLevel="0" collapsed="false">
      <c r="B9" s="2"/>
      <c r="C9" s="2"/>
      <c r="D9" s="2"/>
      <c r="E9" s="2"/>
      <c r="F9" s="2"/>
      <c r="G9" s="2"/>
      <c r="H9" s="2"/>
      <c r="I9" s="10" t="s">
        <v>10</v>
      </c>
      <c r="J9" s="10"/>
      <c r="K9" s="16" t="s">
        <v>11</v>
      </c>
      <c r="L9" s="16"/>
    </row>
    <row r="10" customFormat="false" ht="17.1" hidden="false" customHeight="true" outlineLevel="0" collapsed="false">
      <c r="B10" s="17" t="s">
        <v>13</v>
      </c>
      <c r="C10" s="18"/>
      <c r="D10" s="19" t="n">
        <v>4</v>
      </c>
      <c r="E10" s="20"/>
      <c r="F10" s="2"/>
      <c r="G10" s="2"/>
      <c r="H10" s="2"/>
      <c r="I10" s="10"/>
      <c r="J10" s="10"/>
      <c r="K10" s="15"/>
      <c r="L10" s="15"/>
    </row>
    <row r="11" customFormat="false" ht="17.1" hidden="false" customHeight="true" outlineLevel="0" collapsed="false">
      <c r="B11" s="22" t="s">
        <v>15</v>
      </c>
      <c r="C11" s="22"/>
      <c r="D11" s="23" t="n">
        <v>0.375</v>
      </c>
      <c r="E11" s="20"/>
      <c r="F11" s="2"/>
      <c r="G11" s="2"/>
      <c r="H11" s="2"/>
      <c r="I11" s="24"/>
      <c r="J11" s="24"/>
      <c r="K11" s="25"/>
      <c r="L11" s="26"/>
    </row>
    <row r="12" customFormat="false" ht="17.1" hidden="false" customHeight="true" outlineLevel="0" collapsed="false">
      <c r="B12" s="17" t="s">
        <v>16</v>
      </c>
      <c r="C12" s="27"/>
      <c r="D12" s="28" t="n">
        <v>42005</v>
      </c>
      <c r="E12" s="29" t="s">
        <v>17</v>
      </c>
      <c r="F12" s="30" t="n">
        <v>42124</v>
      </c>
      <c r="G12" s="2"/>
      <c r="H12" s="2"/>
      <c r="I12" s="24"/>
      <c r="J12" s="24"/>
      <c r="K12" s="25"/>
      <c r="L12" s="26"/>
    </row>
    <row r="13" customFormat="false" ht="17.1" hidden="false" customHeight="true" outlineLevel="0" collapsed="false">
      <c r="B13" s="17" t="s">
        <v>18</v>
      </c>
      <c r="C13" s="27"/>
      <c r="D13" s="19" t="n">
        <v>5.3</v>
      </c>
      <c r="E13" s="33" t="s">
        <v>19</v>
      </c>
      <c r="F13" s="19" t="n">
        <v>1</v>
      </c>
      <c r="G13" s="34" t="s">
        <v>20</v>
      </c>
      <c r="H13" s="19" t="n">
        <f aca="false">J23</f>
        <v>0.3</v>
      </c>
      <c r="I13" s="34" t="s">
        <v>21</v>
      </c>
      <c r="J13" s="19" t="n">
        <f aca="false">D13-F13-H13</f>
        <v>4</v>
      </c>
      <c r="K13" s="25"/>
      <c r="L13" s="26"/>
    </row>
    <row r="14" customFormat="false" ht="13.5" hidden="false" customHeight="false" outlineLevel="0" collapsed="false">
      <c r="B14" s="0"/>
      <c r="C14" s="0"/>
      <c r="D14" s="0"/>
      <c r="E14" s="0"/>
      <c r="F14" s="0"/>
      <c r="G14" s="0"/>
      <c r="H14" s="0"/>
      <c r="I14" s="0"/>
      <c r="J14" s="0"/>
      <c r="K14" s="0"/>
      <c r="L14" s="0"/>
    </row>
    <row r="15" customFormat="false" ht="21" hidden="false" customHeight="true" outlineLevel="0" collapsed="false">
      <c r="B15" s="37" t="s">
        <v>23</v>
      </c>
      <c r="C15" s="38" t="s">
        <v>24</v>
      </c>
      <c r="D15" s="38" t="s">
        <v>25</v>
      </c>
      <c r="E15" s="39" t="s">
        <v>26</v>
      </c>
      <c r="F15" s="38" t="s">
        <v>24</v>
      </c>
      <c r="G15" s="38" t="s">
        <v>25</v>
      </c>
      <c r="H15" s="39" t="s">
        <v>27</v>
      </c>
      <c r="I15" s="40" t="s">
        <v>28</v>
      </c>
      <c r="J15" s="38" t="s">
        <v>29</v>
      </c>
      <c r="K15" s="38" t="s">
        <v>30</v>
      </c>
      <c r="L15" s="38" t="s">
        <v>31</v>
      </c>
    </row>
    <row r="16" customFormat="false" ht="21" hidden="false" customHeight="true" outlineLevel="0" collapsed="false">
      <c r="B16" s="199" t="s">
        <v>34</v>
      </c>
      <c r="C16" s="200"/>
      <c r="D16" s="200"/>
      <c r="E16" s="186" t="n">
        <f aca="false">D16-C16</f>
        <v>0</v>
      </c>
      <c r="F16" s="201"/>
      <c r="G16" s="200"/>
      <c r="H16" s="186" t="n">
        <f aca="false">G16-F16</f>
        <v>0</v>
      </c>
      <c r="I16" s="202"/>
      <c r="J16" s="203"/>
      <c r="K16" s="186" t="str">
        <f aca="false">IF(J16="","",J16*($D$11/$D$10))</f>
        <v/>
      </c>
      <c r="L16" s="202" t="n">
        <f aca="false">E16+H16-I16</f>
        <v>0</v>
      </c>
    </row>
    <row r="17" customFormat="false" ht="21" hidden="false" customHeight="true" outlineLevel="0" collapsed="false">
      <c r="B17" s="199" t="s">
        <v>35</v>
      </c>
      <c r="C17" s="200" t="n">
        <v>0.416666666666667</v>
      </c>
      <c r="D17" s="200" t="n">
        <v>0.479166666666667</v>
      </c>
      <c r="E17" s="186" t="n">
        <f aca="false">D17-C17</f>
        <v>0.0625</v>
      </c>
      <c r="F17" s="201"/>
      <c r="G17" s="200"/>
      <c r="H17" s="186" t="n">
        <f aca="false">G17-F17</f>
        <v>0</v>
      </c>
      <c r="I17" s="202" t="n">
        <v>0.0208333333333333</v>
      </c>
      <c r="J17" s="203"/>
      <c r="K17" s="186" t="str">
        <f aca="false">IF(J17="","",J17*($D$11/$D$10))</f>
        <v/>
      </c>
      <c r="L17" s="202" t="n">
        <f aca="false">E17+H17-I17</f>
        <v>0.0416666666666667</v>
      </c>
    </row>
    <row r="18" customFormat="false" ht="21" hidden="false" customHeight="true" outlineLevel="0" collapsed="false">
      <c r="B18" s="199" t="s">
        <v>36</v>
      </c>
      <c r="C18" s="200" t="n">
        <v>0.333333333333333</v>
      </c>
      <c r="D18" s="200" t="n">
        <v>0.395833333333333</v>
      </c>
      <c r="E18" s="186" t="n">
        <f aca="false">D18-C18</f>
        <v>0.0625</v>
      </c>
      <c r="F18" s="201" t="n">
        <v>0.583333333333333</v>
      </c>
      <c r="G18" s="200" t="n">
        <v>0.625</v>
      </c>
      <c r="H18" s="186" t="n">
        <f aca="false">G18-F18</f>
        <v>0.0416666666666666</v>
      </c>
      <c r="I18" s="202"/>
      <c r="J18" s="203"/>
      <c r="K18" s="186" t="str">
        <f aca="false">IF(J18="","",J18*($D$11/$D$10))</f>
        <v/>
      </c>
      <c r="L18" s="202" t="n">
        <f aca="false">E18+H18-I18</f>
        <v>0.104166666666667</v>
      </c>
    </row>
    <row r="19" customFormat="false" ht="21" hidden="false" customHeight="true" outlineLevel="0" collapsed="false">
      <c r="B19" s="199" t="s">
        <v>38</v>
      </c>
      <c r="C19" s="200"/>
      <c r="D19" s="200"/>
      <c r="E19" s="186" t="n">
        <f aca="false">D19-C19</f>
        <v>0</v>
      </c>
      <c r="F19" s="201"/>
      <c r="G19" s="200"/>
      <c r="H19" s="186" t="n">
        <f aca="false">G19-F19</f>
        <v>0</v>
      </c>
      <c r="I19" s="202"/>
      <c r="J19" s="203" t="n">
        <v>0.3</v>
      </c>
      <c r="K19" s="186" t="n">
        <f aca="false">IF(J19="","",J19*($D$11/$D$10))</f>
        <v>0.028125</v>
      </c>
      <c r="L19" s="202" t="n">
        <f aca="false">E19+H19-I19</f>
        <v>0</v>
      </c>
    </row>
    <row r="20" customFormat="false" ht="21" hidden="false" customHeight="true" outlineLevel="0" collapsed="false">
      <c r="B20" s="199" t="s">
        <v>39</v>
      </c>
      <c r="C20" s="200" t="n">
        <v>0.375</v>
      </c>
      <c r="D20" s="200" t="n">
        <v>0.541666666666667</v>
      </c>
      <c r="E20" s="186" t="n">
        <f aca="false">D20-C20</f>
        <v>0.166666666666667</v>
      </c>
      <c r="F20" s="201"/>
      <c r="G20" s="200"/>
      <c r="H20" s="186" t="n">
        <f aca="false">G20-F20</f>
        <v>0</v>
      </c>
      <c r="I20" s="202"/>
      <c r="J20" s="203"/>
      <c r="K20" s="186" t="str">
        <f aca="false">IF(J20="","",J20*($D$11/$D$10))</f>
        <v/>
      </c>
      <c r="L20" s="202" t="n">
        <f aca="false">E20+H20-I20</f>
        <v>0.166666666666667</v>
      </c>
    </row>
    <row r="21" customFormat="false" ht="21" hidden="false" customHeight="true" outlineLevel="0" collapsed="false">
      <c r="B21" s="199" t="s">
        <v>40</v>
      </c>
      <c r="C21" s="200"/>
      <c r="D21" s="200"/>
      <c r="E21" s="186" t="n">
        <f aca="false">D21-C21</f>
        <v>0</v>
      </c>
      <c r="F21" s="201"/>
      <c r="G21" s="200"/>
      <c r="H21" s="186" t="n">
        <f aca="false">G21-F21</f>
        <v>0</v>
      </c>
      <c r="I21" s="202"/>
      <c r="J21" s="203"/>
      <c r="K21" s="186" t="str">
        <f aca="false">IF(J21="","",J21*($D$11/$D$10))</f>
        <v/>
      </c>
      <c r="L21" s="202" t="n">
        <f aca="false">E21+H21-I21</f>
        <v>0</v>
      </c>
    </row>
    <row r="22" customFormat="false" ht="21" hidden="false" customHeight="true" outlineLevel="0" collapsed="false">
      <c r="B22" s="199" t="s">
        <v>41</v>
      </c>
      <c r="C22" s="200"/>
      <c r="D22" s="200"/>
      <c r="E22" s="186" t="n">
        <f aca="false">D22-C22</f>
        <v>0</v>
      </c>
      <c r="F22" s="201"/>
      <c r="G22" s="200"/>
      <c r="H22" s="186" t="n">
        <f aca="false">G22-F22</f>
        <v>0</v>
      </c>
      <c r="I22" s="202"/>
      <c r="J22" s="203"/>
      <c r="K22" s="186" t="str">
        <f aca="false">IF(J22="","",J22*($D$11/$D$10))</f>
        <v/>
      </c>
      <c r="L22" s="202" t="n">
        <f aca="false">E22+H22-I22</f>
        <v>0</v>
      </c>
    </row>
    <row r="23" customFormat="false" ht="21" hidden="false" customHeight="true" outlineLevel="0" collapsed="false">
      <c r="B23" s="0"/>
      <c r="C23" s="0"/>
      <c r="D23" s="0"/>
      <c r="E23" s="0"/>
      <c r="F23" s="0"/>
      <c r="G23" s="0"/>
      <c r="H23" s="0"/>
      <c r="I23" s="199" t="s">
        <v>83</v>
      </c>
      <c r="J23" s="204" t="n">
        <f aca="false">SUM(J16:J22)</f>
        <v>0.3</v>
      </c>
      <c r="K23" s="202" t="n">
        <f aca="false">SUM(K16:K22)</f>
        <v>0.028125</v>
      </c>
      <c r="L23" s="202" t="n">
        <f aca="false">SUM(L16:L22)</f>
        <v>0.3125</v>
      </c>
    </row>
    <row r="24" customFormat="false" ht="21" hidden="false" customHeight="true" outlineLevel="0" collapsed="false">
      <c r="B24" s="0"/>
      <c r="C24" s="0"/>
      <c r="D24" s="0"/>
      <c r="E24" s="0"/>
      <c r="F24" s="0"/>
      <c r="G24" s="0"/>
      <c r="H24" s="0"/>
      <c r="I24" s="0"/>
      <c r="J24" s="0"/>
      <c r="K24" s="199" t="s">
        <v>43</v>
      </c>
      <c r="L24" s="202" t="n">
        <f aca="false">L23+K23</f>
        <v>0.340625</v>
      </c>
    </row>
    <row r="25" customFormat="false" ht="55.5" hidden="false" customHeight="true" outlineLevel="0" collapsed="false">
      <c r="B25" s="205"/>
      <c r="C25" s="205"/>
      <c r="D25" s="205"/>
      <c r="E25" s="205"/>
      <c r="F25" s="205"/>
      <c r="G25" s="206"/>
      <c r="H25" s="206"/>
      <c r="I25" s="206"/>
      <c r="J25" s="207"/>
      <c r="K25" s="207"/>
      <c r="L25" s="208"/>
    </row>
    <row r="26" customFormat="false" ht="14.25" hidden="false" customHeight="false" outlineLevel="0" collapsed="false">
      <c r="B26" s="0"/>
      <c r="C26" s="0"/>
      <c r="D26" s="0"/>
      <c r="E26" s="0"/>
      <c r="F26" s="0"/>
      <c r="G26" s="69" t="s">
        <v>57</v>
      </c>
      <c r="H26" s="69"/>
      <c r="I26" s="70"/>
      <c r="J26" s="71"/>
      <c r="K26" s="71"/>
      <c r="L26" s="72" t="s">
        <v>58</v>
      </c>
    </row>
    <row r="27" customFormat="false" ht="55.5" hidden="false" customHeight="true" outlineLevel="0" collapsed="false">
      <c r="B27" s="205"/>
      <c r="C27" s="205"/>
      <c r="D27" s="205"/>
      <c r="E27" s="205"/>
      <c r="F27" s="205"/>
      <c r="G27" s="73"/>
      <c r="H27" s="73"/>
      <c r="I27" s="73"/>
      <c r="J27" s="74"/>
      <c r="K27" s="74"/>
      <c r="L27" s="75"/>
    </row>
    <row r="28" customFormat="false" ht="14.25" hidden="false" customHeight="false" outlineLevel="0" collapsed="false">
      <c r="D28" s="0"/>
      <c r="E28" s="0"/>
      <c r="G28" s="69" t="s">
        <v>59</v>
      </c>
      <c r="H28" s="69"/>
      <c r="I28" s="70"/>
      <c r="J28" s="70"/>
      <c r="K28" s="70"/>
      <c r="L28" s="72" t="s">
        <v>58</v>
      </c>
    </row>
  </sheetData>
  <sheetProtection sheet="true" objects="true" scenarios="true"/>
  <mergeCells count="15">
    <mergeCell ref="B3:G3"/>
    <mergeCell ref="B5:D5"/>
    <mergeCell ref="I5:J5"/>
    <mergeCell ref="K5:L5"/>
    <mergeCell ref="B6:D6"/>
    <mergeCell ref="B7:D7"/>
    <mergeCell ref="I7:J7"/>
    <mergeCell ref="K7:L7"/>
    <mergeCell ref="I8:J8"/>
    <mergeCell ref="K8:L8"/>
    <mergeCell ref="I9:J9"/>
    <mergeCell ref="K9:L9"/>
    <mergeCell ref="I10:J10"/>
    <mergeCell ref="K10:L10"/>
    <mergeCell ref="B11:C11"/>
  </mergeCells>
  <conditionalFormatting sqref="L24">
    <cfRule type="cellIs" priority="2" operator="lessThan" aboveAverage="0" equalAverage="0" bottom="0" percent="0" rank="0" text="" dxfId="0">
      <formula>$D$11</formula>
    </cfRule>
  </conditionalFormatting>
  <printOptions headings="false" gridLines="false" gridLinesSet="true" horizontalCentered="false" verticalCentered="false"/>
  <pageMargins left="0.5" right="0.5" top="0.75" bottom="0"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2000-08-25T01:59:39Z</dcterms:created>
  <dc:creator>Stöckigt Anja</dc:creator>
  <dc:language>en-US</dc:language>
  <cp:lastModifiedBy>Markus Brandmeier</cp:lastModifiedBy>
  <cp:lastPrinted>2016-06-03T15:02:56Z</cp:lastPrinted>
  <dcterms:modified xsi:type="dcterms:W3CDTF">2016-07-04T09:42:56Z</dcterms:modified>
  <cp:revision>0</cp:revision>
</cp:coreProperties>
</file>