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uments\TimeSheet\"/>
    </mc:Choice>
  </mc:AlternateContent>
  <bookViews>
    <workbookView xWindow="0" yWindow="0" windowWidth="18480" windowHeight="91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2" l="1"/>
  <c r="F9" i="2"/>
  <c r="F8" i="2"/>
  <c r="D11" i="2" l="1"/>
  <c r="E11" i="2"/>
  <c r="C11" i="2"/>
  <c r="L81" i="1"/>
  <c r="O81" i="1" s="1"/>
  <c r="L80" i="1"/>
  <c r="O80" i="1" s="1"/>
  <c r="L79" i="1"/>
  <c r="O79" i="1" s="1"/>
  <c r="L78" i="1"/>
  <c r="O78" i="1" s="1"/>
  <c r="L77" i="1"/>
  <c r="L74" i="1"/>
  <c r="O74" i="1" s="1"/>
  <c r="L73" i="1"/>
  <c r="O73" i="1" s="1"/>
  <c r="L72" i="1"/>
  <c r="O72" i="1" s="1"/>
  <c r="L71" i="1"/>
  <c r="O71" i="1" s="1"/>
  <c r="L70" i="1"/>
  <c r="O70" i="1" s="1"/>
  <c r="N81" i="1" l="1"/>
  <c r="P81" i="1" s="1"/>
  <c r="C12" i="2" s="1"/>
  <c r="O77" i="1"/>
  <c r="N74" i="1"/>
  <c r="P74" i="1" s="1"/>
  <c r="D10" i="2"/>
  <c r="E10" i="2"/>
  <c r="C10" i="2"/>
  <c r="D9" i="2"/>
  <c r="E9" i="2"/>
  <c r="C9" i="2"/>
  <c r="D8" i="2"/>
  <c r="E8" i="2"/>
  <c r="C8" i="2"/>
  <c r="D7" i="2"/>
  <c r="E7" i="2"/>
  <c r="C7" i="2"/>
  <c r="D6" i="2"/>
  <c r="E6" i="2"/>
  <c r="C6" i="2"/>
  <c r="D5" i="2"/>
  <c r="E5" i="2"/>
  <c r="C5" i="2"/>
  <c r="D4" i="2"/>
  <c r="E4" i="2"/>
  <c r="C4" i="2"/>
  <c r="D3" i="2"/>
  <c r="E3" i="2"/>
  <c r="C3" i="2"/>
  <c r="D2" i="2"/>
  <c r="G2" i="2" s="1"/>
  <c r="E2" i="2"/>
  <c r="C2" i="2"/>
  <c r="F2" i="2"/>
  <c r="Q81" i="1" l="1"/>
  <c r="Q74" i="1"/>
  <c r="R74" i="1" s="1"/>
  <c r="G7" i="2"/>
  <c r="F6" i="2"/>
  <c r="F3" i="2"/>
  <c r="G3" i="2"/>
  <c r="P53" i="1"/>
  <c r="O53" i="1"/>
  <c r="R81" i="1" l="1"/>
  <c r="E12" i="2" s="1"/>
  <c r="F11" i="2" s="1"/>
  <c r="D12" i="2"/>
  <c r="P46" i="1"/>
  <c r="O60" i="1" l="1"/>
  <c r="L67" i="1"/>
  <c r="O67" i="1" s="1"/>
  <c r="L66" i="1"/>
  <c r="O66" i="1" s="1"/>
  <c r="L65" i="1"/>
  <c r="O65" i="1" s="1"/>
  <c r="L64" i="1"/>
  <c r="O64" i="1" s="1"/>
  <c r="L63" i="1"/>
  <c r="L60" i="1"/>
  <c r="L59" i="1"/>
  <c r="O59" i="1" s="1"/>
  <c r="L58" i="1"/>
  <c r="O58" i="1" s="1"/>
  <c r="L57" i="1"/>
  <c r="O57" i="1" s="1"/>
  <c r="L56" i="1"/>
  <c r="L53" i="1"/>
  <c r="L52" i="1"/>
  <c r="O52" i="1" s="1"/>
  <c r="O51" i="1"/>
  <c r="L51" i="1"/>
  <c r="L50" i="1"/>
  <c r="O50" i="1" s="1"/>
  <c r="L49" i="1"/>
  <c r="O46" i="1"/>
  <c r="N60" i="1" l="1"/>
  <c r="P60" i="1" s="1"/>
  <c r="Q60" i="1" s="1"/>
  <c r="R60" i="1" s="1"/>
  <c r="N67" i="1"/>
  <c r="P67" i="1" s="1"/>
  <c r="Q67" i="1" s="1"/>
  <c r="R67" i="1" s="1"/>
  <c r="N53" i="1"/>
  <c r="Q53" i="1" s="1"/>
  <c r="O63" i="1"/>
  <c r="O56" i="1"/>
  <c r="O49" i="1"/>
  <c r="L46" i="1"/>
  <c r="L45" i="1"/>
  <c r="O45" i="1" s="1"/>
  <c r="L44" i="1"/>
  <c r="O44" i="1" s="1"/>
  <c r="L43" i="1"/>
  <c r="O43" i="1" s="1"/>
  <c r="L42" i="1"/>
  <c r="R53" i="1" l="1"/>
  <c r="N46" i="1"/>
  <c r="O42" i="1"/>
  <c r="Q46" i="1" l="1"/>
  <c r="R46" i="1" s="1"/>
  <c r="L38" i="1"/>
  <c r="O38" i="1" s="1"/>
  <c r="L37" i="1"/>
  <c r="O37" i="1" s="1"/>
  <c r="L36" i="1"/>
  <c r="O36" i="1" s="1"/>
  <c r="L35" i="1"/>
  <c r="O35" i="1" s="1"/>
  <c r="L34" i="1"/>
  <c r="N38" i="1" l="1"/>
  <c r="O34" i="1"/>
  <c r="O10" i="1"/>
  <c r="L29" i="1"/>
  <c r="O29" i="1" s="1"/>
  <c r="L30" i="1"/>
  <c r="O30" i="1" s="1"/>
  <c r="L28" i="1"/>
  <c r="O28" i="1" s="1"/>
  <c r="L27" i="1"/>
  <c r="O27" i="1" s="1"/>
  <c r="L26" i="1"/>
  <c r="O26" i="1" s="1"/>
  <c r="Q23" i="1"/>
  <c r="P23" i="1"/>
  <c r="P10" i="1"/>
  <c r="P17" i="1"/>
  <c r="L23" i="1"/>
  <c r="O23" i="1" s="1"/>
  <c r="L22" i="1"/>
  <c r="O22" i="1" s="1"/>
  <c r="L21" i="1"/>
  <c r="O21" i="1" s="1"/>
  <c r="L20" i="1"/>
  <c r="P38" i="1" l="1"/>
  <c r="Q38" i="1" s="1"/>
  <c r="R38" i="1" s="1"/>
  <c r="N30" i="1"/>
  <c r="P30" i="1" s="1"/>
  <c r="Q30" i="1" s="1"/>
  <c r="N23" i="1"/>
  <c r="O20" i="1"/>
  <c r="O13" i="1"/>
  <c r="O8" i="1"/>
  <c r="L6" i="1"/>
  <c r="O6" i="1" s="1"/>
  <c r="L7" i="1"/>
  <c r="O7" i="1" s="1"/>
  <c r="L9" i="1"/>
  <c r="O9" i="1" s="1"/>
  <c r="L10" i="1"/>
  <c r="L13" i="1"/>
  <c r="L14" i="1"/>
  <c r="O14" i="1" s="1"/>
  <c r="L15" i="1"/>
  <c r="L16" i="1"/>
  <c r="O16" i="1" s="1"/>
  <c r="L17" i="1"/>
  <c r="O17" i="1" s="1"/>
  <c r="L3" i="1"/>
  <c r="O3" i="1" s="1"/>
  <c r="R30" i="1" l="1"/>
  <c r="R23" i="1"/>
  <c r="N10" i="1"/>
  <c r="Q10" i="1" s="1"/>
  <c r="N17" i="1"/>
  <c r="Q17" i="1" s="1"/>
  <c r="R17" i="1" s="1"/>
  <c r="O15" i="1"/>
  <c r="R10" i="1" l="1"/>
</calcChain>
</file>

<file path=xl/sharedStrings.xml><?xml version="1.0" encoding="utf-8"?>
<sst xmlns="http://schemas.openxmlformats.org/spreadsheetml/2006/main" count="153" uniqueCount="76">
  <si>
    <t>Monday</t>
  </si>
  <si>
    <t>Tuesday</t>
  </si>
  <si>
    <t>Wednesday</t>
  </si>
  <si>
    <t>Thursday</t>
  </si>
  <si>
    <t>Friday</t>
  </si>
  <si>
    <t>w/c 25 March</t>
  </si>
  <si>
    <t>w/c 1 April</t>
  </si>
  <si>
    <t>w/c 8 April</t>
  </si>
  <si>
    <t>w/c 15 April</t>
  </si>
  <si>
    <t>w/c 22 April</t>
  </si>
  <si>
    <t>w/c 29 April</t>
  </si>
  <si>
    <t>w/c 6 May</t>
  </si>
  <si>
    <t>w/c 13 May</t>
  </si>
  <si>
    <t>w/c 20 May</t>
  </si>
  <si>
    <t>w/c 27 May</t>
  </si>
  <si>
    <t>Days:</t>
  </si>
  <si>
    <t>Days</t>
  </si>
  <si>
    <t>w/c 03 June</t>
  </si>
  <si>
    <t>w/c 10 June</t>
  </si>
  <si>
    <t>w/c 17 June</t>
  </si>
  <si>
    <t>w/c 24 June</t>
  </si>
  <si>
    <t>w/c 01 July</t>
  </si>
  <si>
    <t>w/c 08 July</t>
  </si>
  <si>
    <t>w/c 22 July</t>
  </si>
  <si>
    <t>w/c 29 July</t>
  </si>
  <si>
    <t>w/c 01 August</t>
  </si>
  <si>
    <t>w/c 05 August</t>
  </si>
  <si>
    <t>w/c 15 July</t>
  </si>
  <si>
    <t>w/c 19 August</t>
  </si>
  <si>
    <t>w/c 26 August</t>
  </si>
  <si>
    <t>w/c 12 August</t>
  </si>
  <si>
    <t>w/c 02 September</t>
  </si>
  <si>
    <t>w/c 09 September</t>
  </si>
  <si>
    <t>w/c 16 September</t>
  </si>
  <si>
    <t>w/c 23 September</t>
  </si>
  <si>
    <t>w/c 30 September</t>
  </si>
  <si>
    <t>w/c 01 October</t>
  </si>
  <si>
    <t>w/c 07 October</t>
  </si>
  <si>
    <t>w/c 14 October</t>
  </si>
  <si>
    <t>w/c 21 October</t>
  </si>
  <si>
    <t>w/c 28 October</t>
  </si>
  <si>
    <t>w/c 01 November</t>
  </si>
  <si>
    <t>w/c 04 November</t>
  </si>
  <si>
    <t>w/c 11 November</t>
  </si>
  <si>
    <t>w/c 18 November</t>
  </si>
  <si>
    <t>w/c 25 November</t>
  </si>
  <si>
    <t>w/c 02 December</t>
  </si>
  <si>
    <t>w/c 09 December</t>
  </si>
  <si>
    <t>w/c 16 December</t>
  </si>
  <si>
    <t>w/c 23 December</t>
  </si>
  <si>
    <t>w/c 30 December</t>
  </si>
  <si>
    <t>Payment for</t>
  </si>
  <si>
    <t>Invoice</t>
  </si>
  <si>
    <t>Total Ex VAT</t>
  </si>
  <si>
    <t>VAT</t>
  </si>
  <si>
    <t>Grand Total inc VAT</t>
  </si>
  <si>
    <t>INVOICE_CRM_INV_001</t>
  </si>
  <si>
    <t>INVOICE_CRM_INV_002</t>
  </si>
  <si>
    <t>INVOICE_CRM_INV_003</t>
  </si>
  <si>
    <t>INVOICE_CRM_INV_004</t>
  </si>
  <si>
    <t>INVOICE_CRM_INV_005</t>
  </si>
  <si>
    <t>INVOICE_CRM_INV_006</t>
  </si>
  <si>
    <t>INVOICE_CRM_INV_007</t>
  </si>
  <si>
    <t>INVOICE_CRM_INV_008</t>
  </si>
  <si>
    <t>INVOICE_CRM_INV_009</t>
  </si>
  <si>
    <t>w/c 01 Jan</t>
  </si>
  <si>
    <t>w/c 06 January</t>
  </si>
  <si>
    <t>w/c 13 January</t>
  </si>
  <si>
    <t>w/c 20 January</t>
  </si>
  <si>
    <t>w/c 27 January</t>
  </si>
  <si>
    <t>w/c 03 February</t>
  </si>
  <si>
    <t>w/c 10 February</t>
  </si>
  <si>
    <t>w/c 24 February</t>
  </si>
  <si>
    <t>w/c 17 February</t>
  </si>
  <si>
    <t>INVOICE_CRM_INV_010</t>
  </si>
  <si>
    <t>INVOICE_CRM_INV_011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</si>
</sst>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£&quot;* #,##0.00_-;\-&quot;£&quot;* #,##0.00_-;_-&quot;£&quot;* &quot;-&quot;??_-;_-@_-"/>
    <numFmt numFmtId="164" formatCode="&quot;£&quot;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6"/>
      <color rgb="FFFF0000"/>
      <name val="Arial"/>
      <family val="2"/>
    </font>
    <font>
      <sz val="6"/>
      <color theme="0"/>
      <name val="Arial"/>
      <family val="2"/>
    </font>
    <font>
      <sz val="6"/>
      <color theme="9"/>
      <name val="Arial"/>
      <family val="2"/>
    </font>
    <font>
      <b/>
      <sz val="6"/>
      <color theme="1"/>
      <name val="Arial"/>
      <family val="2"/>
    </font>
    <font>
      <sz val="6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vertical="top"/>
    </xf>
    <xf numFmtId="2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 vertical="top"/>
    </xf>
    <xf numFmtId="2" fontId="4" fillId="0" borderId="1" xfId="0" applyNumberFormat="1" applyFont="1" applyFill="1" applyBorder="1" applyAlignment="1">
      <alignment horizontal="left" vertical="top"/>
    </xf>
    <xf numFmtId="2" fontId="5" fillId="3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 vertical="top"/>
    </xf>
    <xf numFmtId="44" fontId="2" fillId="0" borderId="0" xfId="1" applyFont="1" applyAlignment="1">
      <alignment vertical="top"/>
    </xf>
    <xf numFmtId="17" fontId="6" fillId="0" borderId="0" xfId="0" applyNumberFormat="1" applyFont="1" applyAlignment="1">
      <alignment horizontal="left" vertical="top"/>
    </xf>
    <xf numFmtId="44" fontId="2" fillId="0" borderId="0" xfId="1" applyFont="1" applyAlignment="1">
      <alignment horizontal="right" vertical="top"/>
    </xf>
    <xf numFmtId="44" fontId="2" fillId="0" borderId="0" xfId="0" applyNumberFormat="1" applyFont="1" applyAlignment="1">
      <alignment vertical="top"/>
    </xf>
    <xf numFmtId="44" fontId="7" fillId="0" borderId="0" xfId="0" applyNumberFormat="1" applyFont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" fontId="5" fillId="0" borderId="1" xfId="0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7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44" fontId="8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44" fontId="9" fillId="0" borderId="0" xfId="1" applyFont="1" applyAlignment="1">
      <alignment horizontal="left" vertical="top"/>
    </xf>
    <xf numFmtId="44" fontId="9" fillId="0" borderId="0" xfId="0" applyNumberFormat="1" applyFont="1" applyAlignment="1">
      <alignment horizontal="left" vertical="top"/>
    </xf>
    <xf numFmtId="164" fontId="9" fillId="0" borderId="1" xfId="0" applyNumberFormat="1" applyFont="1" applyBorder="1" applyAlignment="1">
      <alignment horizontal="left" vertical="top"/>
    </xf>
    <xf numFmtId="17" fontId="9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64" fontId="9" fillId="0" borderId="2" xfId="0" applyNumberFormat="1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164" fontId="9" fillId="0" borderId="3" xfId="0" applyNumberFormat="1" applyFont="1" applyBorder="1" applyAlignment="1">
      <alignment horizontal="center" vertical="top"/>
    </xf>
    <xf numFmtId="164" fontId="9" fillId="0" borderId="4" xfId="0" applyNumberFormat="1" applyFont="1" applyBorder="1" applyAlignment="1">
      <alignment horizontal="center" vertical="top"/>
    </xf>
    <xf numFmtId="164" fontId="9" fillId="0" borderId="1" xfId="0" applyNumberFormat="1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44" fontId="9" fillId="0" borderId="2" xfId="0" applyNumberFormat="1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1"/>
  <sheetViews>
    <sheetView showGridLines="0" tabSelected="1" topLeftCell="A61" zoomScale="180" zoomScaleNormal="180" workbookViewId="0">
      <selection activeCell="S72" sqref="S72"/>
    </sheetView>
  </sheetViews>
  <sheetFormatPr defaultColWidth="8.85546875" defaultRowHeight="8.25" x14ac:dyDescent="0.2"/>
  <cols>
    <col min="1" max="1" width="10.7109375" style="1" bestFit="1" customWidth="1"/>
    <col min="2" max="11" width="3.42578125" style="1" bestFit="1" customWidth="1"/>
    <col min="12" max="12" width="3.5703125" style="3" bestFit="1" customWidth="1"/>
    <col min="13" max="13" width="6.7109375" style="14" bestFit="1" customWidth="1"/>
    <col min="14" max="14" width="4.140625" style="1" bestFit="1" customWidth="1"/>
    <col min="15" max="15" width="7.7109375" style="15" bestFit="1" customWidth="1"/>
    <col min="16" max="16" width="8.28515625" style="1" bestFit="1" customWidth="1"/>
    <col min="17" max="17" width="7.7109375" style="1" bestFit="1" customWidth="1"/>
    <col min="18" max="18" width="8.28515625" style="1" bestFit="1" customWidth="1"/>
    <col min="19" max="16384" width="8.85546875" style="1"/>
  </cols>
  <sheetData>
    <row r="2" spans="1:18" x14ac:dyDescent="0.2">
      <c r="A2" s="16">
        <v>43525</v>
      </c>
      <c r="B2" s="34" t="s">
        <v>0</v>
      </c>
      <c r="C2" s="34"/>
      <c r="D2" s="34" t="s">
        <v>1</v>
      </c>
      <c r="E2" s="34"/>
      <c r="F2" s="34" t="s">
        <v>2</v>
      </c>
      <c r="G2" s="34"/>
      <c r="H2" s="34" t="s">
        <v>3</v>
      </c>
      <c r="I2" s="34"/>
      <c r="J2" s="34" t="s">
        <v>4</v>
      </c>
      <c r="K2" s="34"/>
      <c r="L2" s="12" t="s">
        <v>16</v>
      </c>
      <c r="M2" s="17">
        <v>600</v>
      </c>
      <c r="O2" s="1"/>
    </row>
    <row r="3" spans="1:18" x14ac:dyDescent="0.2">
      <c r="A3" s="1" t="s">
        <v>5</v>
      </c>
      <c r="B3" s="5"/>
      <c r="C3" s="5"/>
      <c r="D3" s="5"/>
      <c r="E3" s="5"/>
      <c r="F3" s="5"/>
      <c r="G3" s="5"/>
      <c r="H3" s="5"/>
      <c r="I3" s="5"/>
      <c r="J3" s="6">
        <v>0.5</v>
      </c>
      <c r="K3" s="6">
        <v>0.5</v>
      </c>
      <c r="L3" s="13">
        <f>SUM(B3:K3)</f>
        <v>1</v>
      </c>
      <c r="O3" s="15">
        <f>L3*M2</f>
        <v>600</v>
      </c>
    </row>
    <row r="4" spans="1:18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4"/>
    </row>
    <row r="5" spans="1:18" x14ac:dyDescent="0.2">
      <c r="A5" s="16">
        <v>43556</v>
      </c>
      <c r="B5" s="34" t="s">
        <v>0</v>
      </c>
      <c r="C5" s="34"/>
      <c r="D5" s="34" t="s">
        <v>1</v>
      </c>
      <c r="E5" s="34"/>
      <c r="F5" s="34" t="s">
        <v>2</v>
      </c>
      <c r="G5" s="34"/>
      <c r="H5" s="34" t="s">
        <v>3</v>
      </c>
      <c r="I5" s="34"/>
      <c r="J5" s="34" t="s">
        <v>4</v>
      </c>
      <c r="K5" s="34"/>
      <c r="L5" s="12" t="s">
        <v>16</v>
      </c>
    </row>
    <row r="6" spans="1:18" x14ac:dyDescent="0.2">
      <c r="A6" s="1" t="s">
        <v>6</v>
      </c>
      <c r="B6" s="6">
        <v>0.5</v>
      </c>
      <c r="C6" s="6">
        <v>0.5</v>
      </c>
      <c r="D6" s="6">
        <v>0.5</v>
      </c>
      <c r="E6" s="6">
        <v>0.5</v>
      </c>
      <c r="F6" s="6">
        <v>0.5</v>
      </c>
      <c r="G6" s="6">
        <v>0.5</v>
      </c>
      <c r="H6" s="6">
        <v>0.5</v>
      </c>
      <c r="I6" s="6">
        <v>0.5</v>
      </c>
      <c r="J6" s="8"/>
      <c r="K6" s="8"/>
      <c r="L6" s="13">
        <f t="shared" ref="L6:L17" si="0">SUM(B6:K6)</f>
        <v>4</v>
      </c>
      <c r="O6" s="15">
        <f>L6*M$2</f>
        <v>2400</v>
      </c>
    </row>
    <row r="7" spans="1:18" x14ac:dyDescent="0.2">
      <c r="A7" s="1" t="s">
        <v>7</v>
      </c>
      <c r="B7" s="6">
        <v>0.5</v>
      </c>
      <c r="C7" s="6">
        <v>0.5</v>
      </c>
      <c r="D7" s="6">
        <v>0.5</v>
      </c>
      <c r="E7" s="6">
        <v>0.5</v>
      </c>
      <c r="F7" s="6">
        <v>0.5</v>
      </c>
      <c r="G7" s="6">
        <v>0.5</v>
      </c>
      <c r="H7" s="6">
        <v>0.5</v>
      </c>
      <c r="I7" s="6">
        <v>0.5</v>
      </c>
      <c r="J7" s="8"/>
      <c r="K7" s="8"/>
      <c r="L7" s="13">
        <f t="shared" si="0"/>
        <v>4</v>
      </c>
      <c r="O7" s="15">
        <f>L7*M$2</f>
        <v>2400</v>
      </c>
    </row>
    <row r="8" spans="1:18" x14ac:dyDescent="0.2">
      <c r="A8" s="1" t="s">
        <v>8</v>
      </c>
      <c r="B8" s="8"/>
      <c r="C8" s="8"/>
      <c r="D8" s="8"/>
      <c r="E8" s="8"/>
      <c r="F8" s="8"/>
      <c r="G8" s="8"/>
      <c r="H8" s="8"/>
      <c r="I8" s="8"/>
      <c r="J8" s="8"/>
      <c r="K8" s="8"/>
      <c r="L8" s="13">
        <v>0</v>
      </c>
      <c r="N8" s="2"/>
      <c r="O8" s="15">
        <f>L8*M$2</f>
        <v>0</v>
      </c>
    </row>
    <row r="9" spans="1:18" x14ac:dyDescent="0.2">
      <c r="A9" s="1" t="s">
        <v>9</v>
      </c>
      <c r="B9" s="8"/>
      <c r="C9" s="8"/>
      <c r="D9" s="6">
        <v>0.5</v>
      </c>
      <c r="E9" s="6">
        <v>0.5</v>
      </c>
      <c r="F9" s="6">
        <v>0.5</v>
      </c>
      <c r="G9" s="6">
        <v>0.5</v>
      </c>
      <c r="H9" s="8"/>
      <c r="I9" s="8"/>
      <c r="J9" s="6">
        <v>0.5</v>
      </c>
      <c r="K9" s="6">
        <v>0.5</v>
      </c>
      <c r="L9" s="13">
        <f t="shared" si="0"/>
        <v>3</v>
      </c>
      <c r="O9" s="15">
        <f>L9*M$2</f>
        <v>1800</v>
      </c>
    </row>
    <row r="10" spans="1:18" x14ac:dyDescent="0.2">
      <c r="A10" s="1" t="s">
        <v>10</v>
      </c>
      <c r="B10" s="6">
        <v>0.5</v>
      </c>
      <c r="C10" s="6">
        <v>0.5</v>
      </c>
      <c r="D10" s="6">
        <v>0.5</v>
      </c>
      <c r="E10" s="6">
        <v>0.5</v>
      </c>
      <c r="F10" s="9"/>
      <c r="G10" s="9"/>
      <c r="H10" s="9"/>
      <c r="I10" s="9"/>
      <c r="J10" s="9"/>
      <c r="K10" s="9"/>
      <c r="L10" s="13">
        <f t="shared" si="0"/>
        <v>2</v>
      </c>
      <c r="M10" s="14" t="s">
        <v>15</v>
      </c>
      <c r="N10" s="2">
        <f>SUM(L3:L10)</f>
        <v>14</v>
      </c>
      <c r="O10" s="15">
        <f>N10*M$2</f>
        <v>8400</v>
      </c>
      <c r="P10" s="19">
        <f>SUM($N10*M2)</f>
        <v>8400</v>
      </c>
      <c r="Q10" s="18">
        <f>SUM(P10*0.2)</f>
        <v>1680</v>
      </c>
      <c r="R10" s="18">
        <f>SUM(P10+Q10)</f>
        <v>10080</v>
      </c>
    </row>
    <row r="11" spans="1:18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4"/>
      <c r="P11" s="18"/>
    </row>
    <row r="12" spans="1:18" x14ac:dyDescent="0.2">
      <c r="A12" s="16">
        <v>43586</v>
      </c>
      <c r="B12" s="34" t="s">
        <v>0</v>
      </c>
      <c r="C12" s="34"/>
      <c r="D12" s="34" t="s">
        <v>1</v>
      </c>
      <c r="E12" s="34"/>
      <c r="F12" s="34" t="s">
        <v>2</v>
      </c>
      <c r="G12" s="34"/>
      <c r="H12" s="34" t="s">
        <v>3</v>
      </c>
      <c r="I12" s="34"/>
      <c r="J12" s="34" t="s">
        <v>4</v>
      </c>
      <c r="K12" s="34"/>
      <c r="L12" s="12" t="s">
        <v>16</v>
      </c>
      <c r="P12" s="18"/>
    </row>
    <row r="13" spans="1:18" x14ac:dyDescent="0.2">
      <c r="A13" s="1" t="s">
        <v>10</v>
      </c>
      <c r="B13" s="10"/>
      <c r="C13" s="10"/>
      <c r="D13" s="10"/>
      <c r="E13" s="10"/>
      <c r="F13" s="6">
        <v>0.5</v>
      </c>
      <c r="G13" s="6">
        <v>0.5</v>
      </c>
      <c r="H13" s="6">
        <v>0.5</v>
      </c>
      <c r="I13" s="6">
        <v>0.5</v>
      </c>
      <c r="J13" s="6">
        <v>0.5</v>
      </c>
      <c r="K13" s="6">
        <v>0.5</v>
      </c>
      <c r="L13" s="13">
        <f t="shared" si="0"/>
        <v>3</v>
      </c>
      <c r="O13" s="15">
        <f>L13*M$2</f>
        <v>1800</v>
      </c>
      <c r="P13" s="18"/>
    </row>
    <row r="14" spans="1:18" x14ac:dyDescent="0.2">
      <c r="A14" s="1" t="s">
        <v>11</v>
      </c>
      <c r="B14" s="11"/>
      <c r="C14" s="11"/>
      <c r="D14" s="6">
        <v>0.5</v>
      </c>
      <c r="E14" s="6">
        <v>0.5</v>
      </c>
      <c r="F14" s="6">
        <v>0.5</v>
      </c>
      <c r="G14" s="6">
        <v>0.5</v>
      </c>
      <c r="H14" s="6">
        <v>0.5</v>
      </c>
      <c r="I14" s="6">
        <v>0.5</v>
      </c>
      <c r="J14" s="6">
        <v>0.5</v>
      </c>
      <c r="K14" s="6">
        <v>0.5</v>
      </c>
      <c r="L14" s="13">
        <f t="shared" si="0"/>
        <v>4</v>
      </c>
      <c r="O14" s="15">
        <f>L14*M$2</f>
        <v>2400</v>
      </c>
      <c r="P14" s="18"/>
    </row>
    <row r="15" spans="1:18" x14ac:dyDescent="0.2">
      <c r="A15" s="1" t="s">
        <v>12</v>
      </c>
      <c r="B15" s="6">
        <v>0.5</v>
      </c>
      <c r="C15" s="6">
        <v>0.5</v>
      </c>
      <c r="D15" s="6">
        <v>0.5</v>
      </c>
      <c r="E15" s="6">
        <v>0.5</v>
      </c>
      <c r="F15" s="6">
        <v>0.5</v>
      </c>
      <c r="G15" s="6">
        <v>0.5</v>
      </c>
      <c r="H15" s="6">
        <v>0.5</v>
      </c>
      <c r="I15" s="6">
        <v>0.5</v>
      </c>
      <c r="J15" s="6">
        <v>0.5</v>
      </c>
      <c r="K15" s="6">
        <v>0.5</v>
      </c>
      <c r="L15" s="13">
        <f t="shared" si="0"/>
        <v>5</v>
      </c>
      <c r="O15" s="15">
        <f>L15*M$2</f>
        <v>3000</v>
      </c>
      <c r="P15" s="18"/>
    </row>
    <row r="16" spans="1:18" x14ac:dyDescent="0.2">
      <c r="A16" s="1" t="s">
        <v>13</v>
      </c>
      <c r="B16" s="6">
        <v>0.5</v>
      </c>
      <c r="C16" s="6">
        <v>0.5</v>
      </c>
      <c r="D16" s="6">
        <v>0.5</v>
      </c>
      <c r="E16" s="6">
        <v>0.5</v>
      </c>
      <c r="F16" s="6">
        <v>0.5</v>
      </c>
      <c r="G16" s="6">
        <v>0.5</v>
      </c>
      <c r="H16" s="6">
        <v>0.5</v>
      </c>
      <c r="I16" s="6">
        <v>0.5</v>
      </c>
      <c r="J16" s="6">
        <v>0.5</v>
      </c>
      <c r="K16" s="6">
        <v>0.5</v>
      </c>
      <c r="L16" s="13">
        <f t="shared" si="0"/>
        <v>5</v>
      </c>
      <c r="O16" s="15">
        <f>L16*M$2</f>
        <v>3000</v>
      </c>
      <c r="P16" s="18"/>
    </row>
    <row r="17" spans="1:18" x14ac:dyDescent="0.2">
      <c r="A17" s="1" t="s">
        <v>14</v>
      </c>
      <c r="B17" s="11"/>
      <c r="C17" s="11"/>
      <c r="D17" s="6">
        <v>0.5</v>
      </c>
      <c r="E17" s="6">
        <v>0.5</v>
      </c>
      <c r="F17" s="6">
        <v>0.5</v>
      </c>
      <c r="G17" s="6">
        <v>0.5</v>
      </c>
      <c r="H17" s="6">
        <v>0.5</v>
      </c>
      <c r="I17" s="6">
        <v>0.5</v>
      </c>
      <c r="J17" s="6">
        <v>0.5</v>
      </c>
      <c r="K17" s="6">
        <v>0.5</v>
      </c>
      <c r="L17" s="13">
        <f t="shared" si="0"/>
        <v>4</v>
      </c>
      <c r="M17" s="14" t="s">
        <v>15</v>
      </c>
      <c r="N17" s="2">
        <f>SUM(L13:L17)</f>
        <v>21</v>
      </c>
      <c r="O17" s="15">
        <f>L17*M$2</f>
        <v>2400</v>
      </c>
      <c r="P17" s="19">
        <f>SUM(N17*M2)</f>
        <v>12600</v>
      </c>
      <c r="Q17" s="19">
        <f>P17*0.2</f>
        <v>2520</v>
      </c>
      <c r="R17" s="19">
        <f>P17+Q17</f>
        <v>15120</v>
      </c>
    </row>
    <row r="19" spans="1:18" x14ac:dyDescent="0.2">
      <c r="A19" s="16">
        <v>43617</v>
      </c>
      <c r="B19" s="34" t="s">
        <v>0</v>
      </c>
      <c r="C19" s="34"/>
      <c r="D19" s="34" t="s">
        <v>1</v>
      </c>
      <c r="E19" s="34"/>
      <c r="F19" s="34" t="s">
        <v>2</v>
      </c>
      <c r="G19" s="34"/>
      <c r="H19" s="34" t="s">
        <v>3</v>
      </c>
      <c r="I19" s="34"/>
      <c r="J19" s="34" t="s">
        <v>4</v>
      </c>
      <c r="K19" s="34"/>
      <c r="L19" s="20" t="s">
        <v>16</v>
      </c>
      <c r="P19" s="18"/>
    </row>
    <row r="20" spans="1:18" x14ac:dyDescent="0.2">
      <c r="A20" s="1" t="s">
        <v>17</v>
      </c>
      <c r="B20" s="6">
        <v>0.5</v>
      </c>
      <c r="C20" s="6">
        <v>0.5</v>
      </c>
      <c r="D20" s="6">
        <v>0.5</v>
      </c>
      <c r="E20" s="6">
        <v>0.5</v>
      </c>
      <c r="F20" s="6">
        <v>0.5</v>
      </c>
      <c r="G20" s="6">
        <v>0.5</v>
      </c>
      <c r="H20" s="6">
        <v>0.5</v>
      </c>
      <c r="I20" s="6">
        <v>0.5</v>
      </c>
      <c r="J20" s="6">
        <v>0.5</v>
      </c>
      <c r="K20" s="6">
        <v>0.5</v>
      </c>
      <c r="L20" s="13">
        <f t="shared" ref="L20:L23" si="1">SUM(B20:K20)</f>
        <v>5</v>
      </c>
      <c r="O20" s="15">
        <f>L20*M$2</f>
        <v>3000</v>
      </c>
      <c r="P20" s="18"/>
    </row>
    <row r="21" spans="1:18" x14ac:dyDescent="0.2">
      <c r="A21" s="1" t="s">
        <v>18</v>
      </c>
      <c r="B21" s="6">
        <v>0.5</v>
      </c>
      <c r="C21" s="6">
        <v>0.5</v>
      </c>
      <c r="D21" s="6">
        <v>0.5</v>
      </c>
      <c r="E21" s="6">
        <v>0.5</v>
      </c>
      <c r="F21" s="6">
        <v>0.5</v>
      </c>
      <c r="G21" s="6">
        <v>0.5</v>
      </c>
      <c r="H21" s="6">
        <v>0.5</v>
      </c>
      <c r="I21" s="6">
        <v>0.5</v>
      </c>
      <c r="J21" s="6">
        <v>0.5</v>
      </c>
      <c r="K21" s="6">
        <v>0.5</v>
      </c>
      <c r="L21" s="13">
        <f t="shared" si="1"/>
        <v>5</v>
      </c>
      <c r="O21" s="15">
        <f>L21*M$2</f>
        <v>3000</v>
      </c>
      <c r="P21" s="18"/>
    </row>
    <row r="22" spans="1:18" x14ac:dyDescent="0.2">
      <c r="A22" s="1" t="s">
        <v>19</v>
      </c>
      <c r="B22" s="6">
        <v>0.5</v>
      </c>
      <c r="C22" s="6">
        <v>0.5</v>
      </c>
      <c r="D22" s="6">
        <v>0.5</v>
      </c>
      <c r="E22" s="6">
        <v>0.5</v>
      </c>
      <c r="F22" s="11"/>
      <c r="G22" s="11"/>
      <c r="H22" s="6">
        <v>0.5</v>
      </c>
      <c r="I22" s="6">
        <v>0.5</v>
      </c>
      <c r="J22" s="6">
        <v>0.5</v>
      </c>
      <c r="K22" s="6">
        <v>0.5</v>
      </c>
      <c r="L22" s="13">
        <f t="shared" si="1"/>
        <v>4</v>
      </c>
      <c r="O22" s="15">
        <f>L22*M$2</f>
        <v>2400</v>
      </c>
      <c r="P22" s="18"/>
    </row>
    <row r="23" spans="1:18" x14ac:dyDescent="0.2">
      <c r="A23" s="1" t="s">
        <v>20</v>
      </c>
      <c r="B23" s="6">
        <v>0.5</v>
      </c>
      <c r="C23" s="6">
        <v>0.5</v>
      </c>
      <c r="D23" s="6">
        <v>0.5</v>
      </c>
      <c r="E23" s="6">
        <v>0.5</v>
      </c>
      <c r="F23" s="6">
        <v>0.5</v>
      </c>
      <c r="G23" s="6">
        <v>0.5</v>
      </c>
      <c r="H23" s="6">
        <v>0.5</v>
      </c>
      <c r="I23" s="6">
        <v>0.5</v>
      </c>
      <c r="J23" s="6">
        <v>0.5</v>
      </c>
      <c r="K23" s="6">
        <v>0.5</v>
      </c>
      <c r="L23" s="13">
        <f t="shared" si="1"/>
        <v>5</v>
      </c>
      <c r="M23" s="14" t="s">
        <v>15</v>
      </c>
      <c r="N23" s="2">
        <f>SUM(L20:L23)</f>
        <v>19</v>
      </c>
      <c r="O23" s="15">
        <f>L23*M$2</f>
        <v>3000</v>
      </c>
      <c r="P23" s="19">
        <f>SUM(M2*N23)</f>
        <v>11400</v>
      </c>
      <c r="Q23" s="19">
        <f>P23*0.2</f>
        <v>2280</v>
      </c>
      <c r="R23" s="19">
        <f>P23+Q23</f>
        <v>13680</v>
      </c>
    </row>
    <row r="25" spans="1:18" x14ac:dyDescent="0.2">
      <c r="A25" s="16">
        <v>43647</v>
      </c>
      <c r="B25" s="34" t="s">
        <v>0</v>
      </c>
      <c r="C25" s="34"/>
      <c r="D25" s="34" t="s">
        <v>1</v>
      </c>
      <c r="E25" s="34"/>
      <c r="F25" s="34" t="s">
        <v>2</v>
      </c>
      <c r="G25" s="34"/>
      <c r="H25" s="34" t="s">
        <v>3</v>
      </c>
      <c r="I25" s="34"/>
      <c r="J25" s="34" t="s">
        <v>4</v>
      </c>
      <c r="K25" s="34"/>
      <c r="L25" s="20" t="s">
        <v>16</v>
      </c>
      <c r="P25" s="18"/>
    </row>
    <row r="26" spans="1:18" x14ac:dyDescent="0.2">
      <c r="A26" s="1" t="s">
        <v>21</v>
      </c>
      <c r="B26" s="6">
        <v>0.5</v>
      </c>
      <c r="C26" s="6">
        <v>0.5</v>
      </c>
      <c r="D26" s="6">
        <v>0.5</v>
      </c>
      <c r="E26" s="6">
        <v>0.5</v>
      </c>
      <c r="F26" s="6">
        <v>0.5</v>
      </c>
      <c r="G26" s="6">
        <v>0.5</v>
      </c>
      <c r="H26" s="6">
        <v>0.5</v>
      </c>
      <c r="I26" s="6">
        <v>0.5</v>
      </c>
      <c r="J26" s="6">
        <v>0.5</v>
      </c>
      <c r="K26" s="6">
        <v>0.5</v>
      </c>
      <c r="L26" s="13">
        <f t="shared" ref="L26:L29" si="2">SUM(B26:K26)</f>
        <v>5</v>
      </c>
      <c r="O26" s="15">
        <f>L26*M$2</f>
        <v>3000</v>
      </c>
      <c r="P26" s="18"/>
    </row>
    <row r="27" spans="1:18" x14ac:dyDescent="0.2">
      <c r="A27" s="1" t="s">
        <v>22</v>
      </c>
      <c r="B27" s="6">
        <v>0.5</v>
      </c>
      <c r="C27" s="6">
        <v>0.5</v>
      </c>
      <c r="D27" s="6">
        <v>0.5</v>
      </c>
      <c r="E27" s="6">
        <v>0.5</v>
      </c>
      <c r="F27" s="6">
        <v>0.5</v>
      </c>
      <c r="G27" s="6">
        <v>0.5</v>
      </c>
      <c r="H27" s="6">
        <v>0.5</v>
      </c>
      <c r="I27" s="6">
        <v>0.5</v>
      </c>
      <c r="J27" s="6">
        <v>0.5</v>
      </c>
      <c r="K27" s="6">
        <v>0.5</v>
      </c>
      <c r="L27" s="13">
        <f t="shared" si="2"/>
        <v>5</v>
      </c>
      <c r="O27" s="15">
        <f>L27*M$2</f>
        <v>3000</v>
      </c>
      <c r="P27" s="18"/>
    </row>
    <row r="28" spans="1:18" x14ac:dyDescent="0.2">
      <c r="A28" s="1" t="s">
        <v>27</v>
      </c>
      <c r="B28" s="6">
        <v>0.5</v>
      </c>
      <c r="C28" s="6">
        <v>0.5</v>
      </c>
      <c r="D28" s="6">
        <v>0.5</v>
      </c>
      <c r="E28" s="6">
        <v>0.5</v>
      </c>
      <c r="F28" s="6">
        <v>0.5</v>
      </c>
      <c r="G28" s="6">
        <v>0.5</v>
      </c>
      <c r="H28" s="6">
        <v>0.5</v>
      </c>
      <c r="I28" s="6">
        <v>0.5</v>
      </c>
      <c r="J28" s="6">
        <v>0.5</v>
      </c>
      <c r="K28" s="6">
        <v>0.5</v>
      </c>
      <c r="L28" s="13">
        <f t="shared" si="2"/>
        <v>5</v>
      </c>
      <c r="O28" s="15">
        <f>L28*M$2</f>
        <v>3000</v>
      </c>
      <c r="P28" s="18"/>
    </row>
    <row r="29" spans="1:18" x14ac:dyDescent="0.2">
      <c r="A29" s="1" t="s">
        <v>23</v>
      </c>
      <c r="B29" s="6">
        <v>0.5</v>
      </c>
      <c r="C29" s="6">
        <v>0.5</v>
      </c>
      <c r="D29" s="6">
        <v>0.5</v>
      </c>
      <c r="E29" s="6">
        <v>0.5</v>
      </c>
      <c r="F29" s="6">
        <v>0.5</v>
      </c>
      <c r="G29" s="6">
        <v>0.5</v>
      </c>
      <c r="H29" s="11"/>
      <c r="I29" s="11"/>
      <c r="J29" s="11"/>
      <c r="K29" s="11"/>
      <c r="L29" s="13">
        <f t="shared" si="2"/>
        <v>3</v>
      </c>
      <c r="O29" s="15">
        <f>L29*M$2</f>
        <v>1800</v>
      </c>
    </row>
    <row r="30" spans="1:18" x14ac:dyDescent="0.2">
      <c r="A30" s="1" t="s">
        <v>24</v>
      </c>
      <c r="B30" s="11"/>
      <c r="C30" s="11"/>
      <c r="D30" s="11"/>
      <c r="E30" s="11"/>
      <c r="F30" s="6">
        <v>0.5</v>
      </c>
      <c r="G30" s="6">
        <v>0.5</v>
      </c>
      <c r="H30" s="22"/>
      <c r="I30" s="22"/>
      <c r="J30" s="22"/>
      <c r="K30" s="22"/>
      <c r="L30" s="13">
        <f>SUM(B30:K30)</f>
        <v>1</v>
      </c>
      <c r="M30" s="14" t="s">
        <v>15</v>
      </c>
      <c r="N30" s="2">
        <f>SUM(L26:L30)</f>
        <v>19</v>
      </c>
      <c r="O30" s="15">
        <f>L30*M2</f>
        <v>600</v>
      </c>
      <c r="P30" s="19">
        <f>SUM(M2*N30)</f>
        <v>11400</v>
      </c>
      <c r="Q30" s="19">
        <f>P30*0.2</f>
        <v>2280</v>
      </c>
      <c r="R30" s="19">
        <f>P30+Q30</f>
        <v>13680</v>
      </c>
    </row>
    <row r="33" spans="1:18" x14ac:dyDescent="0.2">
      <c r="A33" s="16">
        <v>43678</v>
      </c>
      <c r="B33" s="34" t="s">
        <v>0</v>
      </c>
      <c r="C33" s="34"/>
      <c r="D33" s="34" t="s">
        <v>1</v>
      </c>
      <c r="E33" s="34"/>
      <c r="F33" s="34" t="s">
        <v>2</v>
      </c>
      <c r="G33" s="34"/>
      <c r="H33" s="34" t="s">
        <v>3</v>
      </c>
      <c r="I33" s="34"/>
      <c r="J33" s="34" t="s">
        <v>4</v>
      </c>
      <c r="K33" s="34"/>
      <c r="L33" s="21" t="s">
        <v>16</v>
      </c>
      <c r="P33" s="18"/>
    </row>
    <row r="34" spans="1:18" x14ac:dyDescent="0.2">
      <c r="A34" s="1" t="s">
        <v>25</v>
      </c>
      <c r="B34" s="22"/>
      <c r="C34" s="22"/>
      <c r="D34" s="22"/>
      <c r="E34" s="22"/>
      <c r="F34" s="22"/>
      <c r="G34" s="22"/>
      <c r="H34" s="6">
        <v>0.5</v>
      </c>
      <c r="I34" s="6">
        <v>0.5</v>
      </c>
      <c r="J34" s="6">
        <v>0.5</v>
      </c>
      <c r="K34" s="6">
        <v>0.5</v>
      </c>
      <c r="L34" s="13">
        <f t="shared" ref="L34:L37" si="3">SUM(B34:K34)</f>
        <v>2</v>
      </c>
      <c r="O34" s="15">
        <f>L34*M$2</f>
        <v>1200</v>
      </c>
      <c r="P34" s="18"/>
    </row>
    <row r="35" spans="1:18" x14ac:dyDescent="0.2">
      <c r="A35" s="1" t="s">
        <v>26</v>
      </c>
      <c r="B35" s="6">
        <v>0.5</v>
      </c>
      <c r="C35" s="6">
        <v>0.5</v>
      </c>
      <c r="D35" s="6">
        <v>0.5</v>
      </c>
      <c r="E35" s="6">
        <v>0.5</v>
      </c>
      <c r="F35" s="6">
        <v>0.5</v>
      </c>
      <c r="G35" s="6">
        <v>0.5</v>
      </c>
      <c r="H35" s="6">
        <v>0.5</v>
      </c>
      <c r="I35" s="6">
        <v>0.5</v>
      </c>
      <c r="J35" s="6">
        <v>0.5</v>
      </c>
      <c r="K35" s="6">
        <v>0.5</v>
      </c>
      <c r="L35" s="13">
        <f t="shared" si="3"/>
        <v>5</v>
      </c>
      <c r="O35" s="15">
        <f>L35*M$2</f>
        <v>3000</v>
      </c>
      <c r="P35" s="18"/>
    </row>
    <row r="36" spans="1:18" x14ac:dyDescent="0.2">
      <c r="A36" s="1" t="s">
        <v>30</v>
      </c>
      <c r="B36" s="6">
        <v>0.5</v>
      </c>
      <c r="C36" s="6">
        <v>0.5</v>
      </c>
      <c r="D36" s="6">
        <v>0.5</v>
      </c>
      <c r="E36" s="6">
        <v>0.5</v>
      </c>
      <c r="F36" s="6">
        <v>0.5</v>
      </c>
      <c r="G36" s="6">
        <v>0.5</v>
      </c>
      <c r="H36" s="11"/>
      <c r="I36" s="11"/>
      <c r="J36" s="6">
        <v>0.5</v>
      </c>
      <c r="K36" s="6">
        <v>0.5</v>
      </c>
      <c r="L36" s="13">
        <f t="shared" si="3"/>
        <v>4</v>
      </c>
      <c r="O36" s="15">
        <f>L36*M$2</f>
        <v>2400</v>
      </c>
      <c r="P36" s="18"/>
    </row>
    <row r="37" spans="1:18" x14ac:dyDescent="0.2">
      <c r="A37" s="1" t="s">
        <v>28</v>
      </c>
      <c r="B37" s="6">
        <v>0.5</v>
      </c>
      <c r="C37" s="6">
        <v>0.5</v>
      </c>
      <c r="D37" s="6">
        <v>0.5</v>
      </c>
      <c r="E37" s="6">
        <v>0.5</v>
      </c>
      <c r="F37" s="6">
        <v>0.5</v>
      </c>
      <c r="G37" s="6">
        <v>0.5</v>
      </c>
      <c r="H37" s="6">
        <v>0.5</v>
      </c>
      <c r="I37" s="6">
        <v>0.5</v>
      </c>
      <c r="J37" s="6">
        <v>0.5</v>
      </c>
      <c r="K37" s="6">
        <v>0.5</v>
      </c>
      <c r="L37" s="13">
        <f t="shared" si="3"/>
        <v>5</v>
      </c>
      <c r="O37" s="15">
        <f>L37*M$2</f>
        <v>3000</v>
      </c>
    </row>
    <row r="38" spans="1:18" x14ac:dyDescent="0.2">
      <c r="A38" s="1" t="s">
        <v>29</v>
      </c>
      <c r="B38" s="11"/>
      <c r="C38" s="11"/>
      <c r="D38" s="6">
        <v>0.5</v>
      </c>
      <c r="E38" s="6">
        <v>0.5</v>
      </c>
      <c r="F38" s="6">
        <v>0.5</v>
      </c>
      <c r="G38" s="6">
        <v>0.5</v>
      </c>
      <c r="H38" s="6">
        <v>0.5</v>
      </c>
      <c r="I38" s="6">
        <v>0.5</v>
      </c>
      <c r="J38" s="6">
        <v>0.5</v>
      </c>
      <c r="K38" s="6">
        <v>0.5</v>
      </c>
      <c r="L38" s="13">
        <f>SUM(B38:K38)</f>
        <v>4</v>
      </c>
      <c r="M38" s="14" t="s">
        <v>15</v>
      </c>
      <c r="N38" s="2">
        <f>SUM(L34:L38)</f>
        <v>20</v>
      </c>
      <c r="O38" s="15">
        <f>L38*M2</f>
        <v>2400</v>
      </c>
      <c r="P38" s="19">
        <f>SUM(M2*N38)</f>
        <v>12000</v>
      </c>
      <c r="Q38" s="19">
        <f>P38*0.2</f>
        <v>2400</v>
      </c>
      <c r="R38" s="19">
        <f>P38+Q38</f>
        <v>14400</v>
      </c>
    </row>
    <row r="41" spans="1:18" x14ac:dyDescent="0.2">
      <c r="A41" s="16">
        <v>43709</v>
      </c>
      <c r="B41" s="34" t="s">
        <v>0</v>
      </c>
      <c r="C41" s="34"/>
      <c r="D41" s="34" t="s">
        <v>1</v>
      </c>
      <c r="E41" s="34"/>
      <c r="F41" s="34" t="s">
        <v>2</v>
      </c>
      <c r="G41" s="34"/>
      <c r="H41" s="34" t="s">
        <v>3</v>
      </c>
      <c r="I41" s="34"/>
      <c r="J41" s="34" t="s">
        <v>4</v>
      </c>
      <c r="K41" s="34"/>
      <c r="L41" s="23" t="s">
        <v>16</v>
      </c>
      <c r="P41" s="18"/>
    </row>
    <row r="42" spans="1:18" x14ac:dyDescent="0.2">
      <c r="A42" s="1" t="s">
        <v>31</v>
      </c>
      <c r="B42" s="6">
        <v>0.5</v>
      </c>
      <c r="C42" s="6">
        <v>0.5</v>
      </c>
      <c r="D42" s="6">
        <v>0.5</v>
      </c>
      <c r="E42" s="6">
        <v>0.5</v>
      </c>
      <c r="F42" s="6">
        <v>0.5</v>
      </c>
      <c r="G42" s="6">
        <v>0.5</v>
      </c>
      <c r="H42" s="6">
        <v>0.5</v>
      </c>
      <c r="I42" s="6">
        <v>0.5</v>
      </c>
      <c r="J42" s="6">
        <v>0.5</v>
      </c>
      <c r="K42" s="6">
        <v>0.5</v>
      </c>
      <c r="L42" s="13">
        <f t="shared" ref="L42:L45" si="4">SUM(B42:K42)</f>
        <v>5</v>
      </c>
      <c r="O42" s="15">
        <f>L42*M$2</f>
        <v>3000</v>
      </c>
      <c r="P42" s="18"/>
    </row>
    <row r="43" spans="1:18" x14ac:dyDescent="0.2">
      <c r="A43" s="1" t="s">
        <v>32</v>
      </c>
      <c r="B43" s="6">
        <v>0.5</v>
      </c>
      <c r="C43" s="6">
        <v>0.5</v>
      </c>
      <c r="D43" s="6">
        <v>0.5</v>
      </c>
      <c r="E43" s="6">
        <v>0.5</v>
      </c>
      <c r="F43" s="6">
        <v>0.5</v>
      </c>
      <c r="G43" s="6">
        <v>0.5</v>
      </c>
      <c r="H43" s="6">
        <v>0.5</v>
      </c>
      <c r="I43" s="6">
        <v>0.5</v>
      </c>
      <c r="J43" s="6">
        <v>0.5</v>
      </c>
      <c r="K43" s="6">
        <v>0.5</v>
      </c>
      <c r="L43" s="13">
        <f t="shared" si="4"/>
        <v>5</v>
      </c>
      <c r="O43" s="15">
        <f>L43*M$2</f>
        <v>3000</v>
      </c>
      <c r="P43" s="18"/>
    </row>
    <row r="44" spans="1:18" x14ac:dyDescent="0.2">
      <c r="A44" s="1" t="s">
        <v>33</v>
      </c>
      <c r="B44" s="6">
        <v>0.5</v>
      </c>
      <c r="C44" s="6">
        <v>0.5</v>
      </c>
      <c r="D44" s="6">
        <v>0.5</v>
      </c>
      <c r="E44" s="6">
        <v>0.5</v>
      </c>
      <c r="F44" s="6">
        <v>0.5</v>
      </c>
      <c r="G44" s="6">
        <v>0.5</v>
      </c>
      <c r="H44" s="6">
        <v>0.5</v>
      </c>
      <c r="I44" s="6">
        <v>0.5</v>
      </c>
      <c r="J44" s="6">
        <v>0.5</v>
      </c>
      <c r="K44" s="6">
        <v>0.5</v>
      </c>
      <c r="L44" s="13">
        <f t="shared" si="4"/>
        <v>5</v>
      </c>
      <c r="O44" s="15">
        <f>L44*M$2</f>
        <v>3000</v>
      </c>
      <c r="P44" s="18"/>
    </row>
    <row r="45" spans="1:18" x14ac:dyDescent="0.2">
      <c r="A45" s="1" t="s">
        <v>34</v>
      </c>
      <c r="B45" s="6">
        <v>0.5</v>
      </c>
      <c r="C45" s="6">
        <v>0.5</v>
      </c>
      <c r="D45" s="6">
        <v>0.5</v>
      </c>
      <c r="E45" s="6">
        <v>0.5</v>
      </c>
      <c r="F45" s="6">
        <v>0.5</v>
      </c>
      <c r="G45" s="6">
        <v>0.5</v>
      </c>
      <c r="H45" s="11"/>
      <c r="I45" s="11"/>
      <c r="J45" s="6">
        <v>0.5</v>
      </c>
      <c r="K45" s="6">
        <v>0.5</v>
      </c>
      <c r="L45" s="13">
        <f t="shared" si="4"/>
        <v>4</v>
      </c>
      <c r="O45" s="15">
        <f>L45*M$2</f>
        <v>2400</v>
      </c>
    </row>
    <row r="46" spans="1:18" x14ac:dyDescent="0.2">
      <c r="A46" s="1" t="s">
        <v>35</v>
      </c>
      <c r="B46" s="6">
        <v>0.5</v>
      </c>
      <c r="C46" s="6">
        <v>0.5</v>
      </c>
      <c r="D46" s="22"/>
      <c r="E46" s="22"/>
      <c r="F46" s="22"/>
      <c r="G46" s="22"/>
      <c r="H46" s="22"/>
      <c r="I46" s="22"/>
      <c r="J46" s="22"/>
      <c r="K46" s="22"/>
      <c r="L46" s="13">
        <f>SUM(B46:K46)</f>
        <v>1</v>
      </c>
      <c r="M46" s="14" t="s">
        <v>15</v>
      </c>
      <c r="N46" s="2">
        <f>SUM(L42:L46)</f>
        <v>20</v>
      </c>
      <c r="O46" s="15">
        <f>L46*M2</f>
        <v>600</v>
      </c>
      <c r="P46" s="19">
        <f>SUM(M$2*N46)</f>
        <v>12000</v>
      </c>
      <c r="Q46" s="19">
        <f>P46*0.2</f>
        <v>2400</v>
      </c>
      <c r="R46" s="19">
        <f>P46+Q46</f>
        <v>14400</v>
      </c>
    </row>
    <row r="48" spans="1:18" x14ac:dyDescent="0.2">
      <c r="A48" s="16">
        <v>43739</v>
      </c>
      <c r="B48" s="34" t="s">
        <v>0</v>
      </c>
      <c r="C48" s="34"/>
      <c r="D48" s="34" t="s">
        <v>1</v>
      </c>
      <c r="E48" s="34"/>
      <c r="F48" s="34" t="s">
        <v>2</v>
      </c>
      <c r="G48" s="34"/>
      <c r="H48" s="34" t="s">
        <v>3</v>
      </c>
      <c r="I48" s="34"/>
      <c r="J48" s="34" t="s">
        <v>4</v>
      </c>
      <c r="K48" s="34"/>
      <c r="L48" s="24" t="s">
        <v>16</v>
      </c>
      <c r="P48" s="18"/>
    </row>
    <row r="49" spans="1:18" x14ac:dyDescent="0.2">
      <c r="A49" s="1" t="s">
        <v>36</v>
      </c>
      <c r="B49" s="10"/>
      <c r="C49" s="10"/>
      <c r="D49" s="6">
        <v>0.5</v>
      </c>
      <c r="E49" s="6">
        <v>0.5</v>
      </c>
      <c r="F49" s="6">
        <v>0.5</v>
      </c>
      <c r="G49" s="6">
        <v>0.5</v>
      </c>
      <c r="H49" s="6">
        <v>0.5</v>
      </c>
      <c r="I49" s="6">
        <v>0.5</v>
      </c>
      <c r="J49" s="6">
        <v>0.5</v>
      </c>
      <c r="K49" s="6">
        <v>0.5</v>
      </c>
      <c r="L49" s="13">
        <f t="shared" ref="L49:L52" si="5">SUM(B49:K49)</f>
        <v>4</v>
      </c>
      <c r="O49" s="15">
        <f>L49*M$2</f>
        <v>2400</v>
      </c>
      <c r="P49" s="18"/>
    </row>
    <row r="50" spans="1:18" x14ac:dyDescent="0.2">
      <c r="A50" s="1" t="s">
        <v>37</v>
      </c>
      <c r="B50" s="6">
        <v>0.5</v>
      </c>
      <c r="C50" s="6">
        <v>0.5</v>
      </c>
      <c r="D50" s="6">
        <v>0.5</v>
      </c>
      <c r="E50" s="6">
        <v>0.5</v>
      </c>
      <c r="F50" s="6">
        <v>0.5</v>
      </c>
      <c r="G50" s="6">
        <v>0.5</v>
      </c>
      <c r="H50" s="6">
        <v>0.5</v>
      </c>
      <c r="I50" s="6">
        <v>0.5</v>
      </c>
      <c r="J50" s="6">
        <v>0.5</v>
      </c>
      <c r="K50" s="6">
        <v>0.5</v>
      </c>
      <c r="L50" s="13">
        <f t="shared" si="5"/>
        <v>5</v>
      </c>
      <c r="O50" s="15">
        <f>L50*M$2</f>
        <v>3000</v>
      </c>
      <c r="P50" s="18"/>
    </row>
    <row r="51" spans="1:18" x14ac:dyDescent="0.2">
      <c r="A51" s="1" t="s">
        <v>38</v>
      </c>
      <c r="B51" s="6">
        <v>0.5</v>
      </c>
      <c r="C51" s="6">
        <v>0.5</v>
      </c>
      <c r="D51" s="6">
        <v>0.5</v>
      </c>
      <c r="E51" s="6">
        <v>0.5</v>
      </c>
      <c r="F51" s="6">
        <v>0.5</v>
      </c>
      <c r="G51" s="6">
        <v>0.5</v>
      </c>
      <c r="H51" s="6">
        <v>0.5</v>
      </c>
      <c r="I51" s="6">
        <v>0.5</v>
      </c>
      <c r="J51" s="6">
        <v>0.5</v>
      </c>
      <c r="K51" s="6">
        <v>0.5</v>
      </c>
      <c r="L51" s="13">
        <f t="shared" si="5"/>
        <v>5</v>
      </c>
      <c r="O51" s="15">
        <f>L51*M$2</f>
        <v>3000</v>
      </c>
      <c r="P51" s="18"/>
    </row>
    <row r="52" spans="1:18" x14ac:dyDescent="0.2">
      <c r="A52" s="1" t="s">
        <v>39</v>
      </c>
      <c r="B52" s="6">
        <v>0.5</v>
      </c>
      <c r="C52" s="6">
        <v>0.5</v>
      </c>
      <c r="D52" s="6">
        <v>0.5</v>
      </c>
      <c r="E52" s="6">
        <v>0.5</v>
      </c>
      <c r="F52" s="6">
        <v>0.5</v>
      </c>
      <c r="G52" s="6">
        <v>0.5</v>
      </c>
      <c r="H52" s="6">
        <v>0.5</v>
      </c>
      <c r="I52" s="6">
        <v>0.5</v>
      </c>
      <c r="J52" s="6">
        <v>0.5</v>
      </c>
      <c r="K52" s="6">
        <v>0.5</v>
      </c>
      <c r="L52" s="13">
        <f t="shared" si="5"/>
        <v>5</v>
      </c>
      <c r="O52" s="15">
        <f>L52*M$2</f>
        <v>3000</v>
      </c>
    </row>
    <row r="53" spans="1:18" x14ac:dyDescent="0.2">
      <c r="A53" s="1" t="s">
        <v>40</v>
      </c>
      <c r="B53" s="11"/>
      <c r="C53" s="11"/>
      <c r="D53" s="6">
        <v>0.5</v>
      </c>
      <c r="E53" s="11"/>
      <c r="F53" s="6">
        <v>0.5</v>
      </c>
      <c r="G53" s="11"/>
      <c r="H53" s="11"/>
      <c r="I53" s="11"/>
      <c r="J53" s="22"/>
      <c r="K53" s="22"/>
      <c r="L53" s="13">
        <f>SUM(B53:K53)</f>
        <v>1</v>
      </c>
      <c r="M53" s="14" t="s">
        <v>15</v>
      </c>
      <c r="N53" s="2">
        <f>SUM(L49:L53)</f>
        <v>20</v>
      </c>
      <c r="O53" s="15">
        <f>L53*M2</f>
        <v>600</v>
      </c>
      <c r="P53" s="19">
        <f>SUM(M$2*N53)</f>
        <v>12000</v>
      </c>
      <c r="Q53" s="19">
        <f>P53*0.2</f>
        <v>2400</v>
      </c>
      <c r="R53" s="19">
        <f>P53+Q53</f>
        <v>14400</v>
      </c>
    </row>
    <row r="55" spans="1:18" x14ac:dyDescent="0.2">
      <c r="A55" s="16">
        <v>43770</v>
      </c>
      <c r="B55" s="34" t="s">
        <v>0</v>
      </c>
      <c r="C55" s="34"/>
      <c r="D55" s="34" t="s">
        <v>1</v>
      </c>
      <c r="E55" s="34"/>
      <c r="F55" s="34" t="s">
        <v>2</v>
      </c>
      <c r="G55" s="34"/>
      <c r="H55" s="34" t="s">
        <v>3</v>
      </c>
      <c r="I55" s="34"/>
      <c r="J55" s="34" t="s">
        <v>4</v>
      </c>
      <c r="K55" s="34"/>
      <c r="L55" s="24" t="s">
        <v>16</v>
      </c>
      <c r="P55" s="18"/>
    </row>
    <row r="56" spans="1:18" x14ac:dyDescent="0.2">
      <c r="A56" s="1" t="s">
        <v>41</v>
      </c>
      <c r="B56" s="22"/>
      <c r="C56" s="22"/>
      <c r="D56" s="22"/>
      <c r="E56" s="22"/>
      <c r="F56" s="22"/>
      <c r="G56" s="22"/>
      <c r="H56" s="22"/>
      <c r="I56" s="22"/>
      <c r="J56" s="11"/>
      <c r="K56" s="11"/>
      <c r="L56" s="13">
        <f t="shared" ref="L56:L59" si="6">SUM(B56:K56)</f>
        <v>0</v>
      </c>
      <c r="O56" s="15">
        <f>L56*M$2</f>
        <v>0</v>
      </c>
      <c r="P56" s="18"/>
    </row>
    <row r="57" spans="1:18" x14ac:dyDescent="0.2">
      <c r="A57" s="1" t="s">
        <v>42</v>
      </c>
      <c r="B57" s="6">
        <v>0.5</v>
      </c>
      <c r="C57" s="6">
        <v>0.5</v>
      </c>
      <c r="D57" s="11"/>
      <c r="E57" s="11"/>
      <c r="F57" s="11"/>
      <c r="G57" s="11"/>
      <c r="H57" s="11"/>
      <c r="I57" s="11"/>
      <c r="J57" s="11"/>
      <c r="K57" s="11"/>
      <c r="L57" s="13">
        <f t="shared" si="6"/>
        <v>1</v>
      </c>
      <c r="O57" s="15">
        <f>L57*M$2</f>
        <v>600</v>
      </c>
      <c r="P57" s="18"/>
    </row>
    <row r="58" spans="1:18" x14ac:dyDescent="0.2">
      <c r="A58" s="1" t="s">
        <v>43</v>
      </c>
      <c r="B58" s="6">
        <v>0.5</v>
      </c>
      <c r="C58" s="6">
        <v>0.5</v>
      </c>
      <c r="D58" s="6">
        <v>0.5</v>
      </c>
      <c r="E58" s="6">
        <v>0.5</v>
      </c>
      <c r="F58" s="6">
        <v>0.5</v>
      </c>
      <c r="G58" s="6">
        <v>0.5</v>
      </c>
      <c r="H58" s="6">
        <v>0.5</v>
      </c>
      <c r="I58" s="6">
        <v>0.5</v>
      </c>
      <c r="J58" s="6">
        <v>0.5</v>
      </c>
      <c r="K58" s="6">
        <v>0.5</v>
      </c>
      <c r="L58" s="13">
        <f t="shared" si="6"/>
        <v>5</v>
      </c>
      <c r="O58" s="15">
        <f>L58*M$2</f>
        <v>3000</v>
      </c>
      <c r="P58" s="18"/>
    </row>
    <row r="59" spans="1:18" x14ac:dyDescent="0.2">
      <c r="A59" s="1" t="s">
        <v>44</v>
      </c>
      <c r="B59" s="6">
        <v>0.5</v>
      </c>
      <c r="C59" s="6">
        <v>0.5</v>
      </c>
      <c r="D59" s="6">
        <v>0.5</v>
      </c>
      <c r="E59" s="6">
        <v>0.5</v>
      </c>
      <c r="F59" s="6">
        <v>0.5</v>
      </c>
      <c r="G59" s="6">
        <v>0.5</v>
      </c>
      <c r="H59" s="6">
        <v>0.5</v>
      </c>
      <c r="I59" s="6">
        <v>0.5</v>
      </c>
      <c r="J59" s="6">
        <v>0.5</v>
      </c>
      <c r="K59" s="6">
        <v>0.5</v>
      </c>
      <c r="L59" s="13">
        <f t="shared" si="6"/>
        <v>5</v>
      </c>
      <c r="O59" s="15">
        <f>L59*M$2</f>
        <v>3000</v>
      </c>
    </row>
    <row r="60" spans="1:18" x14ac:dyDescent="0.2">
      <c r="A60" s="1" t="s">
        <v>45</v>
      </c>
      <c r="B60" s="6">
        <v>0.5</v>
      </c>
      <c r="C60" s="6">
        <v>0.5</v>
      </c>
      <c r="D60" s="6">
        <v>0.5</v>
      </c>
      <c r="E60" s="6">
        <v>0.5</v>
      </c>
      <c r="F60" s="6">
        <v>0.5</v>
      </c>
      <c r="G60" s="6">
        <v>0.5</v>
      </c>
      <c r="H60" s="6">
        <v>0.5</v>
      </c>
      <c r="I60" s="6">
        <v>0.5</v>
      </c>
      <c r="J60" s="6">
        <v>0.5</v>
      </c>
      <c r="K60" s="6">
        <v>0.5</v>
      </c>
      <c r="L60" s="13">
        <f>SUM(B60:K60)</f>
        <v>5</v>
      </c>
      <c r="M60" s="14" t="s">
        <v>15</v>
      </c>
      <c r="N60" s="2">
        <f>SUM(L56:L60)</f>
        <v>16</v>
      </c>
      <c r="O60" s="15">
        <f>L60*M$2</f>
        <v>3000</v>
      </c>
      <c r="P60" s="19">
        <f>SUM(M$2*N60)</f>
        <v>9600</v>
      </c>
      <c r="Q60" s="19">
        <f>P60*0.2</f>
        <v>1920</v>
      </c>
      <c r="R60" s="19">
        <f>P60+Q60</f>
        <v>11520</v>
      </c>
    </row>
    <row r="62" spans="1:18" x14ac:dyDescent="0.2">
      <c r="A62" s="16">
        <v>43800</v>
      </c>
      <c r="B62" s="34" t="s">
        <v>0</v>
      </c>
      <c r="C62" s="34"/>
      <c r="D62" s="34" t="s">
        <v>1</v>
      </c>
      <c r="E62" s="34"/>
      <c r="F62" s="34" t="s">
        <v>2</v>
      </c>
      <c r="G62" s="34"/>
      <c r="H62" s="34" t="s">
        <v>3</v>
      </c>
      <c r="I62" s="34"/>
      <c r="J62" s="34" t="s">
        <v>4</v>
      </c>
      <c r="K62" s="34"/>
      <c r="L62" s="24" t="s">
        <v>16</v>
      </c>
      <c r="P62" s="18"/>
    </row>
    <row r="63" spans="1:18" x14ac:dyDescent="0.2">
      <c r="A63" s="1" t="s">
        <v>46</v>
      </c>
      <c r="B63" s="6">
        <v>0.5</v>
      </c>
      <c r="C63" s="6">
        <v>0.5</v>
      </c>
      <c r="D63" s="6">
        <v>0.5</v>
      </c>
      <c r="E63" s="6">
        <v>0.5</v>
      </c>
      <c r="F63" s="6">
        <v>0.5</v>
      </c>
      <c r="G63" s="6">
        <v>0.5</v>
      </c>
      <c r="H63" s="6">
        <v>0.5</v>
      </c>
      <c r="I63" s="6">
        <v>0.5</v>
      </c>
      <c r="J63" s="6">
        <v>0.5</v>
      </c>
      <c r="K63" s="6">
        <v>0.5</v>
      </c>
      <c r="L63" s="13">
        <f t="shared" ref="L63:L66" si="7">SUM(B63:K63)</f>
        <v>5</v>
      </c>
      <c r="O63" s="15">
        <f>L63*M$2</f>
        <v>3000</v>
      </c>
      <c r="P63" s="18"/>
    </row>
    <row r="64" spans="1:18" x14ac:dyDescent="0.2">
      <c r="A64" s="1" t="s">
        <v>47</v>
      </c>
      <c r="B64" s="6">
        <v>0.5</v>
      </c>
      <c r="C64" s="6">
        <v>0.5</v>
      </c>
      <c r="D64" s="6">
        <v>0.5</v>
      </c>
      <c r="E64" s="6">
        <v>0.5</v>
      </c>
      <c r="F64" s="6">
        <v>0.5</v>
      </c>
      <c r="G64" s="6">
        <v>0.5</v>
      </c>
      <c r="H64" s="6">
        <v>0.5</v>
      </c>
      <c r="I64" s="6">
        <v>0.5</v>
      </c>
      <c r="J64" s="6">
        <v>0.5</v>
      </c>
      <c r="K64" s="6">
        <v>0.5</v>
      </c>
      <c r="L64" s="13">
        <f t="shared" si="7"/>
        <v>5</v>
      </c>
      <c r="O64" s="15">
        <f>L64*M$2</f>
        <v>3000</v>
      </c>
      <c r="P64" s="18"/>
    </row>
    <row r="65" spans="1:18" x14ac:dyDescent="0.2">
      <c r="A65" s="1" t="s">
        <v>48</v>
      </c>
      <c r="B65" s="6">
        <v>0.5</v>
      </c>
      <c r="C65" s="6">
        <v>0.5</v>
      </c>
      <c r="D65" s="6">
        <v>0.5</v>
      </c>
      <c r="E65" s="6">
        <v>0.5</v>
      </c>
      <c r="F65" s="6">
        <v>0.5</v>
      </c>
      <c r="G65" s="6">
        <v>0.5</v>
      </c>
      <c r="H65" s="6">
        <v>0.5</v>
      </c>
      <c r="I65" s="6">
        <v>0.5</v>
      </c>
      <c r="J65" s="6">
        <v>0.5</v>
      </c>
      <c r="K65" s="6">
        <v>0.5</v>
      </c>
      <c r="L65" s="13">
        <f t="shared" si="7"/>
        <v>5</v>
      </c>
      <c r="O65" s="15">
        <f>L65*M$2</f>
        <v>3000</v>
      </c>
      <c r="P65" s="18"/>
    </row>
    <row r="66" spans="1:18" x14ac:dyDescent="0.2">
      <c r="A66" s="1" t="s">
        <v>49</v>
      </c>
      <c r="B66" s="6">
        <v>0.5</v>
      </c>
      <c r="C66" s="6">
        <v>0.5</v>
      </c>
      <c r="D66" s="6">
        <v>0.5</v>
      </c>
      <c r="E66" s="6">
        <v>0.5</v>
      </c>
      <c r="F66" s="11"/>
      <c r="G66" s="11"/>
      <c r="H66" s="11"/>
      <c r="I66" s="11"/>
      <c r="J66" s="6">
        <v>0.5</v>
      </c>
      <c r="K66" s="6">
        <v>0.5</v>
      </c>
      <c r="L66" s="13">
        <f t="shared" si="7"/>
        <v>3</v>
      </c>
      <c r="O66" s="15">
        <f>L66*M$2</f>
        <v>1800</v>
      </c>
    </row>
    <row r="67" spans="1:18" x14ac:dyDescent="0.2">
      <c r="A67" s="1" t="s">
        <v>50</v>
      </c>
      <c r="B67" s="6">
        <v>0.5</v>
      </c>
      <c r="C67" s="6">
        <v>0.5</v>
      </c>
      <c r="D67" s="6">
        <v>0.5</v>
      </c>
      <c r="E67" s="6">
        <v>0.5</v>
      </c>
      <c r="F67" s="22"/>
      <c r="G67" s="22"/>
      <c r="H67" s="22"/>
      <c r="I67" s="22"/>
      <c r="J67" s="22"/>
      <c r="K67" s="22"/>
      <c r="L67" s="13">
        <f>SUM(B67:K67)</f>
        <v>2</v>
      </c>
      <c r="M67" s="14" t="s">
        <v>15</v>
      </c>
      <c r="N67" s="2">
        <f>SUM(L63:L67)</f>
        <v>20</v>
      </c>
      <c r="O67" s="15">
        <f>L67*M$2</f>
        <v>1200</v>
      </c>
      <c r="P67" s="19">
        <f>SUM(M$2*N67)</f>
        <v>12000</v>
      </c>
      <c r="Q67" s="19">
        <f>P67*0.2</f>
        <v>2400</v>
      </c>
      <c r="R67" s="19">
        <f>P67+Q67</f>
        <v>14400</v>
      </c>
    </row>
    <row r="69" spans="1:18" x14ac:dyDescent="0.2">
      <c r="A69" s="16">
        <v>43831</v>
      </c>
      <c r="B69" s="34" t="s">
        <v>0</v>
      </c>
      <c r="C69" s="34"/>
      <c r="D69" s="34" t="s">
        <v>1</v>
      </c>
      <c r="E69" s="34"/>
      <c r="F69" s="34" t="s">
        <v>2</v>
      </c>
      <c r="G69" s="34"/>
      <c r="H69" s="34" t="s">
        <v>3</v>
      </c>
      <c r="I69" s="34"/>
      <c r="J69" s="34" t="s">
        <v>4</v>
      </c>
      <c r="K69" s="34"/>
      <c r="L69" s="25" t="s">
        <v>16</v>
      </c>
      <c r="P69" s="18"/>
    </row>
    <row r="70" spans="1:18" x14ac:dyDescent="0.2">
      <c r="A70" s="1" t="s">
        <v>65</v>
      </c>
      <c r="B70" s="6">
        <v>0.5</v>
      </c>
      <c r="C70" s="6">
        <v>0.5</v>
      </c>
      <c r="D70" s="6">
        <v>0.5</v>
      </c>
      <c r="E70" s="6">
        <v>0.5</v>
      </c>
      <c r="F70" s="6">
        <v>0.5</v>
      </c>
      <c r="G70" s="6">
        <v>0.5</v>
      </c>
      <c r="H70" s="6">
        <v>0.5</v>
      </c>
      <c r="I70" s="6">
        <v>0.5</v>
      </c>
      <c r="J70" s="6">
        <v>0.5</v>
      </c>
      <c r="K70" s="6">
        <v>0.5</v>
      </c>
      <c r="L70" s="13">
        <f t="shared" ref="L70:L73" si="8">SUM(B70:K70)</f>
        <v>5</v>
      </c>
      <c r="O70" s="15">
        <f>L70*M$2</f>
        <v>3000</v>
      </c>
      <c r="P70" s="18"/>
    </row>
    <row r="71" spans="1:18" x14ac:dyDescent="0.2">
      <c r="A71" s="1" t="s">
        <v>66</v>
      </c>
      <c r="B71" s="6">
        <v>0.5</v>
      </c>
      <c r="C71" s="6">
        <v>0.5</v>
      </c>
      <c r="D71" s="6">
        <v>0.5</v>
      </c>
      <c r="E71" s="6">
        <v>0.5</v>
      </c>
      <c r="F71" s="6">
        <v>0.5</v>
      </c>
      <c r="G71" s="6">
        <v>0.5</v>
      </c>
      <c r="H71" s="6">
        <v>0.5</v>
      </c>
      <c r="I71" s="6">
        <v>0.5</v>
      </c>
      <c r="J71" s="6">
        <v>0.5</v>
      </c>
      <c r="K71" s="6">
        <v>0.5</v>
      </c>
      <c r="L71" s="13">
        <f t="shared" si="8"/>
        <v>5</v>
      </c>
      <c r="O71" s="15">
        <f>L71*M$2</f>
        <v>3000</v>
      </c>
      <c r="P71" s="18"/>
    </row>
    <row r="72" spans="1:18" x14ac:dyDescent="0.2">
      <c r="A72" s="1" t="s">
        <v>67</v>
      </c>
      <c r="B72" s="6">
        <v>0.5</v>
      </c>
      <c r="C72" s="6">
        <v>0.5</v>
      </c>
      <c r="D72" s="6">
        <v>0.5</v>
      </c>
      <c r="E72" s="6">
        <v>0.5</v>
      </c>
      <c r="F72" s="6">
        <v>0.5</v>
      </c>
      <c r="G72" s="6">
        <v>0.5</v>
      </c>
      <c r="H72" s="6">
        <v>0.5</v>
      </c>
      <c r="I72" s="6">
        <v>0.5</v>
      </c>
      <c r="J72" s="6">
        <v>0.5</v>
      </c>
      <c r="K72" s="6">
        <v>0.5</v>
      </c>
      <c r="L72" s="13">
        <f t="shared" si="8"/>
        <v>5</v>
      </c>
      <c r="O72" s="15">
        <f>L72*M$2</f>
        <v>3000</v>
      </c>
      <c r="P72" s="18"/>
    </row>
    <row r="73" spans="1:18" x14ac:dyDescent="0.2">
      <c r="A73" s="1" t="s">
        <v>68</v>
      </c>
      <c r="B73" s="6">
        <v>0.5</v>
      </c>
      <c r="C73" s="6">
        <v>0.5</v>
      </c>
      <c r="D73" s="6">
        <v>0.5</v>
      </c>
      <c r="E73" s="6">
        <v>0.5</v>
      </c>
      <c r="F73" s="6">
        <v>0.5</v>
      </c>
      <c r="G73" s="6">
        <v>0.5</v>
      </c>
      <c r="H73" s="6">
        <v>0.5</v>
      </c>
      <c r="I73" s="6">
        <v>0.5</v>
      </c>
      <c r="J73" s="6">
        <v>0.5</v>
      </c>
      <c r="K73" s="6">
        <v>0.5</v>
      </c>
      <c r="L73" s="13">
        <f t="shared" si="8"/>
        <v>5</v>
      </c>
      <c r="O73" s="15">
        <f>L73*M$2</f>
        <v>3000</v>
      </c>
    </row>
    <row r="74" spans="1:18" x14ac:dyDescent="0.2">
      <c r="A74" s="1" t="s">
        <v>69</v>
      </c>
      <c r="B74" s="11"/>
      <c r="C74" s="11"/>
      <c r="D74" s="11"/>
      <c r="E74" s="11"/>
      <c r="F74" s="11"/>
      <c r="G74" s="11"/>
      <c r="H74" s="6">
        <v>0.5</v>
      </c>
      <c r="I74" s="6">
        <v>0.5</v>
      </c>
      <c r="J74" s="6">
        <v>0.5</v>
      </c>
      <c r="K74" s="6">
        <v>0.5</v>
      </c>
      <c r="L74" s="13">
        <f>SUM(B74:K74)</f>
        <v>2</v>
      </c>
      <c r="M74" s="14" t="s">
        <v>15</v>
      </c>
      <c r="N74" s="2">
        <f>SUM(L70:L74)</f>
        <v>22</v>
      </c>
      <c r="O74" s="15">
        <f>L74*M$2</f>
        <v>1200</v>
      </c>
      <c r="P74" s="19">
        <f>SUM(M$2*N74)</f>
        <v>13200</v>
      </c>
      <c r="Q74" s="19">
        <f>P74*0.2</f>
        <v>2640</v>
      </c>
      <c r="R74" s="19">
        <f>P74+Q74</f>
        <v>15840</v>
      </c>
    </row>
    <row r="76" spans="1:18" x14ac:dyDescent="0.2">
      <c r="A76" s="16">
        <v>43862</v>
      </c>
      <c r="B76" s="34" t="s">
        <v>0</v>
      </c>
      <c r="C76" s="34"/>
      <c r="D76" s="34" t="s">
        <v>1</v>
      </c>
      <c r="E76" s="34"/>
      <c r="F76" s="34" t="s">
        <v>2</v>
      </c>
      <c r="G76" s="34"/>
      <c r="H76" s="34" t="s">
        <v>3</v>
      </c>
      <c r="I76" s="34"/>
      <c r="J76" s="34" t="s">
        <v>4</v>
      </c>
      <c r="K76" s="34"/>
      <c r="L76" s="25" t="s">
        <v>16</v>
      </c>
      <c r="P76" s="18"/>
    </row>
    <row r="77" spans="1:18" x14ac:dyDescent="0.2">
      <c r="A77" s="1" t="s">
        <v>70</v>
      </c>
      <c r="B77" s="6">
        <v>0.5</v>
      </c>
      <c r="C77" s="6">
        <v>0.5</v>
      </c>
      <c r="D77" s="6">
        <v>0.5</v>
      </c>
      <c r="E77" s="6">
        <v>0.5</v>
      </c>
      <c r="F77" s="6">
        <v>0.5</v>
      </c>
      <c r="G77" s="6">
        <v>0.5</v>
      </c>
      <c r="H77" s="6">
        <v>0.5</v>
      </c>
      <c r="I77" s="6">
        <v>0.5</v>
      </c>
      <c r="J77" s="6">
        <v>0.5</v>
      </c>
      <c r="K77" s="6">
        <v>0.5</v>
      </c>
      <c r="L77" s="13">
        <f t="shared" ref="L77:L80" si="9">SUM(B77:K77)</f>
        <v>5</v>
      </c>
      <c r="O77" s="15">
        <f>L77*M$2</f>
        <v>3000</v>
      </c>
      <c r="P77" s="18"/>
    </row>
    <row r="78" spans="1:18" x14ac:dyDescent="0.2">
      <c r="A78" s="1" t="s">
        <v>71</v>
      </c>
      <c r="B78" s="6">
        <v>0.5</v>
      </c>
      <c r="C78" s="6">
        <v>0.5</v>
      </c>
      <c r="D78" s="6">
        <v>0.5</v>
      </c>
      <c r="E78" s="6">
        <v>0.5</v>
      </c>
      <c r="F78" s="6">
        <v>0.5</v>
      </c>
      <c r="G78" s="6">
        <v>0.5</v>
      </c>
      <c r="H78" s="6">
        <v>0.5</v>
      </c>
      <c r="I78" s="6">
        <v>0.5</v>
      </c>
      <c r="J78" s="6">
        <v>0.5</v>
      </c>
      <c r="K78" s="6">
        <v>0.5</v>
      </c>
      <c r="L78" s="13">
        <f t="shared" si="9"/>
        <v>5</v>
      </c>
      <c r="O78" s="15">
        <f>L78*M$2</f>
        <v>3000</v>
      </c>
      <c r="P78" s="18"/>
    </row>
    <row r="79" spans="1:18" x14ac:dyDescent="0.2">
      <c r="A79" s="1" t="s">
        <v>73</v>
      </c>
      <c r="B79" s="6">
        <v>0.5</v>
      </c>
      <c r="C79" s="6">
        <v>0.5</v>
      </c>
      <c r="D79" s="6">
        <v>0.5</v>
      </c>
      <c r="E79" s="6">
        <v>0.5</v>
      </c>
      <c r="F79" s="6">
        <v>0.5</v>
      </c>
      <c r="G79" s="6">
        <v>0.5</v>
      </c>
      <c r="H79" s="6">
        <v>0.5</v>
      </c>
      <c r="I79" s="6">
        <v>0.5</v>
      </c>
      <c r="J79" s="6">
        <v>0.5</v>
      </c>
      <c r="K79" s="6">
        <v>0.5</v>
      </c>
      <c r="L79" s="13">
        <f t="shared" si="9"/>
        <v>5</v>
      </c>
      <c r="O79" s="15">
        <f>L79*M$2</f>
        <v>3000</v>
      </c>
      <c r="P79" s="18"/>
    </row>
    <row r="80" spans="1:18" x14ac:dyDescent="0.2">
      <c r="A80" s="1" t="s">
        <v>72</v>
      </c>
      <c r="B80" s="6">
        <v>0.5</v>
      </c>
      <c r="C80" s="6">
        <v>0.5</v>
      </c>
      <c r="D80" s="6">
        <v>0.5</v>
      </c>
      <c r="E80" s="6">
        <v>0.5</v>
      </c>
      <c r="F80" s="6">
        <v>0.5</v>
      </c>
      <c r="G80" s="6">
        <v>0.5</v>
      </c>
      <c r="H80" s="6">
        <v>0.5</v>
      </c>
      <c r="I80" s="6">
        <v>0.5</v>
      </c>
      <c r="J80" s="6">
        <v>0.5</v>
      </c>
      <c r="K80" s="6">
        <v>0.5</v>
      </c>
      <c r="L80" s="13">
        <f t="shared" si="9"/>
        <v>5</v>
      </c>
      <c r="O80" s="15">
        <f>L80*M$2</f>
        <v>3000</v>
      </c>
    </row>
    <row r="81" spans="2:18" x14ac:dyDescent="0.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13">
        <f>SUM(B81:K81)</f>
        <v>0</v>
      </c>
      <c r="M81" s="14" t="s">
        <v>15</v>
      </c>
      <c r="N81" s="2">
        <f>SUM(L77:L81)</f>
        <v>20</v>
      </c>
      <c r="O81" s="15">
        <f>L81*M$2</f>
        <v>0</v>
      </c>
      <c r="P81" s="19">
        <f>SUM(M$2*N81)</f>
        <v>12000</v>
      </c>
      <c r="Q81" s="19">
        <f>P81*0.2</f>
        <v>2400</v>
      </c>
      <c r="R81" s="19">
        <f>P81+Q81</f>
        <v>14400</v>
      </c>
    </row>
  </sheetData>
  <mergeCells count="60">
    <mergeCell ref="B41:C41"/>
    <mergeCell ref="D41:E41"/>
    <mergeCell ref="F41:G41"/>
    <mergeCell ref="H41:I41"/>
    <mergeCell ref="J41:K41"/>
    <mergeCell ref="B33:C33"/>
    <mergeCell ref="D33:E33"/>
    <mergeCell ref="F33:G33"/>
    <mergeCell ref="H33:I33"/>
    <mergeCell ref="J33:K33"/>
    <mergeCell ref="B12:C12"/>
    <mergeCell ref="D12:E12"/>
    <mergeCell ref="F12:G12"/>
    <mergeCell ref="H12:I12"/>
    <mergeCell ref="J12:K12"/>
    <mergeCell ref="B2:C2"/>
    <mergeCell ref="D2:E2"/>
    <mergeCell ref="F2:G2"/>
    <mergeCell ref="H2:I2"/>
    <mergeCell ref="J2:K2"/>
    <mergeCell ref="B5:C5"/>
    <mergeCell ref="D5:E5"/>
    <mergeCell ref="F5:G5"/>
    <mergeCell ref="H5:I5"/>
    <mergeCell ref="J5:K5"/>
    <mergeCell ref="B19:C19"/>
    <mergeCell ref="D19:E19"/>
    <mergeCell ref="F19:G19"/>
    <mergeCell ref="H19:I19"/>
    <mergeCell ref="J19:K19"/>
    <mergeCell ref="B25:C25"/>
    <mergeCell ref="D25:E25"/>
    <mergeCell ref="F25:G25"/>
    <mergeCell ref="H25:I25"/>
    <mergeCell ref="J25:K25"/>
    <mergeCell ref="B48:C48"/>
    <mergeCell ref="D48:E48"/>
    <mergeCell ref="F48:G48"/>
    <mergeCell ref="H48:I48"/>
    <mergeCell ref="J48:K48"/>
    <mergeCell ref="B55:C55"/>
    <mergeCell ref="D55:E55"/>
    <mergeCell ref="F55:G55"/>
    <mergeCell ref="H55:I55"/>
    <mergeCell ref="J55:K55"/>
    <mergeCell ref="B62:C62"/>
    <mergeCell ref="D62:E62"/>
    <mergeCell ref="F62:G62"/>
    <mergeCell ref="H62:I62"/>
    <mergeCell ref="J62:K62"/>
    <mergeCell ref="B69:C69"/>
    <mergeCell ref="D69:E69"/>
    <mergeCell ref="F69:G69"/>
    <mergeCell ref="H69:I69"/>
    <mergeCell ref="J69:K69"/>
    <mergeCell ref="B76:C76"/>
    <mergeCell ref="D76:E76"/>
    <mergeCell ref="F76:G76"/>
    <mergeCell ref="H76:I76"/>
    <mergeCell ref="J76:K7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130" zoomScaleNormal="130" zoomScaleSheetLayoutView="100" workbookViewId="0">
      <selection activeCell="G10" sqref="G10:G12"/>
    </sheetView>
  </sheetViews>
  <sheetFormatPr defaultColWidth="8.85546875" defaultRowHeight="12.75" x14ac:dyDescent="0.2"/>
  <cols>
    <col min="1" max="1" width="10.85546875" style="29" bestFit="1" customWidth="1"/>
    <col min="2" max="2" width="22.5703125" style="29" bestFit="1" customWidth="1"/>
    <col min="3" max="3" width="13.28515625" style="31" bestFit="1" customWidth="1"/>
    <col min="4" max="4" width="10.28515625" style="31" bestFit="1" customWidth="1"/>
    <col min="5" max="5" width="19" style="31" bestFit="1" customWidth="1"/>
    <col min="6" max="6" width="11" style="29" bestFit="1" customWidth="1"/>
    <col min="7" max="7" width="9.140625" style="29" bestFit="1" customWidth="1"/>
    <col min="8" max="12" width="8.85546875" style="29"/>
    <col min="13" max="13" width="10.42578125" style="29" bestFit="1" customWidth="1"/>
    <col min="14" max="16384" width="8.85546875" style="29"/>
  </cols>
  <sheetData>
    <row r="1" spans="1:13" x14ac:dyDescent="0.2">
      <c r="A1" s="27" t="s">
        <v>51</v>
      </c>
      <c r="B1" s="27" t="s">
        <v>52</v>
      </c>
      <c r="C1" s="28" t="s">
        <v>53</v>
      </c>
      <c r="D1" s="28" t="s">
        <v>54</v>
      </c>
      <c r="E1" s="28" t="s">
        <v>55</v>
      </c>
      <c r="M1" s="30"/>
    </row>
    <row r="2" spans="1:13" x14ac:dyDescent="0.2">
      <c r="A2" s="26">
        <v>43556</v>
      </c>
      <c r="B2" s="27" t="s">
        <v>56</v>
      </c>
      <c r="C2" s="28">
        <f>Sheet1!P10</f>
        <v>8400</v>
      </c>
      <c r="D2" s="28">
        <f>Sheet1!Q10</f>
        <v>1680</v>
      </c>
      <c r="E2" s="28">
        <f>Sheet1!R10</f>
        <v>10080</v>
      </c>
      <c r="F2" s="32">
        <f>E2</f>
        <v>10080</v>
      </c>
      <c r="G2" s="32">
        <f>D2</f>
        <v>1680</v>
      </c>
      <c r="M2" s="30"/>
    </row>
    <row r="3" spans="1:13" x14ac:dyDescent="0.2">
      <c r="A3" s="26">
        <v>43586</v>
      </c>
      <c r="B3" s="27" t="s">
        <v>57</v>
      </c>
      <c r="C3" s="28">
        <f>Sheet1!P17</f>
        <v>12600</v>
      </c>
      <c r="D3" s="28">
        <f>Sheet1!Q17</f>
        <v>2520</v>
      </c>
      <c r="E3" s="28">
        <f>Sheet1!R17</f>
        <v>15120</v>
      </c>
      <c r="F3" s="35">
        <f>SUM(E3:E5)</f>
        <v>42480</v>
      </c>
      <c r="G3" s="35">
        <f>SUM(D3:D6)</f>
        <v>9480</v>
      </c>
      <c r="I3" s="29">
        <v>42480</v>
      </c>
      <c r="J3" s="29">
        <v>9480</v>
      </c>
      <c r="M3" s="30"/>
    </row>
    <row r="4" spans="1:13" x14ac:dyDescent="0.2">
      <c r="A4" s="26">
        <v>43617</v>
      </c>
      <c r="B4" s="27" t="s">
        <v>58</v>
      </c>
      <c r="C4" s="28">
        <f>Sheet1!P23</f>
        <v>11400</v>
      </c>
      <c r="D4" s="28">
        <f>Sheet1!Q23</f>
        <v>2280</v>
      </c>
      <c r="E4" s="28">
        <f>Sheet1!R23</f>
        <v>13680</v>
      </c>
      <c r="F4" s="37"/>
      <c r="G4" s="37"/>
      <c r="M4" s="30"/>
    </row>
    <row r="5" spans="1:13" x14ac:dyDescent="0.2">
      <c r="A5" s="26">
        <v>43647</v>
      </c>
      <c r="B5" s="27" t="s">
        <v>59</v>
      </c>
      <c r="C5" s="28">
        <f>Sheet1!P30</f>
        <v>11400</v>
      </c>
      <c r="D5" s="28">
        <f>Sheet1!Q30</f>
        <v>2280</v>
      </c>
      <c r="E5" s="28">
        <f>Sheet1!R30</f>
        <v>13680</v>
      </c>
      <c r="F5" s="36"/>
      <c r="G5" s="37"/>
      <c r="M5" s="30"/>
    </row>
    <row r="6" spans="1:13" x14ac:dyDescent="0.2">
      <c r="A6" s="26">
        <v>43678</v>
      </c>
      <c r="B6" s="27" t="s">
        <v>60</v>
      </c>
      <c r="C6" s="28">
        <f>Sheet1!P38</f>
        <v>12000</v>
      </c>
      <c r="D6" s="28">
        <f>Sheet1!Q38</f>
        <v>2400</v>
      </c>
      <c r="E6" s="28">
        <f>Sheet1!R38</f>
        <v>14400</v>
      </c>
      <c r="F6" s="35">
        <f>SUM(E6:E7)</f>
        <v>28800</v>
      </c>
      <c r="G6" s="36"/>
      <c r="I6" s="29">
        <v>28800</v>
      </c>
      <c r="M6" s="30"/>
    </row>
    <row r="7" spans="1:13" x14ac:dyDescent="0.2">
      <c r="A7" s="26">
        <v>43709</v>
      </c>
      <c r="B7" s="27" t="s">
        <v>61</v>
      </c>
      <c r="C7" s="28">
        <f>Sheet1!P46</f>
        <v>12000</v>
      </c>
      <c r="D7" s="28">
        <f>Sheet1!Q46</f>
        <v>2400</v>
      </c>
      <c r="E7" s="28">
        <f>Sheet1!R46</f>
        <v>14400</v>
      </c>
      <c r="F7" s="36"/>
      <c r="G7" s="35">
        <f>SUM(D7:D9)</f>
        <v>6720</v>
      </c>
      <c r="J7" s="29">
        <v>6720</v>
      </c>
      <c r="M7" s="30"/>
    </row>
    <row r="8" spans="1:13" x14ac:dyDescent="0.2">
      <c r="A8" s="26">
        <v>43739</v>
      </c>
      <c r="B8" s="27" t="s">
        <v>62</v>
      </c>
      <c r="C8" s="28">
        <f>Sheet1!P53</f>
        <v>12000</v>
      </c>
      <c r="D8" s="28">
        <f>Sheet1!Q53</f>
        <v>2400</v>
      </c>
      <c r="E8" s="28">
        <f>Sheet1!R53</f>
        <v>14400</v>
      </c>
      <c r="F8" s="40">
        <f>SUM(E8)</f>
        <v>14400</v>
      </c>
      <c r="G8" s="37"/>
      <c r="I8" s="29">
        <v>14400</v>
      </c>
      <c r="M8" s="30"/>
    </row>
    <row r="9" spans="1:13" x14ac:dyDescent="0.2">
      <c r="A9" s="26">
        <v>43770</v>
      </c>
      <c r="B9" s="27" t="s">
        <v>63</v>
      </c>
      <c r="C9" s="28">
        <f>Sheet1!P60</f>
        <v>9600</v>
      </c>
      <c r="D9" s="28">
        <f>Sheet1!Q60</f>
        <v>1920</v>
      </c>
      <c r="E9" s="28">
        <f>Sheet1!R60</f>
        <v>11520</v>
      </c>
      <c r="F9" s="38">
        <f>SUM(E9:E10)</f>
        <v>25920</v>
      </c>
      <c r="G9" s="36"/>
      <c r="I9" s="29">
        <v>25920</v>
      </c>
      <c r="M9" s="30"/>
    </row>
    <row r="10" spans="1:13" x14ac:dyDescent="0.2">
      <c r="A10" s="26">
        <v>43800</v>
      </c>
      <c r="B10" s="27" t="s">
        <v>64</v>
      </c>
      <c r="C10" s="28">
        <f>Sheet1!P67</f>
        <v>12000</v>
      </c>
      <c r="D10" s="28">
        <f>Sheet1!Q67</f>
        <v>2400</v>
      </c>
      <c r="E10" s="28">
        <f>Sheet1!R67</f>
        <v>14400</v>
      </c>
      <c r="F10" s="39"/>
      <c r="G10" s="35">
        <f>SUM(D10:D12)</f>
        <v>7440</v>
      </c>
    </row>
    <row r="11" spans="1:13" x14ac:dyDescent="0.2">
      <c r="A11" s="33">
        <v>43831</v>
      </c>
      <c r="B11" s="27" t="s">
        <v>74</v>
      </c>
      <c r="C11" s="31">
        <f>Sheet1!P74</f>
        <v>13200</v>
      </c>
      <c r="D11" s="31">
        <f>Sheet1!Q74</f>
        <v>2640</v>
      </c>
      <c r="E11" s="31">
        <f>Sheet1!R74</f>
        <v>15840</v>
      </c>
      <c r="F11" s="42">
        <f>SUM(E11:E12)</f>
        <v>30240</v>
      </c>
      <c r="G11" s="37"/>
    </row>
    <row r="12" spans="1:13" x14ac:dyDescent="0.2">
      <c r="A12" s="33">
        <v>43862</v>
      </c>
      <c r="B12" s="27" t="s">
        <v>75</v>
      </c>
      <c r="C12" s="31">
        <f>Sheet1!P81</f>
        <v>12000</v>
      </c>
      <c r="D12" s="31">
        <f>Sheet1!Q81</f>
        <v>2400</v>
      </c>
      <c r="E12" s="31">
        <f>Sheet1!R81</f>
        <v>14400</v>
      </c>
      <c r="F12" s="41"/>
      <c r="G12" s="36"/>
    </row>
  </sheetData>
  <mergeCells count="7">
    <mergeCell ref="F11:F12"/>
    <mergeCell ref="G10:G12"/>
    <mergeCell ref="F6:F7"/>
    <mergeCell ref="F3:F5"/>
    <mergeCell ref="G3:G6"/>
    <mergeCell ref="G7:G9"/>
    <mergeCell ref="F9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Investec Bank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Dhiren Hirani</dc:creator>
  <cp:lastModifiedBy>Dhiren Hirani</cp:lastModifiedBy>
  <dcterms:created xsi:type="dcterms:W3CDTF">2019-05-01T08:37:01Z</dcterms:created>
  <dcterms:modified xsi:type="dcterms:W3CDTF">2020-02-14T15:47:33Z</dcterms:modified>
</cp:coreProperties>
</file>