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1A5851B2-1643-4573-A131-090408B38A00}" xr6:coauthVersionLast="47" xr6:coauthVersionMax="47" xr10:uidLastSave="{00000000-0000-0000-0000-000000000000}"/>
  <bookViews>
    <workbookView xWindow="-110" yWindow="-110" windowWidth="19420" windowHeight="10300" firstSheet="2" activeTab="7" xr2:uid="{ABF18290-3223-401B-98F2-AEB724018DB3}"/>
  </bookViews>
  <sheets>
    <sheet name="Biology" sheetId="1" r:id="rId1"/>
    <sheet name="Chemistry" sheetId="2" r:id="rId2"/>
    <sheet name="Mathematics" sheetId="3" r:id="rId3"/>
    <sheet name="Philosophy" sheetId="4" r:id="rId4"/>
    <sheet name="Physics" sheetId="5" r:id="rId5"/>
    <sheet name="Sociology" sheetId="6" r:id="rId6"/>
    <sheet name="Additional Details" sheetId="7" r:id="rId7"/>
    <sheet name="Dashboard" sheetId="18" r:id="rId8"/>
  </sheets>
  <definedNames>
    <definedName name="_xlnm._FilterDatabase" localSheetId="6" hidden="1">'Additional Details'!$A$1:$AD$40</definedName>
    <definedName name="_xlchart.v1.0" hidden="1">Dashboard!$B$15:$B$20</definedName>
    <definedName name="_xlchart.v1.1" hidden="1">Dashboard!$C$14</definedName>
    <definedName name="_xlchart.v1.2" hidden="1">Dashboard!$C$15:$C$20</definedName>
    <definedName name="_xlcn.WorksheetConnection_AdditionalDetailsA1AD401" hidden="1">'Additional Details'!$A$1:$AD$40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dditional Details!$A$1:$AD$40"/>
        </x15:modelTables>
      </x15:dataModel>
    </ext>
  </extLst>
</workbook>
</file>

<file path=xl/calcChain.xml><?xml version="1.0" encoding="utf-8"?>
<calcChain xmlns="http://schemas.openxmlformats.org/spreadsheetml/2006/main">
  <c r="B12" i="18" l="1"/>
  <c r="B9" i="1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C19" i="18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2" i="7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15" i="18" l="1"/>
  <c r="F4" i="18"/>
  <c r="C4" i="18"/>
  <c r="C18" i="18"/>
  <c r="C9" i="18"/>
  <c r="E4" i="18"/>
  <c r="C17" i="18"/>
  <c r="C20" i="18"/>
  <c r="D4" i="18"/>
  <c r="G4" i="18"/>
  <c r="C16" i="18"/>
  <c r="C12" i="18"/>
  <c r="B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B0359-F395-4DAD-93BF-E7E3982EC57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8413880-12C3-4413-9628-9F358D398E95}" name="WorksheetConnection_Additional Details!$A$1:$AD$4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AdditionalDetailsA1AD401"/>
        </x15:connection>
      </ext>
    </extLst>
  </connection>
</connections>
</file>

<file path=xl/sharedStrings.xml><?xml version="1.0" encoding="utf-8"?>
<sst xmlns="http://schemas.openxmlformats.org/spreadsheetml/2006/main" count="726" uniqueCount="94">
  <si>
    <t>StudentID</t>
  </si>
  <si>
    <t>Student name</t>
  </si>
  <si>
    <t>Exam name</t>
  </si>
  <si>
    <t>Exam date</t>
  </si>
  <si>
    <t>Exam points</t>
  </si>
  <si>
    <t>Strengths/weakness</t>
  </si>
  <si>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</si>
  <si>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</si>
  <si>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</si>
  <si>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</si>
  <si>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</si>
  <si>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</si>
  <si>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</si>
  <si>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</si>
  <si>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</si>
  <si>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</si>
  <si>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</si>
  <si>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</si>
  <si>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</si>
  <si>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</si>
  <si>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</si>
  <si>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</si>
  <si>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</si>
  <si>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</si>
  <si>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</si>
  <si>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</si>
  <si>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</si>
  <si>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</si>
  <si>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</si>
  <si>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</si>
  <si>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</si>
  <si>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</si>
  <si>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</si>
  <si>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</si>
  <si>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</si>
  <si>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</si>
  <si>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</si>
  <si>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</si>
  <si>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</si>
  <si>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</si>
  <si>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</si>
  <si>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</si>
  <si>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</si>
  <si>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</si>
  <si>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</si>
  <si>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</si>
  <si>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Chemistry</t>
  </si>
  <si>
    <t>15/06/2016</t>
  </si>
  <si>
    <t>Mathematics</t>
  </si>
  <si>
    <t>29/07/2016</t>
  </si>
  <si>
    <t>Philosophy</t>
  </si>
  <si>
    <t>02/06/2016</t>
  </si>
  <si>
    <t>Physics</t>
  </si>
  <si>
    <t>10/06/2016</t>
  </si>
  <si>
    <t>Sociology</t>
  </si>
  <si>
    <t>21/06/2016</t>
  </si>
  <si>
    <t>Stacy Small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</si>
  <si>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</si>
  <si>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</si>
  <si>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</si>
  <si>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</si>
  <si>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</si>
  <si>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</si>
  <si>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</si>
  <si>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</si>
  <si>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</si>
  <si>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</si>
  <si>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</si>
  <si>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</si>
  <si>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</si>
  <si>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</si>
  <si>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>Bio Sterength/weakness</t>
  </si>
  <si>
    <t>Chemi Strength/weakness</t>
  </si>
  <si>
    <t>Math Strength/weakness</t>
  </si>
  <si>
    <t>Philo Sterength/weakness</t>
  </si>
  <si>
    <t>Phy Sterength/weakness</t>
  </si>
  <si>
    <t>Social Sterength/weakness</t>
  </si>
  <si>
    <t>Average_Absence</t>
  </si>
  <si>
    <t>Average_studytime</t>
  </si>
  <si>
    <t>Bio_Marks</t>
  </si>
  <si>
    <t>Chemistry_Marks</t>
  </si>
  <si>
    <t>Math_Marks</t>
  </si>
  <si>
    <t>Philosophy_Marks</t>
  </si>
  <si>
    <t>Physics_Marks</t>
  </si>
  <si>
    <t>Social_Marks</t>
  </si>
  <si>
    <t>Socialogy</t>
  </si>
  <si>
    <t>Math</t>
  </si>
  <si>
    <t>Avg_StudyTimeWeekly</t>
  </si>
  <si>
    <t>Absence</t>
  </si>
  <si>
    <t>Average Absence</t>
  </si>
  <si>
    <t>subject</t>
  </si>
  <si>
    <t>Strength/Weakness</t>
  </si>
  <si>
    <t>Mathamatics</t>
  </si>
  <si>
    <t>Student_Performance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</si>
</sst>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CEB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AD8B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</a:t>
            </a:r>
            <a:r>
              <a:rPr lang="en-US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Dashboard!$A$4</c:f>
              <c:strCache>
                <c:ptCount val="1"/>
                <c:pt idx="0">
                  <c:v>Fuller Bush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Dashboard!$B$3:$G$3</c:f>
              <c:strCache>
                <c:ptCount val="6"/>
                <c:pt idx="0">
                  <c:v>Math</c:v>
                </c:pt>
                <c:pt idx="1">
                  <c:v>Biology</c:v>
                </c:pt>
                <c:pt idx="2">
                  <c:v>Chemistry</c:v>
                </c:pt>
                <c:pt idx="3">
                  <c:v>Philosophy</c:v>
                </c:pt>
                <c:pt idx="4">
                  <c:v>Physics</c:v>
                </c:pt>
                <c:pt idx="5">
                  <c:v>Socialogy</c:v>
                </c:pt>
              </c:strCache>
            </c:strRef>
          </c:cat>
          <c:val>
            <c:numRef>
              <c:f>Dashboard!$B$4:$G$4</c:f>
              <c:numCache>
                <c:formatCode>General</c:formatCode>
                <c:ptCount val="6"/>
                <c:pt idx="0">
                  <c:v>16</c:v>
                </c:pt>
                <c:pt idx="1">
                  <c:v>47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7-4FFF-A682-5AEFD5D26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358832"/>
        <c:axId val="1237366992"/>
      </c:barChart>
      <c:catAx>
        <c:axId val="123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66992"/>
        <c:crosses val="autoZero"/>
        <c:auto val="1"/>
        <c:lblAlgn val="ctr"/>
        <c:lblOffset val="100"/>
        <c:noMultiLvlLbl val="0"/>
      </c:catAx>
      <c:valAx>
        <c:axId val="123736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StudyTime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BE-4B22-8442-A990227777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BE-4B22-8442-A990227777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Dashboard!$B$8:$C$8</c:f>
              <c:strCache>
                <c:ptCount val="2"/>
                <c:pt idx="0">
                  <c:v>StudyTimeWeekly</c:v>
                </c:pt>
                <c:pt idx="1">
                  <c:v>Avg_StudyTimeWeekly</c:v>
                </c:pt>
              </c:strCache>
            </c:strRef>
          </c:cat>
          <c:val>
            <c:numRef>
              <c:f>Dashboard!$B$9:$C$9</c:f>
              <c:numCache>
                <c:formatCode>General</c:formatCode>
                <c:ptCount val="2"/>
                <c:pt idx="0">
                  <c:v>2.7103374712150798</c:v>
                </c:pt>
                <c:pt idx="1">
                  <c:v>9.9480693951685026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9-41C2-AC3D-FFF45E8275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Absence</a:t>
            </a:r>
            <a:r>
              <a:rPr lang="en-IN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Report</a:t>
            </a:r>
            <a:endParaRPr lang="en-IN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Dashboard!$B$11:$C$11</c:f>
              <c:strCache>
                <c:ptCount val="2"/>
                <c:pt idx="0">
                  <c:v>Absence</c:v>
                </c:pt>
                <c:pt idx="1">
                  <c:v>Average Absence</c:v>
                </c:pt>
              </c:strCache>
            </c:strRef>
          </c:cat>
          <c:val>
            <c:numRef>
              <c:f>Dashboard!$B$12:$C$12</c:f>
              <c:numCache>
                <c:formatCode>General</c:formatCode>
                <c:ptCount val="2"/>
                <c:pt idx="0">
                  <c:v>5</c:v>
                </c:pt>
                <c:pt idx="1">
                  <c:v>14.615384615384615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1A3-B4BE-C05EA785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7374192"/>
        <c:axId val="1237374672"/>
      </c:barChart>
      <c:catAx>
        <c:axId val="123737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74672"/>
        <c:crosses val="autoZero"/>
        <c:auto val="1"/>
        <c:lblAlgn val="ctr"/>
        <c:lblOffset val="100"/>
        <c:noMultiLvlLbl val="0"/>
      </c:catAx>
      <c:valAx>
        <c:axId val="12373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Strengths/Weaknesss Report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Strengths/Weaknesss Report</a:t>
          </a:r>
        </a:p>
      </cx:txPr>
    </cx:title>
    <cx:plotArea>
      <cx:plotAreaRegion>
        <cx:series layoutId="treemap" uniqueId="{3C03D161-FA2B-42AD-BE2F-BDF1BED96B91}">
          <cx:tx>
            <cx:txData>
              <cx:f>_xlchart.v1.1</cx:f>
              <cx:v>Strength/Weakness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803275</xdr:colOff>
      <xdr:row>0</xdr:row>
      <xdr:rowOff>107950</xdr:rowOff>
    </xdr:from>
    <xdr:to>
      <xdr:col>13</xdr:col>
      <xdr:colOff>520700</xdr:colOff>
      <xdr:row>13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6B197E-5DC1-0ED8-34BB-A0C76D31F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14</xdr:row>
      <xdr:rowOff>3175</xdr:rowOff>
    </xdr:from>
    <xdr:to>
      <xdr:col>7</xdr:col>
      <xdr:colOff>717550</xdr:colOff>
      <xdr:row>24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4BA5D8-5318-374E-7B9B-83343F2E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133349</xdr:colOff>
      <xdr:row>14</xdr:row>
      <xdr:rowOff>38099</xdr:rowOff>
    </xdr:from>
    <xdr:to>
      <xdr:col>13</xdr:col>
      <xdr:colOff>301624</xdr:colOff>
      <xdr:row>24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E83306-989D-0032-A627-CA408350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406399</xdr:colOff>
      <xdr:row>4</xdr:row>
      <xdr:rowOff>76200</xdr:rowOff>
    </xdr:from>
    <xdr:to>
      <xdr:col>8</xdr:col>
      <xdr:colOff>701674</xdr:colOff>
      <xdr:row>13</xdr:row>
      <xdr:rowOff>60324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01880D4-F9A1-2DEE-275F-6E3725AD30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49" y="812800"/>
              <a:ext cx="3495675" cy="1641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4BC-DB21-45D0-B0D6-D3202CDB2BA8}">
  <dimension ref="A1:F39"/>
  <sheetViews>
    <sheetView topLeftCell="A15" workbookViewId="0">
      <selection activeCell="I8" sqref="I8"/>
    </sheetView>
  </sheetViews>
  <sheetFormatPr defaultRowHeight="14.5" x14ac:dyDescent="0.35"/>
  <cols>
    <col min="1" max="1" width="9.08984375" bestFit="1" customWidth="1"/>
    <col min="2" max="2" width="15.453125" bestFit="1" customWidth="1"/>
    <col min="3" max="3" width="10.5429687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7</v>
      </c>
      <c r="D2" t="s">
        <v>8</v>
      </c>
      <c r="E2" s="3">
        <v>31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7</v>
      </c>
      <c r="D3" t="s">
        <v>8</v>
      </c>
      <c r="E3" s="3">
        <v>43</v>
      </c>
      <c r="F3">
        <f t="shared" ref="F3:F39" si="0">IF(E3&gt;=60,1,0)</f>
        <v>0</v>
      </c>
    </row>
    <row r="4" spans="1:6" x14ac:dyDescent="0.35">
      <c r="A4">
        <v>1003</v>
      </c>
      <c r="B4" t="s">
        <v>10</v>
      </c>
      <c r="C4" t="s">
        <v>7</v>
      </c>
      <c r="D4" t="s">
        <v>8</v>
      </c>
      <c r="E4" s="3">
        <v>81</v>
      </c>
      <c r="F4">
        <f t="shared" si="0"/>
        <v>1</v>
      </c>
    </row>
    <row r="5" spans="1:6" x14ac:dyDescent="0.35">
      <c r="A5">
        <v>1004</v>
      </c>
      <c r="B5" t="s">
        <v>11</v>
      </c>
      <c r="C5" t="s">
        <v>7</v>
      </c>
      <c r="D5" t="s">
        <v>8</v>
      </c>
      <c r="E5" s="3">
        <v>11</v>
      </c>
      <c r="F5">
        <f t="shared" si="0"/>
        <v>0</v>
      </c>
    </row>
    <row r="6" spans="1:6" x14ac:dyDescent="0.35">
      <c r="A6">
        <v>1005</v>
      </c>
      <c r="B6" t="s">
        <v>12</v>
      </c>
      <c r="C6" t="s">
        <v>7</v>
      </c>
      <c r="D6" t="s">
        <v>8</v>
      </c>
      <c r="E6" s="3">
        <v>18</v>
      </c>
      <c r="F6">
        <f t="shared" si="0"/>
        <v>0</v>
      </c>
    </row>
    <row r="7" spans="1:6" x14ac:dyDescent="0.35">
      <c r="A7">
        <v>1006</v>
      </c>
      <c r="B7" t="s">
        <v>13</v>
      </c>
      <c r="C7" t="s">
        <v>7</v>
      </c>
      <c r="D7" t="s">
        <v>8</v>
      </c>
      <c r="E7" s="3">
        <v>55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7</v>
      </c>
      <c r="D8" t="s">
        <v>8</v>
      </c>
      <c r="E8" s="3">
        <v>38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7</v>
      </c>
      <c r="D9" t="s">
        <v>8</v>
      </c>
      <c r="E9" s="3">
        <v>16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7</v>
      </c>
      <c r="D10" t="s">
        <v>8</v>
      </c>
      <c r="E10" s="3">
        <v>73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7</v>
      </c>
      <c r="D11" t="s">
        <v>8</v>
      </c>
      <c r="E11" s="3">
        <v>16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7</v>
      </c>
      <c r="D12" t="s">
        <v>8</v>
      </c>
      <c r="E12" s="3">
        <v>23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7</v>
      </c>
      <c r="D13" t="s">
        <v>8</v>
      </c>
      <c r="E13" s="3">
        <v>55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7</v>
      </c>
      <c r="D14" t="s">
        <v>8</v>
      </c>
      <c r="E14" s="3">
        <v>71</v>
      </c>
      <c r="F14">
        <f t="shared" si="0"/>
        <v>1</v>
      </c>
    </row>
    <row r="15" spans="1:6" x14ac:dyDescent="0.35">
      <c r="A15">
        <v>1014</v>
      </c>
      <c r="B15" t="s">
        <v>21</v>
      </c>
      <c r="C15" s="4" t="s">
        <v>7</v>
      </c>
      <c r="D15" t="s">
        <v>8</v>
      </c>
      <c r="E15" s="3">
        <v>12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7</v>
      </c>
      <c r="D16" t="s">
        <v>8</v>
      </c>
      <c r="E16" s="3">
        <v>77</v>
      </c>
      <c r="F16">
        <f t="shared" si="0"/>
        <v>1</v>
      </c>
    </row>
    <row r="17" spans="1:6" x14ac:dyDescent="0.35">
      <c r="A17">
        <v>1016</v>
      </c>
      <c r="B17" t="s">
        <v>23</v>
      </c>
      <c r="C17" t="s">
        <v>7</v>
      </c>
      <c r="D17" t="s">
        <v>8</v>
      </c>
      <c r="E17" s="3">
        <v>19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7</v>
      </c>
      <c r="D18" t="s">
        <v>8</v>
      </c>
      <c r="E18" s="3">
        <v>57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7</v>
      </c>
      <c r="D19" t="s">
        <v>8</v>
      </c>
      <c r="E19" s="3">
        <v>78</v>
      </c>
      <c r="F19">
        <f t="shared" si="0"/>
        <v>1</v>
      </c>
    </row>
    <row r="20" spans="1:6" x14ac:dyDescent="0.35">
      <c r="A20">
        <v>1019</v>
      </c>
      <c r="B20" t="s">
        <v>26</v>
      </c>
      <c r="C20" t="s">
        <v>7</v>
      </c>
      <c r="D20" t="s">
        <v>8</v>
      </c>
      <c r="E20" s="3">
        <v>92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7</v>
      </c>
      <c r="D21" t="s">
        <v>8</v>
      </c>
      <c r="E21" s="3">
        <v>23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7</v>
      </c>
      <c r="D22" t="s">
        <v>8</v>
      </c>
      <c r="E22" s="3">
        <v>62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7</v>
      </c>
      <c r="D23" t="s">
        <v>8</v>
      </c>
      <c r="E23" s="3">
        <v>1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7</v>
      </c>
      <c r="D24" t="s">
        <v>8</v>
      </c>
      <c r="E24" s="3">
        <v>100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7</v>
      </c>
      <c r="D25" t="s">
        <v>8</v>
      </c>
      <c r="E25" s="3">
        <v>49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7</v>
      </c>
      <c r="D26" t="s">
        <v>8</v>
      </c>
      <c r="E26" s="3">
        <v>41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7</v>
      </c>
      <c r="D27" t="s">
        <v>8</v>
      </c>
      <c r="E27" s="3">
        <v>47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7</v>
      </c>
      <c r="D28" t="s">
        <v>8</v>
      </c>
      <c r="E28" s="3">
        <v>24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7</v>
      </c>
      <c r="D29" t="s">
        <v>8</v>
      </c>
      <c r="E29" s="3">
        <v>33</v>
      </c>
      <c r="F29">
        <f t="shared" si="0"/>
        <v>0</v>
      </c>
    </row>
    <row r="30" spans="1:6" x14ac:dyDescent="0.35">
      <c r="A30">
        <v>1029</v>
      </c>
      <c r="B30" t="s">
        <v>36</v>
      </c>
      <c r="C30" t="s">
        <v>7</v>
      </c>
      <c r="D30" t="s">
        <v>8</v>
      </c>
      <c r="E30" s="3">
        <v>45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7</v>
      </c>
      <c r="D31" t="s">
        <v>8</v>
      </c>
      <c r="E31" s="3">
        <v>41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7</v>
      </c>
      <c r="D32" t="s">
        <v>8</v>
      </c>
      <c r="E32" s="3">
        <v>78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7</v>
      </c>
      <c r="D33" t="s">
        <v>8</v>
      </c>
      <c r="E33" s="3">
        <v>25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7</v>
      </c>
      <c r="D34" t="s">
        <v>8</v>
      </c>
      <c r="E34" s="3">
        <v>44</v>
      </c>
      <c r="F34">
        <f t="shared" si="0"/>
        <v>0</v>
      </c>
    </row>
    <row r="35" spans="1:6" x14ac:dyDescent="0.35">
      <c r="A35">
        <v>1034</v>
      </c>
      <c r="B35" t="s">
        <v>41</v>
      </c>
      <c r="C35" t="s">
        <v>7</v>
      </c>
      <c r="D35" t="s">
        <v>8</v>
      </c>
      <c r="E35" s="3">
        <v>86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7</v>
      </c>
      <c r="D36" t="s">
        <v>8</v>
      </c>
      <c r="E36" s="3">
        <v>97</v>
      </c>
      <c r="F36">
        <f t="shared" si="0"/>
        <v>1</v>
      </c>
    </row>
    <row r="37" spans="1:6" x14ac:dyDescent="0.35">
      <c r="A37">
        <v>1036</v>
      </c>
      <c r="B37" t="s">
        <v>43</v>
      </c>
      <c r="C37" t="s">
        <v>7</v>
      </c>
      <c r="D37" t="s">
        <v>8</v>
      </c>
      <c r="E37" s="3">
        <v>35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7</v>
      </c>
      <c r="D38" t="s">
        <v>8</v>
      </c>
      <c r="E38" s="3">
        <v>75</v>
      </c>
      <c r="F38">
        <f t="shared" si="0"/>
        <v>1</v>
      </c>
    </row>
    <row r="39" spans="1:6" x14ac:dyDescent="0.35">
      <c r="A39">
        <v>1038</v>
      </c>
      <c r="B39" t="s">
        <v>45</v>
      </c>
      <c r="C39" t="s">
        <v>7</v>
      </c>
      <c r="D39" t="s">
        <v>8</v>
      </c>
      <c r="E39" s="3">
        <v>48</v>
      </c>
      <c r="F3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5C5E-7E4E-4202-843B-3372A88CC9B4}">
  <dimension ref="A1:F28"/>
  <sheetViews>
    <sheetView workbookViewId="0">
      <selection activeCell="H14" sqref="H14"/>
    </sheetView>
  </sheetViews>
  <sheetFormatPr defaultRowHeight="14.5" x14ac:dyDescent="0.35"/>
  <cols>
    <col min="1" max="1" width="9.08984375" bestFit="1" customWidth="1"/>
    <col min="2" max="2" width="15.36328125" bestFit="1" customWidth="1"/>
    <col min="3" max="3" width="10.5429687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46</v>
      </c>
      <c r="D2" t="s">
        <v>47</v>
      </c>
      <c r="E2" s="3">
        <v>52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46</v>
      </c>
      <c r="D3" t="s">
        <v>47</v>
      </c>
      <c r="E3" s="3">
        <v>20</v>
      </c>
      <c r="F3">
        <f t="shared" ref="F3:F28" si="0">IF(E3&gt;=60,1,0)</f>
        <v>0</v>
      </c>
    </row>
    <row r="4" spans="1:6" x14ac:dyDescent="0.35">
      <c r="A4">
        <v>1003</v>
      </c>
      <c r="B4" t="s">
        <v>10</v>
      </c>
      <c r="C4" t="s">
        <v>46</v>
      </c>
      <c r="D4" t="s">
        <v>47</v>
      </c>
      <c r="E4" s="3">
        <v>32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46</v>
      </c>
      <c r="D5" t="s">
        <v>47</v>
      </c>
      <c r="E5" s="3">
        <v>19</v>
      </c>
      <c r="F5">
        <f t="shared" si="0"/>
        <v>0</v>
      </c>
    </row>
    <row r="6" spans="1:6" x14ac:dyDescent="0.35">
      <c r="A6">
        <v>1005</v>
      </c>
      <c r="B6" t="s">
        <v>12</v>
      </c>
      <c r="C6" t="s">
        <v>46</v>
      </c>
      <c r="D6" t="s">
        <v>47</v>
      </c>
      <c r="E6" s="3">
        <v>61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46</v>
      </c>
      <c r="D7" t="s">
        <v>47</v>
      </c>
      <c r="E7" s="3">
        <v>34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46</v>
      </c>
      <c r="D8" t="s">
        <v>47</v>
      </c>
      <c r="E8" s="3">
        <v>9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46</v>
      </c>
      <c r="D9" t="s">
        <v>47</v>
      </c>
      <c r="E9" s="3">
        <v>22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46</v>
      </c>
      <c r="D10" t="s">
        <v>47</v>
      </c>
      <c r="E10" s="3">
        <v>46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46</v>
      </c>
      <c r="D11" t="s">
        <v>47</v>
      </c>
      <c r="E11" s="3">
        <v>100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46</v>
      </c>
      <c r="D12" t="s">
        <v>47</v>
      </c>
      <c r="E12" s="3">
        <v>92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46</v>
      </c>
      <c r="D13" t="s">
        <v>47</v>
      </c>
      <c r="E13" s="3">
        <v>1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46</v>
      </c>
      <c r="D14" t="s">
        <v>47</v>
      </c>
      <c r="E14" s="3">
        <v>84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46</v>
      </c>
      <c r="D15" t="s">
        <v>47</v>
      </c>
      <c r="E15" s="3">
        <v>63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46</v>
      </c>
      <c r="D16" t="s">
        <v>47</v>
      </c>
      <c r="E16" s="3">
        <v>59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46</v>
      </c>
      <c r="D17" t="s">
        <v>47</v>
      </c>
      <c r="E17" s="3">
        <v>61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46</v>
      </c>
      <c r="D18" t="s">
        <v>47</v>
      </c>
      <c r="E18" s="3">
        <v>47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46</v>
      </c>
      <c r="D19" t="s">
        <v>47</v>
      </c>
      <c r="E19" s="3">
        <v>27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46</v>
      </c>
      <c r="D20" t="s">
        <v>47</v>
      </c>
      <c r="E20" s="3">
        <v>99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46</v>
      </c>
      <c r="D21" t="s">
        <v>47</v>
      </c>
      <c r="E21" s="3">
        <v>84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46</v>
      </c>
      <c r="D22" t="s">
        <v>47</v>
      </c>
      <c r="E22" s="3">
        <v>95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46</v>
      </c>
      <c r="D23" t="s">
        <v>47</v>
      </c>
      <c r="E23" s="3">
        <v>50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46</v>
      </c>
      <c r="D24" t="s">
        <v>47</v>
      </c>
      <c r="E24" s="3">
        <v>27</v>
      </c>
      <c r="F24">
        <f t="shared" si="0"/>
        <v>0</v>
      </c>
    </row>
    <row r="25" spans="1:6" x14ac:dyDescent="0.35">
      <c r="A25">
        <v>1024</v>
      </c>
      <c r="B25" t="s">
        <v>31</v>
      </c>
      <c r="C25" t="s">
        <v>46</v>
      </c>
      <c r="D25" t="s">
        <v>47</v>
      </c>
      <c r="E25" s="3">
        <v>39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46</v>
      </c>
      <c r="D26" t="s">
        <v>47</v>
      </c>
      <c r="E26" s="3">
        <v>71</v>
      </c>
      <c r="F26">
        <f t="shared" si="0"/>
        <v>1</v>
      </c>
    </row>
    <row r="27" spans="1:6" x14ac:dyDescent="0.35">
      <c r="A27">
        <v>1026</v>
      </c>
      <c r="B27" t="s">
        <v>33</v>
      </c>
      <c r="C27" t="s">
        <v>46</v>
      </c>
      <c r="D27" t="s">
        <v>47</v>
      </c>
      <c r="E27" s="3">
        <v>83</v>
      </c>
      <c r="F27">
        <f t="shared" si="0"/>
        <v>1</v>
      </c>
    </row>
    <row r="28" spans="1:6" x14ac:dyDescent="0.35">
      <c r="A28">
        <v>1027</v>
      </c>
      <c r="B28" t="s">
        <v>34</v>
      </c>
      <c r="C28" t="s">
        <v>46</v>
      </c>
      <c r="D28" t="s">
        <v>47</v>
      </c>
      <c r="E28" s="3">
        <v>38</v>
      </c>
      <c r="F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77BF-BA4A-4BAA-BD22-9359768BF970}">
  <dimension ref="A1:F38"/>
  <sheetViews>
    <sheetView workbookViewId="0">
      <selection activeCell="E32" sqref="E32"/>
    </sheetView>
  </sheetViews>
  <sheetFormatPr defaultRowHeight="14.5" x14ac:dyDescent="0.35"/>
  <cols>
    <col min="1" max="1" width="9.08984375" bestFit="1" customWidth="1"/>
    <col min="2" max="2" width="15.453125" bestFit="1" customWidth="1"/>
    <col min="3" max="3" width="11.632812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48</v>
      </c>
      <c r="D2" t="s">
        <v>49</v>
      </c>
      <c r="E2" s="3">
        <v>48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48</v>
      </c>
      <c r="D3" t="s">
        <v>49</v>
      </c>
      <c r="E3" s="3">
        <v>5</v>
      </c>
      <c r="F3">
        <f t="shared" ref="F3:F38" si="0">IF(E3&gt;=60,1,0)</f>
        <v>0</v>
      </c>
    </row>
    <row r="4" spans="1:6" x14ac:dyDescent="0.35">
      <c r="A4">
        <v>1003</v>
      </c>
      <c r="B4" t="s">
        <v>10</v>
      </c>
      <c r="C4" t="s">
        <v>48</v>
      </c>
      <c r="D4" t="s">
        <v>49</v>
      </c>
      <c r="E4" s="3">
        <v>7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48</v>
      </c>
      <c r="D5" t="s">
        <v>49</v>
      </c>
      <c r="E5" s="3">
        <v>70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48</v>
      </c>
      <c r="D6" t="s">
        <v>49</v>
      </c>
      <c r="E6" s="3">
        <v>73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48</v>
      </c>
      <c r="D7" t="s">
        <v>49</v>
      </c>
      <c r="E7" s="3">
        <v>59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48</v>
      </c>
      <c r="D8" t="s">
        <v>49</v>
      </c>
      <c r="E8" s="3">
        <v>23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48</v>
      </c>
      <c r="D9" t="s">
        <v>49</v>
      </c>
      <c r="E9" s="3">
        <v>72</v>
      </c>
      <c r="F9">
        <f t="shared" si="0"/>
        <v>1</v>
      </c>
    </row>
    <row r="10" spans="1:6" x14ac:dyDescent="0.35">
      <c r="A10">
        <v>1009</v>
      </c>
      <c r="B10" t="s">
        <v>16</v>
      </c>
      <c r="C10" t="s">
        <v>48</v>
      </c>
      <c r="D10" t="s">
        <v>49</v>
      </c>
      <c r="E10" s="3">
        <v>31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48</v>
      </c>
      <c r="D11" t="s">
        <v>49</v>
      </c>
      <c r="E11" s="3">
        <v>74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48</v>
      </c>
      <c r="D12" t="s">
        <v>49</v>
      </c>
      <c r="E12" s="3">
        <v>91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48</v>
      </c>
      <c r="D13" t="s">
        <v>49</v>
      </c>
      <c r="E13" s="3">
        <v>53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48</v>
      </c>
      <c r="D14" t="s">
        <v>49</v>
      </c>
      <c r="E14" s="3">
        <v>56</v>
      </c>
      <c r="F14">
        <f t="shared" si="0"/>
        <v>0</v>
      </c>
    </row>
    <row r="15" spans="1:6" x14ac:dyDescent="0.35">
      <c r="A15">
        <v>1014</v>
      </c>
      <c r="B15" t="s">
        <v>21</v>
      </c>
      <c r="C15" t="s">
        <v>48</v>
      </c>
      <c r="D15" t="s">
        <v>49</v>
      </c>
      <c r="E15" s="3">
        <v>53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48</v>
      </c>
      <c r="D16" t="s">
        <v>49</v>
      </c>
      <c r="E16" s="3">
        <v>100</v>
      </c>
      <c r="F16">
        <f t="shared" si="0"/>
        <v>1</v>
      </c>
    </row>
    <row r="17" spans="1:6" x14ac:dyDescent="0.35">
      <c r="A17">
        <v>1016</v>
      </c>
      <c r="B17" t="s">
        <v>23</v>
      </c>
      <c r="C17" t="s">
        <v>48</v>
      </c>
      <c r="D17" t="s">
        <v>49</v>
      </c>
      <c r="E17" s="3">
        <v>50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48</v>
      </c>
      <c r="D18" t="s">
        <v>49</v>
      </c>
      <c r="E18" s="3">
        <v>60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48</v>
      </c>
      <c r="D19" t="s">
        <v>49</v>
      </c>
      <c r="E19" s="3">
        <v>38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48</v>
      </c>
      <c r="D20" t="s">
        <v>49</v>
      </c>
      <c r="E20" s="3">
        <v>33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48</v>
      </c>
      <c r="D21" t="s">
        <v>49</v>
      </c>
      <c r="E21" s="3">
        <v>75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48</v>
      </c>
      <c r="D22" t="s">
        <v>49</v>
      </c>
      <c r="E22" s="3">
        <v>74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48</v>
      </c>
      <c r="D23" t="s">
        <v>49</v>
      </c>
      <c r="E23" s="3">
        <v>7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48</v>
      </c>
      <c r="D24" t="s">
        <v>49</v>
      </c>
      <c r="E24" s="3">
        <v>6</v>
      </c>
      <c r="F24">
        <f t="shared" si="0"/>
        <v>0</v>
      </c>
    </row>
    <row r="25" spans="1:6" x14ac:dyDescent="0.35">
      <c r="A25">
        <v>1024</v>
      </c>
      <c r="B25" t="s">
        <v>31</v>
      </c>
      <c r="C25" t="s">
        <v>48</v>
      </c>
      <c r="D25" t="s">
        <v>49</v>
      </c>
      <c r="E25" s="3">
        <v>40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48</v>
      </c>
      <c r="D26" t="s">
        <v>49</v>
      </c>
      <c r="E26" s="3">
        <v>14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48</v>
      </c>
      <c r="D27" t="s">
        <v>49</v>
      </c>
      <c r="E27" s="3">
        <v>16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48</v>
      </c>
      <c r="D28" t="s">
        <v>49</v>
      </c>
      <c r="E28" s="3">
        <v>31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48</v>
      </c>
      <c r="D29" t="s">
        <v>49</v>
      </c>
      <c r="E29" s="3">
        <v>72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48</v>
      </c>
      <c r="D30" t="s">
        <v>49</v>
      </c>
      <c r="E30" s="3">
        <v>48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48</v>
      </c>
      <c r="D31" t="s">
        <v>49</v>
      </c>
      <c r="E31" s="3">
        <v>53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48</v>
      </c>
      <c r="D32" t="s">
        <v>49</v>
      </c>
      <c r="E32" s="3">
        <v>67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48</v>
      </c>
      <c r="D33" t="s">
        <v>49</v>
      </c>
      <c r="E33" s="3">
        <v>23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48</v>
      </c>
      <c r="D34" t="s">
        <v>49</v>
      </c>
      <c r="E34" s="3">
        <v>90</v>
      </c>
      <c r="F34">
        <f t="shared" si="0"/>
        <v>1</v>
      </c>
    </row>
    <row r="35" spans="1:6" x14ac:dyDescent="0.35">
      <c r="A35">
        <v>1034</v>
      </c>
      <c r="B35" t="s">
        <v>41</v>
      </c>
      <c r="C35" t="s">
        <v>48</v>
      </c>
      <c r="D35" t="s">
        <v>49</v>
      </c>
      <c r="E35" s="3">
        <v>87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48</v>
      </c>
      <c r="D36" t="s">
        <v>49</v>
      </c>
      <c r="E36" s="3">
        <v>40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48</v>
      </c>
      <c r="D37" t="s">
        <v>49</v>
      </c>
      <c r="E37" s="3">
        <v>26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48</v>
      </c>
      <c r="D38" t="s">
        <v>49</v>
      </c>
      <c r="E38" s="3">
        <v>51</v>
      </c>
      <c r="F3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AA32-5843-4589-B601-632689CECE57}">
  <dimension ref="A1:F39"/>
  <sheetViews>
    <sheetView topLeftCell="A15" workbookViewId="0">
      <selection activeCell="E1" activeCellId="1" sqref="C1:C1048576 E1:E1048576"/>
    </sheetView>
  </sheetViews>
  <sheetFormatPr defaultRowHeight="14.5" x14ac:dyDescent="0.35"/>
  <cols>
    <col min="1" max="1" width="9.08984375" bestFit="1" customWidth="1"/>
    <col min="2" max="2" width="15.453125" bestFit="1" customWidth="1"/>
    <col min="3" max="3" width="10.5429687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50</v>
      </c>
      <c r="D2" t="s">
        <v>51</v>
      </c>
      <c r="E2" s="3">
        <v>35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50</v>
      </c>
      <c r="D3" t="s">
        <v>51</v>
      </c>
      <c r="E3" s="3">
        <v>66</v>
      </c>
      <c r="F3">
        <f t="shared" ref="F3:F39" si="0">IF(E3&gt;=60,1,0)</f>
        <v>1</v>
      </c>
    </row>
    <row r="4" spans="1:6" x14ac:dyDescent="0.35">
      <c r="A4">
        <v>1003</v>
      </c>
      <c r="B4" t="s">
        <v>10</v>
      </c>
      <c r="C4" t="s">
        <v>50</v>
      </c>
      <c r="D4" t="s">
        <v>51</v>
      </c>
      <c r="E4" s="3">
        <v>29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50</v>
      </c>
      <c r="D5" t="s">
        <v>51</v>
      </c>
      <c r="E5" s="3">
        <v>91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50</v>
      </c>
      <c r="D6" t="s">
        <v>51</v>
      </c>
      <c r="E6" s="3">
        <v>63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50</v>
      </c>
      <c r="D7" t="s">
        <v>51</v>
      </c>
      <c r="E7" s="3">
        <v>16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50</v>
      </c>
      <c r="D8" t="s">
        <v>51</v>
      </c>
      <c r="E8" s="3">
        <v>10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50</v>
      </c>
      <c r="D9" t="s">
        <v>51</v>
      </c>
      <c r="E9" s="3">
        <v>23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50</v>
      </c>
      <c r="D10" t="s">
        <v>51</v>
      </c>
      <c r="E10" s="3">
        <v>72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50</v>
      </c>
      <c r="D11" t="s">
        <v>51</v>
      </c>
      <c r="E11" s="3">
        <v>93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50</v>
      </c>
      <c r="D12" t="s">
        <v>51</v>
      </c>
      <c r="E12" s="3">
        <v>10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50</v>
      </c>
      <c r="D13" t="s">
        <v>51</v>
      </c>
      <c r="E13" s="3">
        <v>99</v>
      </c>
      <c r="F13">
        <f t="shared" si="0"/>
        <v>1</v>
      </c>
    </row>
    <row r="14" spans="1:6" x14ac:dyDescent="0.35">
      <c r="A14">
        <v>1013</v>
      </c>
      <c r="B14" t="s">
        <v>20</v>
      </c>
      <c r="C14" t="s">
        <v>50</v>
      </c>
      <c r="D14" t="s">
        <v>51</v>
      </c>
      <c r="E14" s="3">
        <v>78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50</v>
      </c>
      <c r="D15" t="s">
        <v>51</v>
      </c>
      <c r="E15" s="3">
        <v>81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50</v>
      </c>
      <c r="D16" t="s">
        <v>51</v>
      </c>
      <c r="E16" s="3">
        <v>40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50</v>
      </c>
      <c r="D17" t="s">
        <v>51</v>
      </c>
      <c r="E17" s="3">
        <v>23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50</v>
      </c>
      <c r="D18" t="s">
        <v>51</v>
      </c>
      <c r="E18" s="3">
        <v>65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50</v>
      </c>
      <c r="D19" t="s">
        <v>51</v>
      </c>
      <c r="E19" s="3">
        <v>24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50</v>
      </c>
      <c r="D20" t="s">
        <v>51</v>
      </c>
      <c r="E20" s="3">
        <v>62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50</v>
      </c>
      <c r="D21" t="s">
        <v>51</v>
      </c>
      <c r="E21" s="3">
        <v>41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50</v>
      </c>
      <c r="D22" t="s">
        <v>51</v>
      </c>
      <c r="E22" s="3">
        <v>42</v>
      </c>
      <c r="F22">
        <f t="shared" si="0"/>
        <v>0</v>
      </c>
    </row>
    <row r="23" spans="1:6" x14ac:dyDescent="0.35">
      <c r="A23">
        <v>1022</v>
      </c>
      <c r="B23" t="s">
        <v>29</v>
      </c>
      <c r="C23" t="s">
        <v>50</v>
      </c>
      <c r="D23" t="s">
        <v>51</v>
      </c>
      <c r="E23" s="3">
        <v>8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50</v>
      </c>
      <c r="D24" t="s">
        <v>51</v>
      </c>
      <c r="E24" s="3">
        <v>91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50</v>
      </c>
      <c r="D25" t="s">
        <v>51</v>
      </c>
      <c r="E25" s="3">
        <v>69</v>
      </c>
      <c r="F25">
        <f t="shared" si="0"/>
        <v>1</v>
      </c>
    </row>
    <row r="26" spans="1:6" x14ac:dyDescent="0.35">
      <c r="A26">
        <v>1025</v>
      </c>
      <c r="B26" t="s">
        <v>32</v>
      </c>
      <c r="C26" t="s">
        <v>50</v>
      </c>
      <c r="D26" t="s">
        <v>51</v>
      </c>
      <c r="E26" s="3">
        <v>47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50</v>
      </c>
      <c r="D27" t="s">
        <v>51</v>
      </c>
      <c r="E27" s="3">
        <v>0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50</v>
      </c>
      <c r="D28" t="s">
        <v>51</v>
      </c>
      <c r="E28" s="3">
        <v>42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50</v>
      </c>
      <c r="D29" t="s">
        <v>51</v>
      </c>
      <c r="E29" s="3">
        <v>65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50</v>
      </c>
      <c r="D30" t="s">
        <v>51</v>
      </c>
      <c r="E30" s="3">
        <v>42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50</v>
      </c>
      <c r="D31" t="s">
        <v>51</v>
      </c>
      <c r="E31" s="3">
        <v>32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50</v>
      </c>
      <c r="D32" t="s">
        <v>51</v>
      </c>
      <c r="E32" s="3">
        <v>33</v>
      </c>
      <c r="F32">
        <f t="shared" si="0"/>
        <v>0</v>
      </c>
    </row>
    <row r="33" spans="1:6" x14ac:dyDescent="0.35">
      <c r="A33">
        <v>1032</v>
      </c>
      <c r="B33" t="s">
        <v>39</v>
      </c>
      <c r="C33" t="s">
        <v>50</v>
      </c>
      <c r="D33" t="s">
        <v>51</v>
      </c>
      <c r="E33" s="3">
        <v>4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50</v>
      </c>
      <c r="D34" t="s">
        <v>51</v>
      </c>
      <c r="E34" s="3">
        <v>27</v>
      </c>
      <c r="F34">
        <f t="shared" si="0"/>
        <v>0</v>
      </c>
    </row>
    <row r="35" spans="1:6" x14ac:dyDescent="0.35">
      <c r="A35">
        <v>1034</v>
      </c>
      <c r="B35" t="s">
        <v>41</v>
      </c>
      <c r="C35" t="s">
        <v>50</v>
      </c>
      <c r="D35" t="s">
        <v>51</v>
      </c>
      <c r="E35" s="3">
        <v>56</v>
      </c>
      <c r="F35">
        <f t="shared" si="0"/>
        <v>0</v>
      </c>
    </row>
    <row r="36" spans="1:6" x14ac:dyDescent="0.35">
      <c r="A36">
        <v>1035</v>
      </c>
      <c r="B36" t="s">
        <v>42</v>
      </c>
      <c r="C36" t="s">
        <v>50</v>
      </c>
      <c r="D36" t="s">
        <v>51</v>
      </c>
      <c r="E36" s="3">
        <v>36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50</v>
      </c>
      <c r="D37" t="s">
        <v>51</v>
      </c>
      <c r="E37" s="3">
        <v>51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50</v>
      </c>
      <c r="D38" t="s">
        <v>51</v>
      </c>
      <c r="E38" s="3">
        <v>71</v>
      </c>
      <c r="F38">
        <f t="shared" si="0"/>
        <v>1</v>
      </c>
    </row>
    <row r="39" spans="1:6" x14ac:dyDescent="0.35">
      <c r="A39">
        <v>1038</v>
      </c>
      <c r="B39" t="s">
        <v>45</v>
      </c>
      <c r="C39" t="s">
        <v>50</v>
      </c>
      <c r="D39" t="s">
        <v>51</v>
      </c>
      <c r="E39" s="3">
        <v>52</v>
      </c>
      <c r="F3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3227-D765-4D83-A9A0-B4FAF960D4E0}">
  <dimension ref="A1:F22"/>
  <sheetViews>
    <sheetView workbookViewId="0">
      <selection activeCell="G15" sqref="G15"/>
    </sheetView>
  </sheetViews>
  <sheetFormatPr defaultRowHeight="14.5" x14ac:dyDescent="0.35"/>
  <cols>
    <col min="1" max="1" width="9.08984375" bestFit="1" customWidth="1"/>
    <col min="2" max="2" width="15.36328125" bestFit="1" customWidth="1"/>
    <col min="3" max="3" width="10.5429687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52</v>
      </c>
      <c r="D2" t="s">
        <v>53</v>
      </c>
      <c r="E2" s="3">
        <v>69</v>
      </c>
      <c r="F2">
        <f>IF(E2&gt;=60,1,0)</f>
        <v>1</v>
      </c>
    </row>
    <row r="3" spans="1:6" x14ac:dyDescent="0.35">
      <c r="A3">
        <v>1002</v>
      </c>
      <c r="B3" t="s">
        <v>9</v>
      </c>
      <c r="C3" t="s">
        <v>52</v>
      </c>
      <c r="D3" t="s">
        <v>53</v>
      </c>
      <c r="E3" s="3">
        <v>95</v>
      </c>
      <c r="F3">
        <f t="shared" ref="F3:F22" si="0">IF(E3&gt;=60,1,0)</f>
        <v>1</v>
      </c>
    </row>
    <row r="4" spans="1:6" x14ac:dyDescent="0.35">
      <c r="A4">
        <v>1003</v>
      </c>
      <c r="B4" t="s">
        <v>10</v>
      </c>
      <c r="C4" t="s">
        <v>52</v>
      </c>
      <c r="D4" t="s">
        <v>53</v>
      </c>
      <c r="E4" s="3">
        <v>33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52</v>
      </c>
      <c r="D5" t="s">
        <v>53</v>
      </c>
      <c r="E5" s="3">
        <v>76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52</v>
      </c>
      <c r="D6" t="s">
        <v>53</v>
      </c>
      <c r="E6" s="3">
        <v>20</v>
      </c>
      <c r="F6">
        <f t="shared" si="0"/>
        <v>0</v>
      </c>
    </row>
    <row r="7" spans="1:6" x14ac:dyDescent="0.35">
      <c r="A7">
        <v>1006</v>
      </c>
      <c r="B7" t="s">
        <v>13</v>
      </c>
      <c r="C7" t="s">
        <v>52</v>
      </c>
      <c r="D7" t="s">
        <v>53</v>
      </c>
      <c r="E7" s="3">
        <v>10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52</v>
      </c>
      <c r="D8" t="s">
        <v>53</v>
      </c>
      <c r="E8" s="3">
        <v>72</v>
      </c>
      <c r="F8">
        <f t="shared" si="0"/>
        <v>1</v>
      </c>
    </row>
    <row r="9" spans="1:6" x14ac:dyDescent="0.35">
      <c r="A9">
        <v>1008</v>
      </c>
      <c r="B9" t="s">
        <v>15</v>
      </c>
      <c r="C9" t="s">
        <v>52</v>
      </c>
      <c r="D9" t="s">
        <v>53</v>
      </c>
      <c r="E9" s="3">
        <v>80</v>
      </c>
      <c r="F9">
        <f t="shared" si="0"/>
        <v>1</v>
      </c>
    </row>
    <row r="10" spans="1:6" x14ac:dyDescent="0.35">
      <c r="A10">
        <v>1009</v>
      </c>
      <c r="B10" t="s">
        <v>16</v>
      </c>
      <c r="C10" t="s">
        <v>52</v>
      </c>
      <c r="D10" t="s">
        <v>53</v>
      </c>
      <c r="E10" s="3">
        <v>22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52</v>
      </c>
      <c r="D11" t="s">
        <v>53</v>
      </c>
      <c r="E11" s="3">
        <v>8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52</v>
      </c>
      <c r="D12" t="s">
        <v>53</v>
      </c>
      <c r="E12" s="3">
        <v>100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52</v>
      </c>
      <c r="D13" t="s">
        <v>53</v>
      </c>
      <c r="E13" s="3">
        <v>49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52</v>
      </c>
      <c r="D14" t="s">
        <v>53</v>
      </c>
      <c r="E14" s="3">
        <v>70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52</v>
      </c>
      <c r="D15" t="s">
        <v>53</v>
      </c>
      <c r="E15" s="3">
        <v>86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52</v>
      </c>
      <c r="D16" t="s">
        <v>53</v>
      </c>
      <c r="E16" s="3">
        <v>15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52</v>
      </c>
      <c r="D17" t="s">
        <v>53</v>
      </c>
      <c r="E17" s="3">
        <v>95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52</v>
      </c>
      <c r="D18" t="s">
        <v>53</v>
      </c>
      <c r="E18" s="3">
        <v>77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52</v>
      </c>
      <c r="D19" t="s">
        <v>53</v>
      </c>
      <c r="E19" s="3">
        <v>20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52</v>
      </c>
      <c r="D20" t="s">
        <v>53</v>
      </c>
      <c r="E20" s="3">
        <v>31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52</v>
      </c>
      <c r="D21" t="s">
        <v>53</v>
      </c>
      <c r="E21" s="3">
        <v>48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52</v>
      </c>
      <c r="D22" t="s">
        <v>53</v>
      </c>
      <c r="E22" s="3">
        <v>26</v>
      </c>
      <c r="F2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ECB4-C560-4125-B259-D22672293B40}">
  <dimension ref="A1:F40"/>
  <sheetViews>
    <sheetView topLeftCell="A16" workbookViewId="0">
      <selection activeCell="J46" sqref="J46"/>
    </sheetView>
  </sheetViews>
  <sheetFormatPr defaultRowHeight="14.5" x14ac:dyDescent="0.35"/>
  <cols>
    <col min="1" max="1" width="9.08984375" bestFit="1" customWidth="1"/>
    <col min="2" max="2" width="15.453125" bestFit="1" customWidth="1"/>
    <col min="3" max="3" width="10.54296875" bestFit="1" customWidth="1"/>
    <col min="4" max="4" width="10.453125" bestFit="1" customWidth="1"/>
    <col min="5" max="5" width="11.08984375" bestFit="1" customWidth="1"/>
    <col min="6" max="6" width="18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54</v>
      </c>
      <c r="D2" t="s">
        <v>55</v>
      </c>
      <c r="E2" s="3">
        <v>70</v>
      </c>
      <c r="F2">
        <f>IF(E2&gt;=60,1,0)</f>
        <v>1</v>
      </c>
    </row>
    <row r="3" spans="1:6" x14ac:dyDescent="0.35">
      <c r="A3">
        <v>1002</v>
      </c>
      <c r="B3" t="s">
        <v>9</v>
      </c>
      <c r="C3" t="s">
        <v>54</v>
      </c>
      <c r="D3" t="s">
        <v>55</v>
      </c>
      <c r="E3" s="3">
        <v>37</v>
      </c>
      <c r="F3">
        <f t="shared" ref="F3:F40" si="0">IF(E3&gt;=60,1,0)</f>
        <v>0</v>
      </c>
    </row>
    <row r="4" spans="1:6" x14ac:dyDescent="0.35">
      <c r="A4">
        <v>1003</v>
      </c>
      <c r="B4" t="s">
        <v>10</v>
      </c>
      <c r="C4" t="s">
        <v>54</v>
      </c>
      <c r="D4" t="s">
        <v>55</v>
      </c>
      <c r="E4" s="3">
        <v>68</v>
      </c>
      <c r="F4">
        <f t="shared" si="0"/>
        <v>1</v>
      </c>
    </row>
    <row r="5" spans="1:6" x14ac:dyDescent="0.35">
      <c r="A5">
        <v>1004</v>
      </c>
      <c r="B5" t="s">
        <v>11</v>
      </c>
      <c r="C5" t="s">
        <v>54</v>
      </c>
      <c r="D5" t="s">
        <v>55</v>
      </c>
      <c r="E5" s="3">
        <v>60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54</v>
      </c>
      <c r="D6" t="s">
        <v>55</v>
      </c>
      <c r="E6" s="3">
        <v>98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54</v>
      </c>
      <c r="D7" t="s">
        <v>55</v>
      </c>
      <c r="E7" s="3">
        <v>20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54</v>
      </c>
      <c r="D8" t="s">
        <v>55</v>
      </c>
      <c r="E8" s="3">
        <v>32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54</v>
      </c>
      <c r="D9" t="s">
        <v>55</v>
      </c>
      <c r="E9" s="3">
        <v>40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54</v>
      </c>
      <c r="D10" t="s">
        <v>55</v>
      </c>
      <c r="E10" s="3">
        <v>97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54</v>
      </c>
      <c r="D11" t="s">
        <v>55</v>
      </c>
      <c r="E11" s="3">
        <v>1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54</v>
      </c>
      <c r="D12" t="s">
        <v>55</v>
      </c>
      <c r="E12" s="3">
        <v>6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54</v>
      </c>
      <c r="D13" t="s">
        <v>55</v>
      </c>
      <c r="E13" s="3">
        <v>39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54</v>
      </c>
      <c r="D14" t="s">
        <v>55</v>
      </c>
      <c r="E14" s="3">
        <v>68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54</v>
      </c>
      <c r="D15" t="s">
        <v>55</v>
      </c>
      <c r="E15" s="3">
        <v>37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54</v>
      </c>
      <c r="D16" t="s">
        <v>55</v>
      </c>
      <c r="E16" s="3">
        <v>37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54</v>
      </c>
      <c r="D17" t="s">
        <v>55</v>
      </c>
      <c r="E17" s="3">
        <v>90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54</v>
      </c>
      <c r="D18" t="s">
        <v>55</v>
      </c>
      <c r="E18" s="3">
        <v>38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54</v>
      </c>
      <c r="D19" t="s">
        <v>55</v>
      </c>
      <c r="E19" s="3">
        <v>87</v>
      </c>
      <c r="F19">
        <f t="shared" si="0"/>
        <v>1</v>
      </c>
    </row>
    <row r="20" spans="1:6" x14ac:dyDescent="0.35">
      <c r="A20">
        <v>1019</v>
      </c>
      <c r="B20" t="s">
        <v>26</v>
      </c>
      <c r="C20" t="s">
        <v>54</v>
      </c>
      <c r="D20" t="s">
        <v>55</v>
      </c>
      <c r="E20" s="3">
        <v>45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54</v>
      </c>
      <c r="D21" t="s">
        <v>55</v>
      </c>
      <c r="E21" s="3">
        <v>73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54</v>
      </c>
      <c r="D22" t="s">
        <v>55</v>
      </c>
      <c r="E22" s="3">
        <v>36</v>
      </c>
      <c r="F22">
        <f t="shared" si="0"/>
        <v>0</v>
      </c>
    </row>
    <row r="23" spans="1:6" x14ac:dyDescent="0.35">
      <c r="A23">
        <v>1022</v>
      </c>
      <c r="B23" t="s">
        <v>29</v>
      </c>
      <c r="C23" t="s">
        <v>54</v>
      </c>
      <c r="D23" t="s">
        <v>55</v>
      </c>
      <c r="E23" s="3">
        <v>35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54</v>
      </c>
      <c r="D24" t="s">
        <v>55</v>
      </c>
      <c r="E24" s="3">
        <v>85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54</v>
      </c>
      <c r="D25" t="s">
        <v>55</v>
      </c>
      <c r="E25" s="3">
        <v>7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54</v>
      </c>
      <c r="D26" t="s">
        <v>55</v>
      </c>
      <c r="E26" s="3">
        <v>67</v>
      </c>
      <c r="F26">
        <f t="shared" si="0"/>
        <v>1</v>
      </c>
    </row>
    <row r="27" spans="1:6" x14ac:dyDescent="0.35">
      <c r="A27">
        <v>1026</v>
      </c>
      <c r="B27" t="s">
        <v>33</v>
      </c>
      <c r="C27" t="s">
        <v>54</v>
      </c>
      <c r="D27" t="s">
        <v>55</v>
      </c>
      <c r="E27" s="3">
        <v>80</v>
      </c>
      <c r="F27">
        <f t="shared" si="0"/>
        <v>1</v>
      </c>
    </row>
    <row r="28" spans="1:6" x14ac:dyDescent="0.35">
      <c r="A28">
        <v>1027</v>
      </c>
      <c r="B28" t="s">
        <v>34</v>
      </c>
      <c r="C28" t="s">
        <v>54</v>
      </c>
      <c r="D28" t="s">
        <v>55</v>
      </c>
      <c r="E28" s="3">
        <v>55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54</v>
      </c>
      <c r="D29" t="s">
        <v>55</v>
      </c>
      <c r="E29" s="3">
        <v>83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54</v>
      </c>
      <c r="D30" t="s">
        <v>55</v>
      </c>
      <c r="E30" s="3">
        <v>67</v>
      </c>
      <c r="F30">
        <f t="shared" si="0"/>
        <v>1</v>
      </c>
    </row>
    <row r="31" spans="1:6" x14ac:dyDescent="0.35">
      <c r="A31">
        <v>1030</v>
      </c>
      <c r="B31" t="s">
        <v>37</v>
      </c>
      <c r="C31" t="s">
        <v>54</v>
      </c>
      <c r="D31" t="s">
        <v>55</v>
      </c>
      <c r="E31" s="3">
        <v>27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54</v>
      </c>
      <c r="D32" t="s">
        <v>55</v>
      </c>
      <c r="E32" s="3">
        <v>94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54</v>
      </c>
      <c r="D33" t="s">
        <v>55</v>
      </c>
      <c r="E33" s="3">
        <v>96</v>
      </c>
      <c r="F33">
        <f t="shared" si="0"/>
        <v>1</v>
      </c>
    </row>
    <row r="34" spans="1:6" x14ac:dyDescent="0.35">
      <c r="A34">
        <v>1033</v>
      </c>
      <c r="B34" t="s">
        <v>40</v>
      </c>
      <c r="C34" t="s">
        <v>54</v>
      </c>
      <c r="D34" t="s">
        <v>55</v>
      </c>
      <c r="E34" s="3">
        <v>99</v>
      </c>
      <c r="F34">
        <f t="shared" si="0"/>
        <v>1</v>
      </c>
    </row>
    <row r="35" spans="1:6" x14ac:dyDescent="0.35">
      <c r="A35">
        <v>1034</v>
      </c>
      <c r="B35" t="s">
        <v>41</v>
      </c>
      <c r="C35" t="s">
        <v>54</v>
      </c>
      <c r="D35" t="s">
        <v>55</v>
      </c>
      <c r="E35" s="3">
        <v>64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54</v>
      </c>
      <c r="D36" t="s">
        <v>55</v>
      </c>
      <c r="E36" s="3">
        <v>52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54</v>
      </c>
      <c r="D37" t="s">
        <v>55</v>
      </c>
      <c r="E37" s="3">
        <v>16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54</v>
      </c>
      <c r="D38" t="s">
        <v>55</v>
      </c>
      <c r="E38" s="3">
        <v>34</v>
      </c>
      <c r="F38">
        <f t="shared" si="0"/>
        <v>0</v>
      </c>
    </row>
    <row r="39" spans="1:6" x14ac:dyDescent="0.35">
      <c r="A39">
        <v>1038</v>
      </c>
      <c r="B39" t="s">
        <v>45</v>
      </c>
      <c r="C39" t="s">
        <v>54</v>
      </c>
      <c r="D39" t="s">
        <v>55</v>
      </c>
      <c r="E39" s="3">
        <v>76</v>
      </c>
      <c r="F39">
        <f t="shared" si="0"/>
        <v>1</v>
      </c>
    </row>
    <row r="40" spans="1:6" x14ac:dyDescent="0.35">
      <c r="A40">
        <v>1039</v>
      </c>
      <c r="B40" t="s">
        <v>56</v>
      </c>
      <c r="C40" t="s">
        <v>54</v>
      </c>
      <c r="D40" t="s">
        <v>55</v>
      </c>
      <c r="E40" s="3">
        <v>96</v>
      </c>
      <c r="F40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8898-BD4A-4D69-AD11-16BF270C0729}">
  <sheetPr filterMode="1"/>
  <dimension ref="A1:AD40"/>
  <sheetViews>
    <sheetView topLeftCell="M1" workbookViewId="0">
      <selection activeCell="T30" sqref="T30"/>
    </sheetView>
  </sheetViews>
  <sheetFormatPr defaultColWidth="8.81640625" defaultRowHeight="14.5" x14ac:dyDescent="0.35"/>
  <cols>
    <col min="1" max="1" width="15.453125" bestFit="1" customWidth="1"/>
    <col min="2" max="2" width="11.54296875" bestFit="1" customWidth="1"/>
    <col min="3" max="3" width="6.1796875" bestFit="1" customWidth="1"/>
    <col min="4" max="4" width="9.26953125" bestFit="1" customWidth="1"/>
    <col min="5" max="5" width="10.36328125" bestFit="1" customWidth="1"/>
    <col min="6" max="6" width="18.6328125" bestFit="1" customWidth="1"/>
    <col min="7" max="7" width="18.1796875" bestFit="1" customWidth="1"/>
    <col min="8" max="8" width="10.90625" bestFit="1" customWidth="1"/>
    <col min="9" max="9" width="10.1796875" bestFit="1" customWidth="1"/>
    <col min="10" max="10" width="17" bestFit="1" customWidth="1"/>
    <col min="11" max="11" width="15.453125" bestFit="1" customWidth="1"/>
    <col min="12" max="12" width="8.453125" bestFit="1" customWidth="1"/>
    <col min="13" max="13" width="8" bestFit="1" customWidth="1"/>
    <col min="14" max="14" width="13.90625" bestFit="1" customWidth="1"/>
    <col min="15" max="15" width="11.81640625" bestFit="1" customWidth="1"/>
    <col min="16" max="16" width="12.36328125" bestFit="1" customWidth="1"/>
    <col min="17" max="17" width="12" bestFit="1" customWidth="1"/>
    <col min="18" max="18" width="23.6328125" bestFit="1" customWidth="1"/>
    <col min="19" max="19" width="17.90625" bestFit="1" customWidth="1"/>
    <col min="20" max="20" width="25.26953125" bestFit="1" customWidth="1"/>
    <col min="21" max="21" width="13.90625" bestFit="1" customWidth="1"/>
    <col min="22" max="22" width="24.54296875" bestFit="1" customWidth="1"/>
    <col min="23" max="23" width="18.6328125" bestFit="1" customWidth="1"/>
    <col min="24" max="24" width="25.1796875" bestFit="1" customWidth="1"/>
    <col min="25" max="25" width="15.453125" bestFit="1" customWidth="1"/>
    <col min="26" max="26" width="24.08984375" bestFit="1" customWidth="1"/>
    <col min="27" max="27" width="14.08984375" bestFit="1" customWidth="1"/>
    <col min="28" max="28" width="25.7265625" bestFit="1" customWidth="1"/>
    <col min="29" max="29" width="17.90625" bestFit="1" customWidth="1"/>
    <col min="30" max="30" width="19.453125" bestFit="1" customWidth="1"/>
  </cols>
  <sheetData>
    <row r="1" spans="1:30" x14ac:dyDescent="0.35">
      <c r="A1" s="5" t="s">
        <v>1</v>
      </c>
      <c r="B1" s="5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5" t="s">
        <v>61</v>
      </c>
      <c r="H1" s="6" t="s">
        <v>62</v>
      </c>
      <c r="I1" s="6" t="s">
        <v>63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79</v>
      </c>
      <c r="R1" s="6" t="s">
        <v>71</v>
      </c>
      <c r="S1" s="6" t="s">
        <v>80</v>
      </c>
      <c r="T1" s="6" t="s">
        <v>72</v>
      </c>
      <c r="U1" s="6" t="s">
        <v>81</v>
      </c>
      <c r="V1" s="6" t="s">
        <v>73</v>
      </c>
      <c r="W1" s="6" t="s">
        <v>82</v>
      </c>
      <c r="X1" s="6" t="s">
        <v>74</v>
      </c>
      <c r="Y1" s="6" t="s">
        <v>83</v>
      </c>
      <c r="Z1" s="6" t="s">
        <v>75</v>
      </c>
      <c r="AA1" s="6" t="s">
        <v>84</v>
      </c>
      <c r="AB1" s="6" t="s">
        <v>76</v>
      </c>
      <c r="AC1" s="6" t="s">
        <v>77</v>
      </c>
      <c r="AD1" s="6" t="s">
        <v>78</v>
      </c>
    </row>
    <row r="2" spans="1:30" hidden="1" x14ac:dyDescent="0.35">
      <c r="A2" t="s">
        <v>6</v>
      </c>
      <c r="B2">
        <v>1001</v>
      </c>
      <c r="C2">
        <v>17</v>
      </c>
      <c r="D2">
        <v>1</v>
      </c>
      <c r="E2">
        <v>0</v>
      </c>
      <c r="F2">
        <v>2</v>
      </c>
      <c r="G2">
        <v>19.833722807854699</v>
      </c>
      <c r="H2">
        <v>7</v>
      </c>
      <c r="I2">
        <v>1</v>
      </c>
      <c r="J2">
        <v>2</v>
      </c>
      <c r="K2">
        <v>0</v>
      </c>
      <c r="L2">
        <v>0</v>
      </c>
      <c r="M2">
        <v>1</v>
      </c>
      <c r="N2">
        <v>0</v>
      </c>
      <c r="O2">
        <v>2.9291955916676802</v>
      </c>
      <c r="P2">
        <v>2</v>
      </c>
      <c r="Q2">
        <f>VLOOKUP(B2,Biology!A1:F39,5,0)</f>
        <v>31</v>
      </c>
      <c r="R2">
        <f>VLOOKUP(B2,Biology!A1:F39,6,0)</f>
        <v>0</v>
      </c>
      <c r="S2">
        <f>VLOOKUP(B2,Chemistry!A1:F28,5,0)</f>
        <v>52</v>
      </c>
      <c r="T2">
        <f>VLOOKUP(B2,Chemistry!A1:F28,6,0)</f>
        <v>0</v>
      </c>
      <c r="U2">
        <f>VLOOKUP(B2,Mathematics!A1:F38,5,0)</f>
        <v>48</v>
      </c>
      <c r="V2">
        <f>VLOOKUP(B2,Mathematics!A1:F38,6,0)</f>
        <v>0</v>
      </c>
      <c r="W2">
        <f>VLOOKUP(B2,Philosophy!A1:F39,5,0)</f>
        <v>35</v>
      </c>
      <c r="X2">
        <f>VLOOKUP(B2,Philosophy!A1:F39,6,0)</f>
        <v>0</v>
      </c>
      <c r="Y2">
        <f>VLOOKUP(B2,Physics!A1:F22,5,0)</f>
        <v>69</v>
      </c>
      <c r="Z2">
        <f>VLOOKUP(B2,Physics!A1:F22,6,0)</f>
        <v>1</v>
      </c>
      <c r="AA2">
        <f>VLOOKUP(B2,Sociology!A1:F40,5,0)</f>
        <v>70</v>
      </c>
      <c r="AB2">
        <f>VLOOKUP(B2,Sociology!A1:F40,6,0)</f>
        <v>1</v>
      </c>
      <c r="AC2">
        <f>AVERAGE(H:H)</f>
        <v>14.615384615384615</v>
      </c>
      <c r="AD2">
        <f>AVERAGE(G:G)</f>
        <v>9.9480693951685026</v>
      </c>
    </row>
    <row r="3" spans="1:30" hidden="1" x14ac:dyDescent="0.35">
      <c r="A3" t="s">
        <v>9</v>
      </c>
      <c r="B3">
        <v>1002</v>
      </c>
      <c r="C3">
        <v>18</v>
      </c>
      <c r="D3">
        <v>0</v>
      </c>
      <c r="E3">
        <v>0</v>
      </c>
      <c r="F3">
        <v>1</v>
      </c>
      <c r="G3">
        <v>15.4087560558467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3.0429148334363698</v>
      </c>
      <c r="P3">
        <v>1</v>
      </c>
      <c r="Q3">
        <f>VLOOKUP(B3,Biology!A2:F40,5,0)</f>
        <v>43</v>
      </c>
      <c r="R3">
        <f>VLOOKUP(B3,Biology!A2:F40,6,0)</f>
        <v>0</v>
      </c>
      <c r="S3">
        <f>VLOOKUP(B3,Chemistry!A2:F29,5,0)</f>
        <v>20</v>
      </c>
      <c r="T3">
        <f>VLOOKUP(B3,Chemistry!A2:F29,6,0)</f>
        <v>0</v>
      </c>
      <c r="U3">
        <f>VLOOKUP(B3,Mathematics!A2:F39,5,0)</f>
        <v>5</v>
      </c>
      <c r="V3">
        <f>VLOOKUP(B3,Mathematics!A2:F39,6,0)</f>
        <v>0</v>
      </c>
      <c r="W3">
        <f>VLOOKUP(B3,Philosophy!A2:F40,5,0)</f>
        <v>66</v>
      </c>
      <c r="X3">
        <f>VLOOKUP(B3,Philosophy!A2:F40,6,0)</f>
        <v>1</v>
      </c>
      <c r="Y3">
        <f>VLOOKUP(B3,Physics!A2:F23,5,0)</f>
        <v>95</v>
      </c>
      <c r="Z3">
        <f>VLOOKUP(B3,Physics!A2:F23,6,0)</f>
        <v>1</v>
      </c>
      <c r="AA3">
        <f>VLOOKUP(B3,Sociology!A2:F41,5,0)</f>
        <v>37</v>
      </c>
      <c r="AB3">
        <f>VLOOKUP(B3,Sociology!A2:F41,6,0)</f>
        <v>0</v>
      </c>
      <c r="AC3">
        <f t="shared" ref="AC3:AC40" si="0">AVERAGE(H:H)</f>
        <v>14.615384615384615</v>
      </c>
      <c r="AD3">
        <f t="shared" ref="AD3:AD40" si="1">AVERAGE(G:G)</f>
        <v>9.9480693951685026</v>
      </c>
    </row>
    <row r="4" spans="1:30" hidden="1" x14ac:dyDescent="0.35">
      <c r="A4" t="s">
        <v>10</v>
      </c>
      <c r="B4">
        <v>1003</v>
      </c>
      <c r="C4">
        <v>15</v>
      </c>
      <c r="D4">
        <v>0</v>
      </c>
      <c r="E4">
        <v>2</v>
      </c>
      <c r="F4">
        <v>3</v>
      </c>
      <c r="G4">
        <v>4.2105697688122596</v>
      </c>
      <c r="H4">
        <v>26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0.112602254466181</v>
      </c>
      <c r="P4">
        <v>4</v>
      </c>
      <c r="Q4">
        <f>VLOOKUP(B4,Biology!A3:F41,5,0)</f>
        <v>81</v>
      </c>
      <c r="R4">
        <f>VLOOKUP(B4,Biology!A3:F41,6,0)</f>
        <v>1</v>
      </c>
      <c r="S4">
        <f>VLOOKUP(B4,Chemistry!A3:F30,5,0)</f>
        <v>32</v>
      </c>
      <c r="T4">
        <f>VLOOKUP(B4,Chemistry!A3:F30,6,0)</f>
        <v>0</v>
      </c>
      <c r="U4">
        <f>VLOOKUP(B4,Mathematics!A3:F40,5,0)</f>
        <v>7</v>
      </c>
      <c r="V4">
        <f>VLOOKUP(B4,Mathematics!A3:F40,6,0)</f>
        <v>0</v>
      </c>
      <c r="W4">
        <f>VLOOKUP(B4,Philosophy!A3:F41,5,0)</f>
        <v>29</v>
      </c>
      <c r="X4">
        <f>VLOOKUP(B4,Philosophy!A3:F41,6,0)</f>
        <v>0</v>
      </c>
      <c r="Y4">
        <f>VLOOKUP(B4,Physics!A3:F24,5,0)</f>
        <v>33</v>
      </c>
      <c r="Z4">
        <f>VLOOKUP(B4,Physics!A3:F24,6,0)</f>
        <v>0</v>
      </c>
      <c r="AA4">
        <f>VLOOKUP(B4,Sociology!A3:F42,5,0)</f>
        <v>68</v>
      </c>
      <c r="AB4">
        <f>VLOOKUP(B4,Sociology!A3:F42,6,0)</f>
        <v>1</v>
      </c>
      <c r="AC4">
        <f t="shared" si="0"/>
        <v>14.615384615384615</v>
      </c>
      <c r="AD4">
        <f t="shared" si="1"/>
        <v>9.9480693951685026</v>
      </c>
    </row>
    <row r="5" spans="1:30" hidden="1" x14ac:dyDescent="0.35">
      <c r="A5" t="s">
        <v>11</v>
      </c>
      <c r="B5">
        <v>1004</v>
      </c>
      <c r="C5">
        <v>17</v>
      </c>
      <c r="D5">
        <v>1</v>
      </c>
      <c r="E5">
        <v>0</v>
      </c>
      <c r="F5">
        <v>3</v>
      </c>
      <c r="G5">
        <v>10.028829473958201</v>
      </c>
      <c r="H5">
        <v>14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  <c r="O5">
        <v>2.05421813970294</v>
      </c>
      <c r="P5">
        <v>3</v>
      </c>
      <c r="Q5">
        <f>VLOOKUP(B5,Biology!A4:F42,5,0)</f>
        <v>11</v>
      </c>
      <c r="R5">
        <f>VLOOKUP(B5,Biology!A4:F42,6,0)</f>
        <v>0</v>
      </c>
      <c r="S5">
        <f>VLOOKUP(B5,Chemistry!A4:F31,5,0)</f>
        <v>19</v>
      </c>
      <c r="T5">
        <f>VLOOKUP(B5,Chemistry!A4:F31,6,0)</f>
        <v>0</v>
      </c>
      <c r="U5">
        <f>VLOOKUP(B5,Mathematics!A4:F41,5,0)</f>
        <v>70</v>
      </c>
      <c r="V5">
        <f>VLOOKUP(B5,Mathematics!A4:F41,6,0)</f>
        <v>1</v>
      </c>
      <c r="W5">
        <f>VLOOKUP(B5,Philosophy!A4:F42,5,0)</f>
        <v>91</v>
      </c>
      <c r="X5">
        <f>VLOOKUP(B5,Philosophy!A4:F42,6,0)</f>
        <v>1</v>
      </c>
      <c r="Y5">
        <f>VLOOKUP(B5,Physics!A4:F25,5,0)</f>
        <v>76</v>
      </c>
      <c r="Z5">
        <f>VLOOKUP(B5,Physics!A4:F25,6,0)</f>
        <v>1</v>
      </c>
      <c r="AA5">
        <f>VLOOKUP(B5,Sociology!A4:F43,5,0)</f>
        <v>60</v>
      </c>
      <c r="AB5">
        <f>VLOOKUP(B5,Sociology!A4:F43,6,0)</f>
        <v>1</v>
      </c>
      <c r="AC5">
        <f t="shared" si="0"/>
        <v>14.615384615384615</v>
      </c>
      <c r="AD5">
        <f t="shared" si="1"/>
        <v>9.9480693951685026</v>
      </c>
    </row>
    <row r="6" spans="1:30" hidden="1" x14ac:dyDescent="0.35">
      <c r="A6" t="s">
        <v>12</v>
      </c>
      <c r="B6">
        <v>1005</v>
      </c>
      <c r="C6">
        <v>17</v>
      </c>
      <c r="D6">
        <v>1</v>
      </c>
      <c r="E6">
        <v>0</v>
      </c>
      <c r="F6">
        <v>2</v>
      </c>
      <c r="G6">
        <v>4.6724952729713296</v>
      </c>
      <c r="H6">
        <v>17</v>
      </c>
      <c r="I6">
        <v>1</v>
      </c>
      <c r="J6">
        <v>3</v>
      </c>
      <c r="K6">
        <v>0</v>
      </c>
      <c r="L6">
        <v>0</v>
      </c>
      <c r="M6">
        <v>0</v>
      </c>
      <c r="N6">
        <v>0</v>
      </c>
      <c r="O6">
        <v>1.28806118179538</v>
      </c>
      <c r="P6">
        <v>4</v>
      </c>
      <c r="Q6">
        <f>VLOOKUP(B6,Biology!A5:F43,5,0)</f>
        <v>18</v>
      </c>
      <c r="R6">
        <f>VLOOKUP(B6,Biology!A5:F43,6,0)</f>
        <v>0</v>
      </c>
      <c r="S6">
        <f>VLOOKUP(B6,Chemistry!A5:F32,5,0)</f>
        <v>61</v>
      </c>
      <c r="T6">
        <f>VLOOKUP(B6,Chemistry!A5:F32,6,0)</f>
        <v>1</v>
      </c>
      <c r="U6">
        <f>VLOOKUP(B6,Mathematics!A5:F42,5,0)</f>
        <v>73</v>
      </c>
      <c r="V6">
        <f>VLOOKUP(B6,Mathematics!A5:F42,6,0)</f>
        <v>1</v>
      </c>
      <c r="W6">
        <f>VLOOKUP(B6,Philosophy!A5:F43,5,0)</f>
        <v>63</v>
      </c>
      <c r="X6">
        <f>VLOOKUP(B6,Philosophy!A5:F43,6,0)</f>
        <v>1</v>
      </c>
      <c r="Y6">
        <f>VLOOKUP(B6,Physics!A5:F26,5,0)</f>
        <v>20</v>
      </c>
      <c r="Z6">
        <f>VLOOKUP(B6,Physics!A5:F26,6,0)</f>
        <v>0</v>
      </c>
      <c r="AA6">
        <f>VLOOKUP(B6,Sociology!A5:F44,5,0)</f>
        <v>98</v>
      </c>
      <c r="AB6">
        <f>VLOOKUP(B6,Sociology!A5:F44,6,0)</f>
        <v>1</v>
      </c>
      <c r="AC6">
        <f t="shared" si="0"/>
        <v>14.615384615384615</v>
      </c>
      <c r="AD6">
        <f t="shared" si="1"/>
        <v>9.9480693951685026</v>
      </c>
    </row>
    <row r="7" spans="1:30" hidden="1" x14ac:dyDescent="0.35">
      <c r="A7" t="s">
        <v>13</v>
      </c>
      <c r="B7">
        <v>1006</v>
      </c>
      <c r="C7">
        <v>18</v>
      </c>
      <c r="D7">
        <v>0</v>
      </c>
      <c r="E7">
        <v>0</v>
      </c>
      <c r="F7">
        <v>1</v>
      </c>
      <c r="G7">
        <v>8.1912185452501802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3.0841836144863901</v>
      </c>
      <c r="P7">
        <v>1</v>
      </c>
      <c r="Q7">
        <f>VLOOKUP(B7,Biology!A6:F44,5,0)</f>
        <v>55</v>
      </c>
      <c r="R7">
        <f>VLOOKUP(B7,Biology!A6:F44,6,0)</f>
        <v>0</v>
      </c>
      <c r="S7">
        <f>VLOOKUP(B7,Chemistry!A6:F33,5,0)</f>
        <v>34</v>
      </c>
      <c r="T7">
        <f>VLOOKUP(B7,Chemistry!A6:F33,6,0)</f>
        <v>0</v>
      </c>
      <c r="U7">
        <f>VLOOKUP(B7,Mathematics!A6:F43,5,0)</f>
        <v>59</v>
      </c>
      <c r="V7">
        <f>VLOOKUP(B7,Mathematics!A6:F43,6,0)</f>
        <v>0</v>
      </c>
      <c r="W7">
        <f>VLOOKUP(B7,Philosophy!A6:F44,5,0)</f>
        <v>16</v>
      </c>
      <c r="X7">
        <f>VLOOKUP(B7,Philosophy!A6:F44,6,0)</f>
        <v>0</v>
      </c>
      <c r="Y7">
        <f>VLOOKUP(B7,Physics!A6:F27,5,0)</f>
        <v>10</v>
      </c>
      <c r="Z7">
        <f>VLOOKUP(B7,Physics!A6:F27,6,0)</f>
        <v>0</v>
      </c>
      <c r="AA7">
        <f>VLOOKUP(B7,Sociology!A6:F45,5,0)</f>
        <v>20</v>
      </c>
      <c r="AB7">
        <f>VLOOKUP(B7,Sociology!A6:F45,6,0)</f>
        <v>0</v>
      </c>
      <c r="AC7">
        <f t="shared" si="0"/>
        <v>14.615384615384615</v>
      </c>
      <c r="AD7">
        <f t="shared" si="1"/>
        <v>9.9480693951685026</v>
      </c>
    </row>
    <row r="8" spans="1:30" hidden="1" x14ac:dyDescent="0.35">
      <c r="A8" t="s">
        <v>14</v>
      </c>
      <c r="B8">
        <v>1007</v>
      </c>
      <c r="C8">
        <v>15</v>
      </c>
      <c r="D8">
        <v>0</v>
      </c>
      <c r="E8">
        <v>1</v>
      </c>
      <c r="F8">
        <v>1</v>
      </c>
      <c r="G8">
        <v>15.601680474699201</v>
      </c>
      <c r="H8">
        <v>10</v>
      </c>
      <c r="I8">
        <v>0</v>
      </c>
      <c r="J8">
        <v>3</v>
      </c>
      <c r="K8">
        <v>0</v>
      </c>
      <c r="L8">
        <v>1</v>
      </c>
      <c r="M8">
        <v>0</v>
      </c>
      <c r="N8">
        <v>0</v>
      </c>
      <c r="O8">
        <v>2.7482374148915798</v>
      </c>
      <c r="P8">
        <v>2</v>
      </c>
      <c r="Q8">
        <f>VLOOKUP(B8,Biology!A7:F45,5,0)</f>
        <v>38</v>
      </c>
      <c r="R8">
        <f>VLOOKUP(B8,Biology!A7:F45,6,0)</f>
        <v>0</v>
      </c>
      <c r="S8">
        <f>VLOOKUP(B8,Chemistry!A7:F34,5,0)</f>
        <v>9</v>
      </c>
      <c r="T8">
        <f>VLOOKUP(B8,Chemistry!A7:F34,6,0)</f>
        <v>0</v>
      </c>
      <c r="U8">
        <f>VLOOKUP(B8,Mathematics!A7:F44,5,0)</f>
        <v>23</v>
      </c>
      <c r="V8">
        <f>VLOOKUP(B8,Mathematics!A7:F44,6,0)</f>
        <v>0</v>
      </c>
      <c r="W8">
        <f>VLOOKUP(B8,Philosophy!A7:F45,5,0)</f>
        <v>10</v>
      </c>
      <c r="X8">
        <f>VLOOKUP(B8,Philosophy!A7:F45,6,0)</f>
        <v>0</v>
      </c>
      <c r="Y8">
        <f>VLOOKUP(B8,Physics!A7:F28,5,0)</f>
        <v>72</v>
      </c>
      <c r="Z8">
        <f>VLOOKUP(B8,Physics!A7:F28,6,0)</f>
        <v>1</v>
      </c>
      <c r="AA8">
        <f>VLOOKUP(B8,Sociology!A7:F46,5,0)</f>
        <v>32</v>
      </c>
      <c r="AB8">
        <f>VLOOKUP(B8,Sociology!A7:F46,6,0)</f>
        <v>0</v>
      </c>
      <c r="AC8">
        <f t="shared" si="0"/>
        <v>14.615384615384615</v>
      </c>
      <c r="AD8">
        <f t="shared" si="1"/>
        <v>9.9480693951685026</v>
      </c>
    </row>
    <row r="9" spans="1:30" hidden="1" x14ac:dyDescent="0.35">
      <c r="A9" t="s">
        <v>15</v>
      </c>
      <c r="B9">
        <v>1008</v>
      </c>
      <c r="C9">
        <v>15</v>
      </c>
      <c r="D9">
        <v>1</v>
      </c>
      <c r="E9">
        <v>1</v>
      </c>
      <c r="F9">
        <v>4</v>
      </c>
      <c r="G9">
        <v>15.424496305808001</v>
      </c>
      <c r="H9">
        <v>22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1.36014271231646</v>
      </c>
      <c r="P9">
        <v>4</v>
      </c>
      <c r="Q9">
        <f>VLOOKUP(B9,Biology!A8:F46,5,0)</f>
        <v>16</v>
      </c>
      <c r="R9">
        <f>VLOOKUP(B9,Biology!A8:F46,6,0)</f>
        <v>0</v>
      </c>
      <c r="S9">
        <f>VLOOKUP(B9,Chemistry!A8:F35,5,0)</f>
        <v>22</v>
      </c>
      <c r="T9">
        <f>VLOOKUP(B9,Chemistry!A8:F35,6,0)</f>
        <v>0</v>
      </c>
      <c r="U9">
        <f>VLOOKUP(B9,Mathematics!A8:F45,5,0)</f>
        <v>72</v>
      </c>
      <c r="V9">
        <f>VLOOKUP(B9,Mathematics!A8:F45,6,0)</f>
        <v>1</v>
      </c>
      <c r="W9">
        <f>VLOOKUP(B9,Philosophy!A8:F46,5,0)</f>
        <v>23</v>
      </c>
      <c r="X9">
        <f>VLOOKUP(B9,Philosophy!A8:F46,6,0)</f>
        <v>0</v>
      </c>
      <c r="Y9">
        <f>VLOOKUP(B9,Physics!A8:F29,5,0)</f>
        <v>80</v>
      </c>
      <c r="Z9">
        <f>VLOOKUP(B9,Physics!A8:F29,6,0)</f>
        <v>1</v>
      </c>
      <c r="AA9">
        <f>VLOOKUP(B9,Sociology!A8:F47,5,0)</f>
        <v>40</v>
      </c>
      <c r="AB9">
        <f>VLOOKUP(B9,Sociology!A8:F47,6,0)</f>
        <v>0</v>
      </c>
      <c r="AC9">
        <f t="shared" si="0"/>
        <v>14.615384615384615</v>
      </c>
      <c r="AD9">
        <f t="shared" si="1"/>
        <v>9.9480693951685026</v>
      </c>
    </row>
    <row r="10" spans="1:30" hidden="1" x14ac:dyDescent="0.35">
      <c r="A10" t="s">
        <v>16</v>
      </c>
      <c r="B10">
        <v>1009</v>
      </c>
      <c r="C10">
        <v>17</v>
      </c>
      <c r="D10">
        <v>0</v>
      </c>
      <c r="E10">
        <v>0</v>
      </c>
      <c r="F10">
        <v>0</v>
      </c>
      <c r="G10">
        <v>4.5620075580477</v>
      </c>
      <c r="H10">
        <v>1</v>
      </c>
      <c r="I10">
        <v>0</v>
      </c>
      <c r="J10">
        <v>2</v>
      </c>
      <c r="K10">
        <v>0</v>
      </c>
      <c r="L10">
        <v>1</v>
      </c>
      <c r="M10">
        <v>0</v>
      </c>
      <c r="N10">
        <v>1</v>
      </c>
      <c r="O10">
        <v>2.8968191895135602</v>
      </c>
      <c r="P10">
        <v>2</v>
      </c>
      <c r="Q10">
        <f>VLOOKUP(B10,Biology!A9:F47,5,0)</f>
        <v>73</v>
      </c>
      <c r="R10">
        <f>VLOOKUP(B10,Biology!A9:F47,6,0)</f>
        <v>1</v>
      </c>
      <c r="S10">
        <f>VLOOKUP(B10,Chemistry!A9:F36,5,0)</f>
        <v>46</v>
      </c>
      <c r="T10">
        <f>VLOOKUP(B10,Chemistry!A9:F36,6,0)</f>
        <v>0</v>
      </c>
      <c r="U10">
        <f>VLOOKUP(B10,Mathematics!A9:F46,5,0)</f>
        <v>31</v>
      </c>
      <c r="V10">
        <f>VLOOKUP(B10,Mathematics!A9:F46,6,0)</f>
        <v>0</v>
      </c>
      <c r="W10">
        <f>VLOOKUP(B10,Philosophy!A9:F47,5,0)</f>
        <v>72</v>
      </c>
      <c r="X10">
        <f>VLOOKUP(B10,Philosophy!A9:F47,6,0)</f>
        <v>1</v>
      </c>
      <c r="Y10">
        <f>VLOOKUP(B10,Physics!A9:F30,5,0)</f>
        <v>22</v>
      </c>
      <c r="Z10">
        <f>VLOOKUP(B10,Physics!A9:F30,6,0)</f>
        <v>0</v>
      </c>
      <c r="AA10">
        <f>VLOOKUP(B10,Sociology!A9:F48,5,0)</f>
        <v>97</v>
      </c>
      <c r="AB10">
        <f>VLOOKUP(B10,Sociology!A9:F48,6,0)</f>
        <v>1</v>
      </c>
      <c r="AC10">
        <f t="shared" si="0"/>
        <v>14.615384615384615</v>
      </c>
      <c r="AD10">
        <f t="shared" si="1"/>
        <v>9.9480693951685026</v>
      </c>
    </row>
    <row r="11" spans="1:30" hidden="1" x14ac:dyDescent="0.35">
      <c r="A11" t="s">
        <v>17</v>
      </c>
      <c r="B11">
        <v>1010</v>
      </c>
      <c r="C11">
        <v>16</v>
      </c>
      <c r="D11">
        <v>1</v>
      </c>
      <c r="E11">
        <v>0</v>
      </c>
      <c r="F11">
        <v>1</v>
      </c>
      <c r="G11">
        <v>18.444466363097199</v>
      </c>
      <c r="H11">
        <v>0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v>3.5734742103297599</v>
      </c>
      <c r="P11">
        <v>0</v>
      </c>
      <c r="Q11">
        <f>VLOOKUP(B11,Biology!A10:F48,5,0)</f>
        <v>16</v>
      </c>
      <c r="R11">
        <f>VLOOKUP(B11,Biology!A10:F48,6,0)</f>
        <v>0</v>
      </c>
      <c r="S11">
        <f>VLOOKUP(B11,Chemistry!A10:F37,5,0)</f>
        <v>100</v>
      </c>
      <c r="T11">
        <f>VLOOKUP(B11,Chemistry!A10:F37,6,0)</f>
        <v>1</v>
      </c>
      <c r="U11">
        <f>VLOOKUP(B11,Mathematics!A10:F47,5,0)</f>
        <v>74</v>
      </c>
      <c r="V11">
        <f>VLOOKUP(B11,Mathematics!A10:F47,6,0)</f>
        <v>1</v>
      </c>
      <c r="W11">
        <f>VLOOKUP(B11,Philosophy!A10:F48,5,0)</f>
        <v>93</v>
      </c>
      <c r="X11">
        <f>VLOOKUP(B11,Philosophy!A10:F48,6,0)</f>
        <v>1</v>
      </c>
      <c r="Y11">
        <f>VLOOKUP(B11,Physics!A10:F31,5,0)</f>
        <v>8</v>
      </c>
      <c r="Z11">
        <f>VLOOKUP(B11,Physics!A10:F31,6,0)</f>
        <v>0</v>
      </c>
      <c r="AA11">
        <f>VLOOKUP(B11,Sociology!A10:F49,5,0)</f>
        <v>1</v>
      </c>
      <c r="AB11">
        <f>VLOOKUP(B11,Sociology!A10:F49,6,0)</f>
        <v>0</v>
      </c>
      <c r="AC11">
        <f t="shared" si="0"/>
        <v>14.615384615384615</v>
      </c>
      <c r="AD11">
        <f t="shared" si="1"/>
        <v>9.9480693951685026</v>
      </c>
    </row>
    <row r="12" spans="1:30" hidden="1" x14ac:dyDescent="0.35">
      <c r="A12" t="s">
        <v>18</v>
      </c>
      <c r="B12">
        <v>1011</v>
      </c>
      <c r="C12">
        <v>17</v>
      </c>
      <c r="D12">
        <v>0</v>
      </c>
      <c r="E12">
        <v>0</v>
      </c>
      <c r="F12">
        <v>1</v>
      </c>
      <c r="G12">
        <v>11.851363655296501</v>
      </c>
      <c r="H12">
        <v>11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2.14717162501851</v>
      </c>
      <c r="P12">
        <v>3</v>
      </c>
      <c r="Q12">
        <f>VLOOKUP(B12,Biology!A11:F49,5,0)</f>
        <v>23</v>
      </c>
      <c r="R12">
        <f>VLOOKUP(B12,Biology!A11:F49,6,0)</f>
        <v>0</v>
      </c>
      <c r="S12">
        <f>VLOOKUP(B12,Chemistry!A11:F38,5,0)</f>
        <v>92</v>
      </c>
      <c r="T12">
        <f>VLOOKUP(B12,Chemistry!A11:F38,6,0)</f>
        <v>1</v>
      </c>
      <c r="U12">
        <f>VLOOKUP(B12,Mathematics!A11:F48,5,0)</f>
        <v>91</v>
      </c>
      <c r="V12">
        <f>VLOOKUP(B12,Mathematics!A11:F48,6,0)</f>
        <v>1</v>
      </c>
      <c r="W12">
        <f>VLOOKUP(B12,Philosophy!A11:F49,5,0)</f>
        <v>10</v>
      </c>
      <c r="X12">
        <f>VLOOKUP(B12,Philosophy!A11:F49,6,0)</f>
        <v>0</v>
      </c>
      <c r="Y12">
        <f>VLOOKUP(B12,Physics!A11:F32,5,0)</f>
        <v>100</v>
      </c>
      <c r="Z12">
        <f>VLOOKUP(B12,Physics!A11:F32,6,0)</f>
        <v>1</v>
      </c>
      <c r="AA12">
        <f>VLOOKUP(B12,Sociology!A11:F50,5,0)</f>
        <v>6</v>
      </c>
      <c r="AB12">
        <f>VLOOKUP(B12,Sociology!A11:F50,6,0)</f>
        <v>0</v>
      </c>
      <c r="AC12">
        <f t="shared" si="0"/>
        <v>14.615384615384615</v>
      </c>
      <c r="AD12">
        <f t="shared" si="1"/>
        <v>9.9480693951685026</v>
      </c>
    </row>
    <row r="13" spans="1:30" hidden="1" x14ac:dyDescent="0.35">
      <c r="A13" t="s">
        <v>19</v>
      </c>
      <c r="B13">
        <v>1012</v>
      </c>
      <c r="C13">
        <v>17</v>
      </c>
      <c r="D13">
        <v>0</v>
      </c>
      <c r="E13">
        <v>0</v>
      </c>
      <c r="F13">
        <v>1</v>
      </c>
      <c r="G13">
        <v>7.59848581924029</v>
      </c>
      <c r="H13">
        <v>15</v>
      </c>
      <c r="I13">
        <v>0</v>
      </c>
      <c r="J13">
        <v>2</v>
      </c>
      <c r="K13">
        <v>0</v>
      </c>
      <c r="L13">
        <v>0</v>
      </c>
      <c r="M13">
        <v>0</v>
      </c>
      <c r="N13">
        <v>1</v>
      </c>
      <c r="O13">
        <v>1.55959451904027</v>
      </c>
      <c r="P13">
        <v>4</v>
      </c>
      <c r="Q13">
        <f>VLOOKUP(B13,Biology!A12:F50,5,0)</f>
        <v>55</v>
      </c>
      <c r="R13">
        <f>VLOOKUP(B13,Biology!A12:F50,6,0)</f>
        <v>0</v>
      </c>
      <c r="S13">
        <f>VLOOKUP(B13,Chemistry!A12:F39,5,0)</f>
        <v>1</v>
      </c>
      <c r="T13">
        <f>VLOOKUP(B13,Chemistry!A12:F39,6,0)</f>
        <v>0</v>
      </c>
      <c r="U13">
        <f>VLOOKUP(B13,Mathematics!A12:F49,5,0)</f>
        <v>53</v>
      </c>
      <c r="V13">
        <f>VLOOKUP(B13,Mathematics!A12:F49,6,0)</f>
        <v>0</v>
      </c>
      <c r="W13">
        <f>VLOOKUP(B13,Philosophy!A12:F50,5,0)</f>
        <v>99</v>
      </c>
      <c r="X13">
        <f>VLOOKUP(B13,Philosophy!A12:F50,6,0)</f>
        <v>1</v>
      </c>
      <c r="Y13">
        <f>VLOOKUP(B13,Physics!A12:F33,5,0)</f>
        <v>49</v>
      </c>
      <c r="Z13">
        <f>VLOOKUP(B13,Physics!A12:F33,6,0)</f>
        <v>0</v>
      </c>
      <c r="AA13">
        <f>VLOOKUP(B13,Sociology!A12:F51,5,0)</f>
        <v>39</v>
      </c>
      <c r="AB13">
        <f>VLOOKUP(B13,Sociology!A12:F51,6,0)</f>
        <v>0</v>
      </c>
      <c r="AC13">
        <f t="shared" si="0"/>
        <v>14.615384615384615</v>
      </c>
      <c r="AD13">
        <f t="shared" si="1"/>
        <v>9.9480693951685026</v>
      </c>
    </row>
    <row r="14" spans="1:30" hidden="1" x14ac:dyDescent="0.35">
      <c r="A14" t="s">
        <v>20</v>
      </c>
      <c r="B14">
        <v>1013</v>
      </c>
      <c r="C14">
        <v>17</v>
      </c>
      <c r="D14">
        <v>0</v>
      </c>
      <c r="E14">
        <v>1</v>
      </c>
      <c r="F14">
        <v>1</v>
      </c>
      <c r="G14">
        <v>10.038711615617199</v>
      </c>
      <c r="H14">
        <v>21</v>
      </c>
      <c r="I14">
        <v>0</v>
      </c>
      <c r="J14">
        <v>3</v>
      </c>
      <c r="K14">
        <v>1</v>
      </c>
      <c r="L14">
        <v>0</v>
      </c>
      <c r="M14">
        <v>0</v>
      </c>
      <c r="N14">
        <v>0</v>
      </c>
      <c r="O14">
        <v>1.5200778148748</v>
      </c>
      <c r="P14">
        <v>4</v>
      </c>
      <c r="Q14">
        <f>VLOOKUP(B14,Biology!A13:F51,5,0)</f>
        <v>71</v>
      </c>
      <c r="R14">
        <f>VLOOKUP(B14,Biology!A13:F51,6,0)</f>
        <v>1</v>
      </c>
      <c r="S14">
        <f>VLOOKUP(B14,Chemistry!A13:F40,5,0)</f>
        <v>84</v>
      </c>
      <c r="T14">
        <f>VLOOKUP(B14,Chemistry!A13:F40,6,0)</f>
        <v>1</v>
      </c>
      <c r="U14">
        <f>VLOOKUP(B14,Mathematics!A13:F50,5,0)</f>
        <v>56</v>
      </c>
      <c r="V14">
        <f>VLOOKUP(B14,Mathematics!A13:F50,6,0)</f>
        <v>0</v>
      </c>
      <c r="W14">
        <f>VLOOKUP(B14,Philosophy!A13:F51,5,0)</f>
        <v>78</v>
      </c>
      <c r="X14">
        <f>VLOOKUP(B14,Philosophy!A13:F51,6,0)</f>
        <v>1</v>
      </c>
      <c r="Y14">
        <f>VLOOKUP(B14,Physics!A13:F34,5,0)</f>
        <v>70</v>
      </c>
      <c r="Z14">
        <f>VLOOKUP(B14,Physics!A13:F34,6,0)</f>
        <v>1</v>
      </c>
      <c r="AA14">
        <f>VLOOKUP(B14,Sociology!A13:F52,5,0)</f>
        <v>68</v>
      </c>
      <c r="AB14">
        <f>VLOOKUP(B14,Sociology!A13:F52,6,0)</f>
        <v>1</v>
      </c>
      <c r="AC14">
        <f t="shared" si="0"/>
        <v>14.615384615384615</v>
      </c>
      <c r="AD14">
        <f t="shared" si="1"/>
        <v>9.9480693951685026</v>
      </c>
    </row>
    <row r="15" spans="1:30" hidden="1" x14ac:dyDescent="0.35">
      <c r="A15" t="s">
        <v>21</v>
      </c>
      <c r="B15">
        <v>1014</v>
      </c>
      <c r="C15">
        <v>17</v>
      </c>
      <c r="D15">
        <v>0</v>
      </c>
      <c r="E15">
        <v>1</v>
      </c>
      <c r="F15">
        <v>2</v>
      </c>
      <c r="G15">
        <v>12.1014250687548</v>
      </c>
      <c r="H15">
        <v>21</v>
      </c>
      <c r="I15">
        <v>0</v>
      </c>
      <c r="J15">
        <v>4</v>
      </c>
      <c r="K15">
        <v>0</v>
      </c>
      <c r="L15">
        <v>1</v>
      </c>
      <c r="M15">
        <v>0</v>
      </c>
      <c r="N15">
        <v>0</v>
      </c>
      <c r="O15">
        <v>1.75158095833407</v>
      </c>
      <c r="P15">
        <v>4</v>
      </c>
      <c r="Q15">
        <f>VLOOKUP(B15,Biology!A14:F52,5,0)</f>
        <v>12</v>
      </c>
      <c r="R15">
        <f>VLOOKUP(B15,Biology!A14:F52,6,0)</f>
        <v>0</v>
      </c>
      <c r="S15">
        <f>VLOOKUP(B15,Chemistry!A14:F41,5,0)</f>
        <v>63</v>
      </c>
      <c r="T15">
        <f>VLOOKUP(B15,Chemistry!A14:F41,6,0)</f>
        <v>1</v>
      </c>
      <c r="U15">
        <f>VLOOKUP(B15,Mathematics!A14:F51,5,0)</f>
        <v>53</v>
      </c>
      <c r="V15">
        <f>VLOOKUP(B15,Mathematics!A14:F51,6,0)</f>
        <v>0</v>
      </c>
      <c r="W15">
        <f>VLOOKUP(B15,Philosophy!A14:F52,5,0)</f>
        <v>81</v>
      </c>
      <c r="X15">
        <f>VLOOKUP(B15,Philosophy!A14:F52,6,0)</f>
        <v>1</v>
      </c>
      <c r="Y15">
        <f>VLOOKUP(B15,Physics!A14:F35,5,0)</f>
        <v>86</v>
      </c>
      <c r="Z15">
        <f>VLOOKUP(B15,Physics!A14:F35,6,0)</f>
        <v>1</v>
      </c>
      <c r="AA15">
        <f>VLOOKUP(B15,Sociology!A14:F53,5,0)</f>
        <v>37</v>
      </c>
      <c r="AB15">
        <f>VLOOKUP(B15,Sociology!A14:F53,6,0)</f>
        <v>0</v>
      </c>
      <c r="AC15">
        <f t="shared" si="0"/>
        <v>14.615384615384615</v>
      </c>
      <c r="AD15">
        <f t="shared" si="1"/>
        <v>9.9480693951685026</v>
      </c>
    </row>
    <row r="16" spans="1:30" hidden="1" x14ac:dyDescent="0.35">
      <c r="A16" t="s">
        <v>22</v>
      </c>
      <c r="B16">
        <v>1015</v>
      </c>
      <c r="C16">
        <v>18</v>
      </c>
      <c r="D16">
        <v>1</v>
      </c>
      <c r="E16">
        <v>0</v>
      </c>
      <c r="F16">
        <v>1</v>
      </c>
      <c r="G16">
        <v>11.197810636915699</v>
      </c>
      <c r="H16">
        <v>9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2.3967881171247898</v>
      </c>
      <c r="P16">
        <v>3</v>
      </c>
      <c r="Q16">
        <f>VLOOKUP(B16,Biology!A15:F53,5,0)</f>
        <v>77</v>
      </c>
      <c r="R16">
        <f>VLOOKUP(B16,Biology!A15:F53,6,0)</f>
        <v>1</v>
      </c>
      <c r="S16">
        <f>VLOOKUP(B16,Chemistry!A15:F42,5,0)</f>
        <v>59</v>
      </c>
      <c r="T16">
        <f>VLOOKUP(B16,Chemistry!A15:F42,6,0)</f>
        <v>0</v>
      </c>
      <c r="U16">
        <f>VLOOKUP(B16,Mathematics!A15:F52,5,0)</f>
        <v>100</v>
      </c>
      <c r="V16">
        <f>VLOOKUP(B16,Mathematics!A15:F52,6,0)</f>
        <v>1</v>
      </c>
      <c r="W16">
        <f>VLOOKUP(B16,Philosophy!A15:F53,5,0)</f>
        <v>40</v>
      </c>
      <c r="X16">
        <f>VLOOKUP(B16,Philosophy!A15:F53,6,0)</f>
        <v>0</v>
      </c>
      <c r="Y16">
        <f>VLOOKUP(B16,Physics!A15:F36,5,0)</f>
        <v>15</v>
      </c>
      <c r="Z16">
        <f>VLOOKUP(B16,Physics!A15:F36,6,0)</f>
        <v>0</v>
      </c>
      <c r="AA16">
        <f>VLOOKUP(B16,Sociology!A15:F54,5,0)</f>
        <v>37</v>
      </c>
      <c r="AB16">
        <f>VLOOKUP(B16,Sociology!A15:F54,6,0)</f>
        <v>0</v>
      </c>
      <c r="AC16">
        <f t="shared" si="0"/>
        <v>14.615384615384615</v>
      </c>
      <c r="AD16">
        <f t="shared" si="1"/>
        <v>9.9480693951685026</v>
      </c>
    </row>
    <row r="17" spans="1:30" hidden="1" x14ac:dyDescent="0.35">
      <c r="A17" t="s">
        <v>23</v>
      </c>
      <c r="B17">
        <v>1016</v>
      </c>
      <c r="C17">
        <v>15</v>
      </c>
      <c r="D17">
        <v>0</v>
      </c>
      <c r="E17">
        <v>0</v>
      </c>
      <c r="F17">
        <v>2</v>
      </c>
      <c r="G17">
        <v>9.7281007107235595</v>
      </c>
      <c r="H17">
        <v>17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1.3415207165346601</v>
      </c>
      <c r="P17">
        <v>4</v>
      </c>
      <c r="Q17">
        <f>VLOOKUP(B17,Biology!A16:F54,5,0)</f>
        <v>19</v>
      </c>
      <c r="R17">
        <f>VLOOKUP(B17,Biology!A16:F54,6,0)</f>
        <v>0</v>
      </c>
      <c r="S17">
        <f>VLOOKUP(B17,Chemistry!A16:F43,5,0)</f>
        <v>61</v>
      </c>
      <c r="T17">
        <f>VLOOKUP(B17,Chemistry!A16:F43,6,0)</f>
        <v>1</v>
      </c>
      <c r="U17">
        <f>VLOOKUP(B17,Mathematics!A16:F53,5,0)</f>
        <v>50</v>
      </c>
      <c r="V17">
        <f>VLOOKUP(B17,Mathematics!A16:F53,6,0)</f>
        <v>0</v>
      </c>
      <c r="W17">
        <f>VLOOKUP(B17,Philosophy!A16:F54,5,0)</f>
        <v>23</v>
      </c>
      <c r="X17">
        <f>VLOOKUP(B17,Philosophy!A16:F54,6,0)</f>
        <v>0</v>
      </c>
      <c r="Y17">
        <f>VLOOKUP(B17,Physics!A16:F37,5,0)</f>
        <v>95</v>
      </c>
      <c r="Z17">
        <f>VLOOKUP(B17,Physics!A16:F37,6,0)</f>
        <v>1</v>
      </c>
      <c r="AA17">
        <f>VLOOKUP(B17,Sociology!A16:F55,5,0)</f>
        <v>90</v>
      </c>
      <c r="AB17">
        <f>VLOOKUP(B17,Sociology!A16:F55,6,0)</f>
        <v>1</v>
      </c>
      <c r="AC17">
        <f t="shared" si="0"/>
        <v>14.615384615384615</v>
      </c>
      <c r="AD17">
        <f t="shared" si="1"/>
        <v>9.9480693951685026</v>
      </c>
    </row>
    <row r="18" spans="1:30" hidden="1" x14ac:dyDescent="0.35">
      <c r="A18" t="s">
        <v>24</v>
      </c>
      <c r="B18">
        <v>1017</v>
      </c>
      <c r="C18">
        <v>18</v>
      </c>
      <c r="D18">
        <v>0</v>
      </c>
      <c r="E18">
        <v>3</v>
      </c>
      <c r="F18">
        <v>1</v>
      </c>
      <c r="G18">
        <v>10.098656081788</v>
      </c>
      <c r="H18">
        <v>14</v>
      </c>
      <c r="I18">
        <v>0</v>
      </c>
      <c r="J18">
        <v>2</v>
      </c>
      <c r="K18">
        <v>1</v>
      </c>
      <c r="L18">
        <v>1</v>
      </c>
      <c r="M18">
        <v>0</v>
      </c>
      <c r="N18">
        <v>0</v>
      </c>
      <c r="O18">
        <v>2.23217527771597</v>
      </c>
      <c r="P18">
        <v>3</v>
      </c>
      <c r="Q18">
        <f>VLOOKUP(B18,Biology!A17:F55,5,0)</f>
        <v>57</v>
      </c>
      <c r="R18">
        <f>VLOOKUP(B18,Biology!A17:F55,6,0)</f>
        <v>0</v>
      </c>
      <c r="S18">
        <f>VLOOKUP(B18,Chemistry!A17:F44,5,0)</f>
        <v>47</v>
      </c>
      <c r="T18">
        <f>VLOOKUP(B18,Chemistry!A17:F44,6,0)</f>
        <v>0</v>
      </c>
      <c r="U18">
        <f>VLOOKUP(B18,Mathematics!A17:F54,5,0)</f>
        <v>60</v>
      </c>
      <c r="V18">
        <f>VLOOKUP(B18,Mathematics!A17:F54,6,0)</f>
        <v>1</v>
      </c>
      <c r="W18">
        <f>VLOOKUP(B18,Philosophy!A17:F55,5,0)</f>
        <v>65</v>
      </c>
      <c r="X18">
        <f>VLOOKUP(B18,Philosophy!A17:F55,6,0)</f>
        <v>1</v>
      </c>
      <c r="Y18">
        <f>VLOOKUP(B18,Physics!A17:F38,5,0)</f>
        <v>77</v>
      </c>
      <c r="Z18">
        <f>VLOOKUP(B18,Physics!A17:F38,6,0)</f>
        <v>1</v>
      </c>
      <c r="AA18">
        <f>VLOOKUP(B18,Sociology!A17:F56,5,0)</f>
        <v>38</v>
      </c>
      <c r="AB18">
        <f>VLOOKUP(B18,Sociology!A17:F56,6,0)</f>
        <v>0</v>
      </c>
      <c r="AC18">
        <f t="shared" si="0"/>
        <v>14.615384615384615</v>
      </c>
      <c r="AD18">
        <f t="shared" si="1"/>
        <v>9.9480693951685026</v>
      </c>
    </row>
    <row r="19" spans="1:30" hidden="1" x14ac:dyDescent="0.35">
      <c r="A19" t="s">
        <v>25</v>
      </c>
      <c r="B19">
        <v>1018</v>
      </c>
      <c r="C19">
        <v>18</v>
      </c>
      <c r="D19">
        <v>1</v>
      </c>
      <c r="E19">
        <v>0</v>
      </c>
      <c r="F19">
        <v>0</v>
      </c>
      <c r="G19">
        <v>3.52823820855772</v>
      </c>
      <c r="H19">
        <v>16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1.38440417569403</v>
      </c>
      <c r="P19">
        <v>4</v>
      </c>
      <c r="Q19">
        <f>VLOOKUP(B19,Biology!A18:F56,5,0)</f>
        <v>78</v>
      </c>
      <c r="R19">
        <f>VLOOKUP(B19,Biology!A18:F56,6,0)</f>
        <v>1</v>
      </c>
      <c r="S19">
        <f>VLOOKUP(B19,Chemistry!A18:F45,5,0)</f>
        <v>27</v>
      </c>
      <c r="T19">
        <f>VLOOKUP(B19,Chemistry!A18:F45,6,0)</f>
        <v>0</v>
      </c>
      <c r="U19">
        <f>VLOOKUP(B19,Mathematics!A18:F55,5,0)</f>
        <v>38</v>
      </c>
      <c r="V19">
        <f>VLOOKUP(B19,Mathematics!A18:F55,6,0)</f>
        <v>0</v>
      </c>
      <c r="W19">
        <f>VLOOKUP(B19,Philosophy!A18:F56,5,0)</f>
        <v>24</v>
      </c>
      <c r="X19">
        <f>VLOOKUP(B19,Philosophy!A18:F56,6,0)</f>
        <v>0</v>
      </c>
      <c r="Y19">
        <f>VLOOKUP(B19,Physics!A18:F39,5,0)</f>
        <v>20</v>
      </c>
      <c r="Z19">
        <f>VLOOKUP(B19,Physics!A18:F39,6,0)</f>
        <v>0</v>
      </c>
      <c r="AA19">
        <f>VLOOKUP(B19,Sociology!A18:F57,5,0)</f>
        <v>87</v>
      </c>
      <c r="AB19">
        <f>VLOOKUP(B19,Sociology!A18:F57,6,0)</f>
        <v>1</v>
      </c>
      <c r="AC19">
        <f t="shared" si="0"/>
        <v>14.615384615384615</v>
      </c>
      <c r="AD19">
        <f t="shared" si="1"/>
        <v>9.9480693951685026</v>
      </c>
    </row>
    <row r="20" spans="1:30" hidden="1" x14ac:dyDescent="0.35">
      <c r="A20" t="s">
        <v>26</v>
      </c>
      <c r="B20">
        <v>1019</v>
      </c>
      <c r="C20">
        <v>18</v>
      </c>
      <c r="D20">
        <v>0</v>
      </c>
      <c r="E20">
        <v>1</v>
      </c>
      <c r="F20">
        <v>3</v>
      </c>
      <c r="G20">
        <v>16.254658086093499</v>
      </c>
      <c r="H20">
        <v>29</v>
      </c>
      <c r="I20">
        <v>0</v>
      </c>
      <c r="J20">
        <v>2</v>
      </c>
      <c r="K20">
        <v>1</v>
      </c>
      <c r="L20">
        <v>0</v>
      </c>
      <c r="M20">
        <v>0</v>
      </c>
      <c r="N20">
        <v>1</v>
      </c>
      <c r="O20">
        <v>0.46955332337986999</v>
      </c>
      <c r="P20">
        <v>4</v>
      </c>
      <c r="Q20">
        <f>VLOOKUP(B20,Biology!A19:F57,5,0)</f>
        <v>92</v>
      </c>
      <c r="R20">
        <f>VLOOKUP(B20,Biology!A19:F57,6,0)</f>
        <v>1</v>
      </c>
      <c r="S20">
        <f>VLOOKUP(B20,Chemistry!A19:F46,5,0)</f>
        <v>99</v>
      </c>
      <c r="T20">
        <f>VLOOKUP(B20,Chemistry!A19:F46,6,0)</f>
        <v>1</v>
      </c>
      <c r="U20">
        <f>VLOOKUP(B20,Mathematics!A19:F56,5,0)</f>
        <v>33</v>
      </c>
      <c r="V20">
        <f>VLOOKUP(B20,Mathematics!A19:F56,6,0)</f>
        <v>0</v>
      </c>
      <c r="W20">
        <f>VLOOKUP(B20,Philosophy!A19:F57,5,0)</f>
        <v>62</v>
      </c>
      <c r="X20">
        <f>VLOOKUP(B20,Philosophy!A19:F57,6,0)</f>
        <v>1</v>
      </c>
      <c r="Y20">
        <f>VLOOKUP(B20,Physics!A19:F40,5,0)</f>
        <v>31</v>
      </c>
      <c r="Z20">
        <f>VLOOKUP(B20,Physics!A19:F40,6,0)</f>
        <v>0</v>
      </c>
      <c r="AA20">
        <f>VLOOKUP(B20,Sociology!A19:F58,5,0)</f>
        <v>45</v>
      </c>
      <c r="AB20">
        <f>VLOOKUP(B20,Sociology!A19:F58,6,0)</f>
        <v>0</v>
      </c>
      <c r="AC20">
        <f t="shared" si="0"/>
        <v>14.615384615384615</v>
      </c>
      <c r="AD20">
        <f t="shared" si="1"/>
        <v>9.9480693951685026</v>
      </c>
    </row>
    <row r="21" spans="1:30" hidden="1" x14ac:dyDescent="0.35">
      <c r="A21" t="s">
        <v>27</v>
      </c>
      <c r="B21">
        <v>1020</v>
      </c>
      <c r="C21">
        <v>17</v>
      </c>
      <c r="D21">
        <v>0</v>
      </c>
      <c r="E21">
        <v>0</v>
      </c>
      <c r="F21">
        <v>1</v>
      </c>
      <c r="G21">
        <v>10.835206398820301</v>
      </c>
      <c r="H21">
        <v>9</v>
      </c>
      <c r="I21">
        <v>0</v>
      </c>
      <c r="J21">
        <v>2</v>
      </c>
      <c r="K21">
        <v>0</v>
      </c>
      <c r="L21">
        <v>0</v>
      </c>
      <c r="M21">
        <v>1</v>
      </c>
      <c r="N21">
        <v>0</v>
      </c>
      <c r="O21">
        <v>2.3957840945306899</v>
      </c>
      <c r="P21">
        <v>3</v>
      </c>
      <c r="Q21">
        <f>VLOOKUP(B21,Biology!A20:F58,5,0)</f>
        <v>23</v>
      </c>
      <c r="R21">
        <f>VLOOKUP(B21,Biology!A20:F58,6,0)</f>
        <v>0</v>
      </c>
      <c r="S21">
        <f>VLOOKUP(B21,Chemistry!A20:F47,5,0)</f>
        <v>84</v>
      </c>
      <c r="T21">
        <f>VLOOKUP(B21,Chemistry!A20:F47,6,0)</f>
        <v>1</v>
      </c>
      <c r="U21">
        <f>VLOOKUP(B21,Mathematics!A20:F57,5,0)</f>
        <v>75</v>
      </c>
      <c r="V21">
        <f>VLOOKUP(B21,Mathematics!A20:F57,6,0)</f>
        <v>1</v>
      </c>
      <c r="W21">
        <f>VLOOKUP(B21,Philosophy!A20:F58,5,0)</f>
        <v>41</v>
      </c>
      <c r="X21">
        <f>VLOOKUP(B21,Philosophy!A20:F58,6,0)</f>
        <v>0</v>
      </c>
      <c r="Y21">
        <f>VLOOKUP(B21,Physics!A20:F41,5,0)</f>
        <v>48</v>
      </c>
      <c r="Z21">
        <f>VLOOKUP(B21,Physics!A20:F41,6,0)</f>
        <v>0</v>
      </c>
      <c r="AA21">
        <f>VLOOKUP(B21,Sociology!A20:F59,5,0)</f>
        <v>73</v>
      </c>
      <c r="AB21">
        <f>VLOOKUP(B21,Sociology!A20:F59,6,0)</f>
        <v>1</v>
      </c>
      <c r="AC21">
        <f t="shared" si="0"/>
        <v>14.615384615384615</v>
      </c>
      <c r="AD21">
        <f t="shared" si="1"/>
        <v>9.9480693951685026</v>
      </c>
    </row>
    <row r="22" spans="1:30" hidden="1" x14ac:dyDescent="0.35">
      <c r="A22" t="s">
        <v>28</v>
      </c>
      <c r="B22">
        <v>1021</v>
      </c>
      <c r="C22">
        <v>16</v>
      </c>
      <c r="D22">
        <v>1</v>
      </c>
      <c r="E22">
        <v>0</v>
      </c>
      <c r="F22">
        <v>3</v>
      </c>
      <c r="G22">
        <v>2.6215972340940601</v>
      </c>
      <c r="H22">
        <v>2</v>
      </c>
      <c r="I22">
        <v>0</v>
      </c>
      <c r="J22">
        <v>3</v>
      </c>
      <c r="K22">
        <v>0</v>
      </c>
      <c r="L22">
        <v>0</v>
      </c>
      <c r="M22">
        <v>0</v>
      </c>
      <c r="N22">
        <v>1</v>
      </c>
      <c r="O22">
        <v>2.7784112999206498</v>
      </c>
      <c r="P22">
        <v>2</v>
      </c>
      <c r="Q22">
        <f>VLOOKUP(B22,Biology!A21:F59,5,0)</f>
        <v>62</v>
      </c>
      <c r="R22">
        <f>VLOOKUP(B22,Biology!A21:F59,6,0)</f>
        <v>1</v>
      </c>
      <c r="S22">
        <f>VLOOKUP(B22,Chemistry!A21:F48,5,0)</f>
        <v>95</v>
      </c>
      <c r="T22">
        <f>VLOOKUP(B22,Chemistry!A21:F48,6,0)</f>
        <v>1</v>
      </c>
      <c r="U22">
        <f>VLOOKUP(B22,Mathematics!A21:F58,5,0)</f>
        <v>74</v>
      </c>
      <c r="V22">
        <f>VLOOKUP(B22,Mathematics!A21:F58,6,0)</f>
        <v>1</v>
      </c>
      <c r="W22">
        <f>VLOOKUP(B22,Philosophy!A21:F59,5,0)</f>
        <v>42</v>
      </c>
      <c r="X22">
        <f>VLOOKUP(B22,Philosophy!A21:F59,6,0)</f>
        <v>0</v>
      </c>
      <c r="Y22">
        <f>VLOOKUP(B22,Physics!A21:F42,5,0)</f>
        <v>26</v>
      </c>
      <c r="Z22">
        <f>VLOOKUP(B22,Physics!A21:F42,6,0)</f>
        <v>0</v>
      </c>
      <c r="AA22">
        <f>VLOOKUP(B22,Sociology!A21:F60,5,0)</f>
        <v>36</v>
      </c>
      <c r="AB22">
        <f>VLOOKUP(B22,Sociology!A21:F60,6,0)</f>
        <v>0</v>
      </c>
      <c r="AC22">
        <f t="shared" si="0"/>
        <v>14.615384615384615</v>
      </c>
      <c r="AD22">
        <f t="shared" si="1"/>
        <v>9.9480693951685026</v>
      </c>
    </row>
    <row r="23" spans="1:30" hidden="1" x14ac:dyDescent="0.35">
      <c r="A23" t="s">
        <v>29</v>
      </c>
      <c r="B23">
        <v>1022</v>
      </c>
      <c r="C23">
        <v>15</v>
      </c>
      <c r="D23">
        <v>0</v>
      </c>
      <c r="E23">
        <v>0</v>
      </c>
      <c r="F23">
        <v>2</v>
      </c>
      <c r="G23">
        <v>15.3231420316555</v>
      </c>
      <c r="H23">
        <v>25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0.34689403670501401</v>
      </c>
      <c r="P23">
        <v>4</v>
      </c>
      <c r="Q23">
        <f>VLOOKUP(B23,Biology!A22:F60,5,0)</f>
        <v>1</v>
      </c>
      <c r="R23">
        <f>VLOOKUP(B23,Biology!A22:F60,6,0)</f>
        <v>0</v>
      </c>
      <c r="S23">
        <f>VLOOKUP(B23,Chemistry!A22:F49,5,0)</f>
        <v>50</v>
      </c>
      <c r="T23">
        <f>VLOOKUP(B23,Chemistry!A22:F49,6,0)</f>
        <v>0</v>
      </c>
      <c r="U23">
        <f>VLOOKUP(B23,Mathematics!A22:F59,5,0)</f>
        <v>7</v>
      </c>
      <c r="V23">
        <f>VLOOKUP(B23,Mathematics!A22:F59,6,0)</f>
        <v>0</v>
      </c>
      <c r="W23">
        <f>VLOOKUP(B23,Philosophy!A22:F60,5,0)</f>
        <v>8</v>
      </c>
      <c r="X23">
        <f>VLOOKUP(B23,Philosophy!A22:F60,6,0)</f>
        <v>0</v>
      </c>
      <c r="Y23">
        <v>0</v>
      </c>
      <c r="Z23">
        <v>0</v>
      </c>
      <c r="AA23">
        <f>VLOOKUP(B23,Sociology!A22:F61,5,0)</f>
        <v>35</v>
      </c>
      <c r="AB23">
        <f>VLOOKUP(B23,Sociology!A22:F61,6,0)</f>
        <v>0</v>
      </c>
      <c r="AC23">
        <f t="shared" si="0"/>
        <v>14.615384615384615</v>
      </c>
      <c r="AD23">
        <f t="shared" si="1"/>
        <v>9.9480693951685026</v>
      </c>
    </row>
    <row r="24" spans="1:30" hidden="1" x14ac:dyDescent="0.35">
      <c r="A24" t="s">
        <v>30</v>
      </c>
      <c r="B24">
        <v>1023</v>
      </c>
      <c r="C24">
        <v>16</v>
      </c>
      <c r="D24">
        <v>1</v>
      </c>
      <c r="E24">
        <v>1</v>
      </c>
      <c r="F24">
        <v>0</v>
      </c>
      <c r="G24">
        <v>18.648879567546999</v>
      </c>
      <c r="H24">
        <v>29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0.31254623052535402</v>
      </c>
      <c r="P24">
        <v>4</v>
      </c>
      <c r="Q24">
        <f>VLOOKUP(B24,Biology!A23:F61,5,0)</f>
        <v>100</v>
      </c>
      <c r="R24">
        <f>VLOOKUP(B24,Biology!A23:F61,6,0)</f>
        <v>1</v>
      </c>
      <c r="S24">
        <f>VLOOKUP(B24,Chemistry!A23:F50,5,0)</f>
        <v>27</v>
      </c>
      <c r="T24">
        <f>VLOOKUP(B24,Chemistry!A23:F50,6,0)</f>
        <v>0</v>
      </c>
      <c r="U24">
        <f>VLOOKUP(B24,Mathematics!A23:F60,5,0)</f>
        <v>6</v>
      </c>
      <c r="V24">
        <f>VLOOKUP(B24,Mathematics!A23:F60,6,0)</f>
        <v>0</v>
      </c>
      <c r="W24">
        <f>VLOOKUP(B24,Philosophy!A23:F61,5,0)</f>
        <v>91</v>
      </c>
      <c r="X24">
        <f>VLOOKUP(B24,Philosophy!A23:F61,6,0)</f>
        <v>1</v>
      </c>
      <c r="Y24">
        <v>0</v>
      </c>
      <c r="Z24">
        <v>0</v>
      </c>
      <c r="AA24">
        <f>VLOOKUP(B24,Sociology!A23:F62,5,0)</f>
        <v>85</v>
      </c>
      <c r="AB24">
        <f>VLOOKUP(B24,Sociology!A23:F62,6,0)</f>
        <v>1</v>
      </c>
      <c r="AC24">
        <f t="shared" si="0"/>
        <v>14.615384615384615</v>
      </c>
      <c r="AD24">
        <f t="shared" si="1"/>
        <v>9.9480693951685026</v>
      </c>
    </row>
    <row r="25" spans="1:30" hidden="1" x14ac:dyDescent="0.35">
      <c r="A25" t="s">
        <v>31</v>
      </c>
      <c r="B25">
        <v>1024</v>
      </c>
      <c r="C25">
        <v>18</v>
      </c>
      <c r="D25">
        <v>1</v>
      </c>
      <c r="E25">
        <v>3</v>
      </c>
      <c r="F25">
        <v>4</v>
      </c>
      <c r="G25">
        <v>18.946137984739199</v>
      </c>
      <c r="H25">
        <v>20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1.7701318767799701</v>
      </c>
      <c r="P25">
        <v>4</v>
      </c>
      <c r="Q25">
        <f>VLOOKUP(B25,Biology!A24:F62,5,0)</f>
        <v>49</v>
      </c>
      <c r="R25">
        <f>VLOOKUP(B25,Biology!A24:F62,6,0)</f>
        <v>0</v>
      </c>
      <c r="S25">
        <f>VLOOKUP(B25,Chemistry!A24:F51,5,0)</f>
        <v>39</v>
      </c>
      <c r="T25">
        <f>VLOOKUP(B25,Chemistry!A24:F51,6,0)</f>
        <v>0</v>
      </c>
      <c r="U25">
        <f>VLOOKUP(B25,Mathematics!A24:F61,5,0)</f>
        <v>40</v>
      </c>
      <c r="V25">
        <f>VLOOKUP(B25,Mathematics!A24:F61,6,0)</f>
        <v>0</v>
      </c>
      <c r="W25">
        <f>VLOOKUP(B25,Philosophy!A24:F62,5,0)</f>
        <v>69</v>
      </c>
      <c r="X25">
        <f>VLOOKUP(B25,Philosophy!A24:F62,6,0)</f>
        <v>1</v>
      </c>
      <c r="Y25">
        <v>0</v>
      </c>
      <c r="Z25">
        <v>0</v>
      </c>
      <c r="AA25">
        <f>VLOOKUP(B25,Sociology!A24:F63,5,0)</f>
        <v>7</v>
      </c>
      <c r="AB25">
        <f>VLOOKUP(B25,Sociology!A24:F63,6,0)</f>
        <v>0</v>
      </c>
      <c r="AC25">
        <f t="shared" si="0"/>
        <v>14.615384615384615</v>
      </c>
      <c r="AD25">
        <f t="shared" si="1"/>
        <v>9.9480693951685026</v>
      </c>
    </row>
    <row r="26" spans="1:30" hidden="1" x14ac:dyDescent="0.35">
      <c r="A26" t="s">
        <v>32</v>
      </c>
      <c r="B26">
        <v>1025</v>
      </c>
      <c r="C26">
        <v>18</v>
      </c>
      <c r="D26">
        <v>1</v>
      </c>
      <c r="E26">
        <v>0</v>
      </c>
      <c r="F26">
        <v>1</v>
      </c>
      <c r="G26">
        <v>7.3803546482234497</v>
      </c>
      <c r="H26">
        <v>15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1.5051556220362801</v>
      </c>
      <c r="P26">
        <v>4</v>
      </c>
      <c r="Q26">
        <f>VLOOKUP(B26,Biology!A25:F63,5,0)</f>
        <v>41</v>
      </c>
      <c r="R26">
        <f>VLOOKUP(B26,Biology!A25:F63,6,0)</f>
        <v>0</v>
      </c>
      <c r="S26">
        <f>VLOOKUP(B26,Chemistry!A25:F52,5,0)</f>
        <v>71</v>
      </c>
      <c r="T26">
        <f>VLOOKUP(B26,Chemistry!A25:F52,6,0)</f>
        <v>1</v>
      </c>
      <c r="U26">
        <f>VLOOKUP(B26,Mathematics!A25:F62,5,0)</f>
        <v>14</v>
      </c>
      <c r="V26">
        <f>VLOOKUP(B26,Mathematics!A25:F62,6,0)</f>
        <v>0</v>
      </c>
      <c r="W26">
        <f>VLOOKUP(B26,Philosophy!A25:F63,5,0)</f>
        <v>47</v>
      </c>
      <c r="X26">
        <f>VLOOKUP(B26,Philosophy!A25:F63,6,0)</f>
        <v>0</v>
      </c>
      <c r="Y26">
        <v>0</v>
      </c>
      <c r="Z26">
        <v>0</v>
      </c>
      <c r="AA26">
        <f>VLOOKUP(B26,Sociology!A25:F64,5,0)</f>
        <v>67</v>
      </c>
      <c r="AB26">
        <f>VLOOKUP(B26,Sociology!A25:F64,6,0)</f>
        <v>1</v>
      </c>
      <c r="AC26">
        <f t="shared" si="0"/>
        <v>14.615384615384615</v>
      </c>
      <c r="AD26">
        <f t="shared" si="1"/>
        <v>9.9480693951685026</v>
      </c>
    </row>
    <row r="27" spans="1:30" x14ac:dyDescent="0.35">
      <c r="A27" t="s">
        <v>33</v>
      </c>
      <c r="B27">
        <v>1026</v>
      </c>
      <c r="C27">
        <v>16</v>
      </c>
      <c r="D27">
        <v>1</v>
      </c>
      <c r="E27">
        <v>0</v>
      </c>
      <c r="F27">
        <v>3</v>
      </c>
      <c r="G27">
        <v>2.7103374712150798</v>
      </c>
      <c r="H27">
        <v>5</v>
      </c>
      <c r="I27">
        <v>0</v>
      </c>
      <c r="J27">
        <v>4</v>
      </c>
      <c r="K27">
        <v>0</v>
      </c>
      <c r="L27">
        <v>0</v>
      </c>
      <c r="M27">
        <v>1</v>
      </c>
      <c r="N27">
        <v>0</v>
      </c>
      <c r="O27">
        <v>2.9778519183157401</v>
      </c>
      <c r="P27">
        <v>2</v>
      </c>
      <c r="Q27">
        <f>VLOOKUP(B27,Biology!A26:F64,5,0)</f>
        <v>47</v>
      </c>
      <c r="R27">
        <f>VLOOKUP(B27,Biology!A26:F64,6,0)</f>
        <v>0</v>
      </c>
      <c r="S27">
        <f>VLOOKUP(B27,Chemistry!A26:F53,5,0)</f>
        <v>83</v>
      </c>
      <c r="T27">
        <f>VLOOKUP(B27,Chemistry!A26:F53,6,0)</f>
        <v>1</v>
      </c>
      <c r="U27">
        <f>VLOOKUP(B27,Mathematics!A26:F63,5,0)</f>
        <v>16</v>
      </c>
      <c r="V27">
        <f>VLOOKUP(B27,Mathematics!A26:F63,6,0)</f>
        <v>0</v>
      </c>
      <c r="W27">
        <f>VLOOKUP(B27,Philosophy!A26:F64,5,0)</f>
        <v>0</v>
      </c>
      <c r="X27">
        <f>VLOOKUP(B27,Philosophy!A26:F64,6,0)</f>
        <v>0</v>
      </c>
      <c r="Y27">
        <v>0</v>
      </c>
      <c r="Z27">
        <v>0</v>
      </c>
      <c r="AA27">
        <f>VLOOKUP(B27,Sociology!A26:F65,5,0)</f>
        <v>80</v>
      </c>
      <c r="AB27">
        <f>VLOOKUP(B27,Sociology!A26:F65,6,0)</f>
        <v>1</v>
      </c>
      <c r="AC27">
        <f t="shared" si="0"/>
        <v>14.615384615384615</v>
      </c>
      <c r="AD27">
        <f t="shared" si="1"/>
        <v>9.9480693951685026</v>
      </c>
    </row>
    <row r="28" spans="1:30" hidden="1" x14ac:dyDescent="0.35">
      <c r="A28" t="s">
        <v>34</v>
      </c>
      <c r="B28">
        <v>1027</v>
      </c>
      <c r="C28">
        <v>16</v>
      </c>
      <c r="D28">
        <v>0</v>
      </c>
      <c r="E28">
        <v>0</v>
      </c>
      <c r="F28">
        <v>1</v>
      </c>
      <c r="G28">
        <v>10.367992532661299</v>
      </c>
      <c r="H28">
        <v>2</v>
      </c>
      <c r="I28">
        <v>0</v>
      </c>
      <c r="J28">
        <v>2</v>
      </c>
      <c r="K28">
        <v>0</v>
      </c>
      <c r="L28">
        <v>1</v>
      </c>
      <c r="M28">
        <v>0</v>
      </c>
      <c r="N28">
        <v>0</v>
      </c>
      <c r="O28">
        <v>2.9487176719119201</v>
      </c>
      <c r="P28">
        <v>2</v>
      </c>
      <c r="Q28">
        <f>VLOOKUP(B28,Biology!A27:F65,5,0)</f>
        <v>24</v>
      </c>
      <c r="R28">
        <f>VLOOKUP(B28,Biology!A27:F65,6,0)</f>
        <v>0</v>
      </c>
      <c r="S28">
        <f>VLOOKUP(B28,Chemistry!A27:F54,5,0)</f>
        <v>38</v>
      </c>
      <c r="T28">
        <f>VLOOKUP(B28,Chemistry!A27:F54,6,0)</f>
        <v>0</v>
      </c>
      <c r="U28">
        <f>VLOOKUP(B28,Mathematics!A27:F64,5,0)</f>
        <v>31</v>
      </c>
      <c r="V28">
        <f>VLOOKUP(B28,Mathematics!A27:F64,6,0)</f>
        <v>0</v>
      </c>
      <c r="W28">
        <f>VLOOKUP(B28,Philosophy!A27:F65,5,0)</f>
        <v>42</v>
      </c>
      <c r="X28">
        <f>VLOOKUP(B28,Philosophy!A27:F65,6,0)</f>
        <v>0</v>
      </c>
      <c r="Y28">
        <v>0</v>
      </c>
      <c r="Z28">
        <v>0</v>
      </c>
      <c r="AA28">
        <f>VLOOKUP(B28,Sociology!A27:F66,5,0)</f>
        <v>55</v>
      </c>
      <c r="AB28">
        <f>VLOOKUP(B28,Sociology!A27:F66,6,0)</f>
        <v>0</v>
      </c>
      <c r="AC28">
        <f t="shared" si="0"/>
        <v>14.615384615384615</v>
      </c>
      <c r="AD28">
        <f t="shared" si="1"/>
        <v>9.9480693951685026</v>
      </c>
    </row>
    <row r="29" spans="1:30" hidden="1" x14ac:dyDescent="0.35">
      <c r="A29" t="s">
        <v>35</v>
      </c>
      <c r="B29">
        <v>1028</v>
      </c>
      <c r="C29">
        <v>16</v>
      </c>
      <c r="D29">
        <v>1</v>
      </c>
      <c r="E29">
        <v>0</v>
      </c>
      <c r="F29">
        <v>3</v>
      </c>
      <c r="G29">
        <v>2.2521845869844102</v>
      </c>
      <c r="H29">
        <v>8</v>
      </c>
      <c r="I29">
        <v>0</v>
      </c>
      <c r="J29">
        <v>3</v>
      </c>
      <c r="K29">
        <v>0</v>
      </c>
      <c r="L29">
        <v>0</v>
      </c>
      <c r="M29">
        <v>1</v>
      </c>
      <c r="N29">
        <v>0</v>
      </c>
      <c r="O29">
        <v>2.14520472046719</v>
      </c>
      <c r="P29">
        <v>3</v>
      </c>
      <c r="Q29">
        <f>VLOOKUP(B29,Biology!A28:F66,5,0)</f>
        <v>33</v>
      </c>
      <c r="R29">
        <f>VLOOKUP(B29,Biology!A28:F66,6,0)</f>
        <v>0</v>
      </c>
      <c r="S29">
        <v>0</v>
      </c>
      <c r="T29">
        <v>0</v>
      </c>
      <c r="U29">
        <f>VLOOKUP(B29,Mathematics!A28:F65,5,0)</f>
        <v>72</v>
      </c>
      <c r="V29">
        <f>VLOOKUP(B29,Mathematics!A28:F65,6,0)</f>
        <v>1</v>
      </c>
      <c r="W29">
        <f>VLOOKUP(B29,Philosophy!A28:F66,5,0)</f>
        <v>65</v>
      </c>
      <c r="X29">
        <f>VLOOKUP(B29,Philosophy!A28:F66,6,0)</f>
        <v>1</v>
      </c>
      <c r="Y29">
        <v>0</v>
      </c>
      <c r="Z29">
        <v>0</v>
      </c>
      <c r="AA29">
        <f>VLOOKUP(B29,Sociology!A28:F67,5,0)</f>
        <v>83</v>
      </c>
      <c r="AB29">
        <f>VLOOKUP(B29,Sociology!A28:F67,6,0)</f>
        <v>1</v>
      </c>
      <c r="AC29">
        <f t="shared" si="0"/>
        <v>14.615384615384615</v>
      </c>
      <c r="AD29">
        <f t="shared" si="1"/>
        <v>9.9480693951685026</v>
      </c>
    </row>
    <row r="30" spans="1:30" hidden="1" x14ac:dyDescent="0.35">
      <c r="A30" t="s">
        <v>36</v>
      </c>
      <c r="B30">
        <v>1029</v>
      </c>
      <c r="C30">
        <v>18</v>
      </c>
      <c r="D30">
        <v>0</v>
      </c>
      <c r="E30">
        <v>0</v>
      </c>
      <c r="F30">
        <v>0</v>
      </c>
      <c r="G30">
        <v>18.679748370252302</v>
      </c>
      <c r="H30">
        <v>10</v>
      </c>
      <c r="I30">
        <v>0</v>
      </c>
      <c r="J30">
        <v>3</v>
      </c>
      <c r="K30">
        <v>1</v>
      </c>
      <c r="L30">
        <v>0</v>
      </c>
      <c r="M30">
        <v>0</v>
      </c>
      <c r="N30">
        <v>0</v>
      </c>
      <c r="O30">
        <v>2.8548039289813101</v>
      </c>
      <c r="P30">
        <v>2</v>
      </c>
      <c r="Q30">
        <f>VLOOKUP(B30,Biology!A29:F67,5,0)</f>
        <v>45</v>
      </c>
      <c r="R30">
        <f>VLOOKUP(B30,Biology!A29:F67,6,0)</f>
        <v>0</v>
      </c>
      <c r="S30">
        <v>0</v>
      </c>
      <c r="T30">
        <v>0</v>
      </c>
      <c r="U30">
        <f>VLOOKUP(B30,Mathematics!A29:F66,5,0)</f>
        <v>48</v>
      </c>
      <c r="V30">
        <f>VLOOKUP(B30,Mathematics!A29:F66,6,0)</f>
        <v>0</v>
      </c>
      <c r="W30">
        <f>VLOOKUP(B30,Philosophy!A29:F67,5,0)</f>
        <v>42</v>
      </c>
      <c r="X30">
        <f>VLOOKUP(B30,Philosophy!A29:F67,6,0)</f>
        <v>0</v>
      </c>
      <c r="Y30">
        <v>0</v>
      </c>
      <c r="Z30">
        <v>0</v>
      </c>
      <c r="AA30">
        <f>VLOOKUP(B30,Sociology!A29:F68,5,0)</f>
        <v>67</v>
      </c>
      <c r="AB30">
        <f>VLOOKUP(B30,Sociology!A29:F68,6,0)</f>
        <v>1</v>
      </c>
      <c r="AC30">
        <f t="shared" si="0"/>
        <v>14.615384615384615</v>
      </c>
      <c r="AD30">
        <f t="shared" si="1"/>
        <v>9.9480693951685026</v>
      </c>
    </row>
    <row r="31" spans="1:30" hidden="1" x14ac:dyDescent="0.35">
      <c r="A31" t="s">
        <v>37</v>
      </c>
      <c r="B31">
        <v>1030</v>
      </c>
      <c r="C31">
        <v>18</v>
      </c>
      <c r="D31">
        <v>0</v>
      </c>
      <c r="E31">
        <v>0</v>
      </c>
      <c r="F31">
        <v>2</v>
      </c>
      <c r="G31">
        <v>3.6715925471029198</v>
      </c>
      <c r="H31">
        <v>20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1.51944172581513</v>
      </c>
      <c r="P31">
        <v>4</v>
      </c>
      <c r="Q31">
        <f>VLOOKUP(B31,Biology!A30:F68,5,0)</f>
        <v>41</v>
      </c>
      <c r="R31">
        <f>VLOOKUP(B31,Biology!A30:F68,6,0)</f>
        <v>0</v>
      </c>
      <c r="S31">
        <v>0</v>
      </c>
      <c r="T31">
        <v>0</v>
      </c>
      <c r="U31">
        <f>VLOOKUP(B31,Mathematics!A30:F67,5,0)</f>
        <v>53</v>
      </c>
      <c r="V31">
        <f>VLOOKUP(B31,Mathematics!A30:F67,6,0)</f>
        <v>0</v>
      </c>
      <c r="W31">
        <f>VLOOKUP(B31,Philosophy!A30:F68,5,0)</f>
        <v>32</v>
      </c>
      <c r="X31">
        <f>VLOOKUP(B31,Philosophy!A30:F68,6,0)</f>
        <v>0</v>
      </c>
      <c r="Y31">
        <v>0</v>
      </c>
      <c r="Z31">
        <v>0</v>
      </c>
      <c r="AA31">
        <f>VLOOKUP(B31,Sociology!A30:F69,5,0)</f>
        <v>27</v>
      </c>
      <c r="AB31">
        <f>VLOOKUP(B31,Sociology!A30:F69,6,0)</f>
        <v>0</v>
      </c>
      <c r="AC31">
        <f t="shared" si="0"/>
        <v>14.615384615384615</v>
      </c>
      <c r="AD31">
        <f t="shared" si="1"/>
        <v>9.9480693951685026</v>
      </c>
    </row>
    <row r="32" spans="1:30" hidden="1" x14ac:dyDescent="0.35">
      <c r="A32" t="s">
        <v>38</v>
      </c>
      <c r="B32">
        <v>1031</v>
      </c>
      <c r="C32">
        <v>15</v>
      </c>
      <c r="D32">
        <v>0</v>
      </c>
      <c r="E32">
        <v>2</v>
      </c>
      <c r="F32">
        <v>2</v>
      </c>
      <c r="G32">
        <v>5.0553171990232801</v>
      </c>
      <c r="H32">
        <v>12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1.7271203095223999</v>
      </c>
      <c r="P32">
        <v>4</v>
      </c>
      <c r="Q32">
        <f>VLOOKUP(B32,Biology!A31:F69,5,0)</f>
        <v>78</v>
      </c>
      <c r="R32">
        <f>VLOOKUP(B32,Biology!A31:F69,6,0)</f>
        <v>1</v>
      </c>
      <c r="S32">
        <v>0</v>
      </c>
      <c r="T32">
        <v>0</v>
      </c>
      <c r="U32">
        <f>VLOOKUP(B32,Mathematics!A31:F68,5,0)</f>
        <v>67</v>
      </c>
      <c r="V32">
        <f>VLOOKUP(B32,Mathematics!A31:F68,6,0)</f>
        <v>1</v>
      </c>
      <c r="W32">
        <f>VLOOKUP(B32,Philosophy!A31:F69,5,0)</f>
        <v>33</v>
      </c>
      <c r="X32">
        <f>VLOOKUP(B32,Philosophy!A31:F69,6,0)</f>
        <v>0</v>
      </c>
      <c r="Y32">
        <v>0</v>
      </c>
      <c r="Z32">
        <v>0</v>
      </c>
      <c r="AA32">
        <f>VLOOKUP(B32,Sociology!A31:F70,5,0)</f>
        <v>94</v>
      </c>
      <c r="AB32">
        <f>VLOOKUP(B32,Sociology!A31:F70,6,0)</f>
        <v>1</v>
      </c>
      <c r="AC32">
        <f t="shared" si="0"/>
        <v>14.615384615384615</v>
      </c>
      <c r="AD32">
        <f t="shared" si="1"/>
        <v>9.9480693951685026</v>
      </c>
    </row>
    <row r="33" spans="1:30" hidden="1" x14ac:dyDescent="0.35">
      <c r="A33" t="s">
        <v>39</v>
      </c>
      <c r="B33">
        <v>1032</v>
      </c>
      <c r="C33">
        <v>15</v>
      </c>
      <c r="D33">
        <v>0</v>
      </c>
      <c r="E33">
        <v>0</v>
      </c>
      <c r="F33">
        <v>3</v>
      </c>
      <c r="G33">
        <v>8.1327305376994001</v>
      </c>
      <c r="H33">
        <v>17</v>
      </c>
      <c r="I33">
        <v>0</v>
      </c>
      <c r="J33">
        <v>4</v>
      </c>
      <c r="K33">
        <v>0</v>
      </c>
      <c r="L33">
        <v>0</v>
      </c>
      <c r="M33">
        <v>0</v>
      </c>
      <c r="N33">
        <v>1</v>
      </c>
      <c r="O33">
        <v>1.8475354711387899</v>
      </c>
      <c r="P33">
        <v>4</v>
      </c>
      <c r="Q33">
        <f>VLOOKUP(B33,Biology!A32:F70,5,0)</f>
        <v>25</v>
      </c>
      <c r="R33">
        <f>VLOOKUP(B33,Biology!A32:F70,6,0)</f>
        <v>0</v>
      </c>
      <c r="S33">
        <v>0</v>
      </c>
      <c r="T33">
        <v>0</v>
      </c>
      <c r="U33">
        <f>VLOOKUP(B33,Mathematics!A32:F69,5,0)</f>
        <v>23</v>
      </c>
      <c r="V33">
        <f>VLOOKUP(B33,Mathematics!A32:F69,6,0)</f>
        <v>0</v>
      </c>
      <c r="W33">
        <f>VLOOKUP(B33,Philosophy!A32:F70,5,0)</f>
        <v>4</v>
      </c>
      <c r="X33">
        <f>VLOOKUP(B33,Philosophy!A32:F70,6,0)</f>
        <v>0</v>
      </c>
      <c r="Y33">
        <v>0</v>
      </c>
      <c r="Z33">
        <v>0</v>
      </c>
      <c r="AA33">
        <f>VLOOKUP(B33,Sociology!A32:F71,5,0)</f>
        <v>96</v>
      </c>
      <c r="AB33">
        <f>VLOOKUP(B33,Sociology!A32:F71,6,0)</f>
        <v>1</v>
      </c>
      <c r="AC33">
        <f t="shared" si="0"/>
        <v>14.615384615384615</v>
      </c>
      <c r="AD33">
        <f t="shared" si="1"/>
        <v>9.9480693951685026</v>
      </c>
    </row>
    <row r="34" spans="1:30" hidden="1" x14ac:dyDescent="0.35">
      <c r="A34" t="s">
        <v>40</v>
      </c>
      <c r="B34">
        <v>1033</v>
      </c>
      <c r="C34">
        <v>18</v>
      </c>
      <c r="D34">
        <v>0</v>
      </c>
      <c r="E34">
        <v>0</v>
      </c>
      <c r="F34">
        <v>3</v>
      </c>
      <c r="G34">
        <v>7.6632893711825103</v>
      </c>
      <c r="H34">
        <v>25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0.38461697285648699</v>
      </c>
      <c r="P34">
        <v>4</v>
      </c>
      <c r="Q34">
        <f>VLOOKUP(B34,Biology!A33:F71,5,0)</f>
        <v>44</v>
      </c>
      <c r="R34">
        <f>VLOOKUP(B34,Biology!A33:F71,6,0)</f>
        <v>0</v>
      </c>
      <c r="S34">
        <v>0</v>
      </c>
      <c r="T34">
        <v>0</v>
      </c>
      <c r="U34">
        <f>VLOOKUP(B34,Mathematics!A33:F70,5,0)</f>
        <v>90</v>
      </c>
      <c r="V34">
        <f>VLOOKUP(B34,Mathematics!A33:F70,6,0)</f>
        <v>1</v>
      </c>
      <c r="W34">
        <f>VLOOKUP(B34,Philosophy!A33:F71,5,0)</f>
        <v>27</v>
      </c>
      <c r="X34">
        <f>VLOOKUP(B34,Philosophy!A33:F71,6,0)</f>
        <v>0</v>
      </c>
      <c r="Y34">
        <v>0</v>
      </c>
      <c r="Z34">
        <v>0</v>
      </c>
      <c r="AA34">
        <f>VLOOKUP(B34,Sociology!A33:F72,5,0)</f>
        <v>99</v>
      </c>
      <c r="AB34">
        <f>VLOOKUP(B34,Sociology!A33:F72,6,0)</f>
        <v>1</v>
      </c>
      <c r="AC34">
        <f t="shared" si="0"/>
        <v>14.615384615384615</v>
      </c>
      <c r="AD34">
        <f t="shared" si="1"/>
        <v>9.9480693951685026</v>
      </c>
    </row>
    <row r="35" spans="1:30" hidden="1" x14ac:dyDescent="0.35">
      <c r="A35" t="s">
        <v>41</v>
      </c>
      <c r="B35">
        <v>1034</v>
      </c>
      <c r="C35">
        <v>16</v>
      </c>
      <c r="D35">
        <v>0</v>
      </c>
      <c r="E35">
        <v>3</v>
      </c>
      <c r="F35">
        <v>3</v>
      </c>
      <c r="G35">
        <v>15.893257847957701</v>
      </c>
      <c r="H35">
        <v>21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0.94940609779728002</v>
      </c>
      <c r="P35">
        <v>4</v>
      </c>
      <c r="Q35">
        <f>VLOOKUP(B35,Biology!A34:F72,5,0)</f>
        <v>86</v>
      </c>
      <c r="R35">
        <f>VLOOKUP(B35,Biology!A34:F72,6,0)</f>
        <v>1</v>
      </c>
      <c r="S35">
        <v>0</v>
      </c>
      <c r="T35">
        <v>0</v>
      </c>
      <c r="U35">
        <f>VLOOKUP(B35,Mathematics!A34:F71,5,0)</f>
        <v>87</v>
      </c>
      <c r="V35">
        <f>VLOOKUP(B35,Mathematics!A34:F71,6,0)</f>
        <v>1</v>
      </c>
      <c r="W35">
        <f>VLOOKUP(B35,Philosophy!A34:F72,5,0)</f>
        <v>56</v>
      </c>
      <c r="X35">
        <f>VLOOKUP(B35,Philosophy!A34:F72,6,0)</f>
        <v>0</v>
      </c>
      <c r="Y35">
        <v>0</v>
      </c>
      <c r="Z35">
        <v>0</v>
      </c>
      <c r="AA35">
        <f>VLOOKUP(B35,Sociology!A34:F73,5,0)</f>
        <v>64</v>
      </c>
      <c r="AB35">
        <f>VLOOKUP(B35,Sociology!A34:F73,6,0)</f>
        <v>1</v>
      </c>
      <c r="AC35">
        <f t="shared" si="0"/>
        <v>14.615384615384615</v>
      </c>
      <c r="AD35">
        <f t="shared" si="1"/>
        <v>9.9480693951685026</v>
      </c>
    </row>
    <row r="36" spans="1:30" hidden="1" x14ac:dyDescent="0.35">
      <c r="A36" t="s">
        <v>42</v>
      </c>
      <c r="B36">
        <v>1035</v>
      </c>
      <c r="C36">
        <v>16</v>
      </c>
      <c r="D36">
        <v>0</v>
      </c>
      <c r="E36">
        <v>0</v>
      </c>
      <c r="F36">
        <v>3</v>
      </c>
      <c r="G36">
        <v>9.1263364110192402</v>
      </c>
      <c r="H36">
        <v>27</v>
      </c>
      <c r="I36">
        <v>1</v>
      </c>
      <c r="J36">
        <v>2</v>
      </c>
      <c r="K36">
        <v>1</v>
      </c>
      <c r="L36">
        <v>1</v>
      </c>
      <c r="M36">
        <v>0</v>
      </c>
      <c r="N36">
        <v>0</v>
      </c>
      <c r="O36">
        <v>1.14095941842033</v>
      </c>
      <c r="P36">
        <v>4</v>
      </c>
      <c r="Q36">
        <f>VLOOKUP(B36,Biology!A35:F73,5,0)</f>
        <v>97</v>
      </c>
      <c r="R36">
        <f>VLOOKUP(B36,Biology!A35:F73,6,0)</f>
        <v>1</v>
      </c>
      <c r="S36">
        <v>0</v>
      </c>
      <c r="T36">
        <v>0</v>
      </c>
      <c r="U36">
        <f>VLOOKUP(B36,Mathematics!A35:F72,5,0)</f>
        <v>40</v>
      </c>
      <c r="V36">
        <f>VLOOKUP(B36,Mathematics!A35:F72,6,0)</f>
        <v>0</v>
      </c>
      <c r="W36">
        <f>VLOOKUP(B36,Philosophy!A35:F73,5,0)</f>
        <v>36</v>
      </c>
      <c r="X36">
        <f>VLOOKUP(B36,Philosophy!A35:F73,6,0)</f>
        <v>0</v>
      </c>
      <c r="Y36">
        <v>0</v>
      </c>
      <c r="Z36">
        <v>0</v>
      </c>
      <c r="AA36">
        <f>VLOOKUP(B36,Sociology!A35:F74,5,0)</f>
        <v>52</v>
      </c>
      <c r="AB36">
        <f>VLOOKUP(B36,Sociology!A35:F74,6,0)</f>
        <v>0</v>
      </c>
      <c r="AC36">
        <f t="shared" si="0"/>
        <v>14.615384615384615</v>
      </c>
      <c r="AD36">
        <f t="shared" si="1"/>
        <v>9.9480693951685026</v>
      </c>
    </row>
    <row r="37" spans="1:30" hidden="1" x14ac:dyDescent="0.35">
      <c r="A37" t="s">
        <v>43</v>
      </c>
      <c r="B37">
        <v>1036</v>
      </c>
      <c r="C37">
        <v>15</v>
      </c>
      <c r="D37">
        <v>0</v>
      </c>
      <c r="E37">
        <v>3</v>
      </c>
      <c r="F37">
        <v>1</v>
      </c>
      <c r="G37">
        <v>3.4153652000667298</v>
      </c>
      <c r="H37">
        <v>23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0.26147226005075203</v>
      </c>
      <c r="P37">
        <v>4</v>
      </c>
      <c r="Q37">
        <f>VLOOKUP(B37,Biology!A36:F74,5,0)</f>
        <v>35</v>
      </c>
      <c r="R37">
        <f>VLOOKUP(B37,Biology!A36:F74,6,0)</f>
        <v>0</v>
      </c>
      <c r="S37">
        <v>0</v>
      </c>
      <c r="T37">
        <v>0</v>
      </c>
      <c r="U37">
        <f>VLOOKUP(B37,Mathematics!A36:F73,5,0)</f>
        <v>26</v>
      </c>
      <c r="V37">
        <f>VLOOKUP(B37,Mathematics!A36:F73,6,0)</f>
        <v>0</v>
      </c>
      <c r="W37">
        <f>VLOOKUP(B37,Philosophy!A36:F74,5,0)</f>
        <v>51</v>
      </c>
      <c r="X37">
        <f>VLOOKUP(B37,Philosophy!A36:F74,6,0)</f>
        <v>0</v>
      </c>
      <c r="Y37">
        <v>0</v>
      </c>
      <c r="Z37">
        <v>0</v>
      </c>
      <c r="AA37">
        <f>VLOOKUP(B37,Sociology!A36:F75,5,0)</f>
        <v>16</v>
      </c>
      <c r="AB37">
        <f>VLOOKUP(B37,Sociology!A36:F75,6,0)</f>
        <v>0</v>
      </c>
      <c r="AC37">
        <f t="shared" si="0"/>
        <v>14.615384615384615</v>
      </c>
      <c r="AD37">
        <f t="shared" si="1"/>
        <v>9.9480693951685026</v>
      </c>
    </row>
    <row r="38" spans="1:30" hidden="1" x14ac:dyDescent="0.35">
      <c r="A38" t="s">
        <v>44</v>
      </c>
      <c r="B38">
        <v>1037</v>
      </c>
      <c r="C38">
        <v>18</v>
      </c>
      <c r="D38">
        <v>0</v>
      </c>
      <c r="E38">
        <v>0</v>
      </c>
      <c r="F38">
        <v>1</v>
      </c>
      <c r="G38">
        <v>5.3441979097214798</v>
      </c>
      <c r="H38">
        <v>26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0.21828485682103099</v>
      </c>
      <c r="P38">
        <v>4</v>
      </c>
      <c r="Q38">
        <f>VLOOKUP(B38,Biology!A37:F75,5,0)</f>
        <v>75</v>
      </c>
      <c r="R38">
        <f>VLOOKUP(B38,Biology!A37:F75,6,0)</f>
        <v>1</v>
      </c>
      <c r="S38">
        <v>0</v>
      </c>
      <c r="T38">
        <v>0</v>
      </c>
      <c r="U38">
        <f>VLOOKUP(B38,Mathematics!A37:F74,5,0)</f>
        <v>51</v>
      </c>
      <c r="V38">
        <f>VLOOKUP(B38,Mathematics!A37:F74,6,0)</f>
        <v>0</v>
      </c>
      <c r="W38">
        <f>VLOOKUP(B38,Philosophy!A37:F75,5,0)</f>
        <v>71</v>
      </c>
      <c r="X38">
        <f>VLOOKUP(B38,Philosophy!A37:F75,6,0)</f>
        <v>1</v>
      </c>
      <c r="Y38">
        <v>0</v>
      </c>
      <c r="Z38">
        <v>0</v>
      </c>
      <c r="AA38">
        <f>VLOOKUP(B38,Sociology!A37:F76,5,0)</f>
        <v>34</v>
      </c>
      <c r="AB38">
        <f>VLOOKUP(B38,Sociology!A37:F76,6,0)</f>
        <v>0</v>
      </c>
      <c r="AC38">
        <f t="shared" si="0"/>
        <v>14.615384615384615</v>
      </c>
      <c r="AD38">
        <f t="shared" si="1"/>
        <v>9.9480693951685026</v>
      </c>
    </row>
    <row r="39" spans="1:30" hidden="1" x14ac:dyDescent="0.35">
      <c r="A39" t="s">
        <v>45</v>
      </c>
      <c r="B39">
        <v>1038</v>
      </c>
      <c r="C39">
        <v>15</v>
      </c>
      <c r="D39">
        <v>0</v>
      </c>
      <c r="E39">
        <v>2</v>
      </c>
      <c r="F39">
        <v>1</v>
      </c>
      <c r="G39">
        <v>10.1822677037504</v>
      </c>
      <c r="H39">
        <v>21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1.0677635510419701</v>
      </c>
      <c r="P39">
        <v>4</v>
      </c>
      <c r="Q39">
        <f>VLOOKUP(B39,Biology!A38:F76,5,0)</f>
        <v>48</v>
      </c>
      <c r="R39">
        <f>VLOOKUP(B39,Biology!A38:F76,6,0)</f>
        <v>0</v>
      </c>
      <c r="S39">
        <v>0</v>
      </c>
      <c r="T39">
        <v>0</v>
      </c>
      <c r="U39">
        <v>0</v>
      </c>
      <c r="V39">
        <v>0</v>
      </c>
      <c r="W39">
        <f>VLOOKUP(B39,Philosophy!A38:F76,5,0)</f>
        <v>52</v>
      </c>
      <c r="X39">
        <f>VLOOKUP(B39,Philosophy!A38:F76,6,0)</f>
        <v>0</v>
      </c>
      <c r="Y39">
        <v>0</v>
      </c>
      <c r="Z39">
        <v>0</v>
      </c>
      <c r="AA39">
        <f>VLOOKUP(B39,Sociology!A38:F77,5,0)</f>
        <v>76</v>
      </c>
      <c r="AB39">
        <f>VLOOKUP(B39,Sociology!A38:F77,6,0)</f>
        <v>1</v>
      </c>
      <c r="AC39">
        <f t="shared" si="0"/>
        <v>14.615384615384615</v>
      </c>
      <c r="AD39">
        <f t="shared" si="1"/>
        <v>9.9480693951685026</v>
      </c>
    </row>
    <row r="40" spans="1:30" hidden="1" x14ac:dyDescent="0.35">
      <c r="A40" t="s">
        <v>56</v>
      </c>
      <c r="B40">
        <v>1039</v>
      </c>
      <c r="C40">
        <v>15</v>
      </c>
      <c r="D40">
        <v>1</v>
      </c>
      <c r="E40">
        <v>1</v>
      </c>
      <c r="F40">
        <v>1</v>
      </c>
      <c r="G40">
        <v>2.9490783485226899</v>
      </c>
      <c r="H40">
        <v>3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3.01890585842796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>VLOOKUP(B40,Sociology!A39:F78,5,0)</f>
        <v>96</v>
      </c>
      <c r="AB40">
        <f>VLOOKUP(B40,Sociology!A39:F78,6,0)</f>
        <v>1</v>
      </c>
      <c r="AC40">
        <f t="shared" si="0"/>
        <v>14.615384615384615</v>
      </c>
      <c r="AD40">
        <f t="shared" si="1"/>
        <v>9.9480693951685026</v>
      </c>
    </row>
  </sheetData>
  <autoFilter ref="A1:AD40" xr:uid="{0E438898-BD4A-4D69-AD11-16BF270C0729}">
    <filterColumn colId="0">
      <filters>
        <filter val="Fuller Bush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04AD-8B35-4187-9662-FF0DAD282CF9}">
  <sheetPr>
    <tabColor theme="4" tint="0.39997558519241921"/>
  </sheetPr>
  <dimension ref="A1:G20"/>
  <sheetViews>
    <sheetView tabSelected="1" workbookViewId="0">
      <selection activeCell="B23" sqref="B23"/>
    </sheetView>
  </sheetViews>
  <sheetFormatPr defaultColWidth="11.54296875" defaultRowHeight="14.5" x14ac:dyDescent="0.35"/>
  <cols>
    <col min="1" max="1" width="12.453125" style="9" bestFit="1" customWidth="1"/>
    <col min="2" max="2" width="20" style="9" bestFit="1" customWidth="1"/>
    <col min="3" max="3" width="19.81640625" style="9" bestFit="1" customWidth="1"/>
    <col min="4" max="4" width="9.1796875" style="9" bestFit="1" customWidth="1"/>
    <col min="5" max="5" width="9.90625" style="9" bestFit="1" customWidth="1"/>
    <col min="6" max="6" width="6.7265625" style="9" bestFit="1" customWidth="1"/>
    <col min="7" max="7" width="8.453125" style="9" bestFit="1" customWidth="1"/>
    <col min="8" max="16384" width="11.54296875" style="9"/>
  </cols>
  <sheetData>
    <row r="1" spans="1:7" x14ac:dyDescent="0.35">
      <c r="B1" s="13" t="s">
        <v>93</v>
      </c>
      <c r="C1" s="13"/>
    </row>
    <row r="2" spans="1:7" x14ac:dyDescent="0.35">
      <c r="B2" s="14"/>
      <c r="C2" s="14"/>
    </row>
    <row r="3" spans="1:7" x14ac:dyDescent="0.35">
      <c r="A3" s="8" t="s">
        <v>1</v>
      </c>
      <c r="B3" s="8" t="s">
        <v>86</v>
      </c>
      <c r="C3" s="8" t="s">
        <v>7</v>
      </c>
      <c r="D3" s="8" t="s">
        <v>46</v>
      </c>
      <c r="E3" s="8" t="s">
        <v>50</v>
      </c>
      <c r="F3" s="8" t="s">
        <v>52</v>
      </c>
      <c r="G3" s="8" t="s">
        <v>85</v>
      </c>
    </row>
    <row r="4" spans="1:7" x14ac:dyDescent="0.35">
      <c r="A4" s="10" t="s">
        <v>33</v>
      </c>
      <c r="B4" s="10">
        <f>VLOOKUP(A4,'Additional Details'!A1:$AD$40,21,0)</f>
        <v>16</v>
      </c>
      <c r="C4" s="11">
        <f>VLOOKUP(A4,'Additional Details'!$A$1:$AD$40,17,0)</f>
        <v>47</v>
      </c>
      <c r="D4" s="10">
        <f>VLOOKUP(A4,'Additional Details'!A1:AD40,19,0)</f>
        <v>83</v>
      </c>
      <c r="E4" s="10">
        <f>VLOOKUP(A4,'Additional Details'!A1:AD40,23,0)</f>
        <v>0</v>
      </c>
      <c r="F4" s="10">
        <f>VLOOKUP(A4,'Additional Details'!A1:AD40,25,0)</f>
        <v>0</v>
      </c>
      <c r="G4" s="10">
        <f>VLOOKUP(A4,'Additional Details'!A1:AD40,27,0)</f>
        <v>80</v>
      </c>
    </row>
    <row r="8" spans="1:7" x14ac:dyDescent="0.35">
      <c r="B8" s="7" t="s">
        <v>61</v>
      </c>
      <c r="C8" s="7" t="s">
        <v>87</v>
      </c>
    </row>
    <row r="9" spans="1:7" x14ac:dyDescent="0.35">
      <c r="B9" s="10">
        <f>VLOOKUP(A4,'Additional Details'!$A$1:$AD$40,7,0)</f>
        <v>2.7103374712150798</v>
      </c>
      <c r="C9" s="10">
        <f>VLOOKUP(A4,'Additional Details'!$A$1:$AD$40,30,0)</f>
        <v>9.9480693951685026</v>
      </c>
    </row>
    <row r="11" spans="1:7" x14ac:dyDescent="0.35">
      <c r="B11" s="12" t="s">
        <v>88</v>
      </c>
      <c r="C11" s="12" t="s">
        <v>89</v>
      </c>
    </row>
    <row r="12" spans="1:7" x14ac:dyDescent="0.35">
      <c r="B12" s="10">
        <f>VLOOKUP(A4,'Additional Details'!$A$1:$AD$40,8,0)</f>
        <v>5</v>
      </c>
      <c r="C12" s="10">
        <f>VLOOKUP(A4,'Additional Details'!A1:$AD$40,29,0)</f>
        <v>14.615384615384615</v>
      </c>
    </row>
    <row r="14" spans="1:7" x14ac:dyDescent="0.35">
      <c r="B14" s="7" t="s">
        <v>90</v>
      </c>
      <c r="C14" s="7" t="s">
        <v>91</v>
      </c>
    </row>
    <row r="15" spans="1:7" x14ac:dyDescent="0.35">
      <c r="B15" s="10" t="s">
        <v>7</v>
      </c>
      <c r="C15" s="10">
        <f>VLOOKUP(A4,'Additional Details'!$A$1:$AD$40,18,0)</f>
        <v>0</v>
      </c>
    </row>
    <row r="16" spans="1:7" x14ac:dyDescent="0.35">
      <c r="B16" s="10" t="s">
        <v>92</v>
      </c>
      <c r="C16" s="10">
        <f>VLOOKUP(A4,'Additional Details'!$A$1:$AD$40,22,0)</f>
        <v>0</v>
      </c>
    </row>
    <row r="17" spans="2:3" x14ac:dyDescent="0.35">
      <c r="B17" s="10" t="s">
        <v>46</v>
      </c>
      <c r="C17" s="10">
        <f>VLOOKUP(A4,'Additional Details'!$A$1:$AD$40,20,0)</f>
        <v>1</v>
      </c>
    </row>
    <row r="18" spans="2:3" x14ac:dyDescent="0.35">
      <c r="B18" s="10" t="s">
        <v>50</v>
      </c>
      <c r="C18" s="10">
        <f>VLOOKUP(A4,'Additional Details'!$A$1:$AD$40,24,0)</f>
        <v>0</v>
      </c>
    </row>
    <row r="19" spans="2:3" x14ac:dyDescent="0.35">
      <c r="B19" s="10" t="s">
        <v>52</v>
      </c>
      <c r="C19" s="10">
        <f>VLOOKUP(A4,'Additional Details'!$A$1:$AD$40,26,0)</f>
        <v>0</v>
      </c>
    </row>
    <row r="20" spans="2:3" x14ac:dyDescent="0.35">
      <c r="B20" s="10" t="s">
        <v>85</v>
      </c>
      <c r="C20" s="10">
        <f>VLOOKUP(A4,'Additional Details'!$A$1:$AD$40,28,0)</f>
        <v>1</v>
      </c>
    </row>
  </sheetData>
  <mergeCells count="1">
    <mergeCell ref="B1:C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22E6E9-7867-4E35-AAA8-F3BDDF14BFE7}">
          <x14:formula1>
            <xm:f>'Additional Details'!$A:$A</xm:f>
          </x14:formula1>
          <xm:sqref>A3:A4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F 9 B F E D 3 - E 0 D 4 - 4 6 F A - 9 0 4 B - A 1 C E C C 4 B 1 0 8 C } "   T o u r I d = " e f 5 4 0 8 a 2 - c 3 c 1 - 4 b 6 1 - a d c 1 - 7 b 4 8 4 5 d 0 3 c 0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A 6 W S U R B V H h e 7 d 3 r b x z X e c f x 7 5 n b 3 n g X S d G S L N e 2 a E d 1 5 c R w E h d G W q Q J E L R F i y J B 8 6 Z A U B T 9 u / q i b 1 v 0 X X 2 J b c l t o 4 t t 3 W x L t m w p o k z L F G + S S O 7 u X M / M O X 0 x S 4 r k y n Y U z l J + 8 X w W D w g s h + S A q x + f c 8 7 O H K n X z l y w C C E q o V 4 7 c 1 E C J U R F 1 G t n J V B C V E W 9 L o E S o j L O 7 i e E E H 8 8 9 f r Z S 9 K h h K i I d C g h K q R e P y c d S o i q q D c k U E J U R o Z 8 Q l R I v X H u s n Q o I S q i 3 n h P A i V E V W T I J 0 S F 1 J v S o Y S o j H r z v Q 8 l U E J U R I Z 8 Q l R I v f m + d C g h q i I d S o g K q d + + / 5 F 0 K C E q I h 1 K i A q p 3 3 4 g H U q I q k i H E q J C E i g h K q T e + u B j G f I J U R H 1 1 n k J l B B V k S G f E B W S Q A l R I f X W + S s y 5 B O i I u p t C Z Q Q l V F v X 5 B A C V E V m U M J U S H 1 9 o W r 0 q G E q I h 6 R w I l R G X U O x c l U E J U R e Z Q Q l R I v X P x E + l Q Q l R E O p Q Q F V I n L 0 m H E q I q E q j v E O X 4 N A 4 c Y + 1 + Q V 4 U Y A 2 O s h x o F r Q T h z g v B x S O 4 + C 6 L v X A x S Y 3 U T b b / a 3 E Y y K B + g 5 Q T o t X j o 3 z x V 2 I M s N k y z L W K H D U z u N s 7 5 X K j a K w i s C 1 m C L H C x p c W 1 g h T C R Y j 5 s 6 e e l T C d R j 4 t c P 8 N J h D 4 A 8 1 0 R h S L M 1 h F K K J I 6 p N x p b x 6 a 5 o u b 1 v 1 R F U e B 7 H i i H 6 6 s e S 2 t r N L x o 9 2 F i n 8 i i x G O g l O K l Z w 5 x 7 I B P n m v y P E c p h 9 b Q M E o p j D G k a b L j a 2 q e x V p L m u x 8 3 n F c r i 5 5 n L r u 8 8 R w j l a T r H Y P o N S u 9 i b 2 h T p 1 W T r U f n I c x b E x n 5 H R M Y w x a K 1 J k g T H c W i 1 W g B Y a 3 c E I t Y K d J d a v Y 7 j u F v P r 9 + / x 1 w 0 w 1 r s Y i 3 U f c v U k G F h w y e N Q w 6 O 3 N s 6 V u w P C d Q + G q 8 p Z o 8 c p C g K s B a z K z h h F N F q N j H G Q G / x Y W l p i a n p G d x t Y 4 l 2 u 8 3 w c N n N N l 1 e C L g X O i g F 1 i q U g j h s g 1 7 j 0 L Q M R P a L A w q p w Z f v B i y l R 8 h 0 w Y 0 V l 9 z s D J O 1 0 G o 2 6 X Q 6 d D o d H K c M w c z M z j D F c c z w 8 D B 5 r g F I 0 5 R c a + 6 F D o 7 a X L g o h 4 e 1 e o u c F n e W d d / 5 S A 2 m 5 E / X P l D K 4 f j h C c Z Y 5 N S N G q M s o a z d 6 k S U E c C Y g u H h Y e r 1 R t 8 c C i D L U r T O U U q h l E O e a x x H 4 f o + A E f H c 9 S 2 4 5 X j U G u 0 i H R A k h b b P i M G x X l I y K Q q r p e f e Q L f K b D K 4 / h B z d T U J I 7 r c O H C R e b n 5 8 m y j C i M t u Z H t V o A F s K w S x i G J E n C w s I d g q D G y M g w x h g c x 8 V 1 P R Y X l z l 5 v Q 7 A S t d l 9 / j d 9 Q K C W p O b X y b l 5 x 5 y f l L V l X r 3 w 2 u 7 X w N R I R 0 8 x 4 s H V v G U I d Q B I / U C Y w w r q 6 s E v o 8 x h q m p q R 1 f Y 6 2 l y H O 8 X u f Z F E U h 9 X q D T q q 4 v N A A Z X l + M u W T 5 T J Q E y 3 D W u R s v V + 1 K U 0 i O h v 3 i d u r / O D E 9 M 5 P i k r J H G q A 1 a r X m C x u 0 g h c P M 9 j t G H o d r s 4 j s M T M z M E Q Y 3 J y U n C M K Q o 8 q 0 X R S m 1 I 0 z W G q w 1 N J s t H M d h t K E Y r R v y Q p E b F w U 8 c y D n p U M Z v t P / 9 9 F 1 P X w / A L f G + k b c d 5 5 S 1 Z X M o Q b o x N F J j j 0 5 w f L q g + X r R q O B U g q t N Y 1 m v Q y P 5 + G 6 5 R u 8 d l t 7 K Y q c J I 4 o i g K l H M J u B w B j D C / M l F d F f L 7 q 4 y i 4 s + F y 6 k a d r F B b X 7 9 J O S 6 u 5 + P 5 N T 7 9 b H n 3 p 0 W F J F A D 4 j i K 2 / c U 1 l r m 4 5 m + Y Z j v + z i q / P W 3 2 + 2 t I G 2 u / F l r 6 b Q 7 1 B t N P K 8 c G j Z b Q 1 v H B G X + A C g s J L n q m z 9 t c h y n n H N 5 H q 5 X Q 2 t Z o B g U W Z Q Y U N n O G h P N F G s t k 8 E G 1 + 5 k L N 7 P y G 0 Z D n r / 0 O m F a 3 1 9 n S s f X + X m 3 B x p m n L z 5 h z D I y M A 6 C z D c Z y t s J U d L u N R L o Z Q j s J x X B z P 4 3 e n r / a d r 1 Q 1 J R 1 q Q H 7 4 4 v M 4 v Z 4 x M w K z M w G f 3 B 3 h 9 K 0 a N 2 / N 7 z h 2 b G y M 8 f F x G s 0 G U 5 O T W A u H D x / C d X t X R a j y g z G G J I 5 J k 4 T b 7 S Y j t Q f L 7 t 9 O o V Q Z K q u 2 t T d R K U c h j 0 E 8 l u 5 2 U A r u r t 7 F 8 z z O f V H b + q W P T B / b 8 S J s W m s n X J p L C A K f R q P B y s o K d + 4 s E s c p p v d G c G h a 3 F g f Z u 6 e 9 9 D 5 0 s N Y a 7 Y u V d 8 M 1 c Z 6 t + + c 5 b H 3 h 3 S o A X h y o o W y B d Z a h o a H O D M / v O M f / 5 X F n c v h A J e + C t g Y e p m 8 e R T H c d A 6 Z 3 l 5 h e n p K a w 1 / O 9 c n c s L N S 4 v B C y 1 y 8 4 V 6 z 8 s U K C w W B 5 M s h Q f f 3 R 9 5 y G i E j K H G k A l u q B Q N S 7 e D j j 9 5 R j 5 N 4 z M j I V T N + r c j x 7 8 b b s b O m R Z y g s v / C m d T o c 0 T S m M Y m 3 b M Q D P T z 9 Y a v 8 m 1 h q s M R h r e o s f l n Y 7 6 j t v q b 2 X d K g B G P M N 0 6 M e 0 0 P f v p p 2 6 k Y d s 2 t 5 7 s O F g I / u + D i O w / j 4 O B v t N r O 1 z / t W 8 V y 1 + 5 m H M 4 X B m D J U 1 p S h y v M / L I z i 0 c g c a g C P t f U N l F I c H P 7 6 Q N 0 L N 5 c s H i 6 y I 8 w t Z 6 x t d H n 2 2 W P U 6 u X V E N t d W + k f O u 5 m r c G Y H F M U Z Z m y t N Z 9 5 y 2 P v T + k Q w 2 E I s s 0 V x a D 3 Z / Y c m U p Y P 7 + g 3 u b d r O 2 Y G 5 j h I v L k 9 x d 6 7 J a H N l 9 C F j 4 4 Z M Z r W B n N L c v p x t j K I q C o s g p i p w 8 7 4 X L f H 3 Y x R 9 P A j U A w 0 N N f N 9 n I / n 6 X 2 9 e w P y a R 9 P f F Y b e x 7 r v M N U b M n 5 8 d 5 L l b n / 4 L L D c c X j l q X T n 8 7 1 v 6 T u G I s 8 p c k 1 R P K j N u 4 R F 9 W R R Y g B 1 6 c M r X J j / + j B t 0 o U i 2 r V S Z y n v v M 2 N o u X E T D X 7 N 1 5 x b c r 3 p s s 3 d m + v e 7 x 7 o 3 8 4 C B B n R R m i X F P k O b n W F F q T a w 2 2 6 D t v q b 2 X X B w 7 g J p 9 9 m l W O 9 + w t P c t E q 3 4 8 d G U t a z J 7 P T O D n b i C c 3 3 p + 6 x 2 P G 2 O p E F 6 r s 2 c D F F g e m F q K y M P M / Q O k N n K e W F S v 3 n L r W 3 c v q f k t p r d X K F z v p v E H w U 5 7 6 o 8 a O j G Q s b D 4 Z 6 P 5 5 Z p W 7 u M T E x w d C u e V P d t 3 i O p e F b X F X O m f I 8 I 9 c Z O s / Q O k V n Z Z i y L G Z o u N V 3 3 l J 7 r 2 8 f l 4 h H p v 0 W N c I 9 h + r i V w G z U z n P T u a 4 D m h 3 l N H R M Q A W N l x e / Z N 0 a + + + T u o A i m O T G a 8 c j f n J U 2 1 e P d q h y F P I E 5 w i R W c J W Z a Q p Q l / 8 Z e v 7 P x h o h I y h x p Q j X k b Z G m y p 9 W 0 t c j h + o r H o Z G C w p Q b s b x z v c 7 J 3 p z p / O 0 a T 0 2 U i w u F g d z A t U W H U 5 8 p 4 i Q h S V J O T H W J 4 p R O l J K l C V k S o d O Y i c m x v n O W 2 n t J h x o Q J 1 8 n i U P S J M Z u 2 z v i U X 2 5 7 n H 2 V o 0 X n 8 j 4 3 r R m t G 6 w t n z 9 d A G 3 7 j 2 4 j y r P N d 2 4 H N b 9 z 3 W H / 7 s O F + c L b J 6 Q p T F p E p H G I a 7 n 7 t g g R l R H F i U G V N 7 o Q Z K o Q 5 5 0 S d N 4 x 4 Y s j 6 q w 8 P F i w G c r D 5 b i L R D 0 F i K s M e S 5 R h U J e V Z W l q b E S U w n T A j j M k x J H J L E I T / 9 q 1 f 7 z l e q m p J F i Q G V 1 x g i j d o 8 N 3 6 f J A 7 J 0 r i 8 z X 3 3 n Y Z 7 k O p y N S 9 Q C b l O + M F M m z + b 2 i B J E r I k Z n Z 8 g 6 z X l Z K 4 S x y W 2 5 P N P v d 0 3 / l K V V M y h x p g P f / c J O v r H Z K o Q x K F p H F E n u s 9 z a v o D e 9 M U Z D r j C y L + f 7 B N s d b 8 2 R J j C p i j k 9 u c G J 6 H Z N G Z W e K Q u K w i 8 4 S f v 6 L n / S d p 1 R 1 J X O o A Z o Y H + L 9 G x 3 C b p s 4 a p P E X Z K o S 5 Y m 5 D p 7 p G H g 5 h X j R Z H 3 g l S u 1 v 3 5 4 Q 3 i O M E P A u I k J o p i b B Y S R R F x E h F H X a K w Q x x 2 8 D y P Y 7 N P 7 / 7 W o k L q d 5 / c r G 4 M I v r E c c r p s 5 / T H B q j 3 h y i V m v g B 3 U 8 3 8 d 1 P V z P Q z k u j i r v q N 1 + I d 7 m P h P l F e I G U x i s L Z h o Z M w e S C j y n C z L 0 F q T Z R l p m p K k C U m c E E Y R Y R g x v 9 z l 1 m I X r O E f f v n X H D o y s + 3 s R N U k U P v g o w + v s 7 Q a 0 W y N U G u 0 C G o N P N / H 8 w J c 1 8 N x 3 d 6 e E Q 4 o h e o t O r D V m W z v q v G C l p 9 z 4 m B E n h f o v L w K I k 0 z u t 0 O 1 k I U R S R p S h R G d L p d L s 9 F G F P w 9 D N P 8 T d / 9 7 N d Z y a q p k 5 L o P b F u X N X u L + e U m 8 O U 2 s 0 8 Y M a v h e U O x G 5 H q q 3 M x G U G / 1 v s t a W N w a a 8 p 6 m u q s 5 c T A m z 3 N 0 n q O z j E x r 0 j Q l T R L i O C G K I r p h y B d L E f d D y 6 F D B / n V r / 9 2 + + m I A V G n P 5 V A 7 Q d r L f / 1 n 2 / h B U P U m 0 M E t Q Z + U C u 7 l L e 9 S 5 X 3 1 b C 5 8 b / d 7 E 6 b V f D D w 1 E Z J q 1 p h x l L G w a j E 4 y O K K K 7 F M Y w v 5 L S T h S t V o t / / t d f y / t O + 0 S d / n R O A r W P 3 j 1 5 j p W 7 X R q N F n 6 t g e 8 H u H 6 A 6 7 q 9 u d S D 7 c L o B d F S r u q V t 7 E X H J + M + H R R E a e 6 v N g 1 L S 8 r 0 l n E u N f m z l p B Y R 3 G J 8 b 4 p 9 / 8 a s f P F 4 M l g X o M T r 5 1 h o W F l d 5 8 q o 7 n 1 3 o L F D 5 q s 0 t t 2 / D S W t s b 8 h W Y 3 k 2 C R V 5 e Q V 5 e P Z 6 Q J j E 6 S x m p F 4 T a 5 8 i R Q / z 9 L 3 + x + 0 e L A Z N A P S b G G P 7 9 3 / 4 D l I t f q + N 5 t d 7 Q z y u H f l v D v t 2 B K u 9 x y r V G Z y l a p + Q 6 w 1 q L 4 z g 0 G g 1 + 8 y / / i L / r P x o Q + 0 O d u S a B e p z u L C z z x n + f Q u s c p 7 d A 4 b j e g y 5 l e w s T p t w b o i g K i l x j i h x j T G + f P Y e g F v D T n 7 3 K 7 H P y P t P j p M 5 c u y W B + g 6 I 4 5 j L F 6 5 y 9 c o 1 t C 6 v I N / s T t t t 3 4 7 Z 8 z 2 O H 5 / l 5 R + 9 S G u o / P 9 5 x e M l g f o O M s a w t r Z B 2 I 1 Y + O o O n m 5 j i g L t j 3 L k y U O M j Q 4 x M j a 6 t T e 6 + O 6 Q Q A l R I X X m M w m U E F V R Z y V Q Q l R G B u F C V E i d / e w L 6 V B C V E Q 6 l B A V U u c + l w 4 l R F W k Q w l R I X X u 8 3 n p U E J U R D q U E B V S 5 6 5 L h x K i K u o 9 C Z Q Q l V H v X f 9 S A i V E R W Q O J U S F J F B C V E i 9 d 0 O G f E J U R b 1 / 4 7 Y E S o i K y J B P i A p J o I S o k H r / 9 z L k E 6 I q 0 q G E q J D 6 4 P d f S Y c S o i L S o Y S o k P r g p n Q o I a o i H U q I C q k P b i 5 I h x K i I u q 8 B E q I y s i Q T 4 g K q f N z 0 q G E q I o 6 P 3 d H A i V E R W T I J 0 S F 1 A X p U E J U R l 2 4 J Y E S o i o y 5 B O i Q u r C r U X p U E J U R D q U E B V S F 6 V D C V G Z / w e k P V 9 7 B Y c l p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4 0 a 3 0 1 f - 7 5 f 2 - 4 2 4 b - a d c 4 - e 7 c 5 0 f 4 c 2 d 4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 9 . 9 7 6 0 6 4 2 0 0 5 8 9 0 2 9 < / L a t i t u d e > < L o n g i t u d e > 1 0 6 . 6 0 9 4 8 5 5 3 3 5 0 5 6 9 < / L o n g i t u d e > < R o t a t i o n > 0 < / R o t a t i o n > < P i v o t A n g l e > 0 . 0 0 1 7 9 7 9 1 2 4 8 2 0 2 6 8 7 5 5 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A 6 W S U R B V H h e 7 d 3 r b x z X e c f x 7 5 n b 3 n g X S d G S L N e 2 a E d 1 5 c R w E h d G W q Q J E L R F i y J B 8 6 Z A U B T 9 u / q i b 1 v 0 X X 2 J b c l t o 4 t t 3 W x L t m w p o k z L F G + S S O 7 u X M / M O X 0 x S 4 r k y n Y U z l J + 8 X w W D w g s h + S A q x + f c 8 7 O H K n X z l y w C C E q o V 4 7 c 1 E C J U R F 1 G t n J V B C V E W 9 L o E S o j L O 7 i e E E H 8 8 9 f r Z S 9 K h h K i I d C g h K q R e P y c d S o i q q D c k U E J U R o Z 8 Q l R I v X H u s n Q o I S q i 3 n h P A i V E V W T I J 0 S F 1 J v S o Y S o j H r z v Q 8 l U E J U R I Z 8 Q l R I v f m + d C g h q i I d S o g K q d + + / 5 F 0 K C E q I h 1 K i A q p 3 3 4 g H U q I q k i H E q J C E i g h K q T e + u B j G f I J U R H 1 1 n k J l B B V k S G f E B W S Q A l R I f X W + S s y 5 B O i I u p t C Z Q Q l V F v X 5 B A C V E V m U M J U S H 1 9 o W r 0 q G E q I h 6 R w I l R G X U O x c l U E J U R e Z Q Q l R I v X P x E + l Q Q l R E O p Q Q F V I n L 0 m H E q I q E q j v E O X 4 N A 4 c Y + 1 + Q V 4 U Y A 2 O s h x o F r Q T h z g v B x S O 4 + C 6 L v X A x S Y 3 U T b b / a 3 E Y y K B + g 5 Q T o t X j o 3 z x V 2 I M s N k y z L W K H D U z u N s 7 5 X K j a K w i s C 1 m C L H C x p c W 1 g h T C R Y j 5 s 6 e e l T C d R j 4 t c P 8 N J h D 4 A 8 1 0 R h S L M 1 h F K K J I 6 p N x p b x 6 a 5 o u b 1 v 1 R F U e B 7 H i i H 6 6 s e S 2 t r N L x o 9 2 F i n 8 i i x G O g l O K l Z w 5 x 7 I B P n m v y P E c p h 9 b Q M E o p j D G k a b L j a 2 q e x V p L m u x 8 3 n F c r i 5 5 n L r u 8 8 R w j l a T r H Y P o N S u 9 i b 2 h T p 1 W T r U f n I c x b E x n 5 H R M Y w x a K 1 J k g T H c W i 1 W g B Y a 3 c E I t Y K d J d a v Y 7 j u F v P r 9 + / x 1 w 0 w 1 r s Y i 3 U f c v U k G F h w y e N Q w 6 O 3 N s 6 V u w P C d Q + G q 8 p Z o 8 c p C g K s B a z K z h h F N F q N j H G Q G / x Y W l p i a n p G d x t Y 4 l 2 u 8 3 w c N n N N l 1 e C L g X O i g F 1 i q U g j h s g 1 7 j 0 L Q M R P a L A w q p w Z f v B i y l R 8 h 0 w Y 0 V l 9 z s D J O 1 0 G o 2 6 X Q 6 d D o d H K c M w c z M z j D F c c z w 8 D B 5 r g F I 0 5 R c a + 6 F D o 7 a X L g o h 4 e 1 e o u c F n e W d d / 5 S A 2 m 5 E / X P l D K 4 f j h C c Z Y 5 N S N G q M s o a z d 6 k S U E c C Y g u H h Y e r 1 R t 8 c C i D L U r T O U U q h l E O e a x x H 4 f o + A E f H c 9 S 2 4 5 X j U G u 0 i H R A k h b b P i M G x X l I y K Q q r p e f e Q L f K b D K 4 / h B z d T U J I 7 r c O H C R e b n 5 8 m y j C i M t u Z H t V o A F s K w S x i G J E n C w s I d g q D G y M g w x h g c x 8 V 1 P R Y X l z l 5 v Q 7 A S t d l 9 / j d 9 Q K C W p O b X y b l 5 x 5 y f l L V l X r 3 w 2 u 7 X w N R I R 0 8 x 4 s H V v G U I d Q B I / U C Y w w r q 6 s E v o 8 x h q m p q R 1 f Y 6 2 l y H O 8 X u f Z F E U h 9 X q D T q q 4 v N A A Z X l + M u W T 5 T J Q E y 3 D W u R s v V + 1 K U 0 i O h v 3 i d u r / O D E 9 M 5 P i k r J H G q A 1 a r X m C x u 0 g h c P M 9 j t G H o d r s 4 j s M T M z M E Q Y 3 J y U n C M K Q o 8 q 0 X R S m 1 I 0 z W G q w 1 N J s t H M d h t K E Y r R v y Q p E b F w U 8 c y D n p U M Z v t P / 9 9 F 1 P X w / A L f G + k b c d 5 5 S 1 Z X M o Q b o x N F J j j 0 5 w f L q g + X r R q O B U g q t N Y 1 m v Q y P 5 + G 6 5 R u 8 d l t 7 K Y q c J I 4 o i g K l H M J u B w B j D C / M l F d F f L 7 q 4 y i 4 s + F y 6 k a d r F B b X 7 9 J O S 6 u 5 + P 5 N T 7 9 b H n 3 p 0 W F J F A D 4 j i K 2 / c U 1 l r m 4 5 m + Y Z j v + z i q / P W 3 2 + 2 t I G 2 u / F l r 6 b Q 7 1 B t N P K 8 c G j Z b Q 1 v H B G X + A C g s J L n q m z 9 t c h y n n H N 5 H q 5 X Q 2 t Z o B g U W Z Q Y U N n O G h P N F G s t k 8 E G 1 + 5 k L N 7 P y G 0 Z D n r / 0 O m F a 3 1 9 n S s f X + X m 3 B x p m n L z 5 h z D I y M A 6 C z D c Z y t s J U d L u N R L o Z Q j s J x X B z P 4 3 e n r / a d r 1 Q 1 J R 1 q Q H 7 4 4 v M 4 v Z 4 x M w K z M w G f 3 B 3 h 9 K 0 a N 2 / N 7 z h 2 b G y M 8 f F x G s 0 G U 5 O T W A u H D x / C d X t X R a j y g z G G J I 5 J k 4 T b 7 S Y j t Q f L 7 t 9 O o V Q Z K q u 2 t T d R K U c h j 0 E 8 l u 5 2 U A r u r t 7 F 8 z z O f V H b + q W P T B / b 8 S J s W m s n X J p L C A K f R q P B y s o K d + 4 s E s c p p v d G c G h a 3 F g f Z u 6 e 9 9 D 5 0 s N Y a 7 Y u V d 8 M 1 c Z 6 t + + c 5 b H 3 h 3 S o A X h y o o W y B d Z a h o a H O D M / v O M f / 5 X F n c v h A J e + C t g Y e p m 8 e R T H c d A 6 Z 3 l 5 h e n p K a w 1 / O 9 c n c s L N S 4 v B C y 1 y 8 4 V 6 z 8 s U K C w W B 5 M s h Q f f 3 R 9 5 y G i E j K H G k A l u q B Q N S 7 e D j j 9 5 R j 5 N 4 z M j I V T N + r c j x 7 8 b b s b O m R Z y g s v / C m d T o c 0 T S m M Y m 3 b M Q D P T z 9 Y a v 8 m 1 h q s M R h r e o s f l n Y 7 6 j t v q b 2 X d K g B G P M N 0 6 M e 0 0 P f v p p 2 6 k Y d s 2 t 5 7 s O F g I / u + D i O w / j 4 O B v t N r O 1 z / t W 8 V y 1 + 5 m H M 4 X B m D J U 1 p S h y v M / L I z i 0 c g c a g C P t f U N l F I c H P 7 6 Q N 0 L N 5 c s H i 6 y I 8 w t Z 6 x t d H n 2 2 W P U 6 u X V E N t d W + k f O u 5 m r c G Y H F M U Z Z m y t N Z 9 5 y 2 P v T + k Q w 2 E I s s 0 V x a D 3 Z / Y c m U p Y P 7 + g 3 u b d r O 2 Y G 5 j h I v L k 9 x d 6 7 J a H N l 9 C F j 4 4 Z M Z r W B n N L c v p x t j K I q C o s g p i p w 8 7 4 X L f H 3 Y x R 9 P A j U A w 0 N N f N 9 n I / n 6 X 2 9 e w P y a R 9 P f F Y b e x 7 r v M N U b M n 5 8 d 5 L l b n / 4 L L D c c X j l q X T n 8 7 1 v 6 T u G I s 8 p c k 1 R P K j N u 4 R F 9 W R R Y g B 1 6 c M r X J j / + j B t 0 o U i 2 r V S Z y n v v M 2 N o u X E T D X 7 N 1 5 x b c r 3 p s s 3 d m + v e 7 x 7 o 3 8 4 C B B n R R m i X F P k O b n W F F q T a w 2 2 6 D t v q b 2 X X B w 7 g J p 9 9 m l W O 9 + w t P c t E q 3 4 8 d G U t a z J 7 P T O D n b i C c 3 3 p + 6 x 2 P G 2 O p E F 6 r s 2 c D F F g e m F q K y M P M / Q O k N n K e W F S v 3 n L r W 3 c v q f k t p r d X K F z v p v E H w U 5 7 6 o 8 a O j G Q s b D 4 Z 6 P 5 5 Z p W 7 u M T E x w d C u e V P d t 3 i O p e F b X F X O m f I 8 I 9 c Z O s / Q O k V n Z Z i y L G Z o u N V 3 3 l J 7 r 2 8 f l 4 h H p v 0 W N c I 9 h + r i V w G z U z n P T u a 4 D m h 3 l N H R M Q A W N l x e / Z N 0 a + + + T u o A i m O T G a 8 c j f n J U 2 1 e P d q h y F P I E 5 w i R W c J W Z a Q p Q l / 8 Z e v 7 P x h o h I y h x p Q j X k b Z G m y p 9 W 0 t c j h + o r H o Z G C w p Q b s b x z v c 7 J 3 p z p / O 0 a T 0 2 U i w u F g d z A t U W H U 5 8 p 4 i Q h S V J O T H W J 4 p R O l J K l C V k S o d O Y i c m x v n O W 2 n t J h x o Q J 1 8 n i U P S J M Z u 2 z v i U X 2 5 7 n H 2 V o 0 X n 8 j 4 3 r R m t G 6 w t n z 9 d A G 3 7 j 2 4 j y r P N d 2 4 H N b 9 z 3 W H / 7 s O F + c L b J 6 Q p T F p E p H G I a 7 n 7 t g g R l R H F i U G V N 7 o Q Z K o Q 5 5 0 S d N 4 x 4 Y s j 6 q w 8 P F i w G c r D 5 b i L R D 0 F i K s M e S 5 R h U J e V Z W l q b E S U w n T A j j M k x J H J L E I T / 9 q 1 f 7 z l e q m p J F i Q G V 1 x g i j d o 8 N 3 6 f J A 7 J 0 r i 8 z X 3 3 n Y Z 7 k O p y N S 9 Q C b l O + M F M m z + b 2 i B J E r I k Z n Z 8 g 6 z X l Z K 4 S x y W 2 5 P N P v d 0 3 / l K V V M y h x p g P f / c J O v r H Z K o Q x K F p H F E n u s 9 z a v o D e 9 M U Z D r j C y L + f 7 B N s d b 8 2 R J j C p i j k 9 u c G J 6 H Z N G Z W e K Q u K w i 8 4 S f v 6 L n / S d p 1 R 1 J X O o A Z o Y H + L 9 G x 3 C b p s 4 a p P E X Z K o S 5 Y m 5 D p 7 p G H g 5 h X j R Z H 3 g l S u 1 v 3 5 4 Q 3 i O M E P A u I k J o p i b B Y S R R F x E h F H X a K w Q x x 2 8 D y P Y 7 N P 7 / 7 W o k L q d 5 / c r G 4 M I v r E c c r p s 5 / T H B q j 3 h y i V m v g B 3 U 8 3 8 d 1 P V z P Q z k u j i r v q N 1 + I d 7 m P h P l F e I G U x i s L Z h o Z M w e S C j y n C z L 0 F q T Z R l p m p K k C U m c E E Y R Y R g x v 9 z l 1 m I X r O E f f v n X H D o y s + 3 s R N U k U P v g o w + v s 7 Q a 0 W y N U G u 0 C G o N P N / H 8 w J c 1 8 N x 3 d 6 e E Q 4 o h e o t O r D V m W z v q v G C l p 9 z 4 m B E n h f o v L w K I k 0 z u t 0 O 1 k I U R S R p S h R G d L p d L s 9 F G F P w 9 D N P 8 T d / 9 7 N d Z y a q p k 5 L o P b F u X N X u L + e U m 8 O U 2 s 0 8 Y M a v h e U O x G 5 H q q 3 M x G U G / 1 v s t a W N w a a 8 p 6 m u q s 5 c T A m z 3 N 0 n q O z j E x r 0 j Q l T R L i O C G K I r p h y B d L E f d D y 6 F D B / n V r / 9 2 + + m I A V G n P 5 V A 7 Q d r L f / 1 n 2 / h B U P U m 0 M E t Q Z + U C u 7 l L e 9 S 5 X 3 1 b C 5 8 b / d 7 E 6 b V f D D w 1 E Z J q 1 p h x l L G w a j E 4 y O K K K 7 F M Y w v 5 L S T h S t V o t / / t d f y / t O + 0 S d / n R O A r W P 3 j 1 5 j p W 7 X R q N F n 6 t g e 8 H u H 6 A 6 7 q 9 u d S D 7 c L o B d F S r u q V t 7 E X H J + M + H R R E a e 6 v N g 1 L S 8 r 0 l n E u N f m z l p B Y R 3 G J 8 b 4 p 9 / 8 a s f P F 4 M l g X o M T r 5 1 h o W F l d 5 8 q o 7 n 1 3 o L F D 5 q s 0 t t 2 / D S W t s b 8 h W Y 3 k 2 C R V 5 e Q V 5 e P Z 6 Q J j E 6 S x m p F 4 T a 5 8 i R Q / z 9 L 3 + x + 0 e L A Z N A P S b G G P 7 9 3 / 4 D l I t f q + N 5 t d 7 Q z y u H f l v D v t 2 B K u 9 x y r V G Z y l a p + Q 6 w 1 q L 4 z g 0 G g 1 + 8 y / / i L / r P x o Q + 0 O d u S a B e p z u L C z z x n + f Q u s c p 7 d A 4 b j e g y 5 l e w s T p t w b o i g K i l x j i h x j T G + f P Y e g F v D T n 7 3 K 7 H P y P t P j p M 5 c u y W B + g 6 I 4 5 j L F 6 5 y 9 c o 1 t C 6 v I N / s T t t t 3 4 7 Z 8 z 2 O H 5 / l 5 R + 9 S G u o / P 9 5 x e M l g f o O M s a w t r Z B 2 I 1 Y + O o O n m 5 j i g L t j 3 L k y U O M j Q 4 x M j a 6 t T e 6 + O 6 Q Q A l R I X X m M w m U E F V R Z y V Q Q l R G B u F C V E i d / e w L 6 V B C V E Q 6 l B A V U u c + l w 4 l R F W k Q w l R I X X u 8 3 n p U E J U R D q U E B V S 5 6 5 L h x K i K u o 9 C Z Q Q l V H v X f 9 S A i V E R W Q O J U S F J F B C V E i 9 d 0 O G f E J U R b 1 / 4 7 Y E S o i K y J B P i A p J o I S o k H r / 9 z L k E 6 I q 0 q G E q J D 6 4 P d f S Y c S o i L S o Y S o k P r g p n Q o I a o i H U q I C q k P b i 5 I h x K i I u q 8 B E q I y s i Q T 4 g K q f N z 0 q G E q I o 6 P 3 d H A i V E R W T I J 0 S F 1 A X p U E J U R l 2 4 J Y E S o i o y 5 B O i Q u r C r U X p U E J U R D q U E B V S F 6 V D C V G Z / w e k P V 9 7 B Y c l p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 G u i d = " a b c 1 e 3 7 b - d 1 e 5 - 4 3 6 d - 8 8 9 3 - 2 e 9 a 4 a 2 e f 6 b c "   R e v = " 1 "   R e v G u i d = " 4 4 e a 0 f 9 7 - 3 9 2 2 - 4 3 f d - 9 a 4 f - 0 c e 5 1 e b b 4 c f 8 " 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367C1DB-4A15-4850-A7EC-20F45E40471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F9BFED3-E0D4-46FA-904B-A1CECC4B108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Biology</vt:lpstr>
      <vt:lpstr>Chemistry</vt:lpstr>
      <vt:lpstr>Mathematics</vt:lpstr>
      <vt:lpstr>Philosophy</vt:lpstr>
      <vt:lpstr>Physics</vt:lpstr>
      <vt:lpstr>Sociology</vt:lpstr>
      <vt:lpstr>Additional Details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Kumari</dc:creator>
  <cp:lastModifiedBy>Dhiraj Rathod</cp:lastModifiedBy>
  <dcterms:created xsi:type="dcterms:W3CDTF">2024-11-18T04:47:18Z</dcterms:created>
  <dcterms:modified xsi:type="dcterms:W3CDTF">2025-03-07T16:57:39Z</dcterms:modified>
</cp:coreProperties>
</file>