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FD40DDE8-3FC5-4B8D-867C-A15546E0CB16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Instructions" sheetId="4" r:id="rId1"/>
    <sheet name="Data" sheetId="5" r:id="rId2"/>
    <sheet name="Admin" sheetId="6" state="veryHidden" r:id="rId3"/>
  </sheets>
  <definedNames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5" l="1"/>
  <c r="L19" i="5"/>
  <c r="L20" i="5"/>
  <c r="L9" i="5"/>
  <c r="L8" i="5"/>
  <c r="L14" i="5"/>
  <c r="L5" i="5"/>
  <c r="L6" i="5"/>
  <c r="L7" i="5"/>
  <c r="L10" i="5"/>
  <c r="L11" i="5"/>
  <c r="L12" i="5"/>
  <c r="L13" i="5"/>
  <c r="L4" i="5"/>
  <c r="M10" i="5"/>
  <c r="C41" i="4"/>
  <c r="H39" i="5"/>
  <c r="H18" i="5"/>
  <c r="H15" i="5"/>
  <c r="H5" i="5"/>
  <c r="H6" i="5"/>
  <c r="H7" i="5"/>
  <c r="H8" i="5"/>
  <c r="H9" i="5"/>
  <c r="H10" i="5"/>
  <c r="H11" i="5"/>
  <c r="H12" i="5"/>
  <c r="H13" i="5"/>
  <c r="H14" i="5"/>
  <c r="H16" i="5"/>
  <c r="H17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40" i="5"/>
  <c r="H41" i="5"/>
  <c r="H42" i="5"/>
  <c r="H43" i="5"/>
  <c r="H44" i="5"/>
  <c r="M7" i="5" s="1"/>
  <c r="H45" i="5"/>
  <c r="H46" i="5"/>
  <c r="H4" i="5"/>
  <c r="M19" i="5"/>
  <c r="C2" i="5"/>
  <c r="B2" i="5"/>
  <c r="M12" i="5"/>
  <c r="L2" i="5" l="1"/>
  <c r="M14" i="5"/>
  <c r="M5" i="5"/>
  <c r="M4" i="5"/>
  <c r="M11" i="5"/>
  <c r="L17" i="5"/>
  <c r="M21" i="5"/>
  <c r="M20" i="5"/>
  <c r="M8" i="5"/>
  <c r="M9" i="5"/>
  <c r="D54" i="6"/>
  <c r="E54" i="6"/>
  <c r="M6" i="5"/>
  <c r="M13" i="5"/>
  <c r="H2" i="5"/>
  <c r="D64" i="6" l="1"/>
  <c r="B66" i="6" s="1"/>
  <c r="M2" i="5"/>
  <c r="M17" i="5"/>
  <c r="E59" i="6" s="1"/>
  <c r="B58" i="6"/>
  <c r="B56" i="6"/>
  <c r="B57" i="6"/>
  <c r="B55" i="6"/>
  <c r="E64" i="6"/>
  <c r="D59" i="6" l="1"/>
  <c r="B63" i="6" s="1"/>
  <c r="B67" i="6"/>
  <c r="B68" i="6"/>
  <c r="B65" i="6"/>
  <c r="B62" i="6" l="1"/>
  <c r="B61" i="6"/>
  <c r="B6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</author>
  </authors>
  <commentList>
    <comment ref="E5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<sst xmlns="http://schemas.openxmlformats.org/spreadsheetml/2006/main" count="294" uniqueCount="123">
  <si>
    <t>Practice Challenge</t>
  </si>
  <si>
    <t>Scenario</t>
  </si>
  <si>
    <t>Excel Skills for Business: Intermediate II</t>
  </si>
  <si>
    <t>Total</t>
  </si>
  <si>
    <t>Item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</si>
  <si>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</si>
  <si>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</si>
  <si>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</si>
  <si>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OrderDate</t>
  </si>
  <si>
    <t>Region</t>
  </si>
  <si>
    <t>Rep</t>
  </si>
  <si>
    <t>Units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</si>
  <si>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</si>
  <si>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</si>
  <si>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</si>
  <si>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</si>
  <si>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</si>
  <si>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</si>
  <si>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</si>
  <si>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</si>
  <si>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</si>
  <si>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</si>
  <si>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</si>
  <si>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</si>
  <si>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</si>
  <si>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</si>
  <si>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</si>
  <si>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</si>
  <si>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</si>
  <si>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</si>
  <si>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</si>
  <si>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</si>
  <si>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source:</t>
  </si>
  <si>
    <t>http://www.contextures.com/xlSampleData01.html#download</t>
  </si>
  <si>
    <t>We have been given a stationery ordering spreadsheet that has many errors.</t>
  </si>
  <si>
    <t>Does the number reported above represent the number of cells we need to repair? Explain.</t>
  </si>
  <si>
    <t>By first activating the top left cell and selecting Error checking, and Next, count the number of cells with suspected error in them. Report the number here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</si>
  <si>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</si>
  <si>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</si>
  <si>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</si>
  <si>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</si>
  <si>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</si>
  <si>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</si>
  <si>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</si>
  <si>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</si>
  <si>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L8 had a spelling error (syntax error), L2 itself did not need to be changed.</t>
  </si>
  <si>
    <t>What facility would allow us to protect the formulae in column H as well as the summary tables to the right of this.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</si>
  <si>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</si>
  <si>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</si>
  <si>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</si>
  <si>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Well done. Don't forget to save your work.</t>
  </si>
  <si>
    <t>State the type of Data Validation that might have been used for each of the columns requested</t>
  </si>
  <si>
    <t>Dropdown List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</si>
  <si>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</si>
  <si>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</si>
  <si>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</si>
  <si>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</si>
  <si>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</si>
  <si>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</si>
  <si>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D4</t>
  </si>
  <si>
    <t>A2</t>
  </si>
  <si>
    <t>B15</t>
  </si>
  <si>
    <t>C14</t>
  </si>
  <si>
    <t>D12</t>
  </si>
  <si>
    <t>MCQno1</t>
  </si>
  <si>
    <t>MCQno2</t>
  </si>
  <si>
    <t>MCQno3</t>
  </si>
  <si>
    <t>MCQno4</t>
  </si>
  <si>
    <t>MCQno5</t>
  </si>
  <si>
    <t>MCQno6</t>
  </si>
  <si>
    <t>MCQno7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</si>
  <si>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</si>
  <si>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</si>
  <si>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</si>
  <si>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</si>
  <si>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</si>
  <si>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</si>
  <si>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</si>
  <si>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</si>
  <si>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</si>
  <si>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</si>
  <si>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</si>
  <si>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</si>
  <si>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</si>
  <si>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</si>
  <si>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</si>
  <si>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</si>
  <si>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</si>
  <si>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 xml:space="preserve">The errors found were all due to user input. Data Validation could have been used to minimise their occurrence. 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</si>
  <si>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</si>
  <si>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</si>
  <si>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</si>
  <si>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</si>
  <si>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</si>
  <si>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</si>
  <si>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</si>
  <si>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</si>
  <si>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</si>
  <si>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</si>
  <si>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</si>
  <si>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</si>
  <si>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</si>
  <si>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</si>
  <si>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</si>
  <si>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Yes, there is a one to one correspondence between errors counted to cells in need of repair.</t>
  </si>
  <si>
    <t>No. Sometimes errors produce other errors in a chain for a particular calculation.</t>
  </si>
  <si>
    <t>L2 had a spelling error (syntax error) that had to be changed.</t>
  </si>
  <si>
    <t>L2 did not need to be changed.</t>
  </si>
  <si>
    <t>L2 and L8 both contained errors that had to be corrected.</t>
  </si>
  <si>
    <t>Error matching</t>
  </si>
  <si>
    <t>Tracing precedents</t>
  </si>
  <si>
    <t>Tracing precedents and error checking options</t>
  </si>
  <si>
    <t>Cross checking (totals and subtotals)</t>
  </si>
  <si>
    <t>No</t>
  </si>
  <si>
    <t>Yes, H2 and M2</t>
  </si>
  <si>
    <t>Yes, H2, M2, M17</t>
  </si>
  <si>
    <t>Yes, H2 and M17</t>
  </si>
  <si>
    <t>Nothing except for a ping because there is that cell is not in error.</t>
  </si>
  <si>
    <t>Briefly outline what to do for the data in K2:M17</t>
  </si>
  <si>
    <t>Go ahead and fix all errors. Provide the values of the cells requested.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</si>
  <si>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</si>
  <si>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Cells with a yellow background require you to type an answer. A blue background means that you should select from the drop-down list.</t>
  </si>
  <si>
    <t>Cells will go green when you have entered the correct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</si>
</sst>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dd/mm/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6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1" applyFont="1" applyAlignment="1">
      <alignment horizontal="left" indent="3"/>
    </xf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6" fillId="0" borderId="0" xfId="0" applyFont="1"/>
    <xf numFmtId="165" fontId="0" fillId="0" borderId="15" xfId="5" applyNumberFormat="1" applyFont="1" applyBorder="1" applyAlignment="1">
      <alignment horizontal="left" vertical="center"/>
    </xf>
    <xf numFmtId="165" fontId="0" fillId="0" borderId="16" xfId="5" applyNumberFormat="1" applyFont="1" applyBorder="1" applyAlignment="1">
      <alignment vertical="center"/>
    </xf>
    <xf numFmtId="165" fontId="0" fillId="0" borderId="18" xfId="5" applyNumberFormat="1" applyFont="1" applyBorder="1" applyAlignment="1">
      <alignment horizontal="left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1" fontId="7" fillId="4" borderId="10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7" fillId="4" borderId="19" xfId="0" applyFont="1" applyFill="1" applyBorder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65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3" borderId="7" xfId="0" applyFill="1" applyBorder="1"/>
    <xf numFmtId="0" fontId="8" fillId="5" borderId="0" xfId="0" applyFont="1" applyFill="1"/>
    <xf numFmtId="0" fontId="11" fillId="0" borderId="0" xfId="1" applyFont="1" applyAlignment="1">
      <alignment horizontal="left" indent="3"/>
    </xf>
    <xf numFmtId="0" fontId="11" fillId="0" borderId="0" xfId="1" applyFont="1"/>
    <xf numFmtId="0" fontId="11" fillId="0" borderId="2" xfId="1" applyFont="1" applyBorder="1"/>
    <xf numFmtId="0" fontId="15" fillId="0" borderId="0" xfId="3" applyFont="1"/>
    <xf numFmtId="0" fontId="11" fillId="0" borderId="0" xfId="0" applyFont="1" applyAlignment="1">
      <alignment horizontal="left" indent="3"/>
    </xf>
    <xf numFmtId="0" fontId="11" fillId="0" borderId="0" xfId="0" applyFont="1"/>
    <xf numFmtId="0" fontId="16" fillId="0" borderId="0" xfId="4" applyFont="1" applyBorder="1" applyAlignment="1">
      <alignment horizontal="left" indent="3"/>
    </xf>
    <xf numFmtId="0" fontId="16" fillId="0" borderId="0" xfId="4" applyFont="1" applyBorder="1"/>
    <xf numFmtId="0" fontId="17" fillId="0" borderId="6" xfId="1" applyFont="1" applyBorder="1" applyAlignment="1">
      <alignment horizontal="left" indent="3"/>
    </xf>
    <xf numFmtId="0" fontId="17" fillId="0" borderId="6" xfId="1" applyFont="1" applyBorder="1"/>
    <xf numFmtId="0" fontId="11" fillId="0" borderId="0" xfId="0" applyFont="1" applyAlignment="1">
      <alignment vertical="top" wrapText="1"/>
    </xf>
    <xf numFmtId="0" fontId="18" fillId="0" borderId="0" xfId="1" applyFont="1"/>
    <xf numFmtId="0" fontId="11" fillId="0" borderId="0" xfId="0" applyFont="1" applyAlignment="1">
      <alignment wrapText="1"/>
    </xf>
    <xf numFmtId="0" fontId="1" fillId="3" borderId="7" xfId="1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11" fillId="6" borderId="5" xfId="1" applyFont="1" applyFill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5" xfId="2" applyFont="1" applyFill="1" applyBorder="1" applyAlignment="1">
      <alignment horizontal="center"/>
    </xf>
    <xf numFmtId="0" fontId="11" fillId="0" borderId="0" xfId="0" applyFont="1" applyAlignment="1">
      <alignment horizontal="left" vertical="top" wrapText="1"/>
    </xf>
  </cellXfs>
  <cellStyles count="6">
    <cellStyle name="Comma" xfId="5" builtinId="3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1"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6"/>
  <sheetViews>
    <sheetView showGridLines="0" tabSelected="1" zoomScaleNormal="100" workbookViewId="0">
      <selection activeCell="C57" sqref="C57"/>
    </sheetView>
  </sheetViews>
  <sheetFormatPr defaultColWidth="9.86328125" defaultRowHeight="14.75"/>
  <cols>
    <col min="1" max="1" width="9.86328125" style="32"/>
    <col min="2" max="2" width="9.86328125" style="33"/>
    <col min="3" max="3" width="15.86328125" style="33" customWidth="1"/>
    <col min="4" max="4" width="12.6796875" style="33" customWidth="1"/>
    <col min="5" max="6" width="9.86328125" style="33"/>
    <col min="7" max="7" width="11" style="33" customWidth="1"/>
    <col min="8" max="8" width="19.08984375" style="33" customWidth="1"/>
    <col min="9" max="9" width="3.6796875" style="33" customWidth="1"/>
    <col min="10" max="10" width="3.86328125" style="33" customWidth="1"/>
    <col min="11" max="12" width="12.31640625" style="33" customWidth="1"/>
    <col min="13" max="13" width="47.453125" style="33" customWidth="1"/>
    <col min="14" max="14" width="4.453125" style="33" customWidth="1"/>
    <col min="15" max="15" width="4" style="33" customWidth="1"/>
    <col min="16" max="16" width="12.31640625" style="33" customWidth="1"/>
    <col min="17" max="16384" width="9.86328125" style="33"/>
  </cols>
  <sheetData>
    <row r="1" spans="1:16">
      <c r="H1" s="34"/>
    </row>
    <row r="2" spans="1:16" ht="35">
      <c r="H2" s="50" t="s">
        <v>2</v>
      </c>
      <c r="I2" s="51"/>
      <c r="J2" s="51"/>
      <c r="K2" s="51"/>
      <c r="L2" s="51"/>
      <c r="M2" s="51"/>
      <c r="N2" s="51"/>
      <c r="O2" s="51"/>
      <c r="P2" s="51"/>
    </row>
    <row r="3" spans="1:16">
      <c r="H3" s="34"/>
    </row>
    <row r="4" spans="1:16" ht="30">
      <c r="H4" s="52" t="s">
        <v>5</v>
      </c>
      <c r="I4" s="53"/>
      <c r="J4" s="53"/>
      <c r="K4" s="53"/>
      <c r="L4" s="53"/>
      <c r="M4" s="53"/>
      <c r="N4" s="53"/>
      <c r="O4" s="53"/>
      <c r="P4" s="53"/>
    </row>
    <row r="5" spans="1:16" ht="15.5" thickBot="1">
      <c r="H5" s="34"/>
    </row>
    <row r="6" spans="1:16" ht="32" thickBot="1">
      <c r="H6" s="34"/>
      <c r="I6" s="54" t="s">
        <v>0</v>
      </c>
      <c r="J6" s="55"/>
      <c r="K6" s="55"/>
      <c r="L6" s="55"/>
      <c r="M6" s="55"/>
      <c r="N6" s="55"/>
      <c r="O6" s="56"/>
      <c r="P6" s="35"/>
    </row>
    <row r="7" spans="1:16" s="37" customFormat="1">
      <c r="A7" s="36"/>
    </row>
    <row r="8" spans="1:16" s="37" customFormat="1">
      <c r="A8" s="36"/>
    </row>
    <row r="9" spans="1:16" s="37" customFormat="1">
      <c r="A9" s="36"/>
    </row>
    <row r="10" spans="1:16" ht="18.75" thickBot="1">
      <c r="A10" s="38" t="s">
        <v>7</v>
      </c>
      <c r="B10" s="39"/>
      <c r="C10" s="39"/>
      <c r="D10" s="39"/>
      <c r="E10" s="39"/>
      <c r="F10" s="39"/>
      <c r="G10" s="39"/>
      <c r="H10" s="35"/>
      <c r="I10" s="37"/>
      <c r="J10" s="37"/>
      <c r="K10" s="37"/>
      <c r="L10" s="37"/>
      <c r="M10" s="37"/>
      <c r="N10" s="37"/>
      <c r="O10" s="37"/>
      <c r="P10" s="37"/>
    </row>
    <row r="11" spans="1:16" ht="12.65" customHeight="1" thickTop="1">
      <c r="A11" s="40"/>
      <c r="B11" s="41"/>
      <c r="C11" s="41"/>
      <c r="D11" s="41"/>
      <c r="E11" s="41"/>
      <c r="F11" s="41"/>
      <c r="G11" s="41"/>
      <c r="H11" s="41"/>
      <c r="I11" s="37"/>
      <c r="J11" s="37"/>
      <c r="K11" s="37"/>
      <c r="L11" s="37" t="s">
        <v>32</v>
      </c>
      <c r="M11" s="37" t="s">
        <v>33</v>
      </c>
      <c r="N11" s="37"/>
      <c r="O11" s="37"/>
      <c r="P11" s="37"/>
    </row>
    <row r="12" spans="1:16" ht="78" customHeight="1">
      <c r="B12" s="57" t="s">
        <v>6</v>
      </c>
      <c r="C12" s="57"/>
      <c r="D12" s="57"/>
      <c r="E12" s="57"/>
      <c r="F12" s="57"/>
      <c r="G12" s="57"/>
      <c r="H12" s="57"/>
      <c r="I12" s="42"/>
      <c r="J12" s="42"/>
      <c r="K12" s="42"/>
      <c r="L12" s="42"/>
      <c r="M12" s="42"/>
      <c r="N12" s="42"/>
      <c r="O12" s="42"/>
    </row>
    <row r="13" spans="1:16" s="37" customFormat="1" ht="9" customHeight="1">
      <c r="A13" s="36"/>
    </row>
    <row r="14" spans="1:16" s="37" customFormat="1" ht="5.4" customHeight="1">
      <c r="A14" s="36"/>
    </row>
    <row r="15" spans="1:16" ht="18.75" thickBot="1">
      <c r="A15" s="38" t="s">
        <v>1</v>
      </c>
      <c r="B15" s="39"/>
      <c r="C15" s="39"/>
      <c r="D15" s="39"/>
      <c r="E15" s="39"/>
      <c r="F15" s="39"/>
      <c r="G15" s="39"/>
      <c r="H15" s="35"/>
      <c r="I15" s="43"/>
      <c r="M15" s="44"/>
    </row>
    <row r="16" spans="1:16" ht="10.5" customHeight="1" thickTop="1">
      <c r="A16" s="40"/>
      <c r="B16" s="41"/>
      <c r="C16" s="41"/>
      <c r="D16" s="41"/>
      <c r="E16" s="41"/>
      <c r="F16" s="41"/>
      <c r="G16" s="41"/>
      <c r="H16" s="41"/>
      <c r="I16" s="43"/>
    </row>
    <row r="17" spans="1:16" s="37" customFormat="1">
      <c r="A17" s="32"/>
      <c r="B17" s="32" t="s">
        <v>34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16" s="37" customFormat="1">
      <c r="A18" s="32"/>
      <c r="B18" s="32" t="s">
        <v>121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16" s="37" customFormat="1">
      <c r="A19" s="32"/>
      <c r="B19" s="32" t="s">
        <v>122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16" s="37" customForma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16" s="37" customFormat="1" ht="15.5" thickBot="1">
      <c r="A21" s="32"/>
      <c r="B21" s="32" t="s">
        <v>36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16" s="37" customFormat="1" ht="15.5" thickBot="1">
      <c r="A22" s="32"/>
      <c r="B22" s="32"/>
      <c r="C22" s="45">
        <v>17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s="37" customFormat="1" ht="15.5" thickBot="1">
      <c r="A23" s="32"/>
      <c r="B23" s="32" t="s">
        <v>35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16" s="37" customFormat="1" ht="15.5" thickBot="1">
      <c r="A24" s="32"/>
      <c r="B24" s="32"/>
      <c r="C24" s="47" t="s">
        <v>105</v>
      </c>
      <c r="D24" s="48"/>
      <c r="E24" s="48"/>
      <c r="F24" s="48"/>
      <c r="G24" s="48"/>
      <c r="H24" s="48"/>
      <c r="I24" s="48"/>
      <c r="J24" s="48"/>
      <c r="K24" s="48"/>
      <c r="L24" s="49"/>
      <c r="M24" s="32"/>
      <c r="N24" s="32"/>
      <c r="O24" s="32"/>
      <c r="P24" s="32"/>
    </row>
    <row r="25" spans="1:16" s="37" customFormat="1" ht="15.5" thickBot="1">
      <c r="A25" s="32"/>
      <c r="B25" s="32" t="s">
        <v>89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s="37" customFormat="1" ht="15.5" thickBot="1">
      <c r="A26" s="32"/>
      <c r="B26" s="32"/>
      <c r="C26" s="47" t="s">
        <v>53</v>
      </c>
      <c r="D26" s="48"/>
      <c r="E26" s="48"/>
      <c r="F26" s="48"/>
      <c r="G26" s="48"/>
      <c r="H26" s="48"/>
      <c r="I26" s="48"/>
      <c r="J26" s="48"/>
      <c r="K26" s="48"/>
      <c r="L26" s="49"/>
      <c r="M26" s="32"/>
      <c r="N26" s="32"/>
      <c r="O26" s="32"/>
      <c r="P26" s="32"/>
    </row>
    <row r="27" spans="1:16" s="37" customFormat="1" ht="15.5" thickBot="1">
      <c r="A27" s="32"/>
      <c r="B27" s="32" t="s">
        <v>90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 s="37" customFormat="1" ht="15.5" thickBot="1">
      <c r="A28" s="32"/>
      <c r="B28" s="32"/>
      <c r="C28" s="46" t="s">
        <v>38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s="37" customFormat="1" ht="15.5" thickBot="1">
      <c r="A29" s="32"/>
      <c r="B29" s="32"/>
      <c r="C29" s="46" t="s">
        <v>39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s="37" customFormat="1" ht="15.5" thickBot="1">
      <c r="A30" s="32"/>
      <c r="B30" s="32"/>
      <c r="C30" s="46" t="s">
        <v>40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s="37" customFormat="1" ht="15.5" thickBot="1">
      <c r="A31" s="32"/>
      <c r="B31" s="32" t="s">
        <v>42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s="37" customFormat="1" ht="15.5" thickBot="1">
      <c r="A32" s="32"/>
      <c r="B32" s="32"/>
      <c r="C32" s="47" t="s">
        <v>112</v>
      </c>
      <c r="D32" s="48"/>
      <c r="E32" s="48"/>
      <c r="F32" s="48"/>
      <c r="G32" s="48"/>
      <c r="H32" s="48"/>
      <c r="I32" s="48"/>
      <c r="J32" s="48"/>
      <c r="K32" s="48"/>
      <c r="L32" s="49"/>
      <c r="M32" s="32"/>
      <c r="N32" s="32"/>
      <c r="O32" s="32"/>
      <c r="P32" s="32"/>
    </row>
    <row r="33" spans="1:16" s="37" customFormat="1" ht="15.5" thickBot="1">
      <c r="A33" s="32"/>
      <c r="B33" s="32" t="s">
        <v>43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s="37" customFormat="1" ht="15.5" thickBot="1">
      <c r="A34" s="32"/>
      <c r="B34" s="32"/>
      <c r="C34" s="47" t="s">
        <v>115</v>
      </c>
      <c r="D34" s="48"/>
      <c r="E34" s="48"/>
      <c r="F34" s="48"/>
      <c r="G34" s="48"/>
      <c r="H34" s="48"/>
      <c r="I34" s="48"/>
      <c r="J34" s="48"/>
      <c r="K34" s="48"/>
      <c r="L34" s="49"/>
      <c r="M34" s="32"/>
      <c r="N34" s="32"/>
      <c r="O34" s="32"/>
      <c r="P34" s="32"/>
    </row>
    <row r="35" spans="1:16" s="37" customFormat="1" ht="15.5" thickBot="1">
      <c r="A35" s="32"/>
      <c r="B35" s="32" t="s">
        <v>91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s="37" customFormat="1" ht="15.5" thickBot="1">
      <c r="A36" s="32"/>
      <c r="B36" s="32"/>
      <c r="C36" s="47" t="s">
        <v>45</v>
      </c>
      <c r="D36" s="48"/>
      <c r="E36" s="48"/>
      <c r="F36" s="48"/>
      <c r="G36" s="48"/>
      <c r="H36" s="48"/>
      <c r="I36" s="48"/>
      <c r="J36" s="48"/>
      <c r="K36" s="48"/>
      <c r="L36" s="49"/>
      <c r="M36" s="32"/>
      <c r="N36" s="32"/>
      <c r="O36" s="32"/>
      <c r="P36" s="32"/>
    </row>
    <row r="37" spans="1:16" s="37" customFormat="1" ht="15.5" thickBot="1">
      <c r="A37" s="32"/>
      <c r="B37" s="32" t="s">
        <v>120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s="37" customFormat="1" ht="15.5" thickBot="1">
      <c r="A38" s="32"/>
      <c r="B38" s="32"/>
      <c r="C38" s="45">
        <v>3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s="37" customFormat="1" ht="15.5" thickBot="1">
      <c r="A39" s="32"/>
      <c r="B39" s="32" t="s">
        <v>119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s="37" customFormat="1" ht="15.5" thickBot="1">
      <c r="A40" s="32"/>
      <c r="B40" s="32" t="s">
        <v>94</v>
      </c>
      <c r="C40" s="45">
        <v>43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s="37" customFormat="1" ht="15.5" thickBot="1">
      <c r="A41" s="32"/>
      <c r="B41" s="32" t="s">
        <v>93</v>
      </c>
      <c r="C41" s="26">
        <f>SUM(Data!$H$4:$H$46)</f>
        <v>19427.880000000005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s="37" customFormat="1">
      <c r="A42" s="32"/>
      <c r="B42" s="32" t="s">
        <v>92</v>
      </c>
      <c r="C42" s="28">
        <v>4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s="37" customFormat="1">
      <c r="A43" s="32"/>
      <c r="B43" s="32" t="s">
        <v>95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ht="15.5" thickBot="1">
      <c r="B44" s="32" t="s">
        <v>96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ht="15.5" thickBot="1">
      <c r="B45" s="32"/>
      <c r="C45" s="46" t="s">
        <v>73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ht="15.5" thickBot="1">
      <c r="B46" s="32" t="s">
        <v>97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ht="15.5" thickBot="1">
      <c r="B47" s="32"/>
      <c r="C47" s="47" t="s">
        <v>47</v>
      </c>
      <c r="D47" s="48"/>
      <c r="E47" s="48"/>
      <c r="F47" s="48"/>
      <c r="G47" s="48"/>
      <c r="H47" s="48"/>
      <c r="I47" s="48"/>
      <c r="J47" s="48"/>
      <c r="K47" s="48"/>
      <c r="L47" s="49"/>
      <c r="M47" s="32"/>
      <c r="N47" s="32"/>
      <c r="O47" s="32"/>
      <c r="P47" s="32"/>
    </row>
    <row r="48" spans="1:16" ht="15.5" thickBot="1">
      <c r="B48" s="32"/>
      <c r="C48" s="47" t="s">
        <v>48</v>
      </c>
      <c r="D48" s="48"/>
      <c r="E48" s="48"/>
      <c r="F48" s="48"/>
      <c r="G48" s="48"/>
      <c r="H48" s="48"/>
      <c r="I48" s="48"/>
      <c r="J48" s="48"/>
      <c r="K48" s="48"/>
      <c r="L48" s="49"/>
      <c r="M48" s="32"/>
      <c r="N48" s="32"/>
      <c r="O48" s="32"/>
      <c r="P48" s="32"/>
    </row>
    <row r="49" spans="1:16" ht="15.5" thickBot="1">
      <c r="B49" s="32"/>
      <c r="C49" s="47" t="s">
        <v>49</v>
      </c>
      <c r="D49" s="48"/>
      <c r="E49" s="48"/>
      <c r="F49" s="48"/>
      <c r="G49" s="48"/>
      <c r="H49" s="48"/>
      <c r="I49" s="48"/>
      <c r="J49" s="48"/>
      <c r="K49" s="48"/>
      <c r="L49" s="49"/>
      <c r="M49" s="32"/>
      <c r="N49" s="32"/>
      <c r="O49" s="32"/>
      <c r="P49" s="32"/>
    </row>
    <row r="50" spans="1:16">
      <c r="B50" s="32" t="s">
        <v>88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</row>
    <row r="51" spans="1:16" ht="15.5" thickBot="1">
      <c r="B51" s="32"/>
      <c r="C51" s="32" t="s">
        <v>51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</row>
    <row r="52" spans="1:16" ht="15.5" thickBot="1">
      <c r="B52" s="32" t="s">
        <v>98</v>
      </c>
      <c r="C52" s="46" t="s">
        <v>84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</row>
    <row r="53" spans="1:16" ht="15.5" thickBot="1">
      <c r="B53" s="32" t="s">
        <v>99</v>
      </c>
      <c r="C53" s="46" t="s">
        <v>52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</row>
    <row r="54" spans="1:16" ht="15.5" thickBot="1">
      <c r="B54" s="32" t="s">
        <v>100</v>
      </c>
      <c r="C54" s="46" t="s">
        <v>52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ht="15.5" thickBot="1">
      <c r="B55" s="32" t="s">
        <v>101</v>
      </c>
      <c r="C55" s="46" t="s">
        <v>52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</row>
    <row r="56" spans="1:16" ht="15.5" thickBot="1">
      <c r="B56" s="32" t="s">
        <v>102</v>
      </c>
      <c r="C56" s="46" t="s">
        <v>85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1:16" ht="15.5" thickBot="1">
      <c r="B57" s="32" t="s">
        <v>103</v>
      </c>
      <c r="C57" s="46" t="s">
        <v>86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</row>
    <row r="58" spans="1:16">
      <c r="A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spans="1:16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</row>
    <row r="60" spans="1:16">
      <c r="A60" s="43"/>
      <c r="B60" s="32" t="s">
        <v>50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</row>
    <row r="61" spans="1:16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</row>
    <row r="62" spans="1:16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</row>
    <row r="63" spans="1:16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</row>
    <row r="64" spans="1:16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</row>
    <row r="65" spans="1:13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</row>
    <row r="66" spans="1:13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67" spans="1:1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</row>
    <row r="68" spans="1:13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</row>
    <row r="69" spans="1:13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</row>
    <row r="71" spans="1:1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spans="1:1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spans="1:1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</row>
    <row r="74" spans="1:1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spans="1:1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</row>
    <row r="76" spans="1:13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20" priority="1" operator="equal">
      <formula>17</formula>
    </cfRule>
  </conditionalFormatting>
  <conditionalFormatting sqref="C28">
    <cfRule type="cellIs" dxfId="19" priority="4" operator="equal">
      <formula>"C2"</formula>
    </cfRule>
  </conditionalFormatting>
  <conditionalFormatting sqref="C29">
    <cfRule type="cellIs" dxfId="18" priority="5" operator="equal">
      <formula>"L2"</formula>
    </cfRule>
  </conditionalFormatting>
  <conditionalFormatting sqref="C30">
    <cfRule type="cellIs" dxfId="17" priority="6" operator="equal">
      <formula>"L17"</formula>
    </cfRule>
  </conditionalFormatting>
  <conditionalFormatting sqref="C38">
    <cfRule type="cellIs" dxfId="16" priority="10" operator="equal">
      <formula>3</formula>
    </cfRule>
  </conditionalFormatting>
  <conditionalFormatting sqref="C40">
    <cfRule type="cellIs" dxfId="15" priority="11" operator="equal">
      <formula>43</formula>
    </cfRule>
  </conditionalFormatting>
  <conditionalFormatting sqref="C41">
    <cfRule type="cellIs" dxfId="14" priority="12" operator="between">
      <formula>19427</formula>
      <formula>19428</formula>
    </cfRule>
  </conditionalFormatting>
  <conditionalFormatting sqref="C42">
    <cfRule type="cellIs" dxfId="13" priority="13" operator="equal">
      <formula>4</formula>
    </cfRule>
  </conditionalFormatting>
  <conditionalFormatting sqref="C45">
    <cfRule type="cellIs" dxfId="12" priority="14" operator="equal">
      <formula>"Protect sheet"</formula>
    </cfRule>
  </conditionalFormatting>
  <conditionalFormatting sqref="C52">
    <cfRule type="cellIs" dxfId="11" priority="18" operator="equal">
      <formula>"Date Only"</formula>
    </cfRule>
  </conditionalFormatting>
  <conditionalFormatting sqref="C53:C55">
    <cfRule type="cellIs" dxfId="10" priority="19" operator="equal">
      <formula>"Dropdown List"</formula>
    </cfRule>
  </conditionalFormatting>
  <conditionalFormatting sqref="C56">
    <cfRule type="cellIs" dxfId="9" priority="20" operator="equal">
      <formula>"Whole Number"</formula>
    </cfRule>
  </conditionalFormatting>
  <conditionalFormatting sqref="C57">
    <cfRule type="cellIs" dxfId="8" priority="21" operator="equal">
      <formula>"Positive Value"</formula>
    </cfRule>
  </conditionalFormatting>
  <conditionalFormatting sqref="C24:L24">
    <cfRule type="expression" dxfId="7" priority="2">
      <formula>$C$24="No. Sometimes errors produce other errors in a chain for a particular calculation."</formula>
    </cfRule>
  </conditionalFormatting>
  <conditionalFormatting sqref="C26:L26">
    <cfRule type="expression" dxfId="6" priority="3">
      <formula>$C$26="Nothing except for a ping. There are no cells that depend on this cell as an input."</formula>
    </cfRule>
  </conditionalFormatting>
  <conditionalFormatting sqref="C32:L32">
    <cfRule type="expression" dxfId="5" priority="7">
      <formula>$C$32="Cross checking (totals and subtotals)"</formula>
    </cfRule>
  </conditionalFormatting>
  <conditionalFormatting sqref="C34:L34">
    <cfRule type="expression" dxfId="4" priority="8">
      <formula>$C$34="Yes, H2, M2, M17"</formula>
    </cfRule>
  </conditionalFormatting>
  <conditionalFormatting sqref="C36:L36">
    <cfRule type="expression" dxfId="3" priority="9">
      <formula>$C$36="L8 had a spelling error (syntax error), L2 itself did not need to be changed."</formula>
    </cfRule>
  </conditionalFormatting>
  <conditionalFormatting sqref="C47:L47">
    <cfRule type="expression" dxfId="2" priority="15">
      <formula>$C$47="Highlight the working range e.g. A1:M46, right click and select Format cells. Select Protection and Unlock selected range."</formula>
    </cfRule>
  </conditionalFormatting>
  <conditionalFormatting sqref="C48:L48">
    <cfRule type="expression" dxfId="1" priority="16">
      <formula>$C$48="Highlight the range K2:M17 now, right click and select Format cells. Select Protection and Lock selected range."</formula>
    </cfRule>
  </conditionalFormatting>
  <conditionalFormatting sqref="C49:L49">
    <cfRule type="expression" dxfId="0" priority="17">
      <formula>$C$49="Right click on tab sheet name and select protect worksheet (Optionally supply an UNFORGETTABLE password)."</formula>
    </cfRule>
  </conditionalFormatting>
  <dataValidations count="13">
    <dataValidation type="list" allowBlank="1" showInputMessage="1" showErrorMessage="1" sqref="C24:L24" xr:uid="{00000000-0002-0000-0000-000000000000}">
      <formula1>MCQno1</formula1>
    </dataValidation>
    <dataValidation type="list" allowBlank="1" showInputMessage="1" showErrorMessage="1" sqref="C26:L26" xr:uid="{00000000-0002-0000-0000-000001000000}">
      <formula1>MCQno2</formula1>
    </dataValidation>
    <dataValidation type="list" allowBlank="1" showInputMessage="1" showErrorMessage="1" sqref="C28" xr:uid="{00000000-0002-0000-0000-000002000000}">
      <formula1>MCQno3</formula1>
    </dataValidation>
    <dataValidation type="list" allowBlank="1" showInputMessage="1" showErrorMessage="1" sqref="C29" xr:uid="{00000000-0002-0000-0000-000003000000}">
      <formula1>MCQno4</formula1>
    </dataValidation>
    <dataValidation type="list" allowBlank="1" showInputMessage="1" showErrorMessage="1" sqref="C30" xr:uid="{00000000-0002-0000-0000-000004000000}">
      <formula1>MCQno5</formula1>
    </dataValidation>
    <dataValidation type="list" allowBlank="1" showInputMessage="1" showErrorMessage="1" sqref="C32:L32" xr:uid="{00000000-0002-0000-0000-000005000000}">
      <formula1>MCQno6</formula1>
    </dataValidation>
    <dataValidation type="list" allowBlank="1" showInputMessage="1" showErrorMessage="1" sqref="C34:L34" xr:uid="{00000000-0002-0000-0000-000006000000}">
      <formula1>MCQno7</formula1>
    </dataValidation>
    <dataValidation type="list" allowBlank="1" showInputMessage="1" showErrorMessage="1" sqref="C36:L36" xr:uid="{00000000-0002-0000-0000-000007000000}">
      <formula1>MCQno8</formula1>
    </dataValidation>
    <dataValidation type="list" allowBlank="1" showInputMessage="1" showErrorMessage="1" sqref="C45" xr:uid="{00000000-0002-0000-0000-000008000000}">
      <formula1>MCQno9</formula1>
    </dataValidation>
    <dataValidation type="list" allowBlank="1" showInputMessage="1" showErrorMessage="1" sqref="C47:L47" xr:uid="{00000000-0002-0000-0000-000009000000}">
      <formula1>MCQno10</formula1>
    </dataValidation>
    <dataValidation type="list" allowBlank="1" showInputMessage="1" showErrorMessage="1" sqref="C48:L48" xr:uid="{00000000-0002-0000-0000-00000A000000}">
      <formula1>MCQno11</formula1>
    </dataValidation>
    <dataValidation type="list" allowBlank="1" showInputMessage="1" showErrorMessage="1" sqref="C49:L49" xr:uid="{00000000-0002-0000-0000-00000B000000}">
      <formula1>MCQno12</formula1>
    </dataValidation>
    <dataValidation type="list" allowBlank="1" showInputMessage="1" showErrorMessage="1" sqref="C52:C57" xr:uid="{00000000-0002-0000-0000-00000C000000}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M46"/>
  <sheetViews>
    <sheetView workbookViewId="0">
      <selection activeCell="C33" sqref="C33"/>
    </sheetView>
  </sheetViews>
  <sheetFormatPr defaultRowHeight="14.75"/>
  <cols>
    <col min="2" max="2" width="15.6796875" customWidth="1"/>
    <col min="3" max="3" width="14" customWidth="1"/>
    <col min="4" max="4" width="11.86328125" customWidth="1"/>
    <col min="6" max="6" width="10.31640625" customWidth="1"/>
    <col min="7" max="7" width="11.86328125" bestFit="1" customWidth="1"/>
    <col min="8" max="8" width="12.453125" customWidth="1"/>
    <col min="12" max="12" width="11.86328125" customWidth="1"/>
  </cols>
  <sheetData>
    <row r="1" spans="2:13" ht="15.5" thickBot="1"/>
    <row r="2" spans="2:13" ht="15.5" thickBot="1">
      <c r="B2" s="4">
        <f>COUNT(B4:B46)</f>
        <v>43</v>
      </c>
      <c r="C2" s="5">
        <f>COUNTA(C4:C46)</f>
        <v>43</v>
      </c>
      <c r="D2" s="5"/>
      <c r="E2" s="5"/>
      <c r="F2" s="5"/>
      <c r="G2" s="5"/>
      <c r="H2" s="26">
        <f>SUM(Data!$H$4:$H$46)</f>
        <v>19427.880000000005</v>
      </c>
      <c r="K2" s="4"/>
      <c r="L2" s="27">
        <f>SUM(L4:L14)</f>
        <v>43</v>
      </c>
      <c r="M2" s="6">
        <f>SUM(M4:M14)</f>
        <v>19427.88</v>
      </c>
    </row>
    <row r="3" spans="2:13" s="11" customFormat="1" ht="24" customHeight="1">
      <c r="B3" s="22" t="s">
        <v>8</v>
      </c>
      <c r="C3" s="23" t="s">
        <v>9</v>
      </c>
      <c r="D3" s="23" t="s">
        <v>10</v>
      </c>
      <c r="E3" s="24" t="s">
        <v>4</v>
      </c>
      <c r="F3" s="24" t="s">
        <v>11</v>
      </c>
      <c r="G3" s="24" t="s">
        <v>31</v>
      </c>
      <c r="H3" s="25" t="s">
        <v>3</v>
      </c>
      <c r="K3" s="18" t="s">
        <v>10</v>
      </c>
      <c r="L3" s="24" t="s">
        <v>11</v>
      </c>
      <c r="M3" s="19" t="s">
        <v>3</v>
      </c>
    </row>
    <row r="4" spans="2:13">
      <c r="B4" s="15">
        <v>42375</v>
      </c>
      <c r="C4" s="7" t="s">
        <v>12</v>
      </c>
      <c r="D4" s="7" t="s">
        <v>13</v>
      </c>
      <c r="E4" s="8" t="s">
        <v>14</v>
      </c>
      <c r="F4" s="7">
        <v>95</v>
      </c>
      <c r="G4" s="12">
        <v>1.99</v>
      </c>
      <c r="H4" s="13">
        <f>F4*G4</f>
        <v>189.05</v>
      </c>
      <c r="K4" s="20" t="s">
        <v>23</v>
      </c>
      <c r="L4" s="28">
        <f>COUNTIFS($D$4:$D$46,K4)</f>
        <v>4</v>
      </c>
      <c r="M4" s="2">
        <f>SUMIFS($H$4:$H$46,$D$4:$D$46,K4)</f>
        <v>438.37</v>
      </c>
    </row>
    <row r="5" spans="2:13">
      <c r="B5" s="15">
        <v>42392</v>
      </c>
      <c r="C5" s="7" t="s">
        <v>15</v>
      </c>
      <c r="D5" s="7" t="s">
        <v>16</v>
      </c>
      <c r="E5" s="8" t="s">
        <v>17</v>
      </c>
      <c r="F5" s="7">
        <v>50</v>
      </c>
      <c r="G5" s="12">
        <v>19.989999999999998</v>
      </c>
      <c r="H5" s="13">
        <f t="shared" ref="H5:H46" si="0">F5*G5</f>
        <v>999.49999999999989</v>
      </c>
      <c r="K5" s="20" t="s">
        <v>19</v>
      </c>
      <c r="L5" s="28">
        <f t="shared" ref="L5:L14" si="1">COUNTIFS($D$4:$D$46,K5)</f>
        <v>5</v>
      </c>
      <c r="M5" s="2">
        <f t="shared" ref="M5:M14" si="2">SUMIFS($H$4:$H$46,$D$4:$D$46,K5)</f>
        <v>1749.8700000000001</v>
      </c>
    </row>
    <row r="6" spans="2:13">
      <c r="B6" s="15">
        <v>42409</v>
      </c>
      <c r="C6" s="7" t="s">
        <v>15</v>
      </c>
      <c r="D6" s="7" t="s">
        <v>18</v>
      </c>
      <c r="E6" s="8" t="s">
        <v>14</v>
      </c>
      <c r="F6" s="7">
        <v>36</v>
      </c>
      <c r="G6" s="12">
        <v>4.99</v>
      </c>
      <c r="H6" s="13">
        <f t="shared" si="0"/>
        <v>179.64000000000001</v>
      </c>
      <c r="K6" s="20" t="s">
        <v>26</v>
      </c>
      <c r="L6" s="28">
        <f t="shared" si="1"/>
        <v>2</v>
      </c>
      <c r="M6" s="2">
        <f t="shared" si="2"/>
        <v>536.75</v>
      </c>
    </row>
    <row r="7" spans="2:13">
      <c r="B7" s="15">
        <v>42426</v>
      </c>
      <c r="C7" s="7" t="s">
        <v>15</v>
      </c>
      <c r="D7" s="7" t="s">
        <v>19</v>
      </c>
      <c r="E7" s="8" t="s">
        <v>20</v>
      </c>
      <c r="F7" s="7">
        <v>27</v>
      </c>
      <c r="G7" s="12">
        <v>19.989999999999998</v>
      </c>
      <c r="H7" s="13">
        <f t="shared" si="0"/>
        <v>539.7299999999999</v>
      </c>
      <c r="K7" s="20" t="s">
        <v>18</v>
      </c>
      <c r="L7" s="28">
        <f t="shared" si="1"/>
        <v>5</v>
      </c>
      <c r="M7" s="2">
        <f t="shared" si="2"/>
        <v>2812.19</v>
      </c>
    </row>
    <row r="8" spans="2:13">
      <c r="B8" s="15">
        <v>42444</v>
      </c>
      <c r="C8" s="7" t="s">
        <v>21</v>
      </c>
      <c r="D8" s="7" t="s">
        <v>22</v>
      </c>
      <c r="E8" s="8" t="s">
        <v>14</v>
      </c>
      <c r="F8" s="7">
        <v>56</v>
      </c>
      <c r="G8" s="12">
        <v>2.99</v>
      </c>
      <c r="H8" s="13">
        <f t="shared" si="0"/>
        <v>167.44</v>
      </c>
      <c r="K8" s="20" t="s">
        <v>13</v>
      </c>
      <c r="L8" s="28">
        <f>COUNTIFS($D$4:$D$46,K8)</f>
        <v>8</v>
      </c>
      <c r="M8" s="2">
        <f t="shared" si="2"/>
        <v>2363.04</v>
      </c>
    </row>
    <row r="9" spans="2:13">
      <c r="B9" s="15">
        <v>42461</v>
      </c>
      <c r="C9" s="7" t="s">
        <v>12</v>
      </c>
      <c r="D9" s="7" t="s">
        <v>13</v>
      </c>
      <c r="E9" s="8" t="s">
        <v>17</v>
      </c>
      <c r="F9" s="7">
        <v>60</v>
      </c>
      <c r="G9" s="12">
        <v>4.99</v>
      </c>
      <c r="H9" s="13">
        <f t="shared" si="0"/>
        <v>299.40000000000003</v>
      </c>
      <c r="K9" s="20" t="s">
        <v>16</v>
      </c>
      <c r="L9" s="28">
        <f>COUNTIFS($D$4:$D$46,K9)</f>
        <v>4</v>
      </c>
      <c r="M9" s="2">
        <f t="shared" si="2"/>
        <v>3109.44</v>
      </c>
    </row>
    <row r="10" spans="2:13">
      <c r="B10" s="15">
        <v>42478</v>
      </c>
      <c r="C10" s="7" t="s">
        <v>15</v>
      </c>
      <c r="D10" s="7" t="s">
        <v>23</v>
      </c>
      <c r="E10" s="8" t="s">
        <v>14</v>
      </c>
      <c r="F10" s="7">
        <v>75</v>
      </c>
      <c r="G10" s="12">
        <v>1.99</v>
      </c>
      <c r="H10" s="13">
        <f t="shared" si="0"/>
        <v>149.25</v>
      </c>
      <c r="K10" s="20" t="s">
        <v>25</v>
      </c>
      <c r="L10" s="28">
        <f t="shared" si="1"/>
        <v>3</v>
      </c>
      <c r="M10" s="2">
        <f>SUMIFS($H$4:$H$46,$D$4:$D$46,K10)</f>
        <v>1387.77</v>
      </c>
    </row>
    <row r="11" spans="2:13">
      <c r="B11" s="15">
        <v>42495</v>
      </c>
      <c r="C11" s="7" t="s">
        <v>15</v>
      </c>
      <c r="D11" s="7" t="s">
        <v>18</v>
      </c>
      <c r="E11" s="8" t="s">
        <v>14</v>
      </c>
      <c r="F11" s="7">
        <v>90</v>
      </c>
      <c r="G11" s="12">
        <v>4.99</v>
      </c>
      <c r="H11" s="13">
        <f t="shared" si="0"/>
        <v>449.1</v>
      </c>
      <c r="K11" s="20" t="s">
        <v>27</v>
      </c>
      <c r="L11" s="28">
        <f t="shared" si="1"/>
        <v>3</v>
      </c>
      <c r="M11" s="2">
        <f t="shared" si="2"/>
        <v>3102.2999999999997</v>
      </c>
    </row>
    <row r="12" spans="2:13">
      <c r="B12" s="15">
        <v>42512</v>
      </c>
      <c r="C12" s="7" t="s">
        <v>21</v>
      </c>
      <c r="D12" s="7" t="s">
        <v>24</v>
      </c>
      <c r="E12" s="8" t="s">
        <v>14</v>
      </c>
      <c r="F12" s="7">
        <v>32</v>
      </c>
      <c r="G12" s="12">
        <v>1.99</v>
      </c>
      <c r="H12" s="13">
        <f t="shared" si="0"/>
        <v>63.68</v>
      </c>
      <c r="K12" s="20" t="s">
        <v>28</v>
      </c>
      <c r="L12" s="28">
        <f t="shared" si="1"/>
        <v>3</v>
      </c>
      <c r="M12" s="2">
        <f t="shared" si="2"/>
        <v>1441.43</v>
      </c>
    </row>
    <row r="13" spans="2:13">
      <c r="B13" s="15">
        <v>42529</v>
      </c>
      <c r="C13" s="7" t="s">
        <v>12</v>
      </c>
      <c r="D13" s="7" t="s">
        <v>13</v>
      </c>
      <c r="E13" s="8" t="s">
        <v>17</v>
      </c>
      <c r="F13" s="7">
        <v>60</v>
      </c>
      <c r="G13" s="12">
        <v>8.99</v>
      </c>
      <c r="H13" s="13">
        <f t="shared" si="0"/>
        <v>539.4</v>
      </c>
      <c r="K13" s="20" t="s">
        <v>22</v>
      </c>
      <c r="L13" s="28">
        <f t="shared" si="1"/>
        <v>4</v>
      </c>
      <c r="M13" s="2">
        <f t="shared" si="2"/>
        <v>1283.6099999999999</v>
      </c>
    </row>
    <row r="14" spans="2:13" ht="15.5" thickBot="1">
      <c r="B14" s="15">
        <v>42546</v>
      </c>
      <c r="C14" s="7" t="s">
        <v>15</v>
      </c>
      <c r="D14" s="7" t="s">
        <v>25</v>
      </c>
      <c r="E14" s="8" t="s">
        <v>14</v>
      </c>
      <c r="F14" s="7">
        <v>90</v>
      </c>
      <c r="G14" s="12">
        <v>4.99</v>
      </c>
      <c r="H14" s="13">
        <f t="shared" si="0"/>
        <v>449.1</v>
      </c>
      <c r="K14" s="21" t="s">
        <v>24</v>
      </c>
      <c r="L14" s="28">
        <f>COUNTIFS($D$4:$D$46,K14)</f>
        <v>2</v>
      </c>
      <c r="M14" s="3">
        <f t="shared" si="2"/>
        <v>1203.1099999999999</v>
      </c>
    </row>
    <row r="15" spans="2:13">
      <c r="B15" s="15">
        <v>42563</v>
      </c>
      <c r="C15" s="7" t="s">
        <v>12</v>
      </c>
      <c r="D15" s="7" t="s">
        <v>26</v>
      </c>
      <c r="E15" s="8" t="s">
        <v>17</v>
      </c>
      <c r="F15" s="17">
        <v>29</v>
      </c>
      <c r="G15" s="12">
        <v>1.99</v>
      </c>
      <c r="H15" s="13">
        <f>F15*G15</f>
        <v>57.71</v>
      </c>
      <c r="L15" s="28"/>
    </row>
    <row r="16" spans="2:13" ht="15.5" thickBot="1">
      <c r="B16" s="15">
        <v>42580</v>
      </c>
      <c r="C16" s="7" t="s">
        <v>12</v>
      </c>
      <c r="D16" s="7" t="s">
        <v>27</v>
      </c>
      <c r="E16" s="8" t="s">
        <v>17</v>
      </c>
      <c r="F16" s="7">
        <v>81</v>
      </c>
      <c r="G16" s="12">
        <v>19.989999999999998</v>
      </c>
      <c r="H16" s="13">
        <f t="shared" si="0"/>
        <v>1619.1899999999998</v>
      </c>
      <c r="L16" s="28"/>
    </row>
    <row r="17" spans="2:13" ht="15.5" thickBot="1">
      <c r="B17" s="15">
        <v>42597</v>
      </c>
      <c r="C17" s="7" t="s">
        <v>12</v>
      </c>
      <c r="D17" s="7" t="s">
        <v>13</v>
      </c>
      <c r="E17" s="8" t="s">
        <v>14</v>
      </c>
      <c r="F17" s="7">
        <v>35</v>
      </c>
      <c r="G17" s="12">
        <v>4.99</v>
      </c>
      <c r="H17" s="13">
        <f t="shared" si="0"/>
        <v>174.65</v>
      </c>
      <c r="K17" s="4"/>
      <c r="L17" s="27">
        <f>SUM(L19:L21)</f>
        <v>43</v>
      </c>
      <c r="M17" s="6">
        <f>SUM(M19:M21)</f>
        <v>19427.879999999997</v>
      </c>
    </row>
    <row r="18" spans="2:13" ht="18.5">
      <c r="B18" s="15">
        <v>42614</v>
      </c>
      <c r="C18" s="7" t="s">
        <v>15</v>
      </c>
      <c r="D18" s="7" t="s">
        <v>28</v>
      </c>
      <c r="E18" s="8" t="s">
        <v>29</v>
      </c>
      <c r="F18" s="7">
        <v>2</v>
      </c>
      <c r="G18" s="12">
        <v>25</v>
      </c>
      <c r="H18" s="13">
        <f>F18*G18</f>
        <v>50</v>
      </c>
      <c r="K18" s="18" t="s">
        <v>9</v>
      </c>
      <c r="L18" s="24" t="s">
        <v>11</v>
      </c>
      <c r="M18" s="19" t="s">
        <v>3</v>
      </c>
    </row>
    <row r="19" spans="2:13">
      <c r="B19" s="15">
        <v>42631</v>
      </c>
      <c r="C19" s="7" t="s">
        <v>12</v>
      </c>
      <c r="D19" s="7" t="s">
        <v>13</v>
      </c>
      <c r="E19" s="8" t="s">
        <v>30</v>
      </c>
      <c r="F19" s="7">
        <v>16</v>
      </c>
      <c r="G19" s="12">
        <v>15.99</v>
      </c>
      <c r="H19" s="13">
        <f t="shared" si="0"/>
        <v>255.84</v>
      </c>
      <c r="K19" s="20" t="s">
        <v>12</v>
      </c>
      <c r="L19" s="28">
        <f>COUNTIFS($C$4:$C$46,K19)</f>
        <v>13</v>
      </c>
      <c r="M19" s="2">
        <f>SUMIFS($H$4:$H$46,$C$4:$C$46,K19)</f>
        <v>6002.09</v>
      </c>
    </row>
    <row r="20" spans="2:13">
      <c r="B20" s="15">
        <v>42648</v>
      </c>
      <c r="C20" s="7" t="s">
        <v>15</v>
      </c>
      <c r="D20" s="7" t="s">
        <v>25</v>
      </c>
      <c r="E20" s="8" t="s">
        <v>17</v>
      </c>
      <c r="F20" s="7">
        <v>28</v>
      </c>
      <c r="G20" s="12">
        <v>8.99</v>
      </c>
      <c r="H20" s="13">
        <f t="shared" si="0"/>
        <v>251.72</v>
      </c>
      <c r="K20" s="20" t="s">
        <v>21</v>
      </c>
      <c r="L20" s="28">
        <f>COUNTIFS($C$4:$C$46,K20)</f>
        <v>6</v>
      </c>
      <c r="M20" s="2">
        <f t="shared" ref="M20:M21" si="3">SUMIFS($H$4:$H$46,$C$4:$C$46,K20)</f>
        <v>2486.7199999999998</v>
      </c>
    </row>
    <row r="21" spans="2:13" ht="15.5" thickBot="1">
      <c r="B21" s="15">
        <v>42665</v>
      </c>
      <c r="C21" s="7" t="s">
        <v>12</v>
      </c>
      <c r="D21" s="7" t="s">
        <v>13</v>
      </c>
      <c r="E21" s="8" t="s">
        <v>20</v>
      </c>
      <c r="F21" s="7">
        <v>64</v>
      </c>
      <c r="G21" s="12">
        <v>8.99</v>
      </c>
      <c r="H21" s="13">
        <f t="shared" si="0"/>
        <v>575.36</v>
      </c>
      <c r="K21" s="21" t="s">
        <v>15</v>
      </c>
      <c r="L21" s="29">
        <f>COUNTIFS($C$4:$C$46,K21)</f>
        <v>24</v>
      </c>
      <c r="M21" s="3">
        <f t="shared" si="3"/>
        <v>10939.069999999998</v>
      </c>
    </row>
    <row r="22" spans="2:13">
      <c r="B22" s="15">
        <v>42682</v>
      </c>
      <c r="C22" s="7" t="s">
        <v>12</v>
      </c>
      <c r="D22" s="7" t="s">
        <v>27</v>
      </c>
      <c r="E22" s="8" t="s">
        <v>20</v>
      </c>
      <c r="F22" s="7">
        <v>15</v>
      </c>
      <c r="G22" s="12">
        <v>19.989999999999998</v>
      </c>
      <c r="H22" s="13">
        <f t="shared" si="0"/>
        <v>299.84999999999997</v>
      </c>
    </row>
    <row r="23" spans="2:13">
      <c r="B23" s="15">
        <v>42699</v>
      </c>
      <c r="C23" s="7" t="s">
        <v>15</v>
      </c>
      <c r="D23" s="7" t="s">
        <v>16</v>
      </c>
      <c r="E23" s="8" t="s">
        <v>30</v>
      </c>
      <c r="F23" s="7">
        <v>96</v>
      </c>
      <c r="G23" s="12">
        <v>4.99</v>
      </c>
      <c r="H23" s="13">
        <f t="shared" si="0"/>
        <v>479.04</v>
      </c>
    </row>
    <row r="24" spans="2:13">
      <c r="B24" s="15">
        <v>42716</v>
      </c>
      <c r="C24" s="7" t="s">
        <v>15</v>
      </c>
      <c r="D24" s="7" t="s">
        <v>28</v>
      </c>
      <c r="E24" s="8" t="s">
        <v>14</v>
      </c>
      <c r="F24" s="7">
        <v>67</v>
      </c>
      <c r="G24" s="12">
        <v>1.29</v>
      </c>
      <c r="H24" s="13">
        <f t="shared" si="0"/>
        <v>86.43</v>
      </c>
    </row>
    <row r="25" spans="2:13">
      <c r="B25" s="15">
        <v>42733</v>
      </c>
      <c r="C25" s="7" t="s">
        <v>12</v>
      </c>
      <c r="D25" s="7" t="s">
        <v>27</v>
      </c>
      <c r="E25" s="8" t="s">
        <v>30</v>
      </c>
      <c r="F25" s="7">
        <v>74</v>
      </c>
      <c r="G25" s="12">
        <v>15.99</v>
      </c>
      <c r="H25" s="13">
        <f t="shared" si="0"/>
        <v>1183.26</v>
      </c>
    </row>
    <row r="26" spans="2:13">
      <c r="B26" s="15">
        <v>42750</v>
      </c>
      <c r="C26" s="7" t="s">
        <v>15</v>
      </c>
      <c r="D26" s="7" t="s">
        <v>19</v>
      </c>
      <c r="E26" s="8" t="s">
        <v>17</v>
      </c>
      <c r="F26" s="7">
        <v>46</v>
      </c>
      <c r="G26" s="12">
        <v>8.99</v>
      </c>
      <c r="H26" s="13">
        <f t="shared" si="0"/>
        <v>413.54</v>
      </c>
    </row>
    <row r="27" spans="2:13">
      <c r="B27" s="15">
        <v>42767</v>
      </c>
      <c r="C27" s="7" t="s">
        <v>15</v>
      </c>
      <c r="D27" s="7" t="s">
        <v>28</v>
      </c>
      <c r="E27" s="8" t="s">
        <v>17</v>
      </c>
      <c r="F27" s="7">
        <v>87</v>
      </c>
      <c r="G27" s="12">
        <v>15</v>
      </c>
      <c r="H27" s="13">
        <f t="shared" si="0"/>
        <v>1305</v>
      </c>
    </row>
    <row r="28" spans="2:13">
      <c r="B28" s="15">
        <v>42784</v>
      </c>
      <c r="C28" s="7" t="s">
        <v>12</v>
      </c>
      <c r="D28" s="7" t="s">
        <v>13</v>
      </c>
      <c r="E28" s="8" t="s">
        <v>17</v>
      </c>
      <c r="F28" s="7">
        <v>4</v>
      </c>
      <c r="G28" s="12">
        <v>4.99</v>
      </c>
      <c r="H28" s="13">
        <f t="shared" si="0"/>
        <v>19.96</v>
      </c>
    </row>
    <row r="29" spans="2:13">
      <c r="B29" s="15">
        <v>42801</v>
      </c>
      <c r="C29" s="7" t="s">
        <v>21</v>
      </c>
      <c r="D29" s="7" t="s">
        <v>22</v>
      </c>
      <c r="E29" s="8" t="s">
        <v>17</v>
      </c>
      <c r="F29" s="7">
        <v>7</v>
      </c>
      <c r="G29" s="12">
        <v>19.989999999999998</v>
      </c>
      <c r="H29" s="13">
        <f t="shared" si="0"/>
        <v>139.92999999999998</v>
      </c>
    </row>
    <row r="30" spans="2:13">
      <c r="B30" s="15">
        <v>42818</v>
      </c>
      <c r="C30" s="7" t="s">
        <v>15</v>
      </c>
      <c r="D30" s="7" t="s">
        <v>18</v>
      </c>
      <c r="E30" s="8" t="s">
        <v>30</v>
      </c>
      <c r="F30" s="7">
        <v>50</v>
      </c>
      <c r="G30" s="12">
        <v>4.99</v>
      </c>
      <c r="H30" s="13">
        <f t="shared" si="0"/>
        <v>249.5</v>
      </c>
    </row>
    <row r="31" spans="2:13">
      <c r="B31" s="15">
        <v>42835</v>
      </c>
      <c r="C31" s="7" t="s">
        <v>15</v>
      </c>
      <c r="D31" s="7" t="s">
        <v>23</v>
      </c>
      <c r="E31" s="8" t="s">
        <v>14</v>
      </c>
      <c r="F31" s="7">
        <v>66</v>
      </c>
      <c r="G31" s="12">
        <v>1.99</v>
      </c>
      <c r="H31" s="13">
        <f t="shared" si="0"/>
        <v>131.34</v>
      </c>
    </row>
    <row r="32" spans="2:13">
      <c r="B32" s="15">
        <v>42852</v>
      </c>
      <c r="C32" s="7" t="s">
        <v>12</v>
      </c>
      <c r="D32" s="7" t="s">
        <v>26</v>
      </c>
      <c r="E32" s="8" t="s">
        <v>20</v>
      </c>
      <c r="F32" s="7">
        <v>96</v>
      </c>
      <c r="G32" s="12">
        <v>4.99</v>
      </c>
      <c r="H32" s="13">
        <f t="shared" si="0"/>
        <v>479.04</v>
      </c>
    </row>
    <row r="33" spans="2:8">
      <c r="B33" s="15">
        <v>42869</v>
      </c>
      <c r="C33" s="7" t="s">
        <v>15</v>
      </c>
      <c r="D33" s="7" t="s">
        <v>19</v>
      </c>
      <c r="E33" s="8" t="s">
        <v>14</v>
      </c>
      <c r="F33" s="7">
        <v>53</v>
      </c>
      <c r="G33" s="12">
        <v>1.29</v>
      </c>
      <c r="H33" s="13">
        <f t="shared" si="0"/>
        <v>68.37</v>
      </c>
    </row>
    <row r="34" spans="2:8">
      <c r="B34" s="15">
        <v>42886</v>
      </c>
      <c r="C34" s="7" t="s">
        <v>15</v>
      </c>
      <c r="D34" s="7" t="s">
        <v>19</v>
      </c>
      <c r="E34" s="8" t="s">
        <v>17</v>
      </c>
      <c r="F34" s="7">
        <v>80</v>
      </c>
      <c r="G34" s="12">
        <v>8.99</v>
      </c>
      <c r="H34" s="13">
        <f t="shared" si="0"/>
        <v>719.2</v>
      </c>
    </row>
    <row r="35" spans="2:8">
      <c r="B35" s="15">
        <v>42903</v>
      </c>
      <c r="C35" s="7" t="s">
        <v>15</v>
      </c>
      <c r="D35" s="7" t="s">
        <v>16</v>
      </c>
      <c r="E35" s="8" t="s">
        <v>29</v>
      </c>
      <c r="F35" s="7">
        <v>5</v>
      </c>
      <c r="G35" s="12">
        <v>125</v>
      </c>
      <c r="H35" s="13">
        <f t="shared" si="0"/>
        <v>625</v>
      </c>
    </row>
    <row r="36" spans="2:8">
      <c r="B36" s="15">
        <v>42920</v>
      </c>
      <c r="C36" s="7" t="s">
        <v>12</v>
      </c>
      <c r="D36" s="7" t="s">
        <v>13</v>
      </c>
      <c r="E36" s="8" t="s">
        <v>30</v>
      </c>
      <c r="F36" s="7">
        <v>62</v>
      </c>
      <c r="G36" s="12">
        <v>4.99</v>
      </c>
      <c r="H36" s="13">
        <f t="shared" si="0"/>
        <v>309.38</v>
      </c>
    </row>
    <row r="37" spans="2:8">
      <c r="B37" s="15">
        <v>42937</v>
      </c>
      <c r="C37" s="7" t="s">
        <v>15</v>
      </c>
      <c r="D37" s="7" t="s">
        <v>25</v>
      </c>
      <c r="E37" s="8" t="s">
        <v>30</v>
      </c>
      <c r="F37" s="7">
        <v>55</v>
      </c>
      <c r="G37" s="12">
        <v>12.49</v>
      </c>
      <c r="H37" s="13">
        <f t="shared" si="0"/>
        <v>686.95</v>
      </c>
    </row>
    <row r="38" spans="2:8">
      <c r="B38" s="15">
        <v>42954</v>
      </c>
      <c r="C38" s="7" t="s">
        <v>15</v>
      </c>
      <c r="D38" s="7" t="s">
        <v>16</v>
      </c>
      <c r="E38" s="8" t="s">
        <v>30</v>
      </c>
      <c r="F38" s="7">
        <v>42</v>
      </c>
      <c r="G38" s="12">
        <v>23.95</v>
      </c>
      <c r="H38" s="13">
        <f t="shared" si="0"/>
        <v>1005.9</v>
      </c>
    </row>
    <row r="39" spans="2:8">
      <c r="B39" s="15">
        <v>42971</v>
      </c>
      <c r="C39" s="7" t="s">
        <v>21</v>
      </c>
      <c r="D39" s="7" t="s">
        <v>22</v>
      </c>
      <c r="E39" s="8" t="s">
        <v>29</v>
      </c>
      <c r="F39" s="17">
        <v>3</v>
      </c>
      <c r="G39" s="12">
        <v>275</v>
      </c>
      <c r="H39" s="13">
        <f>F39*G39</f>
        <v>825</v>
      </c>
    </row>
    <row r="40" spans="2:8">
      <c r="B40" s="15">
        <v>42988</v>
      </c>
      <c r="C40" s="7" t="s">
        <v>15</v>
      </c>
      <c r="D40" s="7" t="s">
        <v>19</v>
      </c>
      <c r="E40" s="8" t="s">
        <v>14</v>
      </c>
      <c r="F40" s="7">
        <v>7</v>
      </c>
      <c r="G40" s="12">
        <v>1.29</v>
      </c>
      <c r="H40" s="13">
        <f t="shared" si="0"/>
        <v>9.0300000000000011</v>
      </c>
    </row>
    <row r="41" spans="2:8">
      <c r="B41" s="15">
        <v>43005</v>
      </c>
      <c r="C41" s="7" t="s">
        <v>21</v>
      </c>
      <c r="D41" s="7" t="s">
        <v>22</v>
      </c>
      <c r="E41" s="8" t="s">
        <v>20</v>
      </c>
      <c r="F41" s="7">
        <v>76</v>
      </c>
      <c r="G41" s="12">
        <v>1.99</v>
      </c>
      <c r="H41" s="13">
        <f t="shared" si="0"/>
        <v>151.24</v>
      </c>
    </row>
    <row r="42" spans="2:8">
      <c r="B42" s="15">
        <v>43022</v>
      </c>
      <c r="C42" s="7" t="s">
        <v>21</v>
      </c>
      <c r="D42" s="7" t="s">
        <v>24</v>
      </c>
      <c r="E42" s="8" t="s">
        <v>17</v>
      </c>
      <c r="F42" s="7">
        <v>57</v>
      </c>
      <c r="G42" s="12">
        <v>19.989999999999998</v>
      </c>
      <c r="H42" s="13">
        <f t="shared" si="0"/>
        <v>1139.4299999999998</v>
      </c>
    </row>
    <row r="43" spans="2:8">
      <c r="B43" s="15">
        <v>43039</v>
      </c>
      <c r="C43" s="7" t="s">
        <v>15</v>
      </c>
      <c r="D43" s="7" t="s">
        <v>23</v>
      </c>
      <c r="E43" s="8" t="s">
        <v>14</v>
      </c>
      <c r="F43" s="7">
        <v>14</v>
      </c>
      <c r="G43" s="12">
        <v>1.29</v>
      </c>
      <c r="H43" s="13">
        <f t="shared" si="0"/>
        <v>18.060000000000002</v>
      </c>
    </row>
    <row r="44" spans="2:8">
      <c r="B44" s="15">
        <v>43056</v>
      </c>
      <c r="C44" s="7" t="s">
        <v>15</v>
      </c>
      <c r="D44" s="7" t="s">
        <v>18</v>
      </c>
      <c r="E44" s="8" t="s">
        <v>17</v>
      </c>
      <c r="F44" s="7">
        <v>11</v>
      </c>
      <c r="G44" s="12">
        <v>4.99</v>
      </c>
      <c r="H44" s="13">
        <f t="shared" si="0"/>
        <v>54.89</v>
      </c>
    </row>
    <row r="45" spans="2:8">
      <c r="B45" s="15">
        <v>43073</v>
      </c>
      <c r="C45" s="7" t="s">
        <v>15</v>
      </c>
      <c r="D45" s="7" t="s">
        <v>18</v>
      </c>
      <c r="E45" s="8" t="s">
        <v>17</v>
      </c>
      <c r="F45" s="7">
        <v>94</v>
      </c>
      <c r="G45" s="12">
        <v>19.989999999999998</v>
      </c>
      <c r="H45" s="13">
        <f t="shared" si="0"/>
        <v>1879.06</v>
      </c>
    </row>
    <row r="46" spans="2:8">
      <c r="B46" s="16">
        <v>43090</v>
      </c>
      <c r="C46" s="9" t="s">
        <v>15</v>
      </c>
      <c r="D46" s="9" t="s">
        <v>23</v>
      </c>
      <c r="E46" s="10" t="s">
        <v>17</v>
      </c>
      <c r="F46" s="9">
        <v>28</v>
      </c>
      <c r="G46" s="14">
        <v>4.99</v>
      </c>
      <c r="H46" s="13">
        <f t="shared" si="0"/>
        <v>139.72</v>
      </c>
    </row>
  </sheetData>
  <sortState xmlns:xlrd2="http://schemas.microsoft.com/office/spreadsheetml/2017/richdata2" ref="P4:P46">
    <sortCondition ref="P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RowHeight="14.75"/>
  <cols>
    <col min="1" max="1" width="14.08984375" customWidth="1"/>
    <col min="2" max="2" width="75" customWidth="1"/>
    <col min="3" max="3" width="3.54296875" customWidth="1"/>
    <col min="4" max="4" width="72" customWidth="1"/>
    <col min="5" max="5" width="3.31640625" customWidth="1"/>
    <col min="6" max="6" width="70.08984375" customWidth="1"/>
  </cols>
  <sheetData>
    <row r="1" spans="1:6" ht="31.25">
      <c r="B1" s="31" t="s">
        <v>71</v>
      </c>
      <c r="D1" s="31" t="s">
        <v>78</v>
      </c>
      <c r="F1" s="31" t="s">
        <v>79</v>
      </c>
    </row>
    <row r="2" spans="1:6" ht="15.5" thickBot="1">
      <c r="A2" s="1" t="s">
        <v>35</v>
      </c>
    </row>
    <row r="3" spans="1:6" ht="15.5" thickBot="1">
      <c r="A3" t="s">
        <v>64</v>
      </c>
      <c r="B3" s="30" t="s">
        <v>104</v>
      </c>
    </row>
    <row r="4" spans="1:6" ht="15.5" thickBot="1">
      <c r="B4" s="30" t="s">
        <v>105</v>
      </c>
    </row>
    <row r="5" spans="1:6" ht="15.5" thickBot="1">
      <c r="B5" s="30"/>
    </row>
    <row r="6" spans="1:6" ht="15.5" thickBot="1">
      <c r="B6" s="30"/>
    </row>
    <row r="8" spans="1:6" ht="15.5" thickBot="1">
      <c r="A8" s="1" t="s">
        <v>37</v>
      </c>
    </row>
    <row r="9" spans="1:6" ht="15.5" thickBot="1">
      <c r="A9" t="s">
        <v>65</v>
      </c>
      <c r="B9" s="30" t="s">
        <v>54</v>
      </c>
    </row>
    <row r="10" spans="1:6" ht="15.5" thickBot="1">
      <c r="B10" s="30" t="s">
        <v>117</v>
      </c>
    </row>
    <row r="11" spans="1:6" ht="15.5" thickBot="1">
      <c r="B11" s="30" t="s">
        <v>53</v>
      </c>
    </row>
    <row r="12" spans="1:6" ht="15.5" thickBot="1">
      <c r="B12" s="30"/>
    </row>
    <row r="14" spans="1:6" ht="15.5" thickBot="1">
      <c r="A14" s="1" t="s">
        <v>41</v>
      </c>
    </row>
    <row r="15" spans="1:6" ht="15.5" thickBot="1">
      <c r="A15" t="s">
        <v>66</v>
      </c>
      <c r="B15" s="30" t="s">
        <v>56</v>
      </c>
    </row>
    <row r="16" spans="1:6" ht="15.5" thickBot="1">
      <c r="B16" s="30" t="s">
        <v>38</v>
      </c>
    </row>
    <row r="17" spans="1:2" ht="15.5" thickBot="1">
      <c r="B17" s="30" t="s">
        <v>57</v>
      </c>
    </row>
    <row r="18" spans="1:2" ht="15.5" thickBot="1">
      <c r="B18" s="30" t="s">
        <v>58</v>
      </c>
    </row>
    <row r="19" spans="1:2" ht="15.5" thickBot="1"/>
    <row r="20" spans="1:2" ht="15.5" thickBot="1">
      <c r="A20" t="s">
        <v>67</v>
      </c>
      <c r="B20" s="30" t="s">
        <v>55</v>
      </c>
    </row>
    <row r="21" spans="1:2" ht="15.5" thickBot="1">
      <c r="B21" s="30" t="s">
        <v>60</v>
      </c>
    </row>
    <row r="22" spans="1:2" ht="15.5" thickBot="1">
      <c r="B22" s="30" t="s">
        <v>39</v>
      </c>
    </row>
    <row r="23" spans="1:2" ht="15.5" thickBot="1">
      <c r="B23" s="30" t="s">
        <v>59</v>
      </c>
    </row>
    <row r="24" spans="1:2" ht="15.5" thickBot="1"/>
    <row r="25" spans="1:2" ht="15.5" thickBot="1">
      <c r="A25" t="s">
        <v>68</v>
      </c>
      <c r="B25" s="30" t="s">
        <v>40</v>
      </c>
    </row>
    <row r="26" spans="1:2" ht="15.5" thickBot="1">
      <c r="B26" s="30" t="s">
        <v>61</v>
      </c>
    </row>
    <row r="27" spans="1:2" ht="15.5" thickBot="1">
      <c r="B27" s="30" t="s">
        <v>62</v>
      </c>
    </row>
    <row r="28" spans="1:2" ht="15.5" thickBot="1">
      <c r="B28" s="30" t="s">
        <v>63</v>
      </c>
    </row>
    <row r="30" spans="1:2" ht="15.5" thickBot="1">
      <c r="A30" s="1" t="s">
        <v>42</v>
      </c>
    </row>
    <row r="31" spans="1:2" ht="15.5" thickBot="1">
      <c r="A31" t="s">
        <v>69</v>
      </c>
      <c r="B31" s="30" t="s">
        <v>109</v>
      </c>
    </row>
    <row r="32" spans="1:2" ht="15.5" thickBot="1">
      <c r="B32" s="30" t="s">
        <v>110</v>
      </c>
    </row>
    <row r="33" spans="1:2" ht="15.5" thickBot="1">
      <c r="B33" s="30" t="s">
        <v>111</v>
      </c>
    </row>
    <row r="34" spans="1:2" ht="15.5" thickBot="1">
      <c r="B34" s="30" t="s">
        <v>112</v>
      </c>
    </row>
    <row r="36" spans="1:2" ht="15.5" thickBot="1">
      <c r="A36" s="1" t="s">
        <v>43</v>
      </c>
    </row>
    <row r="37" spans="1:2" ht="15.5" thickBot="1">
      <c r="A37" t="s">
        <v>70</v>
      </c>
      <c r="B37" s="30" t="s">
        <v>113</v>
      </c>
    </row>
    <row r="38" spans="1:2" ht="15.5" thickBot="1">
      <c r="B38" s="30" t="s">
        <v>114</v>
      </c>
    </row>
    <row r="39" spans="1:2" ht="15.5" thickBot="1">
      <c r="B39" s="30" t="s">
        <v>115</v>
      </c>
    </row>
    <row r="40" spans="1:2" ht="15.5" thickBot="1">
      <c r="B40" s="30" t="s">
        <v>116</v>
      </c>
    </row>
    <row r="42" spans="1:2" ht="15.5" thickBot="1">
      <c r="A42" s="1" t="s">
        <v>44</v>
      </c>
    </row>
    <row r="43" spans="1:2" ht="15.5" thickBot="1">
      <c r="A43" t="s">
        <v>72</v>
      </c>
      <c r="B43" s="30" t="s">
        <v>45</v>
      </c>
    </row>
    <row r="44" spans="1:2" ht="15.5" thickBot="1">
      <c r="B44" s="30" t="s">
        <v>106</v>
      </c>
    </row>
    <row r="45" spans="1:2" ht="15.5" thickBot="1">
      <c r="B45" s="30" t="s">
        <v>107</v>
      </c>
    </row>
    <row r="46" spans="1:2" ht="15.5" thickBot="1">
      <c r="B46" s="30" t="s">
        <v>108</v>
      </c>
    </row>
    <row r="48" spans="1:2" ht="15.5" thickBot="1">
      <c r="A48" s="1" t="s">
        <v>46</v>
      </c>
    </row>
    <row r="49" spans="1:6" ht="15.5" thickBot="1">
      <c r="A49" t="s">
        <v>76</v>
      </c>
      <c r="B49" s="30" t="s">
        <v>74</v>
      </c>
    </row>
    <row r="50" spans="1:6" ht="15.5" thickBot="1">
      <c r="B50" s="30" t="s">
        <v>73</v>
      </c>
    </row>
    <row r="51" spans="1:6" ht="15.5" thickBot="1">
      <c r="B51" s="30" t="s">
        <v>75</v>
      </c>
    </row>
    <row r="52" spans="1:6" ht="15.5" thickBot="1">
      <c r="B52" s="30"/>
    </row>
    <row r="54" spans="1:6" ht="15.5" thickBot="1">
      <c r="A54" s="1" t="s">
        <v>118</v>
      </c>
      <c r="D54" t="b">
        <f>ISERROR(Data!$H$15+Data!$H$18)</f>
        <v>0</v>
      </c>
      <c r="E54" t="b">
        <f>ISERROR(Data!$H$15+Data!$H$18)</f>
        <v>0</v>
      </c>
    </row>
    <row r="55" spans="1:6" ht="15.5" thickBot="1">
      <c r="A55" t="s">
        <v>77</v>
      </c>
      <c r="B55" s="30" t="str">
        <f>IF($D$54,D55,F55)</f>
        <v>Highlight the range K2:M17 now, right click and select Format cells. Select Protection and Lock selected range.</v>
      </c>
      <c r="D55" s="30" t="s">
        <v>80</v>
      </c>
      <c r="F55" s="30" t="s">
        <v>48</v>
      </c>
    </row>
    <row r="56" spans="1:6" ht="15.5" thickBot="1">
      <c r="B56" s="30" t="str">
        <f t="shared" ref="B56:B58" si="0">IF($D$54,D56,F56)</f>
        <v>Right click on tab sheet name and select protect worksheet (Optionally supply an UNFORGETTABLE password).</v>
      </c>
      <c r="D56" s="30" t="s">
        <v>81</v>
      </c>
      <c r="F56" s="30" t="s">
        <v>49</v>
      </c>
    </row>
    <row r="57" spans="1:6" ht="15.5" thickBot="1">
      <c r="B57" s="30" t="str">
        <f t="shared" si="0"/>
        <v>Highlight the working range e.g. A1:M46, right click and select Format cells. Select Protection and Unlock selected range.</v>
      </c>
      <c r="D57" s="30" t="s">
        <v>81</v>
      </c>
      <c r="F57" s="30" t="s">
        <v>47</v>
      </c>
    </row>
    <row r="58" spans="1:6" ht="15.5" thickBot="1">
      <c r="B58" s="30" t="str">
        <f t="shared" si="0"/>
        <v xml:space="preserve"> </v>
      </c>
      <c r="D58" s="30" t="s">
        <v>81</v>
      </c>
      <c r="F58" s="30" t="s">
        <v>81</v>
      </c>
    </row>
    <row r="59" spans="1:6" ht="15.5" thickBot="1">
      <c r="D59" t="b">
        <f>ISERROR(Data!$H$39+Data!$M$17)</f>
        <v>0</v>
      </c>
      <c r="E59" t="b">
        <f>ISERROR(Data!$H$39+Data!$M$17)</f>
        <v>0</v>
      </c>
    </row>
    <row r="60" spans="1:6" ht="15.5" thickBot="1">
      <c r="A60" t="s">
        <v>82</v>
      </c>
      <c r="B60" s="30" t="str">
        <f>IF($D$59,D60,F60)</f>
        <v>Highlight the range K2:M17 now, right click and select Format cells. Select Protection and Lock selected range.</v>
      </c>
      <c r="D60" s="30" t="s">
        <v>80</v>
      </c>
      <c r="F60" s="30" t="s">
        <v>48</v>
      </c>
    </row>
    <row r="61" spans="1:6" ht="15.5" thickBot="1">
      <c r="B61" s="30" t="str">
        <f t="shared" ref="B61:B63" si="1">IF($D$59,D61,F61)</f>
        <v>Right click on tab sheet name and select protect worksheet (Optionally supply an UNFORGETTABLE password).</v>
      </c>
      <c r="D61" s="30" t="s">
        <v>81</v>
      </c>
      <c r="F61" s="30" t="s">
        <v>49</v>
      </c>
    </row>
    <row r="62" spans="1:6" ht="15.5" thickBot="1">
      <c r="B62" s="30" t="str">
        <f t="shared" si="1"/>
        <v>Highlight the working range e.g. A1:M46, right click and select Format cells. Select Protection and Unlock selected range.</v>
      </c>
      <c r="D62" s="30" t="s">
        <v>81</v>
      </c>
      <c r="F62" s="30" t="s">
        <v>47</v>
      </c>
    </row>
    <row r="63" spans="1:6" ht="15.5" thickBot="1">
      <c r="B63" s="30" t="str">
        <f t="shared" si="1"/>
        <v xml:space="preserve"> </v>
      </c>
      <c r="D63" s="30" t="s">
        <v>81</v>
      </c>
      <c r="F63" s="30" t="s">
        <v>81</v>
      </c>
    </row>
    <row r="64" spans="1:6" ht="15.5" thickBot="1">
      <c r="D64" t="b">
        <f>IFERROR(NOT(AND(Data!$B$2=43,Data!$C$2=43,Data!$L$17=43,Data!$L$2=43)),TRUE)</f>
        <v>0</v>
      </c>
      <c r="E64" t="b">
        <f>IFERROR(NOT(AND(Data!$B$2=43,Data!$C$2=43,Data!$L$17=43,Data!$L$2=43)),TRUE)</f>
        <v>0</v>
      </c>
    </row>
    <row r="65" spans="1:6" ht="15.5" thickBot="1">
      <c r="A65" t="s">
        <v>83</v>
      </c>
      <c r="B65" s="30" t="str">
        <f>IF($D$64,D65,F65)</f>
        <v>Highlight the range K2:M17 now, right click and select Format cells. Select Protection and Lock selected range.</v>
      </c>
      <c r="D65" s="30" t="s">
        <v>80</v>
      </c>
      <c r="F65" s="30" t="s">
        <v>48</v>
      </c>
    </row>
    <row r="66" spans="1:6" ht="15.5" thickBot="1">
      <c r="B66" s="30" t="str">
        <f t="shared" ref="B66:B68" si="2">IF($D$64,D66,F66)</f>
        <v>Right click on tab sheet name and select protect worksheet (Optionally supply an UNFORGETTABLE password).</v>
      </c>
      <c r="D66" s="30" t="s">
        <v>81</v>
      </c>
      <c r="F66" s="30" t="s">
        <v>49</v>
      </c>
    </row>
    <row r="67" spans="1:6" ht="15.5" thickBot="1">
      <c r="B67" s="30" t="str">
        <f t="shared" si="2"/>
        <v>Highlight the working range e.g. A1:M46, right click and select Format cells. Select Protection and Unlock selected range.</v>
      </c>
      <c r="D67" s="30" t="s">
        <v>81</v>
      </c>
      <c r="F67" s="30" t="s">
        <v>47</v>
      </c>
    </row>
    <row r="68" spans="1:6" ht="15.5" thickBot="1">
      <c r="B68" s="30" t="str">
        <f t="shared" si="2"/>
        <v xml:space="preserve"> </v>
      </c>
      <c r="D68" s="30" t="s">
        <v>81</v>
      </c>
      <c r="F68" s="30" t="s">
        <v>81</v>
      </c>
    </row>
    <row r="70" spans="1:6" ht="15.5" thickBot="1">
      <c r="A70" s="1" t="s">
        <v>51</v>
      </c>
    </row>
    <row r="71" spans="1:6" ht="15.5" thickBot="1">
      <c r="A71" t="s">
        <v>87</v>
      </c>
      <c r="B71" s="30" t="s">
        <v>52</v>
      </c>
    </row>
    <row r="72" spans="1:6" ht="15.5" thickBot="1">
      <c r="B72" s="30" t="s">
        <v>84</v>
      </c>
    </row>
    <row r="73" spans="1:6" ht="15.5" thickBot="1">
      <c r="B73" s="30" t="s">
        <v>85</v>
      </c>
    </row>
    <row r="74" spans="1:6" ht="15.5" thickBot="1">
      <c r="B74" s="30" t="s">
        <v>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Deepak Samuel Kirubakaran</cp:lastModifiedBy>
  <dcterms:created xsi:type="dcterms:W3CDTF">2017-08-19T09:21:06Z</dcterms:created>
  <dcterms:modified xsi:type="dcterms:W3CDTF">2024-08-05T00:01:58Z</dcterms:modified>
</cp:coreProperties>
</file>