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ocuments\01_Dave's Stuff\Programs\GitHub_home\Finance\"/>
    </mc:Choice>
  </mc:AlternateContent>
  <xr:revisionPtr revIDLastSave="0" documentId="13_ncr:1_{70B9FDF0-A83D-40CF-8A23-22A218A5D244}" xr6:coauthVersionLast="36" xr6:coauthVersionMax="45" xr10:uidLastSave="{00000000-0000-0000-0000-000000000000}"/>
  <bookViews>
    <workbookView xWindow="0" yWindow="0" windowWidth="17940" windowHeight="8355" activeTab="2" xr2:uid="{00000000-000D-0000-FFFF-FFFF00000000}"/>
  </bookViews>
  <sheets>
    <sheet name="value" sheetId="17" r:id="rId1"/>
    <sheet name="TWR" sheetId="22" r:id="rId2"/>
    <sheet name="check" sheetId="23" r:id="rId3"/>
  </sheets>
  <calcPr calcId="191029"/>
</workbook>
</file>

<file path=xl/calcChain.xml><?xml version="1.0" encoding="utf-8"?>
<calcChain xmlns="http://schemas.openxmlformats.org/spreadsheetml/2006/main">
  <c r="AF60" i="23" l="1"/>
  <c r="AF61" i="23"/>
  <c r="AF62" i="23"/>
  <c r="AF63" i="23"/>
  <c r="AF64" i="23"/>
  <c r="AF65" i="23"/>
  <c r="AF66" i="23"/>
  <c r="AF67" i="23"/>
  <c r="AF68" i="23"/>
  <c r="AF69" i="23"/>
  <c r="AF59" i="23"/>
  <c r="Q59" i="23"/>
  <c r="R59" i="23"/>
  <c r="S59" i="23"/>
  <c r="T59" i="23"/>
  <c r="U59" i="23"/>
  <c r="Q60" i="23"/>
  <c r="R60" i="23"/>
  <c r="S60" i="23"/>
  <c r="T60" i="23"/>
  <c r="U60" i="23"/>
  <c r="Q61" i="23"/>
  <c r="R61" i="23"/>
  <c r="S61" i="23"/>
  <c r="T61" i="23"/>
  <c r="U61" i="23"/>
  <c r="Q62" i="23"/>
  <c r="R62" i="23"/>
  <c r="S62" i="23"/>
  <c r="T62" i="23"/>
  <c r="U62" i="23"/>
  <c r="Q63" i="23"/>
  <c r="R63" i="23"/>
  <c r="S63" i="23"/>
  <c r="T63" i="23"/>
  <c r="U63" i="23"/>
  <c r="Q64" i="23"/>
  <c r="R64" i="23"/>
  <c r="S64" i="23"/>
  <c r="T64" i="23"/>
  <c r="U64" i="23"/>
  <c r="Q65" i="23"/>
  <c r="R65" i="23"/>
  <c r="S65" i="23"/>
  <c r="T65" i="23"/>
  <c r="U65" i="23"/>
  <c r="Q66" i="23"/>
  <c r="R66" i="23"/>
  <c r="S66" i="23"/>
  <c r="T66" i="23"/>
  <c r="U66" i="23"/>
  <c r="Q67" i="23"/>
  <c r="R67" i="23"/>
  <c r="S67" i="23"/>
  <c r="T67" i="23"/>
  <c r="U67" i="23"/>
  <c r="Q68" i="23"/>
  <c r="R68" i="23"/>
  <c r="S68" i="23"/>
  <c r="T68" i="23"/>
  <c r="U68" i="23"/>
  <c r="Q69" i="23"/>
  <c r="R69" i="23"/>
  <c r="S69" i="23"/>
  <c r="T69" i="23"/>
  <c r="U69" i="23"/>
  <c r="P60" i="23"/>
  <c r="P61" i="23"/>
  <c r="P62" i="23"/>
  <c r="P63" i="23"/>
  <c r="P64" i="23"/>
  <c r="P65" i="23"/>
  <c r="P66" i="23"/>
  <c r="P67" i="23"/>
  <c r="P68" i="23"/>
  <c r="P69" i="23"/>
  <c r="P59" i="23"/>
  <c r="N11" i="23"/>
  <c r="N29" i="23"/>
  <c r="N37" i="23"/>
  <c r="N61" i="23"/>
  <c r="N69" i="23"/>
  <c r="B8" i="23"/>
  <c r="C8" i="23"/>
  <c r="D8" i="23"/>
  <c r="E8" i="23"/>
  <c r="F8" i="23"/>
  <c r="G8" i="23"/>
  <c r="B9" i="23"/>
  <c r="C9" i="23"/>
  <c r="D9" i="23"/>
  <c r="E9" i="23"/>
  <c r="F9" i="23"/>
  <c r="B10" i="23"/>
  <c r="C10" i="23"/>
  <c r="D10" i="23"/>
  <c r="E10" i="23"/>
  <c r="F10" i="23"/>
  <c r="B11" i="23"/>
  <c r="C11" i="23"/>
  <c r="D11" i="23"/>
  <c r="E11" i="23"/>
  <c r="F11" i="23"/>
  <c r="G11" i="23"/>
  <c r="B12" i="23"/>
  <c r="G12" i="23" s="1"/>
  <c r="C12" i="23"/>
  <c r="D12" i="23"/>
  <c r="E12" i="23"/>
  <c r="F12" i="23"/>
  <c r="B13" i="23"/>
  <c r="C13" i="23"/>
  <c r="D13" i="23"/>
  <c r="E13" i="23"/>
  <c r="N13" i="23" s="1"/>
  <c r="F13" i="23"/>
  <c r="B14" i="23"/>
  <c r="C14" i="23"/>
  <c r="D14" i="23"/>
  <c r="E14" i="23"/>
  <c r="F14" i="23"/>
  <c r="B15" i="23"/>
  <c r="C15" i="23"/>
  <c r="D15" i="23"/>
  <c r="E15" i="23"/>
  <c r="F15" i="23"/>
  <c r="B16" i="23"/>
  <c r="C16" i="23"/>
  <c r="D16" i="23"/>
  <c r="E16" i="23"/>
  <c r="F16" i="23"/>
  <c r="B17" i="23"/>
  <c r="C17" i="23"/>
  <c r="D17" i="23"/>
  <c r="E17" i="23"/>
  <c r="F17" i="23"/>
  <c r="B18" i="23"/>
  <c r="C18" i="23"/>
  <c r="D18" i="23"/>
  <c r="E18" i="23"/>
  <c r="F18" i="23"/>
  <c r="B19" i="23"/>
  <c r="C19" i="23"/>
  <c r="D19" i="23"/>
  <c r="E19" i="23"/>
  <c r="F19" i="23"/>
  <c r="B20" i="23"/>
  <c r="G20" i="23" s="1"/>
  <c r="C20" i="23"/>
  <c r="D20" i="23"/>
  <c r="E20" i="23"/>
  <c r="F20" i="23"/>
  <c r="B21" i="23"/>
  <c r="C21" i="23"/>
  <c r="D21" i="23"/>
  <c r="N21" i="23" s="1"/>
  <c r="E21" i="23"/>
  <c r="F21" i="23"/>
  <c r="B22" i="23"/>
  <c r="C22" i="23"/>
  <c r="D22" i="23"/>
  <c r="E22" i="23"/>
  <c r="F22" i="23"/>
  <c r="B23" i="23"/>
  <c r="G23" i="23" s="1"/>
  <c r="C23" i="23"/>
  <c r="D23" i="23"/>
  <c r="E23" i="23"/>
  <c r="F23" i="23"/>
  <c r="B24" i="23"/>
  <c r="G24" i="23" s="1"/>
  <c r="C24" i="23"/>
  <c r="D24" i="23"/>
  <c r="E24" i="23"/>
  <c r="F24" i="23"/>
  <c r="B25" i="23"/>
  <c r="C25" i="23"/>
  <c r="D25" i="23"/>
  <c r="E25" i="23"/>
  <c r="F25" i="23"/>
  <c r="B26" i="23"/>
  <c r="C26" i="23"/>
  <c r="D26" i="23"/>
  <c r="E26" i="23"/>
  <c r="F26" i="23"/>
  <c r="B27" i="23"/>
  <c r="G27" i="23" s="1"/>
  <c r="C27" i="23"/>
  <c r="D27" i="23"/>
  <c r="E27" i="23"/>
  <c r="F27" i="23"/>
  <c r="B28" i="23"/>
  <c r="C28" i="23"/>
  <c r="D28" i="23"/>
  <c r="E28" i="23"/>
  <c r="F28" i="23"/>
  <c r="B29" i="23"/>
  <c r="C29" i="23"/>
  <c r="D29" i="23"/>
  <c r="E29" i="23"/>
  <c r="F29" i="23"/>
  <c r="B30" i="23"/>
  <c r="C30" i="23"/>
  <c r="D30" i="23"/>
  <c r="E30" i="23"/>
  <c r="F30" i="23"/>
  <c r="B31" i="23"/>
  <c r="C31" i="23"/>
  <c r="D31" i="23"/>
  <c r="E31" i="23"/>
  <c r="F31" i="23"/>
  <c r="B32" i="23"/>
  <c r="C32" i="23"/>
  <c r="D32" i="23"/>
  <c r="E32" i="23"/>
  <c r="F32" i="23"/>
  <c r="B33" i="23"/>
  <c r="C33" i="23"/>
  <c r="D33" i="23"/>
  <c r="E33" i="23"/>
  <c r="F33" i="23"/>
  <c r="B34" i="23"/>
  <c r="C34" i="23"/>
  <c r="D34" i="23"/>
  <c r="E34" i="23"/>
  <c r="F34" i="23"/>
  <c r="B35" i="23"/>
  <c r="N35" i="23" s="1"/>
  <c r="C35" i="23"/>
  <c r="G35" i="23" s="1"/>
  <c r="D35" i="23"/>
  <c r="E35" i="23"/>
  <c r="F35" i="23"/>
  <c r="B36" i="23"/>
  <c r="G36" i="23" s="1"/>
  <c r="C36" i="23"/>
  <c r="D36" i="23"/>
  <c r="E36" i="23"/>
  <c r="F36" i="23"/>
  <c r="B37" i="23"/>
  <c r="C37" i="23"/>
  <c r="D37" i="23"/>
  <c r="E37" i="23"/>
  <c r="F37" i="23"/>
  <c r="B38" i="23"/>
  <c r="C38" i="23"/>
  <c r="D38" i="23"/>
  <c r="E38" i="23"/>
  <c r="F38" i="23"/>
  <c r="B39" i="23"/>
  <c r="G39" i="23" s="1"/>
  <c r="C39" i="23"/>
  <c r="D39" i="23"/>
  <c r="E39" i="23"/>
  <c r="F39" i="23"/>
  <c r="B40" i="23"/>
  <c r="C40" i="23"/>
  <c r="D40" i="23"/>
  <c r="E40" i="23"/>
  <c r="F40" i="23"/>
  <c r="G40" i="23"/>
  <c r="B41" i="23"/>
  <c r="C41" i="23"/>
  <c r="D41" i="23"/>
  <c r="E41" i="23"/>
  <c r="F41" i="23"/>
  <c r="B42" i="23"/>
  <c r="C42" i="23"/>
  <c r="D42" i="23"/>
  <c r="E42" i="23"/>
  <c r="F42" i="23"/>
  <c r="B43" i="23"/>
  <c r="C43" i="23"/>
  <c r="D43" i="23"/>
  <c r="E43" i="23"/>
  <c r="F43" i="23"/>
  <c r="G43" i="23"/>
  <c r="B44" i="23"/>
  <c r="G44" i="23" s="1"/>
  <c r="C44" i="23"/>
  <c r="D44" i="23"/>
  <c r="E44" i="23"/>
  <c r="F44" i="23"/>
  <c r="B45" i="23"/>
  <c r="C45" i="23"/>
  <c r="D45" i="23"/>
  <c r="E45" i="23"/>
  <c r="N45" i="23" s="1"/>
  <c r="F45" i="23"/>
  <c r="B46" i="23"/>
  <c r="C46" i="23"/>
  <c r="D46" i="23"/>
  <c r="E46" i="23"/>
  <c r="F46" i="23"/>
  <c r="B47" i="23"/>
  <c r="C47" i="23"/>
  <c r="D47" i="23"/>
  <c r="E47" i="23"/>
  <c r="F47" i="23"/>
  <c r="B48" i="23"/>
  <c r="C48" i="23"/>
  <c r="D48" i="23"/>
  <c r="E48" i="23"/>
  <c r="F48" i="23"/>
  <c r="B49" i="23"/>
  <c r="C49" i="23"/>
  <c r="D49" i="23"/>
  <c r="E49" i="23"/>
  <c r="F49" i="23"/>
  <c r="B50" i="23"/>
  <c r="C50" i="23"/>
  <c r="D50" i="23"/>
  <c r="E50" i="23"/>
  <c r="F50" i="23"/>
  <c r="B51" i="23"/>
  <c r="C51" i="23"/>
  <c r="D51" i="23"/>
  <c r="E51" i="23"/>
  <c r="F51" i="23"/>
  <c r="B52" i="23"/>
  <c r="G52" i="23" s="1"/>
  <c r="C52" i="23"/>
  <c r="D52" i="23"/>
  <c r="E52" i="23"/>
  <c r="F52" i="23"/>
  <c r="B53" i="23"/>
  <c r="C53" i="23"/>
  <c r="D53" i="23"/>
  <c r="N53" i="23" s="1"/>
  <c r="E53" i="23"/>
  <c r="F53" i="23"/>
  <c r="B54" i="23"/>
  <c r="C54" i="23"/>
  <c r="D54" i="23"/>
  <c r="E54" i="23"/>
  <c r="F54" i="23"/>
  <c r="B55" i="23"/>
  <c r="G55" i="23" s="1"/>
  <c r="C55" i="23"/>
  <c r="D55" i="23"/>
  <c r="E55" i="23"/>
  <c r="F55" i="23"/>
  <c r="B56" i="23"/>
  <c r="G56" i="23" s="1"/>
  <c r="C56" i="23"/>
  <c r="D56" i="23"/>
  <c r="E56" i="23"/>
  <c r="F56" i="23"/>
  <c r="B57" i="23"/>
  <c r="C57" i="23"/>
  <c r="D57" i="23"/>
  <c r="E57" i="23"/>
  <c r="F57" i="23"/>
  <c r="B58" i="23"/>
  <c r="C58" i="23"/>
  <c r="D58" i="23"/>
  <c r="E58" i="23"/>
  <c r="F58" i="23"/>
  <c r="B59" i="23"/>
  <c r="G59" i="23" s="1"/>
  <c r="C59" i="23"/>
  <c r="D59" i="23"/>
  <c r="E59" i="23"/>
  <c r="F59" i="23"/>
  <c r="B60" i="23"/>
  <c r="C60" i="23"/>
  <c r="D60" i="23"/>
  <c r="E60" i="23"/>
  <c r="F60" i="23"/>
  <c r="B61" i="23"/>
  <c r="C61" i="23"/>
  <c r="D61" i="23"/>
  <c r="E61" i="23"/>
  <c r="F61" i="23"/>
  <c r="B62" i="23"/>
  <c r="C62" i="23"/>
  <c r="D62" i="23"/>
  <c r="E62" i="23"/>
  <c r="F62" i="23"/>
  <c r="B63" i="23"/>
  <c r="C63" i="23"/>
  <c r="D63" i="23"/>
  <c r="E63" i="23"/>
  <c r="F63" i="23"/>
  <c r="B64" i="23"/>
  <c r="C64" i="23"/>
  <c r="D64" i="23"/>
  <c r="E64" i="23"/>
  <c r="F64" i="23"/>
  <c r="B65" i="23"/>
  <c r="C65" i="23"/>
  <c r="D65" i="23"/>
  <c r="E65" i="23"/>
  <c r="F65" i="23"/>
  <c r="B66" i="23"/>
  <c r="C66" i="23"/>
  <c r="D66" i="23"/>
  <c r="E66" i="23"/>
  <c r="F66" i="23"/>
  <c r="B67" i="23"/>
  <c r="N67" i="23" s="1"/>
  <c r="C67" i="23"/>
  <c r="G67" i="23" s="1"/>
  <c r="D67" i="23"/>
  <c r="E67" i="23"/>
  <c r="F67" i="23"/>
  <c r="B68" i="23"/>
  <c r="G68" i="23" s="1"/>
  <c r="C68" i="23"/>
  <c r="D68" i="23"/>
  <c r="E68" i="23"/>
  <c r="F68" i="23"/>
  <c r="B69" i="23"/>
  <c r="C69" i="23"/>
  <c r="D69" i="23"/>
  <c r="E69" i="23"/>
  <c r="F69" i="23"/>
  <c r="C7" i="23"/>
  <c r="D7" i="23"/>
  <c r="E7" i="23"/>
  <c r="F7" i="23"/>
  <c r="B7" i="23"/>
  <c r="J7" i="23"/>
  <c r="K7" i="23"/>
  <c r="L7" i="23"/>
  <c r="M7" i="23"/>
  <c r="J8" i="23"/>
  <c r="K8" i="23"/>
  <c r="L8" i="23"/>
  <c r="M8" i="23"/>
  <c r="J9" i="23"/>
  <c r="K9" i="23"/>
  <c r="L9" i="23"/>
  <c r="M9" i="23"/>
  <c r="J10" i="23"/>
  <c r="K10" i="23"/>
  <c r="L10" i="23"/>
  <c r="M10" i="23"/>
  <c r="J11" i="23"/>
  <c r="K11" i="23"/>
  <c r="L11" i="23"/>
  <c r="M11" i="23"/>
  <c r="J12" i="23"/>
  <c r="K12" i="23"/>
  <c r="L12" i="23"/>
  <c r="M12" i="23"/>
  <c r="J13" i="23"/>
  <c r="K13" i="23"/>
  <c r="L13" i="23"/>
  <c r="M13" i="23"/>
  <c r="J14" i="23"/>
  <c r="K14" i="23"/>
  <c r="L14" i="23"/>
  <c r="M14" i="23"/>
  <c r="J15" i="23"/>
  <c r="K15" i="23"/>
  <c r="L15" i="23"/>
  <c r="M15" i="23"/>
  <c r="J16" i="23"/>
  <c r="K16" i="23"/>
  <c r="L16" i="23"/>
  <c r="M16" i="23"/>
  <c r="J17" i="23"/>
  <c r="K17" i="23"/>
  <c r="L17" i="23"/>
  <c r="M17" i="23"/>
  <c r="J18" i="23"/>
  <c r="K18" i="23"/>
  <c r="L18" i="23"/>
  <c r="M18" i="23"/>
  <c r="J19" i="23"/>
  <c r="K19" i="23"/>
  <c r="L19" i="23"/>
  <c r="N19" i="23" s="1"/>
  <c r="M19" i="23"/>
  <c r="J20" i="23"/>
  <c r="K20" i="23"/>
  <c r="L20" i="23"/>
  <c r="M20" i="23"/>
  <c r="J21" i="23"/>
  <c r="K21" i="23"/>
  <c r="L21" i="23"/>
  <c r="M21" i="23"/>
  <c r="J22" i="23"/>
  <c r="K22" i="23"/>
  <c r="L22" i="23"/>
  <c r="M22" i="23"/>
  <c r="J23" i="23"/>
  <c r="K23" i="23"/>
  <c r="L23" i="23"/>
  <c r="M23" i="23"/>
  <c r="J24" i="23"/>
  <c r="K24" i="23"/>
  <c r="L24" i="23"/>
  <c r="M24" i="23"/>
  <c r="J25" i="23"/>
  <c r="K25" i="23"/>
  <c r="L25" i="23"/>
  <c r="M25" i="23"/>
  <c r="J26" i="23"/>
  <c r="K26" i="23"/>
  <c r="L26" i="23"/>
  <c r="M26" i="23"/>
  <c r="J27" i="23"/>
  <c r="K27" i="23"/>
  <c r="L27" i="23"/>
  <c r="M27" i="23"/>
  <c r="J28" i="23"/>
  <c r="N28" i="23" s="1"/>
  <c r="K28" i="23"/>
  <c r="L28" i="23"/>
  <c r="M28" i="23"/>
  <c r="J29" i="23"/>
  <c r="K29" i="23"/>
  <c r="L29" i="23"/>
  <c r="M29" i="23"/>
  <c r="J30" i="23"/>
  <c r="K30" i="23"/>
  <c r="L30" i="23"/>
  <c r="M30" i="23"/>
  <c r="J31" i="23"/>
  <c r="K31" i="23"/>
  <c r="L31" i="23"/>
  <c r="M31" i="23"/>
  <c r="J32" i="23"/>
  <c r="K32" i="23"/>
  <c r="L32" i="23"/>
  <c r="M32" i="23"/>
  <c r="J33" i="23"/>
  <c r="K33" i="23"/>
  <c r="L33" i="23"/>
  <c r="M33" i="23"/>
  <c r="J34" i="23"/>
  <c r="K34" i="23"/>
  <c r="L34" i="23"/>
  <c r="M34" i="23"/>
  <c r="J35" i="23"/>
  <c r="K35" i="23"/>
  <c r="L35" i="23"/>
  <c r="M35" i="23"/>
  <c r="J36" i="23"/>
  <c r="N36" i="23" s="1"/>
  <c r="K36" i="23"/>
  <c r="L36" i="23"/>
  <c r="M36" i="23"/>
  <c r="J37" i="23"/>
  <c r="K37" i="23"/>
  <c r="L37" i="23"/>
  <c r="M37" i="23"/>
  <c r="J38" i="23"/>
  <c r="K38" i="23"/>
  <c r="L38" i="23"/>
  <c r="M38" i="23"/>
  <c r="J39" i="23"/>
  <c r="K39" i="23"/>
  <c r="L39" i="23"/>
  <c r="M39" i="23"/>
  <c r="J40" i="23"/>
  <c r="K40" i="23"/>
  <c r="L40" i="23"/>
  <c r="M40" i="23"/>
  <c r="J41" i="23"/>
  <c r="K41" i="23"/>
  <c r="L41" i="23"/>
  <c r="M41" i="23"/>
  <c r="J42" i="23"/>
  <c r="K42" i="23"/>
  <c r="L42" i="23"/>
  <c r="M42" i="23"/>
  <c r="J43" i="23"/>
  <c r="K43" i="23"/>
  <c r="L43" i="23"/>
  <c r="N43" i="23" s="1"/>
  <c r="M43" i="23"/>
  <c r="J44" i="23"/>
  <c r="K44" i="23"/>
  <c r="L44" i="23"/>
  <c r="M44" i="23"/>
  <c r="J45" i="23"/>
  <c r="K45" i="23"/>
  <c r="L45" i="23"/>
  <c r="M45" i="23"/>
  <c r="J46" i="23"/>
  <c r="K46" i="23"/>
  <c r="L46" i="23"/>
  <c r="M46" i="23"/>
  <c r="J47" i="23"/>
  <c r="K47" i="23"/>
  <c r="L47" i="23"/>
  <c r="M47" i="23"/>
  <c r="J48" i="23"/>
  <c r="K48" i="23"/>
  <c r="L48" i="23"/>
  <c r="M48" i="23"/>
  <c r="J49" i="23"/>
  <c r="K49" i="23"/>
  <c r="L49" i="23"/>
  <c r="M49" i="23"/>
  <c r="J50" i="23"/>
  <c r="K50" i="23"/>
  <c r="L50" i="23"/>
  <c r="M50" i="23"/>
  <c r="J51" i="23"/>
  <c r="K51" i="23"/>
  <c r="L51" i="23"/>
  <c r="N51" i="23" s="1"/>
  <c r="M51" i="23"/>
  <c r="J52" i="23"/>
  <c r="K52" i="23"/>
  <c r="L52" i="23"/>
  <c r="M52" i="23"/>
  <c r="J53" i="23"/>
  <c r="K53" i="23"/>
  <c r="L53" i="23"/>
  <c r="M53" i="23"/>
  <c r="J54" i="23"/>
  <c r="K54" i="23"/>
  <c r="L54" i="23"/>
  <c r="M54" i="23"/>
  <c r="J55" i="23"/>
  <c r="K55" i="23"/>
  <c r="L55" i="23"/>
  <c r="M55" i="23"/>
  <c r="J56" i="23"/>
  <c r="K56" i="23"/>
  <c r="L56" i="23"/>
  <c r="M56" i="23"/>
  <c r="J57" i="23"/>
  <c r="K57" i="23"/>
  <c r="L57" i="23"/>
  <c r="M57" i="23"/>
  <c r="J58" i="23"/>
  <c r="K58" i="23"/>
  <c r="L58" i="23"/>
  <c r="M58" i="23"/>
  <c r="J59" i="23"/>
  <c r="K59" i="23"/>
  <c r="L59" i="23"/>
  <c r="M59" i="23"/>
  <c r="J60" i="23"/>
  <c r="N60" i="23" s="1"/>
  <c r="K60" i="23"/>
  <c r="L60" i="23"/>
  <c r="M60" i="23"/>
  <c r="J61" i="23"/>
  <c r="K61" i="23"/>
  <c r="L61" i="23"/>
  <c r="M61" i="23"/>
  <c r="J62" i="23"/>
  <c r="K62" i="23"/>
  <c r="L62" i="23"/>
  <c r="M62" i="23"/>
  <c r="J63" i="23"/>
  <c r="K63" i="23"/>
  <c r="L63" i="23"/>
  <c r="M63" i="23"/>
  <c r="J64" i="23"/>
  <c r="K64" i="23"/>
  <c r="L64" i="23"/>
  <c r="M64" i="23"/>
  <c r="J65" i="23"/>
  <c r="K65" i="23"/>
  <c r="L65" i="23"/>
  <c r="M65" i="23"/>
  <c r="J66" i="23"/>
  <c r="K66" i="23"/>
  <c r="L66" i="23"/>
  <c r="M66" i="23"/>
  <c r="J67" i="23"/>
  <c r="K67" i="23"/>
  <c r="L67" i="23"/>
  <c r="M67" i="23"/>
  <c r="J68" i="23"/>
  <c r="N68" i="23" s="1"/>
  <c r="K68" i="23"/>
  <c r="L68" i="23"/>
  <c r="M68" i="23"/>
  <c r="J69" i="23"/>
  <c r="K69" i="23"/>
  <c r="L69" i="23"/>
  <c r="M69" i="23"/>
  <c r="I8" i="23"/>
  <c r="N8" i="23" s="1"/>
  <c r="I9" i="23"/>
  <c r="N9" i="23" s="1"/>
  <c r="I10" i="23"/>
  <c r="N10" i="23" s="1"/>
  <c r="I11" i="23"/>
  <c r="I12" i="23"/>
  <c r="I13" i="23"/>
  <c r="I14" i="23"/>
  <c r="N14" i="23" s="1"/>
  <c r="I15" i="23"/>
  <c r="N15" i="23" s="1"/>
  <c r="I16" i="23"/>
  <c r="N16" i="23" s="1"/>
  <c r="I17" i="23"/>
  <c r="N17" i="23" s="1"/>
  <c r="I18" i="23"/>
  <c r="N18" i="23" s="1"/>
  <c r="I19" i="23"/>
  <c r="I20" i="23"/>
  <c r="I21" i="23"/>
  <c r="I22" i="23"/>
  <c r="N22" i="23" s="1"/>
  <c r="I23" i="23"/>
  <c r="N23" i="23" s="1"/>
  <c r="I24" i="23"/>
  <c r="N24" i="23" s="1"/>
  <c r="I25" i="23"/>
  <c r="N25" i="23" s="1"/>
  <c r="I26" i="23"/>
  <c r="N26" i="23" s="1"/>
  <c r="I27" i="23"/>
  <c r="I28" i="23"/>
  <c r="I29" i="23"/>
  <c r="I30" i="23"/>
  <c r="N30" i="23" s="1"/>
  <c r="I31" i="23"/>
  <c r="N31" i="23" s="1"/>
  <c r="I32" i="23"/>
  <c r="N32" i="23" s="1"/>
  <c r="I33" i="23"/>
  <c r="N33" i="23" s="1"/>
  <c r="I34" i="23"/>
  <c r="N34" i="23" s="1"/>
  <c r="I35" i="23"/>
  <c r="I36" i="23"/>
  <c r="I37" i="23"/>
  <c r="I38" i="23"/>
  <c r="N38" i="23" s="1"/>
  <c r="I39" i="23"/>
  <c r="N39" i="23" s="1"/>
  <c r="I40" i="23"/>
  <c r="N40" i="23" s="1"/>
  <c r="I41" i="23"/>
  <c r="N41" i="23" s="1"/>
  <c r="I42" i="23"/>
  <c r="N42" i="23" s="1"/>
  <c r="I43" i="23"/>
  <c r="I44" i="23"/>
  <c r="I45" i="23"/>
  <c r="I46" i="23"/>
  <c r="N46" i="23" s="1"/>
  <c r="I47" i="23"/>
  <c r="N47" i="23" s="1"/>
  <c r="I48" i="23"/>
  <c r="N48" i="23" s="1"/>
  <c r="I49" i="23"/>
  <c r="N49" i="23" s="1"/>
  <c r="I50" i="23"/>
  <c r="N50" i="23" s="1"/>
  <c r="I51" i="23"/>
  <c r="I52" i="23"/>
  <c r="I53" i="23"/>
  <c r="I54" i="23"/>
  <c r="N54" i="23" s="1"/>
  <c r="I55" i="23"/>
  <c r="N55" i="23" s="1"/>
  <c r="I56" i="23"/>
  <c r="N56" i="23" s="1"/>
  <c r="I57" i="23"/>
  <c r="N57" i="23" s="1"/>
  <c r="I58" i="23"/>
  <c r="N58" i="23" s="1"/>
  <c r="I59" i="23"/>
  <c r="I60" i="23"/>
  <c r="I61" i="23"/>
  <c r="I62" i="23"/>
  <c r="N62" i="23" s="1"/>
  <c r="I63" i="23"/>
  <c r="N63" i="23" s="1"/>
  <c r="I64" i="23"/>
  <c r="N64" i="23" s="1"/>
  <c r="I65" i="23"/>
  <c r="N65" i="23" s="1"/>
  <c r="I66" i="23"/>
  <c r="N66" i="23" s="1"/>
  <c r="I67" i="23"/>
  <c r="I68" i="23"/>
  <c r="I69" i="23"/>
  <c r="I7" i="23"/>
  <c r="N7" i="23" s="1"/>
  <c r="G15" i="23" l="1"/>
  <c r="N52" i="23"/>
  <c r="N44" i="23"/>
  <c r="N20" i="23"/>
  <c r="G50" i="23"/>
  <c r="G18" i="23"/>
  <c r="N27" i="23"/>
  <c r="G66" i="23"/>
  <c r="G34" i="23"/>
  <c r="G64" i="23"/>
  <c r="G32" i="23"/>
  <c r="G47" i="23"/>
  <c r="N12" i="23"/>
  <c r="N59" i="23"/>
  <c r="G48" i="23"/>
  <c r="G16" i="23"/>
  <c r="G60" i="23"/>
  <c r="G51" i="23"/>
  <c r="G28" i="23"/>
  <c r="G19" i="23"/>
  <c r="G7" i="23"/>
  <c r="G63" i="23"/>
  <c r="G31" i="23"/>
  <c r="G25" i="23"/>
  <c r="G54" i="23"/>
  <c r="G38" i="23"/>
  <c r="G22" i="23"/>
  <c r="G61" i="23"/>
  <c r="G45" i="23"/>
  <c r="G29" i="23"/>
  <c r="G13" i="23"/>
  <c r="G57" i="23"/>
  <c r="G58" i="23"/>
  <c r="G42" i="23"/>
  <c r="G26" i="23"/>
  <c r="G10" i="23"/>
  <c r="G41" i="23"/>
  <c r="G65" i="23"/>
  <c r="G49" i="23"/>
  <c r="G33" i="23"/>
  <c r="G17" i="23"/>
  <c r="G62" i="23"/>
  <c r="G30" i="23"/>
  <c r="G14" i="23"/>
  <c r="G9" i="23"/>
  <c r="G46" i="23"/>
  <c r="G69" i="23"/>
  <c r="G53" i="23"/>
  <c r="G37" i="23"/>
  <c r="G21" i="23"/>
</calcChain>
</file>

<file path=xl/sharedStrings.xml><?xml version="1.0" encoding="utf-8"?>
<sst xmlns="http://schemas.openxmlformats.org/spreadsheetml/2006/main" count="109" uniqueCount="39">
  <si>
    <t>Value</t>
  </si>
  <si>
    <t>Brokerage</t>
  </si>
  <si>
    <t>Schwab</t>
  </si>
  <si>
    <t>Fidelity</t>
  </si>
  <si>
    <t>Account Name</t>
  </si>
  <si>
    <t>US L</t>
  </si>
  <si>
    <t>S&amp;P 500</t>
  </si>
  <si>
    <t>Inter</t>
  </si>
  <si>
    <t>US S</t>
  </si>
  <si>
    <t>Russell 2000</t>
  </si>
  <si>
    <t>Fixed bond</t>
  </si>
  <si>
    <t>S&amp;P GSCI</t>
  </si>
  <si>
    <t>Date</t>
  </si>
  <si>
    <t>TWR</t>
  </si>
  <si>
    <t>Commodities index</t>
  </si>
  <si>
    <t>CPI</t>
  </si>
  <si>
    <t>Group</t>
  </si>
  <si>
    <t>MSCI EAFE</t>
  </si>
  <si>
    <t>Bloomberg Barclays US Aggregate Bond</t>
  </si>
  <si>
    <t>FTSE 3 Month Treasury Bill</t>
  </si>
  <si>
    <t>2abc2</t>
  </si>
  <si>
    <t>3-33-333</t>
  </si>
  <si>
    <t>Fixed 3 Month Treasurery</t>
  </si>
  <si>
    <t>D</t>
  </si>
  <si>
    <t>EU</t>
  </si>
  <si>
    <t>CEF</t>
  </si>
  <si>
    <t>CTR</t>
  </si>
  <si>
    <t>CER</t>
  </si>
  <si>
    <t>CCF</t>
  </si>
  <si>
    <t>5aasdf</t>
  </si>
  <si>
    <t>C</t>
  </si>
  <si>
    <t>TWRi + 1</t>
  </si>
  <si>
    <t>portfolio</t>
  </si>
  <si>
    <t>Weights</t>
  </si>
  <si>
    <t>Portfolio</t>
  </si>
  <si>
    <t>TWRC</t>
  </si>
  <si>
    <t>benchmark</t>
  </si>
  <si>
    <t>TWRi from R</t>
  </si>
  <si>
    <t>Portfolio 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</si>
</sst>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64" formatCode="&quot;$&quot;#,##0"/>
    <numFmt numFmtId="165" formatCode="_(&quot;$&quot;* #,##0_);_(&quot;$&quot;* \(#,##0\);_(&quot;$&quot;* &quot;-&quot;??_);_(@_)"/>
    <numFmt numFmtId="166" formatCode="0.0000"/>
  </numFmts>
  <fonts count="6" x14ac:knownFonts="1">
    <font>
      <sz val="10"/>
      <color rgb="FF000000"/>
      <name val="Arial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sz val="11"/>
      <color indexed="8"/>
      <name val="Calibri"/>
      <family val="2"/>
      <scheme val="minor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4" fillId="0" borderId="0"/>
    <xf numFmtId="9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61">
    <xf numFmtId="0" fontId="0" fillId="0" borderId="0" xfId="0" applyFont="1" applyAlignment="1"/>
    <xf numFmtId="0" fontId="0" fillId="0" borderId="0" xfId="0" applyFill="1"/>
    <xf numFmtId="10" fontId="0" fillId="0" borderId="0" xfId="0" applyNumberFormat="1" applyFont="1" applyAlignment="1"/>
    <xf numFmtId="0" fontId="1" fillId="0" borderId="0" xfId="0" applyFont="1" applyAlignment="1"/>
    <xf numFmtId="10" fontId="2" fillId="0" borderId="0" xfId="0" applyNumberFormat="1" applyFont="1" applyAlignment="1"/>
    <xf numFmtId="164" fontId="1" fillId="0" borderId="0" xfId="0" applyNumberFormat="1" applyFont="1" applyAlignment="1"/>
    <xf numFmtId="10" fontId="1" fillId="0" borderId="0" xfId="0" applyNumberFormat="1" applyFont="1" applyAlignment="1"/>
    <xf numFmtId="14" fontId="1" fillId="0" borderId="0" xfId="0" applyNumberFormat="1" applyFont="1" applyAlignment="1"/>
    <xf numFmtId="14" fontId="3" fillId="0" borderId="0" xfId="0" applyNumberFormat="1" applyFont="1" applyAlignment="1">
      <alignment vertical="top"/>
    </xf>
    <xf numFmtId="0" fontId="0" fillId="0" borderId="0" xfId="0"/>
    <xf numFmtId="10" fontId="2" fillId="0" borderId="0" xfId="0" applyNumberFormat="1" applyFont="1" applyFill="1" applyAlignment="1"/>
    <xf numFmtId="0" fontId="0" fillId="0" borderId="0" xfId="0" applyFont="1" applyFill="1" applyAlignment="1"/>
    <xf numFmtId="0" fontId="2" fillId="0" borderId="0" xfId="0" applyFont="1" applyFill="1" applyAlignment="1"/>
    <xf numFmtId="0" fontId="0" fillId="0" borderId="0" xfId="0" applyFont="1" applyAlignment="1"/>
    <xf numFmtId="10" fontId="0" fillId="0" borderId="0" xfId="2" applyNumberFormat="1" applyFont="1" applyAlignment="1"/>
    <xf numFmtId="165" fontId="0" fillId="0" borderId="0" xfId="3" applyNumberFormat="1" applyFont="1" applyFill="1" applyAlignment="1"/>
    <xf numFmtId="42" fontId="0" fillId="0" borderId="0" xfId="0" applyNumberFormat="1" applyFont="1" applyAlignment="1"/>
    <xf numFmtId="42" fontId="0" fillId="0" borderId="0" xfId="3" applyNumberFormat="1" applyFont="1" applyFill="1" applyAlignment="1"/>
    <xf numFmtId="42" fontId="0" fillId="0" borderId="0" xfId="0" applyNumberFormat="1" applyFont="1" applyFill="1" applyAlignment="1"/>
    <xf numFmtId="42" fontId="2" fillId="0" borderId="0" xfId="0" applyNumberFormat="1" applyFont="1" applyAlignment="1"/>
    <xf numFmtId="42" fontId="2" fillId="0" borderId="0" xfId="0" applyNumberFormat="1" applyFont="1" applyFill="1" applyAlignment="1"/>
    <xf numFmtId="42" fontId="0" fillId="0" borderId="0" xfId="0" applyNumberFormat="1" applyFont="1"/>
    <xf numFmtId="10" fontId="0" fillId="0" borderId="0" xfId="0" applyNumberFormat="1" applyFont="1" applyFill="1" applyAlignment="1"/>
    <xf numFmtId="10" fontId="0" fillId="0" borderId="0" xfId="2" applyNumberFormat="1" applyFont="1" applyFill="1" applyAlignment="1"/>
    <xf numFmtId="10" fontId="4" fillId="0" borderId="0" xfId="1" applyNumberFormat="1" applyFill="1"/>
    <xf numFmtId="0" fontId="0" fillId="0" borderId="0" xfId="0" applyNumberFormat="1" applyFont="1" applyAlignment="1"/>
    <xf numFmtId="0" fontId="2" fillId="0" borderId="0" xfId="0" applyNumberFormat="1" applyFont="1" applyAlignment="1"/>
    <xf numFmtId="0" fontId="1" fillId="0" borderId="0" xfId="0" applyNumberFormat="1" applyFont="1" applyAlignment="1"/>
    <xf numFmtId="42" fontId="2" fillId="0" borderId="0" xfId="0" applyNumberFormat="1" applyFont="1"/>
    <xf numFmtId="14" fontId="1" fillId="0" borderId="0" xfId="0" applyNumberFormat="1" applyFont="1" applyAlignment="1">
      <alignment horizontal="right"/>
    </xf>
    <xf numFmtId="0" fontId="0" fillId="0" borderId="0" xfId="0"/>
    <xf numFmtId="10" fontId="2" fillId="0" borderId="0" xfId="0" applyNumberFormat="1" applyFont="1" applyAlignment="1"/>
    <xf numFmtId="14" fontId="1" fillId="0" borderId="0" xfId="0" applyNumberFormat="1" applyFont="1" applyAlignment="1"/>
    <xf numFmtId="14" fontId="3" fillId="0" borderId="0" xfId="0" applyNumberFormat="1" applyFont="1" applyAlignment="1">
      <alignment vertical="top"/>
    </xf>
    <xf numFmtId="14" fontId="1" fillId="0" borderId="0" xfId="0" applyNumberFormat="1" applyFont="1" applyAlignment="1">
      <alignment horizontal="center"/>
    </xf>
    <xf numFmtId="165" fontId="0" fillId="0" borderId="0" xfId="5" applyNumberFormat="1" applyFont="1" applyAlignment="1"/>
    <xf numFmtId="165" fontId="0" fillId="0" borderId="0" xfId="5" applyNumberFormat="1" applyFont="1" applyFill="1" applyAlignment="1"/>
    <xf numFmtId="42" fontId="0" fillId="0" borderId="0" xfId="5" applyNumberFormat="1" applyFont="1" applyAlignment="1"/>
    <xf numFmtId="42" fontId="0" fillId="0" borderId="0" xfId="0" applyNumberFormat="1" applyFont="1" applyAlignment="1"/>
    <xf numFmtId="42" fontId="0" fillId="0" borderId="0" xfId="5" applyNumberFormat="1" applyFont="1" applyFill="1" applyAlignment="1"/>
    <xf numFmtId="42" fontId="0" fillId="0" borderId="0" xfId="0" applyNumberFormat="1" applyFont="1" applyFill="1" applyAlignment="1"/>
    <xf numFmtId="42" fontId="2" fillId="0" borderId="0" xfId="0" applyNumberFormat="1" applyFont="1" applyAlignment="1"/>
    <xf numFmtId="42" fontId="2" fillId="0" borderId="0" xfId="0" applyNumberFormat="1" applyFont="1" applyFill="1" applyAlignment="1"/>
    <xf numFmtId="42" fontId="2" fillId="0" borderId="0" xfId="0" applyNumberFormat="1" applyFont="1" applyAlignment="1">
      <alignment horizontal="center"/>
    </xf>
    <xf numFmtId="42" fontId="2" fillId="0" borderId="0" xfId="0" applyNumberFormat="1" applyFont="1" applyFill="1" applyAlignment="1">
      <alignment horizontal="center"/>
    </xf>
    <xf numFmtId="10" fontId="2" fillId="0" borderId="0" xfId="3" applyNumberFormat="1" applyFont="1" applyFill="1" applyAlignment="1">
      <alignment horizontal="right"/>
    </xf>
    <xf numFmtId="2" fontId="0" fillId="0" borderId="0" xfId="0" applyNumberFormat="1" applyFont="1" applyAlignment="1"/>
    <xf numFmtId="166" fontId="0" fillId="0" borderId="0" xfId="0" applyNumberFormat="1" applyFont="1" applyFill="1" applyAlignment="1"/>
    <xf numFmtId="166" fontId="1" fillId="0" borderId="0" xfId="3" applyNumberFormat="1" applyFont="1" applyFill="1" applyAlignment="1">
      <alignment horizontal="right"/>
    </xf>
    <xf numFmtId="166" fontId="2" fillId="0" borderId="0" xfId="3" applyNumberFormat="1" applyFont="1" applyFill="1" applyAlignment="1">
      <alignment horizontal="right"/>
    </xf>
    <xf numFmtId="166" fontId="2" fillId="0" borderId="0" xfId="0" applyNumberFormat="1" applyFont="1" applyFill="1" applyAlignment="1"/>
    <xf numFmtId="166" fontId="0" fillId="0" borderId="0" xfId="0" applyNumberFormat="1" applyFill="1"/>
    <xf numFmtId="166" fontId="0" fillId="0" borderId="0" xfId="0" applyNumberFormat="1" applyFont="1" applyAlignment="1"/>
    <xf numFmtId="10" fontId="2" fillId="2" borderId="0" xfId="3" applyNumberFormat="1" applyFont="1" applyFill="1" applyAlignment="1">
      <alignment horizontal="right"/>
    </xf>
    <xf numFmtId="10" fontId="0" fillId="2" borderId="0" xfId="0" applyNumberFormat="1" applyFont="1" applyFill="1" applyAlignment="1"/>
    <xf numFmtId="166" fontId="1" fillId="0" borderId="0" xfId="0" applyNumberFormat="1" applyFont="1" applyAlignment="1"/>
    <xf numFmtId="166" fontId="2" fillId="0" borderId="0" xfId="0" applyNumberFormat="1" applyFont="1"/>
    <xf numFmtId="14" fontId="0" fillId="0" borderId="0" xfId="0" applyNumberFormat="1" applyFont="1" applyAlignment="1"/>
    <xf numFmtId="166" fontId="2" fillId="0" borderId="0" xfId="0" applyNumberFormat="1" applyFont="1" applyAlignment="1"/>
    <xf numFmtId="0" fontId="0" fillId="2" borderId="0" xfId="0" applyFont="1" applyFill="1" applyAlignment="1"/>
    <xf numFmtId="166" fontId="0" fillId="2" borderId="0" xfId="0" applyNumberFormat="1" applyFont="1" applyFill="1" applyAlignment="1"/>
  </cellXfs>
  <cellStyles count="6">
    <cellStyle name="Currency" xfId="3" builtinId="4"/>
    <cellStyle name="Currency 2" xfId="5" xr:uid="{00000000-0005-0000-0000-000030000000}"/>
    <cellStyle name="Normal" xfId="0" builtinId="0"/>
    <cellStyle name="Normal 2" xfId="1" xr:uid="{00000000-0005-0000-0000-000031000000}"/>
    <cellStyle name="Percent" xfId="2" builtinId="5"/>
    <cellStyle name="Percent 2" xfId="4" xr:uid="{00000000-0005-0000-0000-00003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62738E-7AD6-4664-BD46-AF174567B8FC}">
  <sheetPr>
    <outlinePr summaryBelow="0" summaryRight="0"/>
  </sheetPr>
  <dimension ref="A1:H69"/>
  <sheetViews>
    <sheetView zoomScale="85" zoomScaleNormal="85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H1" sqref="H1:L1048576"/>
    </sheetView>
  </sheetViews>
  <sheetFormatPr defaultColWidth="14.42578125" defaultRowHeight="15.75" customHeight="1" x14ac:dyDescent="0.2"/>
  <cols>
    <col min="1" max="1" width="14.42578125" style="2"/>
    <col min="2" max="2" width="18.42578125" style="16" customWidth="1"/>
    <col min="3" max="7" width="14.42578125" style="16"/>
    <col min="8" max="16384" width="14.42578125" style="13"/>
  </cols>
  <sheetData>
    <row r="1" spans="1:8" ht="15.75" customHeight="1" x14ac:dyDescent="0.2">
      <c r="A1" s="5" t="s">
        <v>0</v>
      </c>
      <c r="B1" s="38">
        <v>2740.5034999999998</v>
      </c>
      <c r="C1" s="38">
        <v>1148.201</v>
      </c>
      <c r="D1" s="38">
        <v>280.976</v>
      </c>
      <c r="E1" s="38">
        <v>953.06100000000004</v>
      </c>
      <c r="F1" s="38">
        <v>417.68450000000001</v>
      </c>
      <c r="G1" s="19"/>
    </row>
    <row r="2" spans="1:8" s="2" customFormat="1" ht="15.75" customHeight="1" x14ac:dyDescent="0.2">
      <c r="A2" s="6" t="s">
        <v>13</v>
      </c>
      <c r="B2" s="45">
        <v>4.9599999999999998E-2</v>
      </c>
      <c r="C2" s="45">
        <v>1.9199999999999998E-2</v>
      </c>
      <c r="D2" s="45">
        <v>2.9100000000000001E-2</v>
      </c>
      <c r="E2" s="45">
        <v>2.0499999999999997E-2</v>
      </c>
      <c r="F2" s="45">
        <v>1.9E-2</v>
      </c>
      <c r="G2" s="4"/>
      <c r="H2" s="4"/>
    </row>
    <row r="3" spans="1:8" ht="15.75" customHeight="1" x14ac:dyDescent="0.2">
      <c r="A3" s="6" t="s">
        <v>16</v>
      </c>
      <c r="B3" s="31" t="s">
        <v>23</v>
      </c>
      <c r="C3" s="31" t="s">
        <v>30</v>
      </c>
      <c r="D3" s="31" t="s">
        <v>23</v>
      </c>
      <c r="E3" s="31" t="s">
        <v>23</v>
      </c>
      <c r="F3" s="31" t="s">
        <v>30</v>
      </c>
      <c r="G3" s="31"/>
      <c r="H3" s="16"/>
    </row>
    <row r="4" spans="1:8" ht="15.75" customHeight="1" x14ac:dyDescent="0.2">
      <c r="A4" s="6" t="s">
        <v>1</v>
      </c>
      <c r="B4" s="31" t="s">
        <v>3</v>
      </c>
      <c r="C4" s="31" t="s">
        <v>3</v>
      </c>
      <c r="D4" s="31" t="s">
        <v>2</v>
      </c>
      <c r="E4" s="31" t="s">
        <v>2</v>
      </c>
      <c r="F4" s="31" t="s">
        <v>2</v>
      </c>
      <c r="G4" s="31"/>
      <c r="H4" s="16"/>
    </row>
    <row r="5" spans="1:8" ht="15.75" customHeight="1" x14ac:dyDescent="0.2">
      <c r="A5" s="3" t="s">
        <v>4</v>
      </c>
      <c r="B5" s="31" t="s">
        <v>28</v>
      </c>
      <c r="C5" s="31" t="s">
        <v>27</v>
      </c>
      <c r="D5" s="31" t="s">
        <v>26</v>
      </c>
      <c r="E5" s="31" t="s">
        <v>25</v>
      </c>
      <c r="F5" s="31" t="s">
        <v>24</v>
      </c>
      <c r="G5" s="4"/>
      <c r="H5" s="28"/>
    </row>
    <row r="6" spans="1:8" s="25" customFormat="1" ht="15.75" customHeight="1" x14ac:dyDescent="0.2">
      <c r="A6" s="27" t="s">
        <v>12</v>
      </c>
      <c r="B6" s="30">
        <v>1111</v>
      </c>
      <c r="C6" s="30" t="s">
        <v>20</v>
      </c>
      <c r="D6" s="30" t="s">
        <v>21</v>
      </c>
      <c r="E6" s="30">
        <v>44444</v>
      </c>
      <c r="F6" s="30" t="s">
        <v>29</v>
      </c>
      <c r="G6" s="26"/>
      <c r="H6" s="26"/>
    </row>
    <row r="7" spans="1:8" ht="15.75" customHeight="1" x14ac:dyDescent="0.2">
      <c r="A7" s="34">
        <v>42735</v>
      </c>
      <c r="B7" s="43">
        <v>14892.37</v>
      </c>
      <c r="C7" s="43">
        <v>15465.045</v>
      </c>
      <c r="D7" s="43">
        <v>1979.1650000000002</v>
      </c>
      <c r="E7" s="44">
        <v>20845.044999999998</v>
      </c>
      <c r="F7" s="44">
        <v>2912.5250000000001</v>
      </c>
    </row>
    <row r="8" spans="1:8" ht="15.75" customHeight="1" x14ac:dyDescent="0.2">
      <c r="A8" s="34">
        <v>42766</v>
      </c>
      <c r="B8" s="43">
        <v>15132.29</v>
      </c>
      <c r="C8" s="43">
        <v>15351.02</v>
      </c>
      <c r="D8" s="43">
        <v>2008.2449999999999</v>
      </c>
      <c r="E8" s="44">
        <v>20970.479999999996</v>
      </c>
      <c r="F8" s="44">
        <v>2969.0650000000001</v>
      </c>
    </row>
    <row r="9" spans="1:8" s="11" customFormat="1" ht="15.75" customHeight="1" x14ac:dyDescent="0.2">
      <c r="A9" s="34">
        <v>42794</v>
      </c>
      <c r="B9" s="43">
        <v>15694.400000000001</v>
      </c>
      <c r="C9" s="43">
        <v>15604.369999999999</v>
      </c>
      <c r="D9" s="43">
        <v>2071.585</v>
      </c>
      <c r="E9" s="44">
        <v>21147.88</v>
      </c>
      <c r="F9" s="44">
        <v>3032.6600000000003</v>
      </c>
      <c r="G9" s="18"/>
    </row>
    <row r="10" spans="1:8" s="11" customFormat="1" ht="15.75" customHeight="1" x14ac:dyDescent="0.2">
      <c r="A10" s="34">
        <v>42825</v>
      </c>
      <c r="B10" s="43">
        <v>15672.844999999999</v>
      </c>
      <c r="C10" s="43">
        <v>15646.7</v>
      </c>
      <c r="D10" s="43">
        <v>2072.0349999999999</v>
      </c>
      <c r="E10" s="44">
        <v>21104.09</v>
      </c>
      <c r="F10" s="44">
        <v>3014.2849999999999</v>
      </c>
      <c r="G10" s="18"/>
    </row>
    <row r="11" spans="1:8" s="11" customFormat="1" ht="15.75" customHeight="1" x14ac:dyDescent="0.2">
      <c r="A11" s="34">
        <v>42855</v>
      </c>
      <c r="B11" s="43">
        <v>15825.945</v>
      </c>
      <c r="C11" s="43">
        <v>15667.78</v>
      </c>
      <c r="D11" s="43">
        <v>2098.27</v>
      </c>
      <c r="E11" s="44">
        <v>21127.894999999997</v>
      </c>
      <c r="F11" s="44">
        <v>3044.0699999999997</v>
      </c>
      <c r="G11" s="18"/>
    </row>
    <row r="12" spans="1:8" s="11" customFormat="1" ht="15.75" customHeight="1" x14ac:dyDescent="0.2">
      <c r="A12" s="34">
        <v>42886</v>
      </c>
      <c r="B12" s="43">
        <v>15991.56</v>
      </c>
      <c r="C12" s="43">
        <v>15667.425000000001</v>
      </c>
      <c r="D12" s="43">
        <v>2130.0299999999997</v>
      </c>
      <c r="E12" s="44">
        <v>20663.285</v>
      </c>
      <c r="F12" s="44">
        <v>3076.2249999999999</v>
      </c>
      <c r="G12" s="18"/>
    </row>
    <row r="13" spans="1:8" s="11" customFormat="1" ht="15.75" customHeight="1" x14ac:dyDescent="0.2">
      <c r="A13" s="34">
        <v>42916</v>
      </c>
      <c r="B13" s="43">
        <v>16024.93</v>
      </c>
      <c r="C13" s="43">
        <v>15726.195</v>
      </c>
      <c r="D13" s="43">
        <v>2165.31</v>
      </c>
      <c r="E13" s="44">
        <v>20754.2</v>
      </c>
      <c r="F13" s="44">
        <v>3102.415</v>
      </c>
      <c r="G13" s="18"/>
    </row>
    <row r="14" spans="1:8" s="11" customFormat="1" ht="15.75" customHeight="1" x14ac:dyDescent="0.2">
      <c r="A14" s="34">
        <v>42947</v>
      </c>
      <c r="B14" s="43">
        <v>15904.439999999999</v>
      </c>
      <c r="C14" s="43">
        <v>15881.265000000001</v>
      </c>
      <c r="D14" s="43">
        <v>2198.4749999999999</v>
      </c>
      <c r="E14" s="44">
        <v>19973.395</v>
      </c>
      <c r="F14" s="44">
        <v>3035.08</v>
      </c>
      <c r="G14" s="18"/>
    </row>
    <row r="15" spans="1:8" s="11" customFormat="1" ht="15.75" customHeight="1" x14ac:dyDescent="0.2">
      <c r="A15" s="34">
        <v>42978</v>
      </c>
      <c r="B15" s="43">
        <v>15794.255000000001</v>
      </c>
      <c r="C15" s="43">
        <v>15763.585000000001</v>
      </c>
      <c r="D15" s="43">
        <v>2198.7399999999998</v>
      </c>
      <c r="E15" s="44">
        <v>19267.764999999999</v>
      </c>
      <c r="F15" s="44">
        <v>3035.3949999999995</v>
      </c>
      <c r="G15" s="18"/>
    </row>
    <row r="16" spans="1:8" s="11" customFormat="1" ht="15.75" customHeight="1" x14ac:dyDescent="0.2">
      <c r="A16" s="34">
        <v>43008</v>
      </c>
      <c r="B16" s="43">
        <v>16525.150000000001</v>
      </c>
      <c r="C16" s="43">
        <v>16015.75</v>
      </c>
      <c r="D16" s="43">
        <v>2219.625</v>
      </c>
      <c r="E16" s="44">
        <v>18931.84</v>
      </c>
      <c r="F16" s="44">
        <v>3097.145</v>
      </c>
      <c r="G16" s="18"/>
    </row>
    <row r="17" spans="1:7" s="12" customFormat="1" ht="15.75" customHeight="1" x14ac:dyDescent="0.2">
      <c r="A17" s="34">
        <v>43039</v>
      </c>
      <c r="B17" s="43">
        <v>17004.829999999998</v>
      </c>
      <c r="C17" s="43">
        <v>15998.73</v>
      </c>
      <c r="D17" s="43">
        <v>2251.09</v>
      </c>
      <c r="E17" s="44">
        <v>18217.045000000002</v>
      </c>
      <c r="F17" s="44">
        <v>3124.915</v>
      </c>
      <c r="G17" s="20"/>
    </row>
    <row r="18" spans="1:7" s="11" customFormat="1" ht="15.75" customHeight="1" x14ac:dyDescent="0.2">
      <c r="A18" s="34">
        <v>43069</v>
      </c>
      <c r="B18" s="43">
        <v>17412.195</v>
      </c>
      <c r="C18" s="43">
        <v>16235.415000000001</v>
      </c>
      <c r="D18" s="43">
        <v>2342.15</v>
      </c>
      <c r="E18" s="44">
        <v>18382.954999999998</v>
      </c>
      <c r="F18" s="44">
        <v>3170.7850000000003</v>
      </c>
      <c r="G18" s="18"/>
    </row>
    <row r="19" spans="1:7" s="15" customFormat="1" ht="15.75" customHeight="1" x14ac:dyDescent="0.2">
      <c r="A19" s="34">
        <v>43100</v>
      </c>
      <c r="B19" s="43">
        <v>17556.695</v>
      </c>
      <c r="C19" s="43">
        <v>16460.77</v>
      </c>
      <c r="D19" s="43">
        <v>2295.91</v>
      </c>
      <c r="E19" s="44">
        <v>16931.189999999999</v>
      </c>
      <c r="F19" s="44">
        <v>3213.7650000000003</v>
      </c>
      <c r="G19" s="17"/>
    </row>
    <row r="20" spans="1:7" s="15" customFormat="1" ht="15.75" customHeight="1" x14ac:dyDescent="0.2">
      <c r="A20" s="32">
        <v>43131</v>
      </c>
      <c r="B20" s="41">
        <v>18360.71</v>
      </c>
      <c r="C20" s="41">
        <v>16945.18</v>
      </c>
      <c r="D20" s="41">
        <v>2438.7799999999997</v>
      </c>
      <c r="E20" s="42">
        <v>15950.365</v>
      </c>
      <c r="F20" s="42">
        <v>3325.4950000000003</v>
      </c>
      <c r="G20" s="17"/>
    </row>
    <row r="21" spans="1:7" s="15" customFormat="1" ht="15.75" customHeight="1" x14ac:dyDescent="0.2">
      <c r="A21" s="33">
        <v>43159</v>
      </c>
      <c r="B21" s="41">
        <v>17714.654999999999</v>
      </c>
      <c r="C21" s="41">
        <v>16410.785</v>
      </c>
      <c r="D21" s="41">
        <v>2333.73</v>
      </c>
      <c r="E21" s="42">
        <v>14611.69</v>
      </c>
      <c r="F21" s="42">
        <v>3234.9749999999999</v>
      </c>
      <c r="G21" s="17"/>
    </row>
    <row r="22" spans="1:7" s="15" customFormat="1" ht="15.75" customHeight="1" x14ac:dyDescent="0.2">
      <c r="A22" s="33">
        <v>43190</v>
      </c>
      <c r="B22" s="41">
        <v>17461</v>
      </c>
      <c r="C22" s="41">
        <v>16213.355</v>
      </c>
      <c r="D22" s="41">
        <v>2265.16</v>
      </c>
      <c r="E22" s="42">
        <v>14372.735000000001</v>
      </c>
      <c r="F22" s="42">
        <v>3188.4300000000003</v>
      </c>
      <c r="G22" s="17"/>
    </row>
    <row r="23" spans="1:7" s="15" customFormat="1" ht="15.75" customHeight="1" x14ac:dyDescent="0.2">
      <c r="A23" s="33">
        <v>43220</v>
      </c>
      <c r="B23" s="41">
        <v>17298.27</v>
      </c>
      <c r="C23" s="41">
        <v>15985.334999999999</v>
      </c>
      <c r="D23" s="41">
        <v>2268.4499999999998</v>
      </c>
      <c r="E23" s="42">
        <v>13425.145</v>
      </c>
      <c r="F23" s="42">
        <v>3160.625</v>
      </c>
      <c r="G23" s="17"/>
    </row>
    <row r="24" spans="1:7" s="11" customFormat="1" ht="15.75" customHeight="1" x14ac:dyDescent="0.2">
      <c r="A24" s="33">
        <v>43251</v>
      </c>
      <c r="B24" s="38">
        <v>17515.345000000001</v>
      </c>
      <c r="C24" s="38">
        <v>15781.955</v>
      </c>
      <c r="D24" s="38">
        <v>2271.0100000000002</v>
      </c>
      <c r="E24" s="40">
        <v>12073.744999999999</v>
      </c>
      <c r="F24" s="40">
        <v>3063.5050000000001</v>
      </c>
      <c r="G24" s="18"/>
    </row>
    <row r="25" spans="1:7" s="11" customFormat="1" ht="15.75" customHeight="1" x14ac:dyDescent="0.2">
      <c r="A25" s="33">
        <v>43281</v>
      </c>
      <c r="B25" s="38">
        <v>17668.625</v>
      </c>
      <c r="C25" s="38">
        <v>15491.769999999999</v>
      </c>
      <c r="D25" s="38">
        <v>2224.29</v>
      </c>
      <c r="E25" s="40">
        <v>11206.26</v>
      </c>
      <c r="F25" s="40">
        <v>3076.23</v>
      </c>
      <c r="G25" s="18"/>
    </row>
    <row r="26" spans="1:7" s="11" customFormat="1" ht="15.75" customHeight="1" x14ac:dyDescent="0.2">
      <c r="A26" s="33">
        <v>43312</v>
      </c>
      <c r="B26" s="38">
        <v>18155.885000000002</v>
      </c>
      <c r="C26" s="38">
        <v>15478.230000000001</v>
      </c>
      <c r="D26" s="38">
        <v>2270.81</v>
      </c>
      <c r="E26" s="40">
        <v>9910.3599999999988</v>
      </c>
      <c r="F26" s="40">
        <v>3153.9949999999999</v>
      </c>
      <c r="G26" s="18"/>
    </row>
    <row r="27" spans="1:7" s="11" customFormat="1" ht="15.75" customHeight="1" x14ac:dyDescent="0.2">
      <c r="A27" s="33">
        <v>43343</v>
      </c>
      <c r="B27" s="38">
        <v>18601.05</v>
      </c>
      <c r="C27" s="38">
        <v>15407.684999999999</v>
      </c>
      <c r="D27" s="38">
        <v>2285.7650000000003</v>
      </c>
      <c r="E27" s="40">
        <v>8979.0049999999992</v>
      </c>
      <c r="F27" s="40">
        <v>3190.08</v>
      </c>
      <c r="G27" s="18"/>
    </row>
    <row r="28" spans="1:7" s="11" customFormat="1" ht="15.75" customHeight="1" x14ac:dyDescent="0.2">
      <c r="A28" s="33">
        <v>43373</v>
      </c>
      <c r="B28" s="38">
        <v>18661.105</v>
      </c>
      <c r="C28" s="38">
        <v>15272.34</v>
      </c>
      <c r="D28" s="38">
        <v>2285.5549999999998</v>
      </c>
      <c r="E28" s="40">
        <v>9103.7750000000015</v>
      </c>
      <c r="F28" s="40">
        <v>3186.96</v>
      </c>
      <c r="G28" s="18"/>
    </row>
    <row r="29" spans="1:7" s="11" customFormat="1" ht="15.75" customHeight="1" x14ac:dyDescent="0.2">
      <c r="A29" s="33">
        <v>43404</v>
      </c>
      <c r="B29" s="38">
        <v>17493.620000000003</v>
      </c>
      <c r="C29" s="38">
        <v>14106.849999999999</v>
      </c>
      <c r="D29" s="38">
        <v>2134.895</v>
      </c>
      <c r="E29" s="40">
        <v>7234.49</v>
      </c>
      <c r="F29" s="40">
        <v>3036.5499999999997</v>
      </c>
      <c r="G29" s="18"/>
    </row>
    <row r="30" spans="1:7" s="11" customFormat="1" ht="15.75" customHeight="1" x14ac:dyDescent="0.2">
      <c r="A30" s="33">
        <v>43434</v>
      </c>
      <c r="B30" s="38">
        <v>18032.84</v>
      </c>
      <c r="C30" s="38">
        <v>13188.800000000001</v>
      </c>
      <c r="D30" s="38">
        <v>2175.6350000000002</v>
      </c>
      <c r="E30" s="40">
        <v>7406.0149999999994</v>
      </c>
      <c r="F30" s="40">
        <v>3083.8</v>
      </c>
      <c r="G30" s="18"/>
    </row>
    <row r="31" spans="1:7" s="11" customFormat="1" ht="15.75" customHeight="1" x14ac:dyDescent="0.2">
      <c r="A31" s="33">
        <v>43459</v>
      </c>
      <c r="B31" s="38">
        <v>15889.465</v>
      </c>
      <c r="C31" s="38">
        <v>10607.075000000001</v>
      </c>
      <c r="D31" s="38">
        <v>1989.3899999999999</v>
      </c>
      <c r="E31" s="40">
        <v>6721.61</v>
      </c>
      <c r="F31" s="40">
        <v>2807.1800000000003</v>
      </c>
      <c r="G31" s="18"/>
    </row>
    <row r="32" spans="1:7" s="11" customFormat="1" ht="15.75" customHeight="1" x14ac:dyDescent="0.2">
      <c r="A32" s="33">
        <v>43465</v>
      </c>
      <c r="B32" s="38">
        <v>16811.45</v>
      </c>
      <c r="C32" s="38">
        <v>10777.22</v>
      </c>
      <c r="D32" s="38">
        <v>2060.2600000000002</v>
      </c>
      <c r="E32" s="40">
        <v>6940.3549999999996</v>
      </c>
      <c r="F32" s="40">
        <v>2908.7650000000003</v>
      </c>
      <c r="G32" s="18"/>
    </row>
    <row r="33" spans="1:7" s="11" customFormat="1" ht="15.75" customHeight="1" x14ac:dyDescent="0.2">
      <c r="A33" s="33">
        <v>43496</v>
      </c>
      <c r="B33" s="38">
        <v>18412.550000000003</v>
      </c>
      <c r="C33" s="38">
        <v>11221.975</v>
      </c>
      <c r="D33" s="38">
        <v>2194.34</v>
      </c>
      <c r="E33" s="40">
        <v>7430.5650000000005</v>
      </c>
      <c r="F33" s="40">
        <v>3080.38</v>
      </c>
      <c r="G33" s="18"/>
    </row>
    <row r="34" spans="1:7" s="11" customFormat="1" ht="15.75" customHeight="1" x14ac:dyDescent="0.2">
      <c r="A34" s="33">
        <v>43524</v>
      </c>
      <c r="B34" s="38">
        <v>19411.695</v>
      </c>
      <c r="C34" s="38">
        <v>11259.47</v>
      </c>
      <c r="D34" s="38">
        <v>2238.59</v>
      </c>
      <c r="E34" s="40">
        <v>7532.92</v>
      </c>
      <c r="F34" s="40">
        <v>3137.9450000000002</v>
      </c>
      <c r="G34" s="18"/>
    </row>
    <row r="35" spans="1:7" s="11" customFormat="1" ht="15.75" customHeight="1" x14ac:dyDescent="0.2">
      <c r="A35" s="33">
        <v>43555</v>
      </c>
      <c r="B35" s="38">
        <v>19492.204999999998</v>
      </c>
      <c r="C35" s="38">
        <v>11215.380000000001</v>
      </c>
      <c r="D35" s="38">
        <v>2259.4349999999999</v>
      </c>
      <c r="E35" s="40">
        <v>7520.47</v>
      </c>
      <c r="F35" s="40">
        <v>3162.68</v>
      </c>
      <c r="G35" s="18"/>
    </row>
    <row r="36" spans="1:7" s="11" customFormat="1" ht="15.75" customHeight="1" x14ac:dyDescent="0.2">
      <c r="A36" s="33">
        <v>43585</v>
      </c>
      <c r="B36" s="38">
        <v>20460.145</v>
      </c>
      <c r="C36" s="38">
        <v>11311.185000000001</v>
      </c>
      <c r="D36" s="38">
        <v>2311.5700000000002</v>
      </c>
      <c r="E36" s="40">
        <v>7588.1350000000002</v>
      </c>
      <c r="F36" s="40">
        <v>3253.68</v>
      </c>
      <c r="G36" s="18"/>
    </row>
    <row r="37" spans="1:7" s="11" customFormat="1" ht="15.75" customHeight="1" x14ac:dyDescent="0.2">
      <c r="A37" s="33">
        <v>43616</v>
      </c>
      <c r="B37" s="38">
        <v>19372.855</v>
      </c>
      <c r="C37" s="38">
        <v>10768.705</v>
      </c>
      <c r="D37" s="38">
        <v>2211.87</v>
      </c>
      <c r="E37" s="40">
        <v>7143.46</v>
      </c>
      <c r="F37" s="40">
        <v>2995.79</v>
      </c>
      <c r="G37" s="18"/>
    </row>
    <row r="38" spans="1:7" s="11" customFormat="1" ht="15.75" customHeight="1" x14ac:dyDescent="0.2">
      <c r="A38" s="33">
        <v>43646</v>
      </c>
      <c r="B38" s="38">
        <v>20972.92</v>
      </c>
      <c r="C38" s="38">
        <v>11114.504999999999</v>
      </c>
      <c r="D38" s="38">
        <v>2322.38</v>
      </c>
      <c r="E38" s="40">
        <v>7577.66</v>
      </c>
      <c r="F38" s="40">
        <v>3134.875</v>
      </c>
      <c r="G38" s="18"/>
    </row>
    <row r="39" spans="1:7" s="11" customFormat="1" ht="15.75" customHeight="1" x14ac:dyDescent="0.2">
      <c r="A39" s="33">
        <v>43677</v>
      </c>
      <c r="B39" s="38">
        <v>21060.994999999999</v>
      </c>
      <c r="C39" s="38">
        <v>10995.825000000001</v>
      </c>
      <c r="D39" s="38">
        <v>2214.1550000000002</v>
      </c>
      <c r="E39" s="40">
        <v>7550.44</v>
      </c>
      <c r="F39" s="40">
        <v>3164.8450000000003</v>
      </c>
      <c r="G39" s="18"/>
    </row>
    <row r="40" spans="1:7" s="11" customFormat="1" ht="15.75" customHeight="1" x14ac:dyDescent="0.2">
      <c r="A40" s="33">
        <v>43708</v>
      </c>
      <c r="B40" s="38">
        <v>20789.699999999997</v>
      </c>
      <c r="C40" s="38">
        <v>10677.970000000001</v>
      </c>
      <c r="D40" s="38">
        <v>2181.3249999999998</v>
      </c>
      <c r="E40" s="40">
        <v>7386.6949999999997</v>
      </c>
      <c r="F40" s="40">
        <v>3117.22</v>
      </c>
      <c r="G40" s="18"/>
    </row>
    <row r="41" spans="1:7" s="11" customFormat="1" ht="15.75" customHeight="1" x14ac:dyDescent="0.2">
      <c r="A41" s="33">
        <v>43738</v>
      </c>
      <c r="B41" s="38">
        <v>21374.31</v>
      </c>
      <c r="C41" s="38">
        <v>10790.785</v>
      </c>
      <c r="D41" s="38">
        <v>2216.87</v>
      </c>
      <c r="E41" s="40">
        <v>7572.7</v>
      </c>
      <c r="F41" s="40">
        <v>3163.15</v>
      </c>
      <c r="G41" s="18"/>
    </row>
    <row r="42" spans="1:7" ht="15.75" customHeight="1" x14ac:dyDescent="0.2">
      <c r="A42" s="33">
        <v>43769</v>
      </c>
      <c r="B42" s="38">
        <v>21893.66</v>
      </c>
      <c r="C42" s="38">
        <v>10886.220000000001</v>
      </c>
      <c r="D42" s="38">
        <v>2261.54</v>
      </c>
      <c r="E42" s="40">
        <v>7726.9000000000005</v>
      </c>
      <c r="F42" s="40">
        <v>3222.5</v>
      </c>
    </row>
    <row r="43" spans="1:7" ht="15.75" customHeight="1" x14ac:dyDescent="0.2">
      <c r="A43" s="33">
        <v>43799</v>
      </c>
      <c r="B43" s="38">
        <v>22387.465000000004</v>
      </c>
      <c r="C43" s="38">
        <v>10578.83</v>
      </c>
      <c r="D43" s="38">
        <v>2240.96</v>
      </c>
      <c r="E43" s="40">
        <v>7929.5650000000005</v>
      </c>
      <c r="F43" s="40">
        <v>3306.5499999999997</v>
      </c>
    </row>
    <row r="44" spans="1:7" ht="15.75" customHeight="1" x14ac:dyDescent="0.2">
      <c r="A44" s="33">
        <v>43830</v>
      </c>
      <c r="B44" s="38">
        <v>22360.904999999999</v>
      </c>
      <c r="C44" s="38">
        <v>10715.064999999999</v>
      </c>
      <c r="D44" s="38">
        <v>2309.27</v>
      </c>
      <c r="E44" s="40">
        <v>8105.75</v>
      </c>
      <c r="F44" s="40">
        <v>3379.66</v>
      </c>
    </row>
    <row r="45" spans="1:7" ht="15.75" customHeight="1" x14ac:dyDescent="0.2">
      <c r="A45" s="33">
        <v>43861</v>
      </c>
      <c r="B45" s="38">
        <v>22098.235000000001</v>
      </c>
      <c r="C45" s="38">
        <v>10470.329999999998</v>
      </c>
      <c r="D45" s="38">
        <v>2280.7400000000002</v>
      </c>
      <c r="E45" s="40">
        <v>8045.51</v>
      </c>
      <c r="F45" s="40">
        <v>3357.4450000000002</v>
      </c>
    </row>
    <row r="46" spans="1:7" ht="15.75" customHeight="1" x14ac:dyDescent="0.2">
      <c r="A46" s="33">
        <v>43881</v>
      </c>
      <c r="B46" s="38">
        <v>23502.395</v>
      </c>
      <c r="C46" s="38">
        <v>10668.865000000002</v>
      </c>
      <c r="D46" s="38">
        <v>2344.0950000000003</v>
      </c>
      <c r="E46" s="40">
        <v>8334.8450000000012</v>
      </c>
      <c r="F46" s="40">
        <v>3477.2949999999996</v>
      </c>
    </row>
    <row r="47" spans="1:7" ht="15.75" customHeight="1" x14ac:dyDescent="0.2">
      <c r="A47" s="33">
        <v>43890</v>
      </c>
      <c r="B47" s="38">
        <v>20466.625</v>
      </c>
      <c r="C47" s="38">
        <v>9865.5650000000005</v>
      </c>
      <c r="D47" s="38">
        <v>2151.67</v>
      </c>
      <c r="E47" s="40">
        <v>7669.7349999999997</v>
      </c>
      <c r="F47" s="40">
        <v>3203.4050000000002</v>
      </c>
    </row>
    <row r="48" spans="1:7" ht="15.75" customHeight="1" x14ac:dyDescent="0.2">
      <c r="A48" s="33">
        <v>43913</v>
      </c>
      <c r="B48" s="38">
        <v>14439.425000000001</v>
      </c>
      <c r="C48" s="38">
        <v>7951.16</v>
      </c>
      <c r="D48" s="38">
        <v>1679.9449999999999</v>
      </c>
      <c r="E48" s="40">
        <v>6021.8050000000003</v>
      </c>
      <c r="F48" s="40">
        <v>2523.8900000000003</v>
      </c>
    </row>
    <row r="49" spans="1:6" ht="15.75" customHeight="1" x14ac:dyDescent="0.2">
      <c r="A49" s="33">
        <v>43921</v>
      </c>
      <c r="B49" s="38">
        <v>16867.935000000001</v>
      </c>
      <c r="C49" s="38">
        <v>8583.41</v>
      </c>
      <c r="D49" s="38">
        <v>1875.87</v>
      </c>
      <c r="E49" s="38">
        <v>6725.5550000000003</v>
      </c>
      <c r="F49" s="38">
        <v>2816.855</v>
      </c>
    </row>
    <row r="50" spans="1:6" ht="15.75" customHeight="1" x14ac:dyDescent="0.2">
      <c r="A50" s="33">
        <v>43951</v>
      </c>
      <c r="B50" s="38">
        <v>18770.535</v>
      </c>
      <c r="C50" s="38">
        <v>9060.3549999999996</v>
      </c>
      <c r="D50" s="38">
        <v>2007.2950000000001</v>
      </c>
      <c r="E50" s="40">
        <v>7372.9949999999999</v>
      </c>
      <c r="F50" s="40">
        <v>3085.55</v>
      </c>
    </row>
    <row r="51" spans="1:6" ht="15.75" customHeight="1" x14ac:dyDescent="0.2">
      <c r="A51" s="33">
        <v>43982</v>
      </c>
      <c r="B51" s="38">
        <v>19794.614999999998</v>
      </c>
      <c r="C51" s="38">
        <v>9223.4500000000007</v>
      </c>
      <c r="D51" s="38">
        <v>2063.21</v>
      </c>
      <c r="E51" s="40">
        <v>7626.369999999999</v>
      </c>
      <c r="F51" s="40">
        <v>3193.7400000000002</v>
      </c>
    </row>
    <row r="52" spans="1:6" ht="15.75" customHeight="1" x14ac:dyDescent="0.2">
      <c r="A52" s="33">
        <v>44012</v>
      </c>
      <c r="B52" s="38">
        <v>19953.185000000001</v>
      </c>
      <c r="C52" s="38">
        <v>9248.2799999999988</v>
      </c>
      <c r="D52" s="38">
        <v>2094.0549999999998</v>
      </c>
      <c r="E52" s="40">
        <v>7810.8950000000004</v>
      </c>
      <c r="F52" s="40">
        <v>3272.7999999999997</v>
      </c>
    </row>
    <row r="53" spans="1:6" ht="15.75" customHeight="1" x14ac:dyDescent="0.2">
      <c r="A53" s="33">
        <v>44043</v>
      </c>
      <c r="B53" s="37">
        <v>20945.485000000001</v>
      </c>
      <c r="C53" s="37">
        <v>9424.39</v>
      </c>
      <c r="D53" s="37">
        <v>2179.83</v>
      </c>
      <c r="E53" s="39">
        <v>8072.08</v>
      </c>
      <c r="F53" s="39">
        <v>3385.5200000000004</v>
      </c>
    </row>
    <row r="54" spans="1:6" ht="15.75" customHeight="1" x14ac:dyDescent="0.2">
      <c r="A54" s="33">
        <v>44074</v>
      </c>
      <c r="B54" s="37">
        <v>21882.87</v>
      </c>
      <c r="C54" s="37">
        <v>9616.91</v>
      </c>
      <c r="D54" s="37">
        <v>2258.04</v>
      </c>
      <c r="E54" s="39">
        <v>8352.6450000000004</v>
      </c>
      <c r="F54" s="39">
        <v>3503.96</v>
      </c>
    </row>
    <row r="55" spans="1:6" ht="15.75" customHeight="1" x14ac:dyDescent="0.2">
      <c r="A55" s="33">
        <v>44104</v>
      </c>
      <c r="B55" s="38">
        <v>21681.329999999998</v>
      </c>
      <c r="C55" s="38">
        <v>9382.5250000000015</v>
      </c>
      <c r="D55" s="38">
        <v>2214.2150000000001</v>
      </c>
      <c r="E55" s="40">
        <v>8189.6550000000007</v>
      </c>
      <c r="F55" s="40">
        <v>3435.8649999999998</v>
      </c>
    </row>
    <row r="56" spans="1:6" ht="15.75" customHeight="1" x14ac:dyDescent="0.2">
      <c r="A56" s="33">
        <v>44135</v>
      </c>
      <c r="B56" s="38">
        <v>21713.5</v>
      </c>
      <c r="C56" s="38">
        <v>9242.5850000000009</v>
      </c>
      <c r="D56" s="38">
        <v>2164.12</v>
      </c>
      <c r="E56" s="40">
        <v>8107.5349999999999</v>
      </c>
      <c r="F56" s="40">
        <v>3401.5750000000003</v>
      </c>
    </row>
    <row r="57" spans="1:6" ht="15.75" customHeight="1" x14ac:dyDescent="0.2">
      <c r="A57" s="33">
        <v>44165</v>
      </c>
      <c r="B57" s="38">
        <v>23559.91</v>
      </c>
      <c r="C57" s="38">
        <v>9924.8249999999989</v>
      </c>
      <c r="D57" s="38">
        <v>2356.0300000000002</v>
      </c>
      <c r="E57" s="40">
        <v>8997.39</v>
      </c>
      <c r="F57" s="40">
        <v>3770.6400000000003</v>
      </c>
    </row>
    <row r="58" spans="1:6" ht="15.75" customHeight="1" x14ac:dyDescent="0.2">
      <c r="A58" s="33">
        <v>44196</v>
      </c>
      <c r="B58" s="38">
        <v>24257.85</v>
      </c>
      <c r="C58" s="38">
        <v>10218.084999999999</v>
      </c>
      <c r="D58" s="38">
        <v>2427.5149999999999</v>
      </c>
      <c r="E58" s="38">
        <v>9290.5550000000003</v>
      </c>
      <c r="F58" s="38">
        <v>3894.8</v>
      </c>
    </row>
    <row r="59" spans="1:6" ht="15.75" customHeight="1" x14ac:dyDescent="0.2">
      <c r="A59" s="33">
        <v>44227</v>
      </c>
      <c r="B59" s="35">
        <v>23504.814999999999</v>
      </c>
      <c r="C59" s="35">
        <v>10154.205</v>
      </c>
      <c r="D59" s="35">
        <v>2411.4349999999999</v>
      </c>
      <c r="E59" s="36">
        <v>9285.8150000000005</v>
      </c>
      <c r="F59" s="36">
        <v>3893.0050000000001</v>
      </c>
    </row>
    <row r="60" spans="1:6" ht="15.75" customHeight="1" x14ac:dyDescent="0.2">
      <c r="A60" s="33">
        <v>44255</v>
      </c>
      <c r="B60" s="35">
        <v>25264.434999999998</v>
      </c>
      <c r="C60" s="35">
        <v>10332.965</v>
      </c>
      <c r="D60" s="35">
        <v>2461.63</v>
      </c>
      <c r="E60" s="36">
        <v>9641.8850000000002</v>
      </c>
      <c r="F60" s="36">
        <v>4034.79</v>
      </c>
    </row>
    <row r="61" spans="1:6" ht="15.75" customHeight="1" x14ac:dyDescent="0.2">
      <c r="A61" s="33">
        <v>44286</v>
      </c>
      <c r="B61" s="38">
        <v>26222.3</v>
      </c>
      <c r="C61" s="38">
        <v>10531.645</v>
      </c>
      <c r="D61" s="38">
        <v>2533.17</v>
      </c>
      <c r="E61" s="40">
        <v>9839.4600000000009</v>
      </c>
      <c r="F61" s="40">
        <v>4111.4850000000006</v>
      </c>
    </row>
    <row r="62" spans="1:6" ht="15.75" customHeight="1" x14ac:dyDescent="0.2">
      <c r="A62" s="33">
        <v>44316</v>
      </c>
      <c r="B62" s="38">
        <v>27622.705000000002</v>
      </c>
      <c r="C62" s="38">
        <v>10947.33</v>
      </c>
      <c r="D62" s="38">
        <v>2646.0899999999997</v>
      </c>
      <c r="E62" s="38">
        <v>10184.315000000001</v>
      </c>
      <c r="F62" s="38">
        <v>4254.2700000000004</v>
      </c>
    </row>
    <row r="63" spans="1:6" ht="15.75" customHeight="1" x14ac:dyDescent="0.2">
      <c r="A63" s="33">
        <v>44347</v>
      </c>
      <c r="B63" s="38">
        <v>27677.3</v>
      </c>
      <c r="C63" s="38">
        <v>11048</v>
      </c>
      <c r="D63" s="38">
        <v>2658.09</v>
      </c>
      <c r="E63" s="38">
        <v>10335.39</v>
      </c>
      <c r="F63" s="38">
        <v>4313.9850000000006</v>
      </c>
    </row>
    <row r="64" spans="1:6" ht="15.75" customHeight="1" x14ac:dyDescent="0.2">
      <c r="A64" s="33">
        <v>44377</v>
      </c>
      <c r="B64" s="38">
        <v>27016.840000000004</v>
      </c>
      <c r="C64" s="38">
        <v>11210.740000000002</v>
      </c>
      <c r="D64" s="38">
        <v>2706.5249999999996</v>
      </c>
      <c r="E64" s="38">
        <v>10421.469999999999</v>
      </c>
      <c r="F64" s="38">
        <v>4353.5149999999994</v>
      </c>
    </row>
    <row r="65" spans="1:6" ht="15.75" customHeight="1" x14ac:dyDescent="0.2">
      <c r="A65" s="33">
        <v>44408</v>
      </c>
      <c r="B65" s="38">
        <v>27515.88</v>
      </c>
      <c r="C65" s="38">
        <v>11337.905000000001</v>
      </c>
      <c r="D65" s="38">
        <v>2761.4449999999997</v>
      </c>
      <c r="E65" s="38">
        <v>10436.095000000001</v>
      </c>
      <c r="F65" s="38">
        <v>4361.13</v>
      </c>
    </row>
    <row r="66" spans="1:6" ht="15.75" customHeight="1" x14ac:dyDescent="0.2">
      <c r="A66" s="33">
        <v>44439</v>
      </c>
      <c r="B66" s="38">
        <v>27429.850000000002</v>
      </c>
      <c r="C66" s="38">
        <v>11550.66</v>
      </c>
      <c r="D66" s="38">
        <v>2820.4700000000003</v>
      </c>
      <c r="E66" s="38">
        <v>10596.914999999999</v>
      </c>
      <c r="F66" s="38">
        <v>4427.3599999999997</v>
      </c>
    </row>
    <row r="67" spans="1:6" ht="15.75" customHeight="1" x14ac:dyDescent="0.2">
      <c r="A67" s="33">
        <v>44469</v>
      </c>
      <c r="B67" s="38">
        <v>26078.43</v>
      </c>
      <c r="C67" s="38">
        <v>11133.955000000002</v>
      </c>
      <c r="D67" s="38">
        <v>2701.1849999999999</v>
      </c>
      <c r="E67" s="38">
        <v>9755.81</v>
      </c>
      <c r="F67" s="38">
        <v>4302.7350000000006</v>
      </c>
    </row>
    <row r="68" spans="1:6" ht="15.75" customHeight="1" x14ac:dyDescent="0.2">
      <c r="A68" s="33">
        <v>44500</v>
      </c>
      <c r="B68" s="38">
        <v>27591.98</v>
      </c>
      <c r="C68" s="38">
        <v>11596.369999999999</v>
      </c>
      <c r="D68" s="38">
        <v>2848.5349999999999</v>
      </c>
      <c r="E68" s="38">
        <v>10041.764999999999</v>
      </c>
      <c r="F68" s="38">
        <v>4430.41</v>
      </c>
    </row>
    <row r="69" spans="1:6" ht="15.75" customHeight="1" x14ac:dyDescent="0.2">
      <c r="A69" s="33">
        <v>44530</v>
      </c>
      <c r="B69" s="38">
        <v>27405.034999999996</v>
      </c>
      <c r="C69" s="38">
        <v>11482.01</v>
      </c>
      <c r="D69" s="38">
        <v>2809.76</v>
      </c>
      <c r="E69" s="38">
        <v>9530.61</v>
      </c>
      <c r="F69" s="38">
        <v>4176.8450000000003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7F43D9-EC97-4379-B83D-62ACF67D766D}">
  <sheetPr>
    <outlinePr summaryBelow="0" summaryRight="0"/>
  </sheetPr>
  <dimension ref="A1:M72"/>
  <sheetViews>
    <sheetView zoomScale="85" zoomScaleNormal="85" workbookViewId="0">
      <pane xSplit="1" ySplit="6" topLeftCell="B46" activePane="bottomRight" state="frozen"/>
      <selection pane="topRight" activeCell="B1" sqref="B1"/>
      <selection pane="bottomLeft" activeCell="A7" sqref="A7"/>
      <selection pane="bottomRight" activeCell="F74" sqref="F74"/>
    </sheetView>
  </sheetViews>
  <sheetFormatPr defaultColWidth="14.42578125" defaultRowHeight="15.75" customHeight="1" x14ac:dyDescent="0.2"/>
  <cols>
    <col min="1" max="1" width="14.42578125" style="2"/>
    <col min="2" max="6" width="14.42578125" style="40"/>
    <col min="7" max="12" width="14.42578125" style="16"/>
    <col min="13" max="20" width="14.140625" style="13" customWidth="1"/>
    <col min="21" max="16384" width="14.42578125" style="13"/>
  </cols>
  <sheetData>
    <row r="1" spans="1:13" ht="15.75" customHeight="1" x14ac:dyDescent="0.2">
      <c r="A1" s="5" t="s">
        <v>0</v>
      </c>
      <c r="B1" s="40">
        <v>2740.5034999999998</v>
      </c>
      <c r="C1" s="40">
        <v>1148.201</v>
      </c>
      <c r="D1" s="40">
        <v>280.976</v>
      </c>
      <c r="E1" s="40">
        <v>953.06100000000004</v>
      </c>
      <c r="F1" s="40">
        <v>417.68450000000001</v>
      </c>
      <c r="G1" s="19"/>
      <c r="H1" s="19"/>
      <c r="I1" s="19"/>
      <c r="J1" s="19"/>
      <c r="K1" s="19"/>
      <c r="L1" s="19"/>
    </row>
    <row r="2" spans="1:13" s="2" customFormat="1" ht="15.75" customHeight="1" x14ac:dyDescent="0.2">
      <c r="A2" s="6" t="s">
        <v>13</v>
      </c>
      <c r="B2" s="45">
        <v>4.9599999999999998E-2</v>
      </c>
      <c r="C2" s="45">
        <v>1.9199999999999998E-2</v>
      </c>
      <c r="D2" s="45">
        <v>2.9100000000000001E-2</v>
      </c>
      <c r="E2" s="45">
        <v>2.0499999999999997E-2</v>
      </c>
      <c r="F2" s="45">
        <v>1.9E-2</v>
      </c>
      <c r="G2" s="2">
        <v>4.3799999999999999E-2</v>
      </c>
      <c r="H2" s="2">
        <v>0.01</v>
      </c>
      <c r="I2" s="2">
        <v>2.3E-2</v>
      </c>
      <c r="J2" s="2">
        <v>-1.2500000000000001E-2</v>
      </c>
      <c r="K2" s="2">
        <v>1E-4</v>
      </c>
      <c r="L2" s="2">
        <v>-2.1499999999999998E-2</v>
      </c>
      <c r="M2" s="4"/>
    </row>
    <row r="3" spans="1:13" ht="15.75" customHeight="1" x14ac:dyDescent="0.2">
      <c r="A3" s="6" t="s">
        <v>16</v>
      </c>
      <c r="B3" s="10" t="s">
        <v>23</v>
      </c>
      <c r="C3" s="10" t="s">
        <v>30</v>
      </c>
      <c r="D3" s="10" t="s">
        <v>23</v>
      </c>
      <c r="E3" s="10" t="s">
        <v>23</v>
      </c>
      <c r="F3" s="10" t="s">
        <v>30</v>
      </c>
      <c r="G3" s="4"/>
      <c r="H3" s="4"/>
      <c r="I3" s="4"/>
      <c r="J3" s="4"/>
      <c r="K3" s="4"/>
      <c r="M3" s="16"/>
    </row>
    <row r="4" spans="1:13" ht="15.75" customHeight="1" x14ac:dyDescent="0.2">
      <c r="A4" s="6" t="s">
        <v>1</v>
      </c>
      <c r="B4" s="10" t="s">
        <v>3</v>
      </c>
      <c r="C4" s="10" t="s">
        <v>3</v>
      </c>
      <c r="D4" s="10" t="s">
        <v>2</v>
      </c>
      <c r="E4" s="10" t="s">
        <v>2</v>
      </c>
      <c r="F4" s="10" t="s">
        <v>2</v>
      </c>
      <c r="G4" s="4"/>
      <c r="H4" s="4"/>
      <c r="I4" s="4"/>
      <c r="J4" s="4"/>
      <c r="K4" s="4"/>
      <c r="M4" s="16"/>
    </row>
    <row r="5" spans="1:13" ht="15.75" customHeight="1" x14ac:dyDescent="0.2">
      <c r="A5" s="3" t="s">
        <v>4</v>
      </c>
      <c r="B5" s="10" t="s">
        <v>28</v>
      </c>
      <c r="C5" s="10" t="s">
        <v>27</v>
      </c>
      <c r="D5" s="10" t="s">
        <v>26</v>
      </c>
      <c r="E5" s="10" t="s">
        <v>25</v>
      </c>
      <c r="F5" s="10" t="s">
        <v>24</v>
      </c>
      <c r="G5" s="4" t="s">
        <v>5</v>
      </c>
      <c r="H5" s="4" t="s">
        <v>8</v>
      </c>
      <c r="I5" s="4" t="s">
        <v>7</v>
      </c>
      <c r="J5" s="4" t="s">
        <v>10</v>
      </c>
      <c r="K5" s="4" t="s">
        <v>22</v>
      </c>
      <c r="L5" s="21" t="s">
        <v>14</v>
      </c>
      <c r="M5" s="28"/>
    </row>
    <row r="6" spans="1:13" s="25" customFormat="1" ht="15.75" customHeight="1" x14ac:dyDescent="0.2">
      <c r="A6" s="27" t="s">
        <v>12</v>
      </c>
      <c r="B6" s="1">
        <v>1111</v>
      </c>
      <c r="C6" s="1" t="s">
        <v>20</v>
      </c>
      <c r="D6" s="1" t="s">
        <v>21</v>
      </c>
      <c r="E6" s="1">
        <v>44444</v>
      </c>
      <c r="F6" s="1" t="s">
        <v>29</v>
      </c>
      <c r="G6" s="26" t="s">
        <v>6</v>
      </c>
      <c r="H6" s="26" t="s">
        <v>9</v>
      </c>
      <c r="I6" s="26" t="s">
        <v>17</v>
      </c>
      <c r="J6" s="26" t="s">
        <v>18</v>
      </c>
      <c r="K6" s="26" t="s">
        <v>19</v>
      </c>
      <c r="L6" s="9" t="s">
        <v>11</v>
      </c>
      <c r="M6" s="26" t="s">
        <v>15</v>
      </c>
    </row>
    <row r="7" spans="1:13" ht="15.75" customHeight="1" x14ac:dyDescent="0.2">
      <c r="A7" s="29">
        <v>42735</v>
      </c>
      <c r="B7" s="45">
        <v>2.7099999999999999E-2</v>
      </c>
      <c r="C7" s="45">
        <v>9.8999999999999991E-3</v>
      </c>
      <c r="D7" s="45">
        <v>0.01</v>
      </c>
      <c r="E7" s="45">
        <v>0.01</v>
      </c>
      <c r="F7" s="45">
        <v>9.8999999999999991E-3</v>
      </c>
      <c r="G7" s="10">
        <v>1.9799999999999998E-2</v>
      </c>
      <c r="H7" s="10">
        <v>2.7999999999999997E-2</v>
      </c>
      <c r="I7" s="10">
        <v>3.4200000000000001E-2</v>
      </c>
      <c r="J7" s="10">
        <v>1.4000000000000002E-3</v>
      </c>
      <c r="K7" s="10">
        <v>2.9999999999999997E-4</v>
      </c>
      <c r="L7" s="10">
        <v>4.7199999999999999E-2</v>
      </c>
      <c r="M7" s="10">
        <v>3.0000000000000001E-3</v>
      </c>
    </row>
    <row r="8" spans="1:13" ht="15.75" customHeight="1" x14ac:dyDescent="0.2">
      <c r="A8" s="29">
        <v>42766</v>
      </c>
      <c r="B8" s="45">
        <v>1.6200000000000003E-2</v>
      </c>
      <c r="C8" s="45">
        <v>1.9199999999999998E-2</v>
      </c>
      <c r="D8" s="45">
        <v>1.47E-2</v>
      </c>
      <c r="E8" s="45">
        <v>9.0000000000000011E-3</v>
      </c>
      <c r="F8" s="45">
        <v>1.9400000000000001E-2</v>
      </c>
      <c r="G8" s="10">
        <v>1.9E-2</v>
      </c>
      <c r="H8" s="10">
        <v>3.9000000000000003E-3</v>
      </c>
      <c r="I8" s="10">
        <v>2.8999999999999998E-2</v>
      </c>
      <c r="J8" s="10">
        <v>2E-3</v>
      </c>
      <c r="K8" s="10">
        <v>4.0000000000000002E-4</v>
      </c>
      <c r="L8" s="10">
        <v>-1.41E-2</v>
      </c>
      <c r="M8" s="10">
        <v>5.0000000000000001E-3</v>
      </c>
    </row>
    <row r="9" spans="1:13" s="11" customFormat="1" ht="15.75" customHeight="1" x14ac:dyDescent="0.2">
      <c r="A9" s="29">
        <v>42794</v>
      </c>
      <c r="B9" s="45">
        <v>3.7100000000000001E-2</v>
      </c>
      <c r="C9" s="45">
        <v>2.1400000000000002E-2</v>
      </c>
      <c r="D9" s="45">
        <v>3.15E-2</v>
      </c>
      <c r="E9" s="45">
        <v>1.78E-2</v>
      </c>
      <c r="F9" s="45">
        <v>2.1400000000000002E-2</v>
      </c>
      <c r="G9" s="10">
        <v>3.9699999999999999E-2</v>
      </c>
      <c r="H9" s="10">
        <v>1.9299999999999998E-2</v>
      </c>
      <c r="I9" s="10">
        <v>1.43E-2</v>
      </c>
      <c r="J9" s="10">
        <v>6.7000000000000002E-3</v>
      </c>
      <c r="K9" s="10">
        <v>4.0000000000000002E-4</v>
      </c>
      <c r="L9" s="10">
        <v>2.3E-3</v>
      </c>
      <c r="M9" s="10">
        <v>0</v>
      </c>
    </row>
    <row r="10" spans="1:13" s="11" customFormat="1" ht="15.75" customHeight="1" x14ac:dyDescent="0.2">
      <c r="A10" s="29">
        <v>42825</v>
      </c>
      <c r="B10" s="45">
        <v>-1.4000000000000002E-3</v>
      </c>
      <c r="C10" s="45">
        <v>2.7000000000000001E-3</v>
      </c>
      <c r="D10" s="45">
        <v>2.0000000000000001E-4</v>
      </c>
      <c r="E10" s="45">
        <v>2.3E-3</v>
      </c>
      <c r="F10" s="45">
        <v>3.2000000000000002E-3</v>
      </c>
      <c r="G10" s="10">
        <v>1.1999999999999999E-3</v>
      </c>
      <c r="H10" s="10">
        <v>1.2999999999999999E-3</v>
      </c>
      <c r="I10" s="10">
        <v>2.75E-2</v>
      </c>
      <c r="J10" s="10">
        <v>-5.0000000000000001E-4</v>
      </c>
      <c r="K10" s="10">
        <v>4.0000000000000002E-4</v>
      </c>
      <c r="L10" s="10">
        <v>-3.9100000000000003E-2</v>
      </c>
      <c r="M10" s="10">
        <v>-2E-3</v>
      </c>
    </row>
    <row r="11" spans="1:13" s="11" customFormat="1" ht="15.75" customHeight="1" x14ac:dyDescent="0.2">
      <c r="A11" s="29">
        <v>42855</v>
      </c>
      <c r="B11" s="45">
        <v>1.46E-2</v>
      </c>
      <c r="C11" s="45">
        <v>9.3999999999999986E-3</v>
      </c>
      <c r="D11" s="45">
        <v>1.2699999999999999E-2</v>
      </c>
      <c r="E11" s="45">
        <v>7.7000000000000002E-3</v>
      </c>
      <c r="F11" s="45">
        <v>9.8999999999999991E-3</v>
      </c>
      <c r="G11" s="10">
        <v>1.03E-2</v>
      </c>
      <c r="H11" s="10">
        <v>1.1000000000000001E-2</v>
      </c>
      <c r="I11" s="10">
        <v>2.5399999999999999E-2</v>
      </c>
      <c r="J11" s="10">
        <v>7.7000000000000002E-3</v>
      </c>
      <c r="K11" s="10">
        <v>5.0000000000000001E-4</v>
      </c>
      <c r="L11" s="10">
        <v>-2.1099999999999997E-2</v>
      </c>
      <c r="M11" s="10">
        <v>2E-3</v>
      </c>
    </row>
    <row r="12" spans="1:13" s="11" customFormat="1" ht="15.75" customHeight="1" x14ac:dyDescent="0.2">
      <c r="A12" s="29">
        <v>42886</v>
      </c>
      <c r="B12" s="45">
        <v>1.0500000000000001E-2</v>
      </c>
      <c r="C12" s="45">
        <v>9.5999999999999992E-3</v>
      </c>
      <c r="D12" s="45">
        <v>1.5100000000000001E-2</v>
      </c>
      <c r="E12" s="45">
        <v>2.3E-3</v>
      </c>
      <c r="F12" s="45">
        <v>1.06E-2</v>
      </c>
      <c r="G12" s="10">
        <v>1.41E-2</v>
      </c>
      <c r="H12" s="10">
        <v>-2.0299999999999999E-2</v>
      </c>
      <c r="I12" s="10">
        <v>3.6699999999999997E-2</v>
      </c>
      <c r="J12" s="10">
        <v>7.7000000000000002E-3</v>
      </c>
      <c r="K12" s="10">
        <v>5.9999999999999995E-4</v>
      </c>
      <c r="L12" s="10">
        <v>-1.54E-2</v>
      </c>
      <c r="M12" s="10">
        <v>-1E-3</v>
      </c>
    </row>
    <row r="13" spans="1:13" s="11" customFormat="1" ht="15.75" customHeight="1" x14ac:dyDescent="0.2">
      <c r="A13" s="29">
        <v>42916</v>
      </c>
      <c r="B13" s="45">
        <v>2E-3</v>
      </c>
      <c r="C13" s="45">
        <v>8.5000000000000006E-3</v>
      </c>
      <c r="D13" s="45">
        <v>1.66E-2</v>
      </c>
      <c r="E13" s="45">
        <v>5.1000000000000004E-3</v>
      </c>
      <c r="F13" s="45">
        <v>8.5000000000000006E-3</v>
      </c>
      <c r="G13" s="10">
        <v>6.1999999999999998E-3</v>
      </c>
      <c r="H13" s="10">
        <v>3.4599999999999999E-2</v>
      </c>
      <c r="I13" s="10">
        <v>-1.8E-3</v>
      </c>
      <c r="J13" s="10">
        <v>-1E-3</v>
      </c>
      <c r="K13" s="10">
        <v>7.000000000000001E-4</v>
      </c>
      <c r="L13" s="10">
        <v>-1.9199999999999998E-2</v>
      </c>
      <c r="M13" s="10">
        <v>0</v>
      </c>
    </row>
    <row r="14" spans="1:13" s="11" customFormat="1" ht="15.75" customHeight="1" x14ac:dyDescent="0.2">
      <c r="A14" s="29">
        <v>42947</v>
      </c>
      <c r="B14" s="45">
        <v>-5.0000000000000001E-3</v>
      </c>
      <c r="C14" s="45">
        <v>1.46E-2</v>
      </c>
      <c r="D14" s="45">
        <v>1.5300000000000001E-2</v>
      </c>
      <c r="E14" s="45">
        <v>4.0000000000000001E-3</v>
      </c>
      <c r="F14" s="45">
        <v>1.47E-2</v>
      </c>
      <c r="G14" s="10">
        <v>2.06E-2</v>
      </c>
      <c r="H14" s="10">
        <v>7.4000000000000003E-3</v>
      </c>
      <c r="I14" s="10">
        <v>2.8799999999999999E-2</v>
      </c>
      <c r="J14" s="10">
        <v>4.3E-3</v>
      </c>
      <c r="K14" s="10">
        <v>8.0000000000000004E-4</v>
      </c>
      <c r="L14" s="10">
        <v>4.58E-2</v>
      </c>
      <c r="M14" s="10">
        <v>1E-3</v>
      </c>
    </row>
    <row r="15" spans="1:13" s="11" customFormat="1" ht="15.75" customHeight="1" x14ac:dyDescent="0.2">
      <c r="A15" s="29">
        <v>42978</v>
      </c>
      <c r="B15" s="45">
        <v>-6.8999999999999999E-3</v>
      </c>
      <c r="C15" s="45">
        <v>-4.0000000000000002E-4</v>
      </c>
      <c r="D15" s="45">
        <v>1E-4</v>
      </c>
      <c r="E15" s="45">
        <v>-2.0999999999999999E-3</v>
      </c>
      <c r="F15" s="45">
        <v>1E-4</v>
      </c>
      <c r="G15" s="10">
        <v>3.0999999999999999E-3</v>
      </c>
      <c r="H15" s="10">
        <v>-1.2699999999999999E-2</v>
      </c>
      <c r="I15" s="10">
        <v>-4.0000000000000002E-4</v>
      </c>
      <c r="J15" s="10">
        <v>9.0000000000000011E-3</v>
      </c>
      <c r="K15" s="10">
        <v>8.9999999999999998E-4</v>
      </c>
      <c r="L15" s="10">
        <v>-7.8000000000000005E-3</v>
      </c>
      <c r="M15" s="10">
        <v>4.0000000000000001E-3</v>
      </c>
    </row>
    <row r="16" spans="1:13" s="11" customFormat="1" ht="15.75" customHeight="1" x14ac:dyDescent="0.2">
      <c r="A16" s="29">
        <v>43008</v>
      </c>
      <c r="B16" s="45">
        <v>4.6300000000000001E-2</v>
      </c>
      <c r="C16" s="45">
        <v>2.0799999999999999E-2</v>
      </c>
      <c r="D16" s="45">
        <v>2.0899999999999998E-2</v>
      </c>
      <c r="E16" s="45">
        <v>1.83E-2</v>
      </c>
      <c r="F16" s="45">
        <v>2.0299999999999999E-2</v>
      </c>
      <c r="G16" s="10">
        <v>2.06E-2</v>
      </c>
      <c r="H16" s="10">
        <v>6.2400000000000004E-2</v>
      </c>
      <c r="I16" s="10">
        <v>2.4900000000000002E-2</v>
      </c>
      <c r="J16" s="10">
        <v>-4.7999999999999996E-3</v>
      </c>
      <c r="K16" s="10">
        <v>8.9999999999999998E-4</v>
      </c>
      <c r="L16" s="10">
        <v>3.32E-2</v>
      </c>
      <c r="M16" s="10">
        <v>5.0000000000000001E-3</v>
      </c>
    </row>
    <row r="17" spans="1:13" s="12" customFormat="1" ht="15.75" customHeight="1" x14ac:dyDescent="0.2">
      <c r="A17" s="29">
        <v>43039</v>
      </c>
      <c r="B17" s="45">
        <v>2.8999999999999998E-2</v>
      </c>
      <c r="C17" s="45">
        <v>8.3999999999999995E-3</v>
      </c>
      <c r="D17" s="45">
        <v>1.4199999999999999E-2</v>
      </c>
      <c r="E17" s="45">
        <v>2.5000000000000001E-3</v>
      </c>
      <c r="F17" s="45">
        <v>9.0000000000000011E-3</v>
      </c>
      <c r="G17" s="10">
        <v>2.3300000000000001E-2</v>
      </c>
      <c r="H17" s="10">
        <v>8.5000000000000006E-3</v>
      </c>
      <c r="I17" s="10">
        <v>1.52E-2</v>
      </c>
      <c r="J17" s="10">
        <v>5.9999999999999995E-4</v>
      </c>
      <c r="K17" s="10">
        <v>8.9999999999999998E-4</v>
      </c>
      <c r="L17" s="10">
        <v>3.8199999999999998E-2</v>
      </c>
      <c r="M17" s="10">
        <v>1E-3</v>
      </c>
    </row>
    <row r="18" spans="1:13" s="11" customFormat="1" ht="15.75" customHeight="1" x14ac:dyDescent="0.2">
      <c r="A18" s="29">
        <v>43069</v>
      </c>
      <c r="B18" s="45">
        <v>2.4E-2</v>
      </c>
      <c r="C18" s="45">
        <v>1.4800000000000001E-2</v>
      </c>
      <c r="D18" s="45">
        <v>4.0500000000000001E-2</v>
      </c>
      <c r="E18" s="45">
        <v>1.2500000000000001E-2</v>
      </c>
      <c r="F18" s="45">
        <v>1.47E-2</v>
      </c>
      <c r="G18" s="10">
        <v>3.0699999999999998E-2</v>
      </c>
      <c r="H18" s="10">
        <v>2.8799999999999999E-2</v>
      </c>
      <c r="I18" s="10">
        <v>1.0500000000000001E-2</v>
      </c>
      <c r="J18" s="10">
        <v>-1.2999999999999999E-3</v>
      </c>
      <c r="K18" s="10">
        <v>8.9999999999999998E-4</v>
      </c>
      <c r="L18" s="10">
        <v>1.38E-2</v>
      </c>
      <c r="M18" s="10">
        <v>3.0000000000000001E-3</v>
      </c>
    </row>
    <row r="19" spans="1:13" s="15" customFormat="1" ht="15.75" customHeight="1" x14ac:dyDescent="0.2">
      <c r="A19" s="29">
        <v>43100</v>
      </c>
      <c r="B19" s="45">
        <v>8.3000000000000001E-3</v>
      </c>
      <c r="C19" s="45">
        <v>1.3899999999999999E-2</v>
      </c>
      <c r="D19" s="45">
        <v>-2.2000000000000001E-3</v>
      </c>
      <c r="E19" s="45">
        <v>6.3E-3</v>
      </c>
      <c r="F19" s="45">
        <v>1.3600000000000001E-2</v>
      </c>
      <c r="G19" s="10">
        <v>1.11E-2</v>
      </c>
      <c r="H19" s="10">
        <v>-4.0000000000000001E-3</v>
      </c>
      <c r="I19" s="10">
        <v>1.61E-2</v>
      </c>
      <c r="J19" s="10">
        <v>4.5999999999999999E-3</v>
      </c>
      <c r="K19" s="10">
        <v>1E-3</v>
      </c>
      <c r="L19" s="10">
        <v>4.41E-2</v>
      </c>
      <c r="M19" s="10">
        <v>2E-3</v>
      </c>
    </row>
    <row r="20" spans="1:13" s="15" customFormat="1" ht="15.75" customHeight="1" x14ac:dyDescent="0.2">
      <c r="A20" s="7">
        <v>43131</v>
      </c>
      <c r="B20" s="45">
        <v>4.58E-2</v>
      </c>
      <c r="C20" s="45">
        <v>3.4799999999999998E-2</v>
      </c>
      <c r="D20" s="45">
        <v>6.2199999999999998E-2</v>
      </c>
      <c r="E20" s="45">
        <v>1.9199999999999998E-2</v>
      </c>
      <c r="F20" s="45">
        <v>3.4799999999999998E-2</v>
      </c>
      <c r="G20" s="10">
        <v>5.7300000000000004E-2</v>
      </c>
      <c r="H20" s="10">
        <v>2.6099999999999998E-2</v>
      </c>
      <c r="I20" s="10">
        <v>5.0199999999999995E-2</v>
      </c>
      <c r="J20" s="10">
        <v>-1.15E-2</v>
      </c>
      <c r="K20" s="10">
        <v>1.1000000000000001E-3</v>
      </c>
      <c r="L20" s="10">
        <v>3.4200000000000001E-2</v>
      </c>
      <c r="M20" s="10">
        <v>5.0000000000000001E-3</v>
      </c>
    </row>
    <row r="21" spans="1:13" s="15" customFormat="1" ht="15.75" customHeight="1" x14ac:dyDescent="0.2">
      <c r="A21" s="8">
        <v>43159</v>
      </c>
      <c r="B21" s="45">
        <v>-3.5200000000000002E-2</v>
      </c>
      <c r="C21" s="45">
        <v>-2.63E-2</v>
      </c>
      <c r="D21" s="45">
        <v>-4.3099999999999999E-2</v>
      </c>
      <c r="E21" s="45">
        <v>-3.27E-2</v>
      </c>
      <c r="F21" s="45">
        <v>-2.7200000000000002E-2</v>
      </c>
      <c r="G21" s="10">
        <v>-3.6900000000000002E-2</v>
      </c>
      <c r="H21" s="10">
        <v>-3.8699999999999998E-2</v>
      </c>
      <c r="I21" s="10">
        <v>-4.5100000000000001E-2</v>
      </c>
      <c r="J21" s="10">
        <v>-9.4999999999999998E-3</v>
      </c>
      <c r="K21" s="10">
        <v>1.1000000000000001E-3</v>
      </c>
      <c r="L21" s="10">
        <v>-3.3399999999999999E-2</v>
      </c>
      <c r="M21" s="10">
        <v>2E-3</v>
      </c>
    </row>
    <row r="22" spans="1:13" s="15" customFormat="1" ht="15.75" customHeight="1" x14ac:dyDescent="0.2">
      <c r="A22" s="8">
        <v>43190</v>
      </c>
      <c r="B22" s="45">
        <v>-1.43E-2</v>
      </c>
      <c r="C22" s="45">
        <v>-1.2E-2</v>
      </c>
      <c r="D22" s="45">
        <v>-2.9399999999999999E-2</v>
      </c>
      <c r="E22" s="45">
        <v>-1.21E-2</v>
      </c>
      <c r="F22" s="45">
        <v>-1.44E-2</v>
      </c>
      <c r="G22" s="10">
        <v>-2.5399999999999999E-2</v>
      </c>
      <c r="H22" s="10">
        <v>1.29E-2</v>
      </c>
      <c r="I22" s="10">
        <v>-1.8000000000000002E-2</v>
      </c>
      <c r="J22" s="10">
        <v>6.4000000000000003E-3</v>
      </c>
      <c r="K22" s="10">
        <v>1.2999999999999999E-3</v>
      </c>
      <c r="L22" s="10">
        <v>2.2200000000000001E-2</v>
      </c>
      <c r="M22" s="10">
        <v>-1E-3</v>
      </c>
    </row>
    <row r="23" spans="1:13" s="15" customFormat="1" ht="15.75" customHeight="1" x14ac:dyDescent="0.2">
      <c r="A23" s="8">
        <v>43220</v>
      </c>
      <c r="B23" s="45">
        <v>-6.8000000000000005E-3</v>
      </c>
      <c r="C23" s="45">
        <v>1E-3</v>
      </c>
      <c r="D23" s="45">
        <v>1.5E-3</v>
      </c>
      <c r="E23" s="45">
        <v>-2.2000000000000001E-3</v>
      </c>
      <c r="F23" s="45">
        <v>4.0000000000000002E-4</v>
      </c>
      <c r="G23" s="10">
        <v>3.8E-3</v>
      </c>
      <c r="H23" s="10">
        <v>8.6E-3</v>
      </c>
      <c r="I23" s="10">
        <v>2.2799999999999997E-2</v>
      </c>
      <c r="J23" s="10">
        <v>-7.4000000000000003E-3</v>
      </c>
      <c r="K23" s="10">
        <v>1.2999999999999999E-3</v>
      </c>
      <c r="L23" s="10">
        <v>5.04E-2</v>
      </c>
      <c r="M23" s="10">
        <v>2E-3</v>
      </c>
    </row>
    <row r="24" spans="1:13" s="11" customFormat="1" ht="15.75" customHeight="1" x14ac:dyDescent="0.2">
      <c r="A24" s="8">
        <v>43251</v>
      </c>
      <c r="B24" s="45">
        <v>1.2500000000000001E-2</v>
      </c>
      <c r="C24" s="45">
        <v>-6.1999999999999998E-3</v>
      </c>
      <c r="D24" s="45">
        <v>1.1000000000000001E-3</v>
      </c>
      <c r="E24" s="45">
        <v>1.1999999999999999E-3</v>
      </c>
      <c r="F24" s="45">
        <v>8.0000000000000002E-3</v>
      </c>
      <c r="G24" s="22">
        <v>2.41E-2</v>
      </c>
      <c r="H24" s="22">
        <v>6.0700000000000004E-2</v>
      </c>
      <c r="I24" s="22">
        <v>-2.2499999999999999E-2</v>
      </c>
      <c r="J24" s="22">
        <v>7.0999999999999995E-3</v>
      </c>
      <c r="K24" s="22">
        <v>1.5E-3</v>
      </c>
      <c r="L24" s="22">
        <v>1.4499999999999999E-2</v>
      </c>
      <c r="M24" s="22">
        <v>2E-3</v>
      </c>
    </row>
    <row r="25" spans="1:13" s="11" customFormat="1" ht="15.75" customHeight="1" x14ac:dyDescent="0.2">
      <c r="A25" s="8">
        <v>43281</v>
      </c>
      <c r="B25" s="45">
        <v>8.8000000000000005E-3</v>
      </c>
      <c r="C25" s="45">
        <v>-8.199999999999999E-3</v>
      </c>
      <c r="D25" s="45">
        <v>-7.4999999999999997E-3</v>
      </c>
      <c r="E25" s="45">
        <v>1.1999999999999999E-3</v>
      </c>
      <c r="F25" s="45">
        <v>4.1999999999999997E-3</v>
      </c>
      <c r="G25" s="22">
        <v>6.1999999999999998E-3</v>
      </c>
      <c r="H25" s="22">
        <v>7.1999999999999998E-3</v>
      </c>
      <c r="I25" s="22">
        <v>-1.2199999999999999E-2</v>
      </c>
      <c r="J25" s="22">
        <v>-1.1999999999999999E-3</v>
      </c>
      <c r="K25" s="22">
        <v>1.5E-3</v>
      </c>
      <c r="L25" s="22">
        <v>1.3600000000000001E-2</v>
      </c>
      <c r="M25" s="22">
        <v>1E-3</v>
      </c>
    </row>
    <row r="26" spans="1:13" s="11" customFormat="1" ht="15.75" customHeight="1" x14ac:dyDescent="0.2">
      <c r="A26" s="8">
        <v>43312</v>
      </c>
      <c r="B26" s="45">
        <v>2.76E-2</v>
      </c>
      <c r="C26" s="45">
        <v>1.46E-2</v>
      </c>
      <c r="D26" s="45">
        <v>2.0899999999999998E-2</v>
      </c>
      <c r="E26" s="45">
        <v>2.0899999999999998E-2</v>
      </c>
      <c r="F26" s="45">
        <v>2.53E-2</v>
      </c>
      <c r="G26" s="22">
        <v>3.7200000000000004E-2</v>
      </c>
      <c r="H26" s="22">
        <v>1.7399999999999999E-2</v>
      </c>
      <c r="I26" s="22">
        <v>2.46E-2</v>
      </c>
      <c r="J26" s="22">
        <v>2.0000000000000001E-4</v>
      </c>
      <c r="K26" s="22">
        <v>1.6000000000000001E-3</v>
      </c>
      <c r="L26" s="22">
        <v>-3.5299999999999998E-2</v>
      </c>
      <c r="M26" s="22">
        <v>2E-3</v>
      </c>
    </row>
    <row r="27" spans="1:13" s="11" customFormat="1" ht="15.75" customHeight="1" x14ac:dyDescent="0.2">
      <c r="A27" s="8">
        <v>43343</v>
      </c>
      <c r="B27" s="45">
        <v>2.4500000000000001E-2</v>
      </c>
      <c r="C27" s="45">
        <v>1.1000000000000001E-3</v>
      </c>
      <c r="D27" s="45">
        <v>6.6E-3</v>
      </c>
      <c r="E27" s="45">
        <v>1.2199999999999999E-2</v>
      </c>
      <c r="F27" s="45">
        <v>1.1399999999999999E-2</v>
      </c>
      <c r="G27" s="22">
        <v>3.2599999999999997E-2</v>
      </c>
      <c r="H27" s="22">
        <v>4.3099999999999999E-2</v>
      </c>
      <c r="I27" s="22">
        <v>-1.9299999999999998E-2</v>
      </c>
      <c r="J27" s="22">
        <v>6.4000000000000003E-3</v>
      </c>
      <c r="K27" s="22">
        <v>1.7000000000000001E-3</v>
      </c>
      <c r="L27" s="22">
        <v>1.0800000000000001E-2</v>
      </c>
      <c r="M27" s="22">
        <v>2E-3</v>
      </c>
    </row>
    <row r="28" spans="1:13" s="11" customFormat="1" ht="15.75" customHeight="1" x14ac:dyDescent="0.2">
      <c r="A28" s="8">
        <v>43373</v>
      </c>
      <c r="B28" s="45">
        <v>3.2000000000000002E-3</v>
      </c>
      <c r="C28" s="45">
        <v>-3.0000000000000001E-3</v>
      </c>
      <c r="D28" s="45">
        <v>-1E-4</v>
      </c>
      <c r="E28" s="45">
        <v>4.0000000000000001E-3</v>
      </c>
      <c r="F28" s="45">
        <v>-1E-3</v>
      </c>
      <c r="G28" s="22">
        <v>5.6999999999999993E-3</v>
      </c>
      <c r="H28" s="22">
        <v>-2.41E-2</v>
      </c>
      <c r="I28" s="22">
        <v>8.6999999999999994E-3</v>
      </c>
      <c r="J28" s="22">
        <v>-6.4000000000000003E-3</v>
      </c>
      <c r="K28" s="22">
        <v>1.7000000000000001E-3</v>
      </c>
      <c r="L28" s="22">
        <v>3.9300000000000002E-2</v>
      </c>
      <c r="M28" s="22">
        <v>1E-3</v>
      </c>
    </row>
    <row r="29" spans="1:13" s="11" customFormat="1" ht="15.75" customHeight="1" x14ac:dyDescent="0.2">
      <c r="A29" s="8">
        <v>43404</v>
      </c>
      <c r="B29" s="45">
        <v>-6.2699999999999992E-2</v>
      </c>
      <c r="C29" s="45">
        <v>-3.5499999999999997E-2</v>
      </c>
      <c r="D29" s="45">
        <v>-6.59E-2</v>
      </c>
      <c r="E29" s="45">
        <v>-3.6600000000000001E-2</v>
      </c>
      <c r="F29" s="45">
        <v>-4.7199999999999999E-2</v>
      </c>
      <c r="G29" s="22">
        <v>-6.8400000000000002E-2</v>
      </c>
      <c r="H29" s="22">
        <v>-0.10859999999999999</v>
      </c>
      <c r="I29" s="22">
        <v>-7.9600000000000004E-2</v>
      </c>
      <c r="J29" s="22">
        <v>-7.9000000000000008E-3</v>
      </c>
      <c r="K29" s="22">
        <v>1.8E-3</v>
      </c>
      <c r="L29" s="22">
        <v>-5.8400000000000001E-2</v>
      </c>
      <c r="M29" s="22">
        <v>3.0000000000000001E-3</v>
      </c>
    </row>
    <row r="30" spans="1:13" s="11" customFormat="1" ht="15.75" customHeight="1" x14ac:dyDescent="0.2">
      <c r="A30" s="8">
        <v>43434</v>
      </c>
      <c r="B30" s="45">
        <v>3.0800000000000001E-2</v>
      </c>
      <c r="C30" s="45">
        <v>6.5000000000000006E-3</v>
      </c>
      <c r="D30" s="45">
        <v>1.9099999999999999E-2</v>
      </c>
      <c r="E30" s="45">
        <v>3.2300000000000002E-2</v>
      </c>
      <c r="F30" s="45">
        <v>1.5600000000000001E-2</v>
      </c>
      <c r="G30" s="22">
        <v>2.0400000000000001E-2</v>
      </c>
      <c r="H30" s="22">
        <v>1.5900000000000001E-2</v>
      </c>
      <c r="I30" s="22">
        <v>-1.2999999999999999E-3</v>
      </c>
      <c r="J30" s="22">
        <v>6.0000000000000001E-3</v>
      </c>
      <c r="K30" s="22">
        <v>1.8E-3</v>
      </c>
      <c r="L30" s="22">
        <v>-0.1701</v>
      </c>
      <c r="M30" s="22">
        <v>0</v>
      </c>
    </row>
    <row r="31" spans="1:13" s="11" customFormat="1" ht="15.75" customHeight="1" x14ac:dyDescent="0.2">
      <c r="A31" s="8">
        <v>43459</v>
      </c>
      <c r="B31" s="45">
        <v>-0.11890000000000001</v>
      </c>
      <c r="C31" s="45">
        <v>-5.3699999999999998E-2</v>
      </c>
      <c r="D31" s="45">
        <v>-8.5600000000000009E-2</v>
      </c>
      <c r="E31" s="45">
        <v>-9.2399999999999996E-2</v>
      </c>
      <c r="F31" s="45">
        <v>-8.9700000000000002E-2</v>
      </c>
      <c r="G31" s="22">
        <v>-0.1472</v>
      </c>
      <c r="H31" s="22">
        <v>-0.17269999999999999</v>
      </c>
      <c r="I31" s="22">
        <v>-6.93E-2</v>
      </c>
      <c r="J31" s="22">
        <v>1.5600000000000001E-2</v>
      </c>
      <c r="K31" s="22">
        <v>1.5E-3</v>
      </c>
      <c r="L31" s="22">
        <v>-9.5299999999999996E-2</v>
      </c>
      <c r="M31" s="22">
        <v>0</v>
      </c>
    </row>
    <row r="32" spans="1:13" s="11" customFormat="1" ht="15.75" customHeight="1" x14ac:dyDescent="0.2">
      <c r="A32" s="8">
        <v>43465</v>
      </c>
      <c r="B32" s="45">
        <v>5.8109181704687263E-2</v>
      </c>
      <c r="C32" s="45">
        <v>2.4305188629398788E-2</v>
      </c>
      <c r="D32" s="45">
        <v>3.5651793525809161E-2</v>
      </c>
      <c r="E32" s="45">
        <v>4.1868664609960415E-2</v>
      </c>
      <c r="F32" s="45">
        <v>3.6141931231462143E-2</v>
      </c>
      <c r="G32" s="22">
        <v>6.6721388367729784E-2</v>
      </c>
      <c r="H32" s="22">
        <v>6.5151698295660587E-2</v>
      </c>
      <c r="I32" s="22">
        <v>2.23487697432041E-2</v>
      </c>
      <c r="J32" s="22">
        <v>2.7569909413154292E-3</v>
      </c>
      <c r="K32" s="22">
        <v>4.9925112331505872E-4</v>
      </c>
      <c r="L32" s="22">
        <v>1.9675030396816506E-2</v>
      </c>
      <c r="M32" s="22">
        <v>0</v>
      </c>
    </row>
    <row r="33" spans="1:13" s="11" customFormat="1" ht="15.75" customHeight="1" x14ac:dyDescent="0.2">
      <c r="A33" s="8">
        <v>43496</v>
      </c>
      <c r="B33" s="45">
        <v>9.5199999999999993E-2</v>
      </c>
      <c r="C33" s="45">
        <v>4.9500000000000002E-2</v>
      </c>
      <c r="D33" s="45">
        <v>6.5099999999999991E-2</v>
      </c>
      <c r="E33" s="45">
        <v>3.4799999999999998E-2</v>
      </c>
      <c r="F33" s="45">
        <v>5.9000000000000004E-2</v>
      </c>
      <c r="G33" s="22">
        <v>8.0100000000000005E-2</v>
      </c>
      <c r="H33" s="22">
        <v>0.1125</v>
      </c>
      <c r="I33" s="22">
        <v>6.5700000000000008E-2</v>
      </c>
      <c r="J33" s="22">
        <v>1.06E-2</v>
      </c>
      <c r="K33" s="22">
        <v>2E-3</v>
      </c>
      <c r="L33" s="22">
        <v>8.9900000000000008E-2</v>
      </c>
      <c r="M33" s="22">
        <v>0</v>
      </c>
    </row>
    <row r="34" spans="1:13" s="11" customFormat="1" ht="15.75" customHeight="1" x14ac:dyDescent="0.2">
      <c r="A34" s="8">
        <v>43524</v>
      </c>
      <c r="B34" s="45">
        <v>5.4299999999999994E-2</v>
      </c>
      <c r="C34" s="45">
        <v>1.1200000000000002E-2</v>
      </c>
      <c r="D34" s="45">
        <v>2.0199999999999999E-2</v>
      </c>
      <c r="E34" s="45">
        <v>2.2200000000000001E-2</v>
      </c>
      <c r="F34" s="45">
        <v>1.8700000000000001E-2</v>
      </c>
      <c r="G34" s="22">
        <v>3.2099999999999997E-2</v>
      </c>
      <c r="H34" s="22">
        <v>5.2000000000000005E-2</v>
      </c>
      <c r="I34" s="22">
        <v>2.5499999999999998E-2</v>
      </c>
      <c r="J34" s="22">
        <v>-5.9999999999999995E-4</v>
      </c>
      <c r="K34" s="22">
        <v>1.9E-3</v>
      </c>
      <c r="L34" s="22">
        <v>3.8100000000000002E-2</v>
      </c>
      <c r="M34" s="22">
        <v>2E-3</v>
      </c>
    </row>
    <row r="35" spans="1:13" s="11" customFormat="1" ht="15.75" customHeight="1" x14ac:dyDescent="0.2">
      <c r="A35" s="8">
        <v>43555</v>
      </c>
      <c r="B35" s="45">
        <v>4.1999999999999997E-3</v>
      </c>
      <c r="C35" s="45">
        <v>3.9000000000000003E-3</v>
      </c>
      <c r="D35" s="45">
        <v>9.300000000000001E-3</v>
      </c>
      <c r="E35" s="45">
        <v>6.6E-3</v>
      </c>
      <c r="F35" s="45">
        <v>7.9000000000000008E-3</v>
      </c>
      <c r="G35" s="22">
        <v>1.9400000000000001E-2</v>
      </c>
      <c r="H35" s="22">
        <v>-2.0899999999999998E-2</v>
      </c>
      <c r="I35" s="22">
        <v>6.3E-3</v>
      </c>
      <c r="J35" s="22">
        <v>1.9199999999999998E-2</v>
      </c>
      <c r="K35" s="22">
        <v>2.0999999999999999E-3</v>
      </c>
      <c r="L35" s="22">
        <v>1.61E-2</v>
      </c>
      <c r="M35" s="22">
        <v>4.0000000000000001E-3</v>
      </c>
    </row>
    <row r="36" spans="1:13" s="11" customFormat="1" ht="15.75" customHeight="1" x14ac:dyDescent="0.2">
      <c r="A36" s="8">
        <v>43585</v>
      </c>
      <c r="B36" s="45">
        <v>4.9699999999999994E-2</v>
      </c>
      <c r="C36" s="45">
        <v>1.6399999999999998E-2</v>
      </c>
      <c r="D36" s="45">
        <v>2.3099999999999999E-2</v>
      </c>
      <c r="E36" s="45">
        <v>9.0000000000000011E-3</v>
      </c>
      <c r="F36" s="45">
        <v>2.8799999999999999E-2</v>
      </c>
      <c r="G36" s="22">
        <v>4.0500000000000001E-2</v>
      </c>
      <c r="H36" s="22">
        <v>3.4000000000000002E-2</v>
      </c>
      <c r="I36" s="22">
        <v>2.81E-2</v>
      </c>
      <c r="J36" s="22">
        <v>2.9999999999999997E-4</v>
      </c>
      <c r="K36" s="22">
        <v>2E-3</v>
      </c>
      <c r="L36" s="22">
        <v>2.8500000000000001E-2</v>
      </c>
      <c r="M36" s="22">
        <v>3.0000000000000001E-3</v>
      </c>
    </row>
    <row r="37" spans="1:13" s="11" customFormat="1" ht="15.75" customHeight="1" x14ac:dyDescent="0.2">
      <c r="A37" s="8">
        <v>43616</v>
      </c>
      <c r="B37" s="45">
        <v>-5.3099999999999994E-2</v>
      </c>
      <c r="C37" s="45">
        <v>-4.0199999999999993E-2</v>
      </c>
      <c r="D37" s="45">
        <v>-4.3099999999999999E-2</v>
      </c>
      <c r="E37" s="45">
        <v>-5.8600000000000006E-2</v>
      </c>
      <c r="F37" s="45">
        <v>-4.1100000000000005E-2</v>
      </c>
      <c r="G37" s="22">
        <v>-6.3500000000000001E-2</v>
      </c>
      <c r="H37" s="22">
        <v>-7.7800000000000008E-2</v>
      </c>
      <c r="I37" s="22">
        <v>-4.8000000000000001E-2</v>
      </c>
      <c r="J37" s="22">
        <v>1.78E-2</v>
      </c>
      <c r="K37" s="22">
        <v>2.0999999999999999E-3</v>
      </c>
      <c r="L37" s="22">
        <v>-8.2100000000000006E-2</v>
      </c>
      <c r="M37" s="22">
        <v>1E-3</v>
      </c>
    </row>
    <row r="38" spans="1:13" s="11" customFormat="1" ht="15.75" customHeight="1" x14ac:dyDescent="0.2">
      <c r="A38" s="8">
        <v>43646</v>
      </c>
      <c r="B38" s="45">
        <v>8.2599999999999993E-2</v>
      </c>
      <c r="C38" s="45">
        <v>4.0300000000000002E-2</v>
      </c>
      <c r="D38" s="45">
        <v>0.05</v>
      </c>
      <c r="E38" s="45">
        <v>6.0899999999999996E-2</v>
      </c>
      <c r="F38" s="45">
        <v>4.6399999999999997E-2</v>
      </c>
      <c r="G38" s="22">
        <v>7.0499999999999993E-2</v>
      </c>
      <c r="H38" s="22">
        <v>7.0699999999999999E-2</v>
      </c>
      <c r="I38" s="22">
        <v>5.9299999999999999E-2</v>
      </c>
      <c r="J38" s="22">
        <v>1.26E-2</v>
      </c>
      <c r="K38" s="22">
        <v>2E-3</v>
      </c>
      <c r="L38" s="22">
        <v>4.4299999999999999E-2</v>
      </c>
      <c r="M38" s="22">
        <v>1E-3</v>
      </c>
    </row>
    <row r="39" spans="1:13" s="11" customFormat="1" ht="15.75" customHeight="1" x14ac:dyDescent="0.2">
      <c r="A39" s="8">
        <v>43677</v>
      </c>
      <c r="B39" s="45">
        <v>4.1999999999999997E-3</v>
      </c>
      <c r="C39" s="45">
        <v>-2.7000000000000001E-3</v>
      </c>
      <c r="D39" s="45">
        <v>-1.8E-3</v>
      </c>
      <c r="E39" s="45">
        <v>-3.5999999999999999E-3</v>
      </c>
      <c r="F39" s="45">
        <v>9.5999999999999992E-3</v>
      </c>
      <c r="G39" s="22">
        <v>1.44E-2</v>
      </c>
      <c r="H39" s="22">
        <v>5.7999999999999996E-3</v>
      </c>
      <c r="I39" s="22">
        <v>-1.2699999999999999E-2</v>
      </c>
      <c r="J39" s="22">
        <v>2.2000000000000001E-3</v>
      </c>
      <c r="K39" s="22">
        <v>2E-3</v>
      </c>
      <c r="L39" s="22">
        <v>-2.0999999999999999E-3</v>
      </c>
      <c r="M39" s="22">
        <v>3.0000000000000001E-3</v>
      </c>
    </row>
    <row r="40" spans="1:13" s="11" customFormat="1" ht="15.75" customHeight="1" x14ac:dyDescent="0.2">
      <c r="A40" s="8">
        <v>43708</v>
      </c>
      <c r="B40" s="45">
        <v>-1.29E-2</v>
      </c>
      <c r="C40" s="45">
        <v>-2.0899999999999998E-2</v>
      </c>
      <c r="D40" s="45">
        <v>-1.4800000000000001E-2</v>
      </c>
      <c r="E40" s="45">
        <v>-2.1700000000000001E-2</v>
      </c>
      <c r="F40" s="45">
        <v>-1.4999999999999999E-2</v>
      </c>
      <c r="G40" s="22">
        <v>-1.5800000000000002E-2</v>
      </c>
      <c r="H40" s="22">
        <v>-4.9400000000000006E-2</v>
      </c>
      <c r="I40" s="22">
        <v>-2.5899999999999999E-2</v>
      </c>
      <c r="J40" s="22">
        <v>2.5899999999999999E-2</v>
      </c>
      <c r="K40" s="22">
        <v>1.9E-3</v>
      </c>
      <c r="L40" s="22">
        <v>-5.62E-2</v>
      </c>
      <c r="M40" s="22">
        <v>1E-3</v>
      </c>
    </row>
    <row r="41" spans="1:13" s="11" customFormat="1" ht="15.75" customHeight="1" x14ac:dyDescent="0.2">
      <c r="A41" s="8">
        <v>43738</v>
      </c>
      <c r="B41" s="45">
        <v>2.8199999999999999E-2</v>
      </c>
      <c r="C41" s="45">
        <v>1.89E-2</v>
      </c>
      <c r="D41" s="45">
        <v>1.6299999999999999E-2</v>
      </c>
      <c r="E41" s="45">
        <v>2.52E-2</v>
      </c>
      <c r="F41" s="45">
        <v>1.47E-2</v>
      </c>
      <c r="G41" s="22">
        <v>1.8700000000000001E-2</v>
      </c>
      <c r="H41" s="22">
        <v>2.0799999999999999E-2</v>
      </c>
      <c r="I41" s="22">
        <v>2.87E-2</v>
      </c>
      <c r="J41" s="22">
        <v>-5.3E-3</v>
      </c>
      <c r="K41" s="22">
        <v>1.7000000000000001E-3</v>
      </c>
      <c r="L41" s="22">
        <v>1.7500000000000002E-2</v>
      </c>
      <c r="M41" s="22">
        <v>0</v>
      </c>
    </row>
    <row r="42" spans="1:13" ht="15.75" customHeight="1" x14ac:dyDescent="0.2">
      <c r="A42" s="8">
        <v>43769</v>
      </c>
      <c r="B42" s="45">
        <v>2.4300000000000002E-2</v>
      </c>
      <c r="C42" s="45">
        <v>1.7000000000000001E-2</v>
      </c>
      <c r="D42" s="45">
        <v>2.0199999999999999E-2</v>
      </c>
      <c r="E42" s="45">
        <v>2.0400000000000001E-2</v>
      </c>
      <c r="F42" s="45">
        <v>1.8799999999999997E-2</v>
      </c>
      <c r="G42" s="22">
        <v>2.1700000000000001E-2</v>
      </c>
      <c r="H42" s="22">
        <v>2.63E-2</v>
      </c>
      <c r="I42" s="22">
        <v>3.5900000000000001E-2</v>
      </c>
      <c r="J42" s="22">
        <v>3.0000000000000001E-3</v>
      </c>
      <c r="K42" s="22">
        <v>1.7000000000000001E-3</v>
      </c>
      <c r="L42" s="22">
        <v>1.24E-2</v>
      </c>
      <c r="M42" s="22">
        <v>4.0000000000000001E-3</v>
      </c>
    </row>
    <row r="43" spans="1:13" ht="15.75" customHeight="1" x14ac:dyDescent="0.25">
      <c r="A43" s="8">
        <v>43799</v>
      </c>
      <c r="B43" s="45">
        <v>2.2599999999999999E-2</v>
      </c>
      <c r="C43" s="45">
        <v>1.6299999999999999E-2</v>
      </c>
      <c r="D43" s="45">
        <v>1.7899999999999999E-2</v>
      </c>
      <c r="E43" s="45">
        <v>2.6200000000000001E-2</v>
      </c>
      <c r="F43" s="45">
        <v>2.6099999999999998E-2</v>
      </c>
      <c r="G43" s="22">
        <v>3.6299999999999999E-2</v>
      </c>
      <c r="H43" s="22">
        <v>4.1200000000000001E-2</v>
      </c>
      <c r="I43" s="22">
        <v>1.1299999999999999E-2</v>
      </c>
      <c r="J43" s="22">
        <v>-5.0000000000000001E-4</v>
      </c>
      <c r="K43" s="22">
        <v>1.5E-3</v>
      </c>
      <c r="L43" s="22">
        <v>-1E-4</v>
      </c>
      <c r="M43" s="24">
        <v>3.0000000000000001E-3</v>
      </c>
    </row>
    <row r="44" spans="1:13" ht="15.75" customHeight="1" x14ac:dyDescent="0.25">
      <c r="A44" s="8">
        <v>43830</v>
      </c>
      <c r="B44" s="45">
        <v>2.58E-2</v>
      </c>
      <c r="C44" s="45">
        <v>2.12E-2</v>
      </c>
      <c r="D44" s="45">
        <v>3.0499999999999999E-2</v>
      </c>
      <c r="E44" s="45">
        <v>2.2200000000000001E-2</v>
      </c>
      <c r="F44" s="45">
        <v>2.2099999999999998E-2</v>
      </c>
      <c r="G44" s="22">
        <v>3.0200000000000001E-2</v>
      </c>
      <c r="H44" s="22">
        <v>2.8799999999999999E-2</v>
      </c>
      <c r="I44" s="22">
        <v>3.2500000000000001E-2</v>
      </c>
      <c r="J44" s="22">
        <v>-7.000000000000001E-4</v>
      </c>
      <c r="K44" s="22">
        <v>1.4000000000000002E-3</v>
      </c>
      <c r="L44" s="22">
        <v>6.9900000000000004E-2</v>
      </c>
      <c r="M44" s="24">
        <v>2E-3</v>
      </c>
    </row>
    <row r="45" spans="1:13" ht="15.75" customHeight="1" x14ac:dyDescent="0.2">
      <c r="A45" s="8">
        <v>43861</v>
      </c>
      <c r="B45" s="45">
        <v>-1.1699999999999999E-2</v>
      </c>
      <c r="C45" s="45">
        <v>-1.46E-2</v>
      </c>
      <c r="D45" s="45">
        <v>-1.24E-2</v>
      </c>
      <c r="E45" s="45">
        <v>-7.4000000000000003E-3</v>
      </c>
      <c r="F45" s="45">
        <v>-6.6E-3</v>
      </c>
      <c r="G45" s="22">
        <v>-4.0000000000000002E-4</v>
      </c>
      <c r="H45" s="22">
        <v>-3.2099999999999997E-2</v>
      </c>
      <c r="I45" s="22">
        <v>-2.0899999999999998E-2</v>
      </c>
      <c r="J45" s="22">
        <v>1.9199999999999998E-2</v>
      </c>
      <c r="K45" s="22">
        <v>1.2999999999999999E-3</v>
      </c>
      <c r="L45" s="22">
        <v>-0.1082</v>
      </c>
      <c r="M45" s="22">
        <v>2.0000000000000018E-3</v>
      </c>
    </row>
    <row r="46" spans="1:13" ht="15.75" customHeight="1" x14ac:dyDescent="0.2">
      <c r="A46" s="8">
        <v>43881</v>
      </c>
      <c r="B46" s="45">
        <v>6.3500000000000001E-2</v>
      </c>
      <c r="C46" s="45">
        <v>1.9E-2</v>
      </c>
      <c r="D46" s="45">
        <v>2.7799999999999998E-2</v>
      </c>
      <c r="E46" s="45">
        <v>3.6000000000000004E-2</v>
      </c>
      <c r="F46" s="45">
        <v>3.5699999999999996E-2</v>
      </c>
      <c r="G46" s="22">
        <v>4.7199999999999999E-2</v>
      </c>
      <c r="H46" s="22">
        <v>5.16E-2</v>
      </c>
      <c r="I46" s="22">
        <v>6.0999999999999995E-3</v>
      </c>
      <c r="J46" s="22">
        <v>2.5999999999999999E-3</v>
      </c>
      <c r="K46" s="22">
        <v>8.9999999999999998E-4</v>
      </c>
      <c r="L46" s="22">
        <v>3.0200000000000001E-2</v>
      </c>
      <c r="M46" s="22">
        <v>6.8965517241381669E-4</v>
      </c>
    </row>
    <row r="47" spans="1:13" ht="15.75" customHeight="1" x14ac:dyDescent="0.2">
      <c r="A47" s="8">
        <v>43890</v>
      </c>
      <c r="B47" s="45">
        <v>-0.12910202162670414</v>
      </c>
      <c r="C47" s="45">
        <v>-6.7026496565259941E-2</v>
      </c>
      <c r="D47" s="45">
        <v>-8.2117143413115379E-2</v>
      </c>
      <c r="E47" s="45">
        <v>-7.9826254826254828E-2</v>
      </c>
      <c r="F47" s="45">
        <v>-7.878729361784309E-2</v>
      </c>
      <c r="G47" s="22">
        <v>-0.12366310160427807</v>
      </c>
      <c r="H47" s="22">
        <v>-0.12913655382274647</v>
      </c>
      <c r="I47" s="22">
        <v>-9.5914918994135845E-2</v>
      </c>
      <c r="J47" s="22">
        <v>1.5360063834031656E-2</v>
      </c>
      <c r="K47" s="22">
        <v>3.996403237087609E-4</v>
      </c>
      <c r="L47" s="22">
        <v>-0.11075519316637539</v>
      </c>
      <c r="M47" s="22">
        <v>3.1013094417620124E-4</v>
      </c>
    </row>
    <row r="48" spans="1:13" ht="15.75" customHeight="1" x14ac:dyDescent="0.2">
      <c r="A48" s="8">
        <v>43913</v>
      </c>
      <c r="B48" s="45">
        <v>-0.29449999999999998</v>
      </c>
      <c r="C48" s="45">
        <v>-0.19399999999999998</v>
      </c>
      <c r="D48" s="45">
        <v>-0.21920000000000001</v>
      </c>
      <c r="E48" s="45">
        <v>-0.21489999999999998</v>
      </c>
      <c r="F48" s="45">
        <v>-0.21210000000000001</v>
      </c>
      <c r="G48" s="22">
        <v>-0.24160000000000001</v>
      </c>
      <c r="H48" s="22">
        <v>-0.3201</v>
      </c>
      <c r="I48" s="22">
        <v>-0.25009999999999999</v>
      </c>
      <c r="J48" s="22">
        <v>-2.6200000000000001E-2</v>
      </c>
      <c r="K48" s="22">
        <v>8.9999999999999998E-4</v>
      </c>
      <c r="L48" s="22">
        <v>-0.27190000000000003</v>
      </c>
      <c r="M48" s="22">
        <v>-2.2258064516128551E-3</v>
      </c>
    </row>
    <row r="49" spans="1:13" ht="15.75" customHeight="1" x14ac:dyDescent="0.2">
      <c r="A49" s="8">
        <v>43921</v>
      </c>
      <c r="B49" s="45">
        <v>0.16824946846208366</v>
      </c>
      <c r="C49" s="45">
        <v>9.057071960297769E-2</v>
      </c>
      <c r="D49" s="45">
        <v>0.11654713114754101</v>
      </c>
      <c r="E49" s="45">
        <v>0.11692777990064962</v>
      </c>
      <c r="F49" s="45">
        <v>0.1160045691077547</v>
      </c>
      <c r="G49" s="22">
        <v>0.15572257383966259</v>
      </c>
      <c r="H49" s="22">
        <v>0.15119870569201366</v>
      </c>
      <c r="I49" s="22">
        <v>0.15548739831977598</v>
      </c>
      <c r="J49" s="22">
        <v>2.0846169644690882E-2</v>
      </c>
      <c r="K49" s="22">
        <v>3.996403237087609E-4</v>
      </c>
      <c r="L49" s="22">
        <v>-3.0765004807031926E-2</v>
      </c>
      <c r="M49" s="22">
        <v>-7.7592059745890118E-4</v>
      </c>
    </row>
    <row r="50" spans="1:13" ht="15.75" customHeight="1" x14ac:dyDescent="0.2">
      <c r="A50" s="8">
        <v>43951</v>
      </c>
      <c r="B50" s="45">
        <v>0.1128</v>
      </c>
      <c r="C50" s="45">
        <v>6.59E-2</v>
      </c>
      <c r="D50" s="45">
        <v>7.0099999999999996E-2</v>
      </c>
      <c r="E50" s="45">
        <v>9.6300000000000011E-2</v>
      </c>
      <c r="F50" s="45">
        <v>9.5399999999999985E-2</v>
      </c>
      <c r="G50" s="22">
        <v>0.12820000000000001</v>
      </c>
      <c r="H50" s="22">
        <v>0.13739999999999999</v>
      </c>
      <c r="I50" s="22">
        <v>6.4600000000000005E-2</v>
      </c>
      <c r="J50" s="22">
        <v>1.78E-2</v>
      </c>
      <c r="K50" s="22">
        <v>8.0000000000000004E-4</v>
      </c>
      <c r="L50" s="22">
        <v>-9.6699999999999994E-2</v>
      </c>
      <c r="M50" s="22">
        <v>-7.0000000000000062E-3</v>
      </c>
    </row>
    <row r="51" spans="1:13" ht="15.75" customHeight="1" x14ac:dyDescent="0.2">
      <c r="A51" s="8">
        <v>43982</v>
      </c>
      <c r="B51" s="45">
        <v>5.4600000000000003E-2</v>
      </c>
      <c r="C51" s="45">
        <v>2.7699999999999999E-2</v>
      </c>
      <c r="D51" s="45">
        <v>2.7900000000000001E-2</v>
      </c>
      <c r="E51" s="45">
        <v>3.44E-2</v>
      </c>
      <c r="F51" s="45">
        <v>3.5099999999999999E-2</v>
      </c>
      <c r="G51" s="23">
        <v>4.7599999999999996E-2</v>
      </c>
      <c r="H51" s="23">
        <v>6.5099999999999991E-2</v>
      </c>
      <c r="I51" s="23">
        <v>4.3499999999999997E-2</v>
      </c>
      <c r="J51" s="23">
        <v>4.6999999999999993E-3</v>
      </c>
      <c r="K51" s="23">
        <v>4.0000000000000002E-4</v>
      </c>
      <c r="L51" s="23">
        <v>0.16370000000000001</v>
      </c>
      <c r="M51" s="22">
        <v>-1.0000000000000009E-3</v>
      </c>
    </row>
    <row r="52" spans="1:13" ht="15.75" customHeight="1" x14ac:dyDescent="0.2">
      <c r="A52" s="8">
        <v>44012</v>
      </c>
      <c r="B52" s="45">
        <v>8.1000000000000013E-3</v>
      </c>
      <c r="C52" s="45">
        <v>1.23E-2</v>
      </c>
      <c r="D52" s="45">
        <v>1.4999999999999999E-2</v>
      </c>
      <c r="E52" s="45">
        <v>2.4199999999999999E-2</v>
      </c>
      <c r="F52" s="45">
        <v>2.4799999999999999E-2</v>
      </c>
      <c r="G52" s="22">
        <v>1.9900000000000001E-2</v>
      </c>
      <c r="H52" s="22">
        <v>3.5299999999999998E-2</v>
      </c>
      <c r="I52" s="22">
        <v>3.4000000000000002E-2</v>
      </c>
      <c r="J52" s="22">
        <v>6.3E-3</v>
      </c>
      <c r="K52" s="22">
        <v>1E-4</v>
      </c>
      <c r="L52" s="22">
        <v>5.0900000000000001E-2</v>
      </c>
      <c r="M52" s="22">
        <v>4.9999999999998934E-3</v>
      </c>
    </row>
    <row r="53" spans="1:13" ht="15.75" customHeight="1" x14ac:dyDescent="0.2">
      <c r="A53" s="8">
        <v>44043</v>
      </c>
      <c r="B53" s="45">
        <v>4.9699999999999994E-2</v>
      </c>
      <c r="C53" s="45">
        <v>2.86E-2</v>
      </c>
      <c r="D53" s="45">
        <v>4.0999999999999995E-2</v>
      </c>
      <c r="E53" s="45">
        <v>3.3399999999999999E-2</v>
      </c>
      <c r="F53" s="45">
        <v>3.44E-2</v>
      </c>
      <c r="G53" s="23">
        <v>5.6399999999999999E-2</v>
      </c>
      <c r="H53" s="23">
        <v>2.7699999999999999E-2</v>
      </c>
      <c r="I53" s="23">
        <v>2.3300000000000001E-2</v>
      </c>
      <c r="J53" s="23">
        <v>1.49E-2</v>
      </c>
      <c r="K53" s="23">
        <v>1E-4</v>
      </c>
      <c r="L53" s="23">
        <v>3.7999999999999999E-2</v>
      </c>
      <c r="M53" s="23">
        <v>4.9999999999998934E-3</v>
      </c>
    </row>
    <row r="54" spans="1:13" ht="15.75" customHeight="1" x14ac:dyDescent="0.2">
      <c r="A54" s="8">
        <v>44074</v>
      </c>
      <c r="B54" s="45">
        <v>4.4800000000000006E-2</v>
      </c>
      <c r="C54" s="45">
        <v>2.98E-2</v>
      </c>
      <c r="D54" s="45">
        <v>3.5900000000000001E-2</v>
      </c>
      <c r="E54" s="45">
        <v>3.4799999999999998E-2</v>
      </c>
      <c r="F54" s="45">
        <v>3.5000000000000003E-2</v>
      </c>
      <c r="G54" s="23">
        <v>7.1900000000000006E-2</v>
      </c>
      <c r="H54" s="23">
        <v>5.6299999999999996E-2</v>
      </c>
      <c r="I54" s="23">
        <v>5.1399999999999994E-2</v>
      </c>
      <c r="J54" s="23">
        <v>-8.1000000000000013E-3</v>
      </c>
      <c r="K54" s="23">
        <v>1E-4</v>
      </c>
      <c r="L54" s="23">
        <v>4.5899999999999996E-2</v>
      </c>
      <c r="M54" s="23">
        <v>4.0000000000000036E-3</v>
      </c>
    </row>
    <row r="55" spans="1:13" ht="15.75" customHeight="1" x14ac:dyDescent="0.2">
      <c r="A55" s="8">
        <v>44104</v>
      </c>
      <c r="B55" s="45">
        <v>-9.1999999999999998E-3</v>
      </c>
      <c r="C55" s="45">
        <v>-1.52E-2</v>
      </c>
      <c r="D55" s="45">
        <v>-1.9400000000000001E-2</v>
      </c>
      <c r="E55" s="45">
        <v>-1.95E-2</v>
      </c>
      <c r="F55" s="45">
        <v>-1.9400000000000001E-2</v>
      </c>
      <c r="G55" s="22">
        <v>-3.7999999999999999E-2</v>
      </c>
      <c r="H55" s="22">
        <v>-3.3399999999999999E-2</v>
      </c>
      <c r="I55" s="22">
        <v>-2.6000000000000002E-2</v>
      </c>
      <c r="J55" s="22">
        <v>-5.0000000000000001E-4</v>
      </c>
      <c r="K55" s="22">
        <v>1E-4</v>
      </c>
      <c r="L55" s="22">
        <v>-3.6400000000000002E-2</v>
      </c>
      <c r="M55" s="22">
        <v>2.0000000000000018E-3</v>
      </c>
    </row>
    <row r="56" spans="1:13" ht="15.75" customHeight="1" x14ac:dyDescent="0.2">
      <c r="A56" s="8">
        <v>44135</v>
      </c>
      <c r="B56" s="45">
        <v>1.5E-3</v>
      </c>
      <c r="C56" s="45">
        <v>-1.49E-2</v>
      </c>
      <c r="D56" s="45">
        <v>-2.2599999999999999E-2</v>
      </c>
      <c r="E56" s="45">
        <v>-0.01</v>
      </c>
      <c r="F56" s="45">
        <v>-0.01</v>
      </c>
      <c r="G56" s="22">
        <v>-2.6600000000000002E-2</v>
      </c>
      <c r="H56" s="22">
        <v>2.0899999999999998E-2</v>
      </c>
      <c r="I56" s="22">
        <v>-3.9900000000000005E-2</v>
      </c>
      <c r="J56" s="22">
        <v>-4.5000000000000005E-3</v>
      </c>
      <c r="K56" s="22">
        <v>1E-4</v>
      </c>
      <c r="L56" s="22">
        <v>-3.5699999999999996E-2</v>
      </c>
      <c r="M56" s="22">
        <v>9.9999999999988987E-4</v>
      </c>
    </row>
    <row r="57" spans="1:13" ht="15.75" customHeight="1" x14ac:dyDescent="0.2">
      <c r="A57" s="8">
        <v>44165</v>
      </c>
      <c r="B57" s="45">
        <v>0.11749999999999999</v>
      </c>
      <c r="C57" s="45">
        <v>7.3800000000000004E-2</v>
      </c>
      <c r="D57" s="45">
        <v>8.8699999999999987E-2</v>
      </c>
      <c r="E57" s="45">
        <v>0.10980000000000001</v>
      </c>
      <c r="F57" s="45">
        <v>0.1085</v>
      </c>
      <c r="G57" s="22">
        <v>0.10949999999999999</v>
      </c>
      <c r="H57" s="22">
        <v>0.18429999999999999</v>
      </c>
      <c r="I57" s="22">
        <v>0.155</v>
      </c>
      <c r="J57" s="22">
        <v>9.7999999999999997E-3</v>
      </c>
      <c r="K57" s="22">
        <v>1E-4</v>
      </c>
      <c r="L57" s="22">
        <v>0.12039999999999999</v>
      </c>
      <c r="M57" s="14">
        <v>2.0000000000000018E-3</v>
      </c>
    </row>
    <row r="58" spans="1:13" ht="15.75" customHeight="1" x14ac:dyDescent="0.2">
      <c r="A58" s="8">
        <v>44196</v>
      </c>
      <c r="B58" s="45">
        <v>2.9700000000000001E-2</v>
      </c>
      <c r="C58" s="45">
        <v>2.9500000000000002E-2</v>
      </c>
      <c r="D58" s="45">
        <v>3.0299999999999997E-2</v>
      </c>
      <c r="E58" s="45">
        <v>3.2599999999999997E-2</v>
      </c>
      <c r="F58" s="45">
        <v>3.2899999999999999E-2</v>
      </c>
      <c r="G58" s="22">
        <v>3.8399999999999997E-2</v>
      </c>
      <c r="H58" s="22">
        <v>8.6500000000000007E-2</v>
      </c>
      <c r="I58" s="22">
        <v>4.6500000000000007E-2</v>
      </c>
      <c r="J58" s="22">
        <v>1.4000000000000002E-3</v>
      </c>
      <c r="K58" s="22">
        <v>1E-4</v>
      </c>
      <c r="L58" s="22">
        <v>5.9699999999999996E-2</v>
      </c>
      <c r="M58" s="22">
        <v>2.0000000000000018E-3</v>
      </c>
    </row>
    <row r="59" spans="1:13" ht="15.75" customHeight="1" x14ac:dyDescent="0.2">
      <c r="A59" s="8">
        <v>44227</v>
      </c>
      <c r="B59" s="53">
        <v>-3.1E-2</v>
      </c>
      <c r="C59" s="53">
        <v>-6.3E-3</v>
      </c>
      <c r="D59" s="53">
        <v>-6.6E-3</v>
      </c>
      <c r="E59" s="53">
        <v>-5.0000000000000001E-4</v>
      </c>
      <c r="F59" s="53">
        <v>-5.0000000000000001E-4</v>
      </c>
      <c r="G59" s="14">
        <v>-1.01E-2</v>
      </c>
      <c r="H59" s="14">
        <v>5.0300000000000004E-2</v>
      </c>
      <c r="I59" s="14">
        <v>-1.0700000000000001E-2</v>
      </c>
      <c r="J59" s="14">
        <v>-7.1999999999999998E-3</v>
      </c>
      <c r="K59" s="14">
        <v>1E-4</v>
      </c>
      <c r="L59" s="14">
        <v>4.9400000000000006E-2</v>
      </c>
      <c r="M59" s="14">
        <v>2.9999999999998916E-3</v>
      </c>
    </row>
    <row r="60" spans="1:13" ht="15.75" customHeight="1" x14ac:dyDescent="0.2">
      <c r="A60" s="8">
        <v>44255</v>
      </c>
      <c r="B60" s="53">
        <v>7.4900000000000008E-2</v>
      </c>
      <c r="C60" s="53">
        <v>1.7600000000000001E-2</v>
      </c>
      <c r="D60" s="53">
        <v>2.0799999999999999E-2</v>
      </c>
      <c r="E60" s="53">
        <v>3.8300000000000001E-2</v>
      </c>
      <c r="F60" s="53">
        <v>3.6400000000000002E-2</v>
      </c>
      <c r="G60" s="2">
        <v>2.76E-2</v>
      </c>
      <c r="H60" s="2">
        <v>6.2300000000000001E-2</v>
      </c>
      <c r="I60" s="2">
        <v>2.2400000000000003E-2</v>
      </c>
      <c r="J60" s="2">
        <v>-1.44E-2</v>
      </c>
      <c r="K60" s="2">
        <v>1E-4</v>
      </c>
      <c r="L60" s="2">
        <v>0.10580000000000001</v>
      </c>
      <c r="M60" s="2">
        <v>4.0000000000000036E-3</v>
      </c>
    </row>
    <row r="61" spans="1:13" ht="15.75" customHeight="1" x14ac:dyDescent="0.2">
      <c r="A61" s="8">
        <v>44286</v>
      </c>
      <c r="B61" s="53">
        <v>4.9599999999999998E-2</v>
      </c>
      <c r="C61" s="53">
        <v>1.9199999999999998E-2</v>
      </c>
      <c r="D61" s="53">
        <v>2.9100000000000001E-2</v>
      </c>
      <c r="E61" s="53">
        <v>2.0499999999999997E-2</v>
      </c>
      <c r="F61" s="53">
        <v>1.9E-2</v>
      </c>
      <c r="G61" s="2">
        <v>4.3799999999999999E-2</v>
      </c>
      <c r="H61" s="2">
        <v>0.01</v>
      </c>
      <c r="I61" s="2">
        <v>2.3E-2</v>
      </c>
      <c r="J61" s="2">
        <v>-1.2500000000000001E-2</v>
      </c>
      <c r="K61" s="2">
        <v>1E-4</v>
      </c>
      <c r="L61" s="2">
        <v>-2.1499999999999998E-2</v>
      </c>
      <c r="M61" s="2">
        <v>6.0000000000000053E-3</v>
      </c>
    </row>
    <row r="62" spans="1:13" ht="15.75" customHeight="1" x14ac:dyDescent="0.2">
      <c r="A62" s="33">
        <v>44316</v>
      </c>
      <c r="B62" s="54">
        <v>5.3399999999999996E-2</v>
      </c>
      <c r="C62" s="54">
        <v>3.95E-2</v>
      </c>
      <c r="D62" s="54">
        <v>4.4600000000000001E-2</v>
      </c>
      <c r="E62" s="54">
        <v>3.5000000000000003E-2</v>
      </c>
      <c r="F62" s="54">
        <v>3.4700000000000002E-2</v>
      </c>
      <c r="G62" s="2">
        <v>5.3399999999999996E-2</v>
      </c>
      <c r="H62" s="2">
        <v>2.1000000000000001E-2</v>
      </c>
      <c r="I62" s="2">
        <v>3.0099999999999998E-2</v>
      </c>
      <c r="J62" s="2">
        <v>7.9000000000000008E-3</v>
      </c>
      <c r="K62" s="2">
        <v>0</v>
      </c>
      <c r="L62" s="2">
        <v>8.2299999999999998E-2</v>
      </c>
      <c r="M62" s="2">
        <v>8.0000000000000071E-3</v>
      </c>
    </row>
    <row r="63" spans="1:13" ht="15.75" customHeight="1" x14ac:dyDescent="0.2">
      <c r="A63" s="33">
        <v>44347</v>
      </c>
      <c r="B63" s="54">
        <v>2E-3</v>
      </c>
      <c r="C63" s="54">
        <v>9.1999999999999998E-3</v>
      </c>
      <c r="D63" s="54">
        <v>4.5000000000000005E-3</v>
      </c>
      <c r="E63" s="54">
        <v>1.4800000000000001E-2</v>
      </c>
      <c r="F63" s="54">
        <v>1.3999999999999999E-2</v>
      </c>
      <c r="G63" s="2">
        <v>6.9999999999999993E-3</v>
      </c>
      <c r="H63" s="2">
        <v>2.0999999999999999E-3</v>
      </c>
      <c r="I63" s="2">
        <v>3.2599999999999997E-2</v>
      </c>
      <c r="J63" s="2">
        <v>3.3E-3</v>
      </c>
      <c r="K63" s="2">
        <v>0</v>
      </c>
      <c r="L63" s="2">
        <v>2.52E-2</v>
      </c>
      <c r="M63" s="2">
        <v>6.0000000000000053E-3</v>
      </c>
    </row>
    <row r="64" spans="1:13" ht="15.75" customHeight="1" x14ac:dyDescent="0.2">
      <c r="A64" s="33">
        <v>44377</v>
      </c>
      <c r="B64" s="54">
        <v>-5.6999999999999993E-3</v>
      </c>
      <c r="C64" s="54">
        <v>1.47E-2</v>
      </c>
      <c r="D64" s="54">
        <v>1.8200000000000001E-2</v>
      </c>
      <c r="E64" s="54">
        <v>8.3000000000000001E-3</v>
      </c>
      <c r="F64" s="54">
        <v>9.1999999999999998E-3</v>
      </c>
      <c r="G64" s="2">
        <v>2.3300000000000001E-2</v>
      </c>
      <c r="H64" s="2">
        <v>1.9400000000000001E-2</v>
      </c>
      <c r="I64" s="2">
        <v>-1.1299999999999999E-2</v>
      </c>
      <c r="J64" s="2">
        <v>6.9999999999999993E-3</v>
      </c>
      <c r="K64" s="2">
        <v>0</v>
      </c>
      <c r="L64" s="2">
        <v>4.2900000000000001E-2</v>
      </c>
      <c r="M64" s="2">
        <v>8.9999999999999993E-3</v>
      </c>
    </row>
    <row r="65" spans="1:13" ht="15.75" customHeight="1" x14ac:dyDescent="0.2">
      <c r="A65" s="33">
        <v>44408</v>
      </c>
      <c r="B65" s="54">
        <v>1.8600000000000002E-2</v>
      </c>
      <c r="C65" s="54">
        <v>1.1299999999999999E-2</v>
      </c>
      <c r="D65" s="54">
        <v>2.0299999999999999E-2</v>
      </c>
      <c r="E65" s="54">
        <v>1.4000000000000002E-3</v>
      </c>
      <c r="F65" s="54">
        <v>1.7000000000000001E-3</v>
      </c>
      <c r="G65" s="2">
        <v>2.3799999999999998E-2</v>
      </c>
      <c r="H65" s="2">
        <v>-3.61E-2</v>
      </c>
      <c r="I65" s="2">
        <v>7.4999999999999997E-3</v>
      </c>
      <c r="J65" s="2">
        <v>1.1200000000000002E-2</v>
      </c>
      <c r="K65" s="2">
        <v>0</v>
      </c>
      <c r="L65" s="2">
        <v>1.5700000000000002E-2</v>
      </c>
      <c r="M65" s="2">
        <v>5.0000000000000001E-3</v>
      </c>
    </row>
    <row r="66" spans="1:13" ht="15.75" customHeight="1" x14ac:dyDescent="0.2">
      <c r="A66" s="33">
        <v>44439</v>
      </c>
      <c r="B66" s="54">
        <v>1.04E-2</v>
      </c>
      <c r="C66" s="54">
        <v>1.8799999999999997E-2</v>
      </c>
      <c r="D66" s="54">
        <v>2.1400000000000002E-2</v>
      </c>
      <c r="E66" s="54">
        <v>1.54E-2</v>
      </c>
      <c r="F66" s="54">
        <v>1.52E-2</v>
      </c>
      <c r="G66" s="2">
        <v>3.04E-2</v>
      </c>
      <c r="H66" s="2">
        <v>2.2400000000000003E-2</v>
      </c>
      <c r="I66" s="2">
        <v>1.7600000000000001E-2</v>
      </c>
      <c r="J66" s="2">
        <v>-1.9E-3</v>
      </c>
      <c r="K66" s="2">
        <v>0</v>
      </c>
      <c r="L66" s="2">
        <v>-2.3E-2</v>
      </c>
      <c r="M66" s="2">
        <v>3.0000000000000001E-3</v>
      </c>
    </row>
    <row r="67" spans="1:13" ht="15.75" customHeight="1" x14ac:dyDescent="0.2">
      <c r="A67" s="33">
        <v>44469</v>
      </c>
      <c r="B67" s="54">
        <v>-4.9200000000000001E-2</v>
      </c>
      <c r="C67" s="54">
        <v>-3.61E-2</v>
      </c>
      <c r="D67" s="54">
        <v>-4.2300000000000004E-2</v>
      </c>
      <c r="E67" s="54">
        <v>-2.8199999999999999E-2</v>
      </c>
      <c r="F67" s="54">
        <v>-2.81E-2</v>
      </c>
      <c r="G67" s="2">
        <v>-4.6500000000000007E-2</v>
      </c>
      <c r="H67" s="2">
        <v>-2.9500000000000002E-2</v>
      </c>
      <c r="I67" s="2">
        <v>-2.8999999999999998E-2</v>
      </c>
      <c r="J67" s="2">
        <v>-8.6999999999999994E-3</v>
      </c>
      <c r="K67" s="2">
        <v>0</v>
      </c>
      <c r="L67" s="2">
        <v>6.0299999999999999E-2</v>
      </c>
      <c r="M67" s="2">
        <v>4.0000000000000001E-3</v>
      </c>
    </row>
    <row r="68" spans="1:13" ht="15.75" customHeight="1" x14ac:dyDescent="0.2">
      <c r="A68" s="33">
        <v>44500</v>
      </c>
      <c r="B68" s="54">
        <v>5.7999999999999996E-2</v>
      </c>
      <c r="C68" s="54">
        <v>4.1500000000000002E-2</v>
      </c>
      <c r="D68" s="54">
        <v>5.45E-2</v>
      </c>
      <c r="E68" s="54">
        <v>2.9300000000000003E-2</v>
      </c>
      <c r="F68" s="54">
        <v>2.9700000000000001E-2</v>
      </c>
      <c r="G68" s="2">
        <v>7.0099999999999996E-2</v>
      </c>
      <c r="H68" s="2">
        <v>4.2500000000000003E-2</v>
      </c>
      <c r="I68" s="2">
        <v>2.46E-2</v>
      </c>
      <c r="J68" s="2">
        <v>-2.9999999999999997E-4</v>
      </c>
      <c r="K68" s="2">
        <v>0</v>
      </c>
      <c r="L68" s="2">
        <v>5.7999999999999996E-2</v>
      </c>
      <c r="M68" s="2">
        <v>8.9999999999999993E-3</v>
      </c>
    </row>
    <row r="69" spans="1:13" ht="15.75" customHeight="1" x14ac:dyDescent="0.2">
      <c r="A69" s="33">
        <v>44530</v>
      </c>
      <c r="B69" s="54">
        <v>-6.8000000000000005E-3</v>
      </c>
      <c r="C69" s="54">
        <v>-9.8999999999999991E-3</v>
      </c>
      <c r="D69" s="54">
        <v>-1.3600000000000001E-2</v>
      </c>
      <c r="E69" s="54">
        <v>-2.3700000000000002E-2</v>
      </c>
      <c r="F69" s="54">
        <v>-2.3399999999999997E-2</v>
      </c>
      <c r="G69" s="2">
        <v>-6.8999999999999999E-3</v>
      </c>
      <c r="H69" s="2">
        <v>-4.1700000000000001E-2</v>
      </c>
      <c r="I69" s="2">
        <v>-4.6500000000000007E-2</v>
      </c>
      <c r="J69" s="2">
        <v>3.0000000000000001E-3</v>
      </c>
      <c r="K69" s="2">
        <v>0</v>
      </c>
      <c r="L69" s="2">
        <v>-0.1082</v>
      </c>
      <c r="M69" s="2">
        <v>8.0000000000000002E-3</v>
      </c>
    </row>
    <row r="70" spans="1:13" ht="15.75" customHeight="1" x14ac:dyDescent="0.2">
      <c r="B70" s="22"/>
      <c r="C70" s="22"/>
      <c r="D70" s="22"/>
      <c r="E70" s="22"/>
      <c r="F70" s="22"/>
      <c r="G70" s="2"/>
      <c r="H70" s="2"/>
      <c r="I70" s="2"/>
    </row>
    <row r="71" spans="1:13" ht="15.75" customHeight="1" x14ac:dyDescent="0.2">
      <c r="B71" s="22"/>
      <c r="C71" s="22"/>
      <c r="D71" s="22"/>
      <c r="E71" s="22"/>
      <c r="F71" s="22"/>
      <c r="G71" s="2"/>
      <c r="H71" s="2"/>
      <c r="I71" s="2"/>
    </row>
    <row r="72" spans="1:13" ht="15.75" customHeight="1" x14ac:dyDescent="0.2">
      <c r="B72" s="22"/>
      <c r="C72" s="22"/>
      <c r="D72" s="22"/>
      <c r="E72" s="22"/>
      <c r="F72" s="22"/>
      <c r="G72" s="2"/>
      <c r="H72" s="2"/>
      <c r="I72" s="2"/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C9B7B-2EE0-44EA-A805-A41970CE2C50}">
  <dimension ref="A1:AF69"/>
  <sheetViews>
    <sheetView tabSelected="1" workbookViewId="0">
      <pane xSplit="1" ySplit="6" topLeftCell="G55" activePane="bottomRight" state="frozen"/>
      <selection pane="topRight" activeCell="B1" sqref="B1"/>
      <selection pane="bottomLeft" activeCell="A7" sqref="A7"/>
      <selection pane="bottomRight" activeCell="G72" sqref="G72"/>
    </sheetView>
  </sheetViews>
  <sheetFormatPr defaultRowHeight="12.75" x14ac:dyDescent="0.2"/>
  <cols>
    <col min="1" max="1" width="14.28515625" bestFit="1" customWidth="1"/>
    <col min="9" max="9" width="9.5703125" style="52" bestFit="1" customWidth="1"/>
    <col min="10" max="11" width="9.28515625" style="52" bestFit="1" customWidth="1"/>
    <col min="12" max="12" width="10.5703125" style="52" bestFit="1" customWidth="1"/>
    <col min="13" max="13" width="9.28515625" style="52" bestFit="1" customWidth="1"/>
    <col min="14" max="14" width="9.140625" style="52"/>
    <col min="15" max="15" width="9.140625" style="13"/>
    <col min="16" max="21" width="9.140625" style="52"/>
    <col min="23" max="23" width="10.140625" bestFit="1" customWidth="1"/>
    <col min="30" max="30" width="12.5703125" bestFit="1" customWidth="1"/>
  </cols>
  <sheetData>
    <row r="1" spans="1:32" s="13" customFormat="1" ht="15.75" customHeight="1" x14ac:dyDescent="0.2">
      <c r="A1" s="5"/>
      <c r="B1" s="41"/>
      <c r="C1" s="41"/>
      <c r="D1" s="41"/>
      <c r="E1" s="41"/>
      <c r="F1" s="41"/>
      <c r="I1" s="47"/>
      <c r="J1" s="47"/>
      <c r="K1" s="47"/>
      <c r="L1" s="47"/>
      <c r="M1" s="47"/>
      <c r="N1" s="52"/>
      <c r="O1" s="41"/>
      <c r="P1" s="52"/>
      <c r="Q1" s="52"/>
      <c r="R1" s="52"/>
      <c r="S1" s="52"/>
      <c r="T1" s="52"/>
      <c r="U1" s="52"/>
    </row>
    <row r="2" spans="1:32" s="2" customFormat="1" ht="15.75" customHeight="1" x14ac:dyDescent="0.2">
      <c r="A2" s="6"/>
      <c r="B2" s="6" t="s">
        <v>33</v>
      </c>
      <c r="G2" s="31"/>
      <c r="I2" s="48" t="s">
        <v>31</v>
      </c>
      <c r="J2" s="49"/>
      <c r="K2" s="49"/>
      <c r="L2" s="49"/>
      <c r="M2" s="49"/>
      <c r="N2" s="52"/>
      <c r="P2" s="55" t="s">
        <v>35</v>
      </c>
      <c r="Q2" s="52"/>
      <c r="R2" s="52"/>
      <c r="S2" s="52"/>
      <c r="T2" s="52"/>
      <c r="U2" s="52"/>
      <c r="W2" s="6" t="s">
        <v>37</v>
      </c>
    </row>
    <row r="3" spans="1:32" s="13" customFormat="1" ht="15.75" customHeight="1" x14ac:dyDescent="0.2">
      <c r="A3" s="6" t="s">
        <v>16</v>
      </c>
      <c r="B3" s="31"/>
      <c r="C3" s="31"/>
      <c r="D3" s="31"/>
      <c r="E3" s="31"/>
      <c r="F3" s="38"/>
      <c r="G3" s="38"/>
      <c r="I3" s="50" t="s">
        <v>23</v>
      </c>
      <c r="J3" s="50" t="s">
        <v>30</v>
      </c>
      <c r="K3" s="50" t="s">
        <v>23</v>
      </c>
      <c r="L3" s="50" t="s">
        <v>23</v>
      </c>
      <c r="M3" s="50" t="s">
        <v>30</v>
      </c>
      <c r="N3" s="52"/>
      <c r="O3" s="31"/>
      <c r="P3" s="52"/>
      <c r="Q3" s="52"/>
      <c r="R3" s="52"/>
      <c r="S3" s="52"/>
      <c r="T3" s="52"/>
      <c r="U3" s="52"/>
    </row>
    <row r="4" spans="1:32" s="13" customFormat="1" ht="15.75" customHeight="1" x14ac:dyDescent="0.2">
      <c r="A4" s="6" t="s">
        <v>1</v>
      </c>
      <c r="B4" s="31"/>
      <c r="C4" s="31"/>
      <c r="D4" s="31"/>
      <c r="E4" s="31"/>
      <c r="F4" s="38"/>
      <c r="G4" s="38"/>
      <c r="I4" s="50" t="s">
        <v>3</v>
      </c>
      <c r="J4" s="50" t="s">
        <v>3</v>
      </c>
      <c r="K4" s="50" t="s">
        <v>2</v>
      </c>
      <c r="L4" s="50" t="s">
        <v>2</v>
      </c>
      <c r="M4" s="50" t="s">
        <v>2</v>
      </c>
      <c r="N4" s="52"/>
      <c r="O4" s="31"/>
      <c r="P4" s="52"/>
      <c r="Q4" s="52"/>
      <c r="R4" s="52"/>
      <c r="S4" s="52"/>
      <c r="T4" s="52"/>
      <c r="U4" s="52"/>
    </row>
    <row r="5" spans="1:32" s="13" customFormat="1" ht="15.75" customHeight="1" x14ac:dyDescent="0.2">
      <c r="A5" s="3" t="s">
        <v>4</v>
      </c>
      <c r="B5" s="10" t="s">
        <v>28</v>
      </c>
      <c r="C5" s="10" t="s">
        <v>27</v>
      </c>
      <c r="D5" s="10" t="s">
        <v>26</v>
      </c>
      <c r="E5" s="10" t="s">
        <v>25</v>
      </c>
      <c r="F5" s="10" t="s">
        <v>24</v>
      </c>
      <c r="G5" s="28" t="s">
        <v>32</v>
      </c>
      <c r="I5" s="50" t="s">
        <v>28</v>
      </c>
      <c r="J5" s="50" t="s">
        <v>27</v>
      </c>
      <c r="K5" s="50" t="s">
        <v>26</v>
      </c>
      <c r="L5" s="50" t="s">
        <v>25</v>
      </c>
      <c r="M5" s="50" t="s">
        <v>24</v>
      </c>
      <c r="N5" s="52" t="s">
        <v>34</v>
      </c>
      <c r="O5" s="31"/>
      <c r="P5" s="50" t="s">
        <v>28</v>
      </c>
      <c r="Q5" s="50" t="s">
        <v>27</v>
      </c>
      <c r="R5" s="50" t="s">
        <v>26</v>
      </c>
      <c r="S5" s="50" t="s">
        <v>25</v>
      </c>
      <c r="T5" s="50" t="s">
        <v>24</v>
      </c>
      <c r="U5" s="56" t="s">
        <v>32</v>
      </c>
      <c r="W5" s="58" t="s">
        <v>12</v>
      </c>
      <c r="X5" s="50" t="s">
        <v>28</v>
      </c>
      <c r="Y5" s="50" t="s">
        <v>27</v>
      </c>
      <c r="Z5" s="50" t="s">
        <v>26</v>
      </c>
      <c r="AA5" s="50" t="s">
        <v>25</v>
      </c>
      <c r="AB5" s="50" t="s">
        <v>24</v>
      </c>
      <c r="AC5" s="56" t="s">
        <v>32</v>
      </c>
      <c r="AD5" s="58" t="s">
        <v>36</v>
      </c>
      <c r="AF5" s="58" t="s">
        <v>38</v>
      </c>
    </row>
    <row r="6" spans="1:32" s="25" customFormat="1" ht="15.75" customHeight="1" x14ac:dyDescent="0.2">
      <c r="A6" s="27" t="s">
        <v>12</v>
      </c>
      <c r="B6" s="26"/>
      <c r="C6" s="26"/>
      <c r="D6" s="26"/>
      <c r="E6" s="26"/>
      <c r="F6" s="30"/>
      <c r="G6" s="26"/>
      <c r="I6" s="51">
        <v>1111</v>
      </c>
      <c r="J6" s="51" t="s">
        <v>20</v>
      </c>
      <c r="K6" s="51" t="s">
        <v>21</v>
      </c>
      <c r="L6" s="51">
        <v>44444</v>
      </c>
      <c r="M6" s="51" t="s">
        <v>29</v>
      </c>
      <c r="N6" s="52"/>
      <c r="O6" s="26"/>
      <c r="P6" s="52"/>
      <c r="Q6" s="52"/>
      <c r="R6" s="52"/>
      <c r="S6" s="52"/>
      <c r="T6" s="52"/>
      <c r="U6" s="52"/>
    </row>
    <row r="7" spans="1:32" x14ac:dyDescent="0.2">
      <c r="A7" s="29">
        <v>42735</v>
      </c>
      <c r="B7" s="46">
        <f>value!B7/SUM(value!$B7:$F7)</f>
        <v>0.26548882548358432</v>
      </c>
      <c r="C7" s="46">
        <f>value!C7/SUM(value!$B7:$F7)</f>
        <v>0.2756980005936448</v>
      </c>
      <c r="D7" s="46">
        <f>value!D7/SUM(value!$B7:$F7)</f>
        <v>3.5282912745803266E-2</v>
      </c>
      <c r="E7" s="46">
        <f>value!E7/SUM(value!$B7:$F7)</f>
        <v>0.37160818017565106</v>
      </c>
      <c r="F7" s="46">
        <f>value!F7/SUM(value!$B7:$F7)</f>
        <v>5.1922081001316539E-2</v>
      </c>
      <c r="G7" s="46">
        <f>SUM(B7:F7)</f>
        <v>1</v>
      </c>
      <c r="I7" s="52">
        <f>TWR!B7+1</f>
        <v>1.0270999999999999</v>
      </c>
      <c r="J7" s="52">
        <f>TWR!C7+1</f>
        <v>1.0099</v>
      </c>
      <c r="K7" s="52">
        <f>TWR!D7+1</f>
        <v>1.01</v>
      </c>
      <c r="L7" s="52">
        <f>TWR!E7+1</f>
        <v>1.01</v>
      </c>
      <c r="M7" s="52">
        <f>TWR!F7+1</f>
        <v>1.0099</v>
      </c>
      <c r="N7" s="52">
        <f>I7*B7+J7*C7+K7*D7+L7*E7+M7*F7</f>
        <v>1.0145070969076098</v>
      </c>
    </row>
    <row r="8" spans="1:32" x14ac:dyDescent="0.2">
      <c r="A8" s="29">
        <v>42766</v>
      </c>
      <c r="B8" s="46">
        <f>value!B8/SUM(value!$B8:$F8)</f>
        <v>0.26815514849081451</v>
      </c>
      <c r="C8" s="46">
        <f>value!C8/SUM(value!$B8:$F8)</f>
        <v>0.27203120265243813</v>
      </c>
      <c r="D8" s="46">
        <f>value!D8/SUM(value!$B8:$F8)</f>
        <v>3.5587557215790586E-2</v>
      </c>
      <c r="E8" s="46">
        <f>value!E8/SUM(value!$B8:$F8)</f>
        <v>0.37161210750809387</v>
      </c>
      <c r="F8" s="46">
        <f>value!F8/SUM(value!$B8:$F8)</f>
        <v>5.2613984132862911E-2</v>
      </c>
      <c r="G8" s="46">
        <f t="shared" ref="G8:G69" si="0">SUM(B8:F8)</f>
        <v>0.99999999999999989</v>
      </c>
      <c r="I8" s="52">
        <f>TWR!B8+1</f>
        <v>1.0162</v>
      </c>
      <c r="J8" s="52">
        <f>TWR!C8+1</f>
        <v>1.0192000000000001</v>
      </c>
      <c r="K8" s="52">
        <f>TWR!D8+1</f>
        <v>1.0146999999999999</v>
      </c>
      <c r="L8" s="52">
        <f>TWR!E8+1</f>
        <v>1.0089999999999999</v>
      </c>
      <c r="M8" s="52">
        <f>TWR!F8+1</f>
        <v>1.0194000000000001</v>
      </c>
      <c r="N8" s="52">
        <f>I8*B8+J8*C8+K8*D8+L8*E8+M8*F8</f>
        <v>1.0144554698473005</v>
      </c>
    </row>
    <row r="9" spans="1:32" x14ac:dyDescent="0.2">
      <c r="A9" s="29">
        <v>42794</v>
      </c>
      <c r="B9" s="46">
        <f>value!B9/SUM(value!$B9:$F9)</f>
        <v>0.27270470772001026</v>
      </c>
      <c r="C9" s="46">
        <f>value!C9/SUM(value!$B9:$F9)</f>
        <v>0.27114035324732999</v>
      </c>
      <c r="D9" s="46">
        <f>value!D9/SUM(value!$B9:$F9)</f>
        <v>3.599570432397272E-2</v>
      </c>
      <c r="E9" s="46">
        <f>value!E9/SUM(value!$B9:$F9)</f>
        <v>0.36746396385321201</v>
      </c>
      <c r="F9" s="46">
        <f>value!F9/SUM(value!$B9:$F9)</f>
        <v>5.2695270855474971E-2</v>
      </c>
      <c r="G9" s="46">
        <f t="shared" si="0"/>
        <v>0.99999999999999989</v>
      </c>
      <c r="I9" s="52">
        <f>TWR!B9+1</f>
        <v>1.0370999999999999</v>
      </c>
      <c r="J9" s="52">
        <f>TWR!C9+1</f>
        <v>1.0214000000000001</v>
      </c>
      <c r="K9" s="52">
        <f>TWR!D9+1</f>
        <v>1.0315000000000001</v>
      </c>
      <c r="L9" s="52">
        <f>TWR!E9+1</f>
        <v>1.0178</v>
      </c>
      <c r="M9" s="52">
        <f>TWR!F9+1</f>
        <v>1.0214000000000001</v>
      </c>
      <c r="N9" s="52">
        <f>I9*B9+J9*C9+K9*D9+L9*E9+M9*F9</f>
        <v>1.0247221502550046</v>
      </c>
    </row>
    <row r="10" spans="1:32" x14ac:dyDescent="0.2">
      <c r="A10" s="29">
        <v>42825</v>
      </c>
      <c r="B10" s="46">
        <f>value!B10/SUM(value!$B10:$F10)</f>
        <v>0.27252403518660379</v>
      </c>
      <c r="C10" s="46">
        <f>value!C10/SUM(value!$B10:$F10)</f>
        <v>0.27206941824245906</v>
      </c>
      <c r="D10" s="46">
        <f>value!D10/SUM(value!$B10:$F10)</f>
        <v>3.6029153561326903E-2</v>
      </c>
      <c r="E10" s="46">
        <f>value!E10/SUM(value!$B10:$F10)</f>
        <v>0.36696411951635155</v>
      </c>
      <c r="F10" s="46">
        <f>value!F10/SUM(value!$B10:$F10)</f>
        <v>5.2413273493258687E-2</v>
      </c>
      <c r="G10" s="46">
        <f t="shared" si="0"/>
        <v>0.99999999999999989</v>
      </c>
      <c r="I10" s="52">
        <f>TWR!B10+1</f>
        <v>0.99860000000000004</v>
      </c>
      <c r="J10" s="52">
        <f>TWR!C10+1</f>
        <v>1.0026999999999999</v>
      </c>
      <c r="K10" s="52">
        <f>TWR!D10+1</f>
        <v>1.0002</v>
      </c>
      <c r="L10" s="52">
        <f>TWR!E10+1</f>
        <v>1.0023</v>
      </c>
      <c r="M10" s="52">
        <f>TWR!F10+1</f>
        <v>1.0032000000000001</v>
      </c>
      <c r="N10" s="52">
        <f>I10*B10+J10*C10+K10*D10+L10*E10+M10*F10</f>
        <v>1.0013719995607717</v>
      </c>
    </row>
    <row r="11" spans="1:32" x14ac:dyDescent="0.2">
      <c r="A11" s="29">
        <v>42855</v>
      </c>
      <c r="B11" s="46">
        <f>value!B11/SUM(value!$B11:$F11)</f>
        <v>0.27397610897867808</v>
      </c>
      <c r="C11" s="46">
        <f>value!C11/SUM(value!$B11:$F11)</f>
        <v>0.27123798299147084</v>
      </c>
      <c r="D11" s="46">
        <f>value!D11/SUM(value!$B11:$F11)</f>
        <v>3.6324898777715386E-2</v>
      </c>
      <c r="E11" s="46">
        <f>value!E11/SUM(value!$B11:$F11)</f>
        <v>0.36576257929684874</v>
      </c>
      <c r="F11" s="46">
        <f>value!F11/SUM(value!$B11:$F11)</f>
        <v>5.2698429955287E-2</v>
      </c>
      <c r="G11" s="46">
        <f t="shared" si="0"/>
        <v>1</v>
      </c>
      <c r="I11" s="52">
        <f>TWR!B11+1</f>
        <v>1.0145999999999999</v>
      </c>
      <c r="J11" s="52">
        <f>TWR!C11+1</f>
        <v>1.0094000000000001</v>
      </c>
      <c r="K11" s="52">
        <f>TWR!D11+1</f>
        <v>1.0126999999999999</v>
      </c>
      <c r="L11" s="52">
        <f>TWR!E11+1</f>
        <v>1.0077</v>
      </c>
      <c r="M11" s="52">
        <f>TWR!F11+1</f>
        <v>1.0099</v>
      </c>
      <c r="N11" s="52">
        <f>I11*B11+J11*C11+K11*D11+L11*E11+M11*F11</f>
        <v>1.0103491007628287</v>
      </c>
    </row>
    <row r="12" spans="1:32" x14ac:dyDescent="0.2">
      <c r="A12" s="29">
        <v>42886</v>
      </c>
      <c r="B12" s="46">
        <f>value!B12/SUM(value!$B12:$F12)</f>
        <v>0.27797618659612772</v>
      </c>
      <c r="C12" s="46">
        <f>value!C12/SUM(value!$B12:$F12)</f>
        <v>0.27234185128160338</v>
      </c>
      <c r="D12" s="46">
        <f>value!D12/SUM(value!$B12:$F12)</f>
        <v>3.7025632066874647E-2</v>
      </c>
      <c r="E12" s="46">
        <f>value!E12/SUM(value!$B12:$F12)</f>
        <v>0.35918329211465094</v>
      </c>
      <c r="F12" s="46">
        <f>value!F12/SUM(value!$B12:$F12)</f>
        <v>5.3473037940743304E-2</v>
      </c>
      <c r="G12" s="46">
        <f t="shared" si="0"/>
        <v>1</v>
      </c>
      <c r="I12" s="52">
        <f>TWR!B12+1</f>
        <v>1.0105</v>
      </c>
      <c r="J12" s="52">
        <f>TWR!C12+1</f>
        <v>1.0096000000000001</v>
      </c>
      <c r="K12" s="52">
        <f>TWR!D12+1</f>
        <v>1.0150999999999999</v>
      </c>
      <c r="L12" s="52">
        <f>TWR!E12+1</f>
        <v>1.0023</v>
      </c>
      <c r="M12" s="52">
        <f>TWR!F12+1</f>
        <v>1.0105999999999999</v>
      </c>
      <c r="N12" s="52">
        <f>I12*B12+J12*C12+K12*D12+L12*E12+M12*F12</f>
        <v>1.0074852545498081</v>
      </c>
    </row>
    <row r="13" spans="1:32" x14ac:dyDescent="0.2">
      <c r="A13" s="29">
        <v>42916</v>
      </c>
      <c r="B13" s="46">
        <f>value!B13/SUM(value!$B13:$F13)</f>
        <v>0.27737725461958479</v>
      </c>
      <c r="C13" s="46">
        <f>value!C13/SUM(value!$B13:$F13)</f>
        <v>0.2722064180443996</v>
      </c>
      <c r="D13" s="46">
        <f>value!D13/SUM(value!$B13:$F13)</f>
        <v>3.7479586069975535E-2</v>
      </c>
      <c r="E13" s="46">
        <f>value!E13/SUM(value!$B13:$F13)</f>
        <v>0.3592367029263645</v>
      </c>
      <c r="F13" s="46">
        <f>value!F13/SUM(value!$B13:$F13)</f>
        <v>5.3700038339675682E-2</v>
      </c>
      <c r="G13" s="46">
        <f t="shared" si="0"/>
        <v>1.0000000000000002</v>
      </c>
      <c r="I13" s="52">
        <f>TWR!B13+1</f>
        <v>1.002</v>
      </c>
      <c r="J13" s="52">
        <f>TWR!C13+1</f>
        <v>1.0085</v>
      </c>
      <c r="K13" s="52">
        <f>TWR!D13+1</f>
        <v>1.0165999999999999</v>
      </c>
      <c r="L13" s="52">
        <f>TWR!E13+1</f>
        <v>1.0051000000000001</v>
      </c>
      <c r="M13" s="52">
        <f>TWR!F13+1</f>
        <v>1.0085</v>
      </c>
      <c r="N13" s="52">
        <f>I13*B13+J13*C13+K13*D13+L13*E13+M13*F13</f>
        <v>1.0057792277021902</v>
      </c>
    </row>
    <row r="14" spans="1:32" x14ac:dyDescent="0.2">
      <c r="A14" s="29">
        <v>42947</v>
      </c>
      <c r="B14" s="46">
        <f>value!B14/SUM(value!$B14:$F14)</f>
        <v>0.27906122288916002</v>
      </c>
      <c r="C14" s="46">
        <f>value!C14/SUM(value!$B14:$F14)</f>
        <v>0.27865459154341909</v>
      </c>
      <c r="D14" s="46">
        <f>value!D14/SUM(value!$B14:$F14)</f>
        <v>3.8574707565387154E-2</v>
      </c>
      <c r="E14" s="46">
        <f>value!E14/SUM(value!$B14:$F14)</f>
        <v>0.35045559818190608</v>
      </c>
      <c r="F14" s="46">
        <f>value!F14/SUM(value!$B14:$F14)</f>
        <v>5.3253879820127699E-2</v>
      </c>
      <c r="G14" s="46">
        <f t="shared" si="0"/>
        <v>1</v>
      </c>
      <c r="I14" s="52">
        <f>TWR!B14+1</f>
        <v>0.995</v>
      </c>
      <c r="J14" s="52">
        <f>TWR!C14+1</f>
        <v>1.0145999999999999</v>
      </c>
      <c r="K14" s="52">
        <f>TWR!D14+1</f>
        <v>1.0153000000000001</v>
      </c>
      <c r="L14" s="52">
        <f>TWR!E14+1</f>
        <v>1.004</v>
      </c>
      <c r="M14" s="52">
        <f>TWR!F14+1</f>
        <v>1.0146999999999999</v>
      </c>
      <c r="N14" s="52">
        <f>I14*B14+J14*C14+K14*D14+L14*E14+M14*F14</f>
        <v>1.0054478983739219</v>
      </c>
    </row>
    <row r="15" spans="1:32" x14ac:dyDescent="0.2">
      <c r="A15" s="29">
        <v>42978</v>
      </c>
      <c r="B15" s="46">
        <f>value!B15/SUM(value!$B15:$F15)</f>
        <v>0.28173971195727987</v>
      </c>
      <c r="C15" s="46">
        <f>value!C15/SUM(value!$B15:$F15)</f>
        <v>0.2811926170189159</v>
      </c>
      <c r="D15" s="46">
        <f>value!D15/SUM(value!$B15:$F15)</f>
        <v>3.9221373484786048E-2</v>
      </c>
      <c r="E15" s="46">
        <f>value!E15/SUM(value!$B15:$F15)</f>
        <v>0.34370057727702624</v>
      </c>
      <c r="F15" s="46">
        <f>value!F15/SUM(value!$B15:$F15)</f>
        <v>5.414572026199193E-2</v>
      </c>
      <c r="G15" s="46">
        <f t="shared" si="0"/>
        <v>1</v>
      </c>
      <c r="I15" s="52">
        <f>TWR!B15+1</f>
        <v>0.99309999999999998</v>
      </c>
      <c r="J15" s="52">
        <f>TWR!C15+1</f>
        <v>0.99960000000000004</v>
      </c>
      <c r="K15" s="52">
        <f>TWR!D15+1</f>
        <v>1.0001</v>
      </c>
      <c r="L15" s="52">
        <f>TWR!E15+1</f>
        <v>0.99790000000000001</v>
      </c>
      <c r="M15" s="52">
        <f>TWR!F15+1</f>
        <v>1.0001</v>
      </c>
      <c r="N15" s="52">
        <f>I15*B15+J15*C15+K15*D15+L15*E15+M15*F15</f>
        <v>0.99723108443778008</v>
      </c>
    </row>
    <row r="16" spans="1:32" x14ac:dyDescent="0.2">
      <c r="A16" s="29">
        <v>43008</v>
      </c>
      <c r="B16" s="46">
        <f>value!B16/SUM(value!$B16:$F16)</f>
        <v>0.29098948027549454</v>
      </c>
      <c r="C16" s="46">
        <f>value!C16/SUM(value!$B16:$F16)</f>
        <v>0.28201951381513946</v>
      </c>
      <c r="D16" s="46">
        <f>value!D16/SUM(value!$B16:$F16)</f>
        <v>3.9085123291255727E-2</v>
      </c>
      <c r="E16" s="46">
        <f>value!E16/SUM(value!$B16:$F16)</f>
        <v>0.33336860980135241</v>
      </c>
      <c r="F16" s="46">
        <f>value!F16/SUM(value!$B16:$F16)</f>
        <v>5.4537272816757881E-2</v>
      </c>
      <c r="G16" s="46">
        <f t="shared" si="0"/>
        <v>1</v>
      </c>
      <c r="I16" s="52">
        <f>TWR!B16+1</f>
        <v>1.0463</v>
      </c>
      <c r="J16" s="52">
        <f>TWR!C16+1</f>
        <v>1.0207999999999999</v>
      </c>
      <c r="K16" s="52">
        <f>TWR!D16+1</f>
        <v>1.0208999999999999</v>
      </c>
      <c r="L16" s="52">
        <f>TWR!E16+1</f>
        <v>1.0183</v>
      </c>
      <c r="M16" s="52">
        <f>TWR!F16+1</f>
        <v>1.0203</v>
      </c>
      <c r="N16" s="52">
        <f>I16*B16+J16*C16+K16*D16+L16*E16+M16*F16</f>
        <v>1.0273634500984425</v>
      </c>
    </row>
    <row r="17" spans="1:14" x14ac:dyDescent="0.2">
      <c r="A17" s="29">
        <v>43039</v>
      </c>
      <c r="B17" s="46">
        <f>value!B17/SUM(value!$B17:$F17)</f>
        <v>0.30045668813026083</v>
      </c>
      <c r="C17" s="46">
        <f>value!C17/SUM(value!$B17:$F17)</f>
        <v>0.28268000503917112</v>
      </c>
      <c r="D17" s="46">
        <f>value!D17/SUM(value!$B17:$F17)</f>
        <v>3.9774290368274713E-2</v>
      </c>
      <c r="E17" s="46">
        <f>value!E17/SUM(value!$B17:$F17)</f>
        <v>0.32187519711869678</v>
      </c>
      <c r="F17" s="46">
        <f>value!F17/SUM(value!$B17:$F17)</f>
        <v>5.5213819343596732E-2</v>
      </c>
      <c r="G17" s="46">
        <f t="shared" si="0"/>
        <v>1.0000000000000002</v>
      </c>
      <c r="I17" s="52">
        <f>TWR!B17+1</f>
        <v>1.0289999999999999</v>
      </c>
      <c r="J17" s="52">
        <f>TWR!C17+1</f>
        <v>1.0084</v>
      </c>
      <c r="K17" s="52">
        <f>TWR!D17+1</f>
        <v>1.0142</v>
      </c>
      <c r="L17" s="52">
        <f>TWR!E17+1</f>
        <v>1.0024999999999999</v>
      </c>
      <c r="M17" s="52">
        <f>TWR!F17+1</f>
        <v>1.0089999999999999</v>
      </c>
      <c r="N17" s="52">
        <f>I17*B17+J17*C17+K17*D17+L17*E17+M17*F17</f>
        <v>1.0129541632882253</v>
      </c>
    </row>
    <row r="18" spans="1:14" x14ac:dyDescent="0.2">
      <c r="A18" s="29">
        <v>43069</v>
      </c>
      <c r="B18" s="46">
        <f>value!B18/SUM(value!$B18:$F18)</f>
        <v>0.30259186528452386</v>
      </c>
      <c r="C18" s="46">
        <f>value!C18/SUM(value!$B18:$F18)</f>
        <v>0.28214159722644611</v>
      </c>
      <c r="D18" s="46">
        <f>value!D18/SUM(value!$B18:$F18)</f>
        <v>4.0702251340290388E-2</v>
      </c>
      <c r="E18" s="46">
        <f>value!E18/SUM(value!$B18:$F18)</f>
        <v>0.31946188535629566</v>
      </c>
      <c r="F18" s="46">
        <f>value!F18/SUM(value!$B18:$F18)</f>
        <v>5.5102400792443981E-2</v>
      </c>
      <c r="G18" s="46">
        <f t="shared" si="0"/>
        <v>0.99999999999999989</v>
      </c>
      <c r="I18" s="52">
        <f>TWR!B18+1</f>
        <v>1.024</v>
      </c>
      <c r="J18" s="52">
        <f>TWR!C18+1</f>
        <v>1.0147999999999999</v>
      </c>
      <c r="K18" s="52">
        <f>TWR!D18+1</f>
        <v>1.0405</v>
      </c>
      <c r="L18" s="52">
        <f>TWR!E18+1</f>
        <v>1.0125</v>
      </c>
      <c r="M18" s="52">
        <f>TWR!F18+1</f>
        <v>1.0146999999999999</v>
      </c>
      <c r="N18" s="52">
        <f>I18*B18+J18*C18+K18*D18+L18*E18+M18*F18</f>
        <v>1.0178896204436645</v>
      </c>
    </row>
    <row r="19" spans="1:14" x14ac:dyDescent="0.2">
      <c r="A19" s="29">
        <v>43100</v>
      </c>
      <c r="B19" s="46">
        <f>value!B19/SUM(value!$B19:$F19)</f>
        <v>0.31096730987260868</v>
      </c>
      <c r="C19" s="46">
        <f>value!C19/SUM(value!$B19:$F19)</f>
        <v>0.29155609101438174</v>
      </c>
      <c r="D19" s="46">
        <f>value!D19/SUM(value!$B19:$F19)</f>
        <v>4.0665566976564836E-2</v>
      </c>
      <c r="E19" s="46">
        <f>value!E19/SUM(value!$B19:$F19)</f>
        <v>0.29988825386794116</v>
      </c>
      <c r="F19" s="46">
        <f>value!F19/SUM(value!$B19:$F19)</f>
        <v>5.6922778268503518E-2</v>
      </c>
      <c r="G19" s="46">
        <f t="shared" si="0"/>
        <v>1</v>
      </c>
      <c r="I19" s="52">
        <f>TWR!B19+1</f>
        <v>1.0083</v>
      </c>
      <c r="J19" s="52">
        <f>TWR!C19+1</f>
        <v>1.0139</v>
      </c>
      <c r="K19" s="52">
        <f>TWR!D19+1</f>
        <v>0.99780000000000002</v>
      </c>
      <c r="L19" s="52">
        <f>TWR!E19+1</f>
        <v>1.0063</v>
      </c>
      <c r="M19" s="52">
        <f>TWR!F19+1</f>
        <v>1.0136000000000001</v>
      </c>
      <c r="N19" s="52">
        <f>I19*B19+J19*C19+K19*D19+L19*E19+M19*F19</f>
        <v>1.0092076398735137</v>
      </c>
    </row>
    <row r="20" spans="1:14" x14ac:dyDescent="0.2">
      <c r="A20" s="32">
        <v>43131</v>
      </c>
      <c r="B20" s="46">
        <f>value!B20/SUM(value!$B20:$F20)</f>
        <v>0.32200174217952726</v>
      </c>
      <c r="C20" s="46">
        <f>value!C20/SUM(value!$B20:$F20)</f>
        <v>0.29717682385624966</v>
      </c>
      <c r="D20" s="46">
        <f>value!D20/SUM(value!$B20:$F20)</f>
        <v>4.2770209256209994E-2</v>
      </c>
      <c r="E20" s="46">
        <f>value!E20/SUM(value!$B20:$F20)</f>
        <v>0.27973021296013911</v>
      </c>
      <c r="F20" s="46">
        <f>value!F20/SUM(value!$B20:$F20)</f>
        <v>5.8321011747873977E-2</v>
      </c>
      <c r="G20" s="46">
        <f t="shared" si="0"/>
        <v>1</v>
      </c>
      <c r="I20" s="52">
        <f>TWR!B20+1</f>
        <v>1.0458000000000001</v>
      </c>
      <c r="J20" s="52">
        <f>TWR!C20+1</f>
        <v>1.0347999999999999</v>
      </c>
      <c r="K20" s="52">
        <f>TWR!D20+1</f>
        <v>1.0622</v>
      </c>
      <c r="L20" s="52">
        <f>TWR!E20+1</f>
        <v>1.0192000000000001</v>
      </c>
      <c r="M20" s="52">
        <f>TWR!F20+1</f>
        <v>1.0347999999999999</v>
      </c>
      <c r="N20" s="52">
        <f>I20*B20+J20*C20+K20*D20+L20*E20+M20*F20</f>
        <v>1.0351501315754168</v>
      </c>
    </row>
    <row r="21" spans="1:14" x14ac:dyDescent="0.2">
      <c r="A21" s="33">
        <v>43159</v>
      </c>
      <c r="B21" s="46">
        <f>value!B21/SUM(value!$B21:$F21)</f>
        <v>0.32620168716676573</v>
      </c>
      <c r="C21" s="46">
        <f>value!C21/SUM(value!$B21:$F21)</f>
        <v>0.30219192836276243</v>
      </c>
      <c r="D21" s="46">
        <f>value!D21/SUM(value!$B21:$F21)</f>
        <v>4.2973835132081105E-2</v>
      </c>
      <c r="E21" s="46">
        <f>value!E21/SUM(value!$B21:$F21)</f>
        <v>0.2690629837475107</v>
      </c>
      <c r="F21" s="46">
        <f>value!F21/SUM(value!$B21:$F21)</f>
        <v>5.9569565590879864E-2</v>
      </c>
      <c r="G21" s="46">
        <f t="shared" si="0"/>
        <v>0.99999999999999989</v>
      </c>
      <c r="I21" s="52">
        <f>TWR!B21+1</f>
        <v>0.96479999999999999</v>
      </c>
      <c r="J21" s="52">
        <f>TWR!C21+1</f>
        <v>0.97370000000000001</v>
      </c>
      <c r="K21" s="52">
        <f>TWR!D21+1</f>
        <v>0.95689999999999997</v>
      </c>
      <c r="L21" s="52">
        <f>TWR!E21+1</f>
        <v>0.96730000000000005</v>
      </c>
      <c r="M21" s="52">
        <f>TWR!F21+1</f>
        <v>0.9728</v>
      </c>
      <c r="N21" s="52">
        <f>I21*B21+J21*C21+K21*D21+L21*E21+M21*F21</f>
        <v>0.96829922884898079</v>
      </c>
    </row>
    <row r="22" spans="1:14" x14ac:dyDescent="0.2">
      <c r="A22" s="33">
        <v>43190</v>
      </c>
      <c r="B22" s="46">
        <f>value!B22/SUM(value!$B22:$F22)</f>
        <v>0.32636968352551782</v>
      </c>
      <c r="C22" s="46">
        <f>value!C22/SUM(value!$B22:$F22)</f>
        <v>0.30304951264170849</v>
      </c>
      <c r="D22" s="46">
        <f>value!D22/SUM(value!$B22:$F22)</f>
        <v>4.2338901113032582E-2</v>
      </c>
      <c r="E22" s="46">
        <f>value!E22/SUM(value!$B22:$F22)</f>
        <v>0.26864583777252926</v>
      </c>
      <c r="F22" s="46">
        <f>value!F22/SUM(value!$B22:$F22)</f>
        <v>5.9596064947211889E-2</v>
      </c>
      <c r="G22" s="46">
        <f t="shared" si="0"/>
        <v>1</v>
      </c>
      <c r="I22" s="52">
        <f>TWR!B22+1</f>
        <v>0.98570000000000002</v>
      </c>
      <c r="J22" s="52">
        <f>TWR!C22+1</f>
        <v>0.98799999999999999</v>
      </c>
      <c r="K22" s="52">
        <f>TWR!D22+1</f>
        <v>0.97060000000000002</v>
      </c>
      <c r="L22" s="52">
        <f>TWR!E22+1</f>
        <v>0.9879</v>
      </c>
      <c r="M22" s="52">
        <f>TWR!F22+1</f>
        <v>0.98560000000000003</v>
      </c>
      <c r="N22" s="52">
        <f>I22*B22+J22*C22+K22*D22+L22*E22+M22*F22</f>
        <v>0.98634275770887403</v>
      </c>
    </row>
    <row r="23" spans="1:14" x14ac:dyDescent="0.2">
      <c r="A23" s="33">
        <v>43220</v>
      </c>
      <c r="B23" s="46">
        <f>value!B23/SUM(value!$B23:$F23)</f>
        <v>0.3317796628455445</v>
      </c>
      <c r="C23" s="46">
        <f>value!C23/SUM(value!$B23:$F23)</f>
        <v>0.3065976572670609</v>
      </c>
      <c r="D23" s="46">
        <f>value!D23/SUM(value!$B23:$F23)</f>
        <v>4.3508719437375838E-2</v>
      </c>
      <c r="E23" s="46">
        <f>value!E23/SUM(value!$B23:$F23)</f>
        <v>0.25749338412179645</v>
      </c>
      <c r="F23" s="46">
        <f>value!F23/SUM(value!$B23:$F23)</f>
        <v>6.0620576328222361E-2</v>
      </c>
      <c r="G23" s="46">
        <f t="shared" si="0"/>
        <v>1</v>
      </c>
      <c r="I23" s="52">
        <f>TWR!B23+1</f>
        <v>0.99319999999999997</v>
      </c>
      <c r="J23" s="52">
        <f>TWR!C23+1</f>
        <v>1.0009999999999999</v>
      </c>
      <c r="K23" s="52">
        <f>TWR!D23+1</f>
        <v>1.0015000000000001</v>
      </c>
      <c r="L23" s="52">
        <f>TWR!E23+1</f>
        <v>0.99780000000000002</v>
      </c>
      <c r="M23" s="52">
        <f>TWR!F23+1</f>
        <v>1.0004</v>
      </c>
      <c r="N23" s="52">
        <f>I23*B23+J23*C23+K23*D23+L23*E23+M23*F23</f>
        <v>0.99757352181453673</v>
      </c>
    </row>
    <row r="24" spans="1:14" x14ac:dyDescent="0.2">
      <c r="A24" s="33">
        <v>43251</v>
      </c>
      <c r="B24" s="46">
        <f>value!B24/SUM(value!$B24:$F24)</f>
        <v>0.34543243383960259</v>
      </c>
      <c r="C24" s="46">
        <f>value!C24/SUM(value!$B24:$F24)</f>
        <v>0.31124703089759781</v>
      </c>
      <c r="D24" s="46">
        <f>value!D24/SUM(value!$B24:$F24)</f>
        <v>4.4788184964331325E-2</v>
      </c>
      <c r="E24" s="46">
        <f>value!E24/SUM(value!$B24:$F24)</f>
        <v>0.23811481423338976</v>
      </c>
      <c r="F24" s="46">
        <f>value!F24/SUM(value!$B24:$F24)</f>
        <v>6.0417536065078464E-2</v>
      </c>
      <c r="G24" s="46">
        <f t="shared" si="0"/>
        <v>1</v>
      </c>
      <c r="I24" s="52">
        <f>TWR!B24+1</f>
        <v>1.0125</v>
      </c>
      <c r="J24" s="52">
        <f>TWR!C24+1</f>
        <v>0.99380000000000002</v>
      </c>
      <c r="K24" s="52">
        <f>TWR!D24+1</f>
        <v>1.0011000000000001</v>
      </c>
      <c r="L24" s="52">
        <f>TWR!E24+1</f>
        <v>1.0012000000000001</v>
      </c>
      <c r="M24" s="52">
        <f>TWR!F24+1</f>
        <v>1.008</v>
      </c>
      <c r="N24" s="52">
        <f>I24*B24+J24*C24+K24*D24+L24*E24+M24*F24</f>
        <v>1.0032065189004913</v>
      </c>
    </row>
    <row r="25" spans="1:14" x14ac:dyDescent="0.2">
      <c r="A25" s="33">
        <v>43281</v>
      </c>
      <c r="B25" s="46">
        <f>value!B25/SUM(value!$B25:$F25)</f>
        <v>0.35574048654871149</v>
      </c>
      <c r="C25" s="46">
        <f>value!C25/SUM(value!$B25:$F25)</f>
        <v>0.31191163983053188</v>
      </c>
      <c r="D25" s="46">
        <f>value!D25/SUM(value!$B25:$F25)</f>
        <v>4.4783904057357798E-2</v>
      </c>
      <c r="E25" s="46">
        <f>value!E25/SUM(value!$B25:$F25)</f>
        <v>0.22562708670263609</v>
      </c>
      <c r="F25" s="46">
        <f>value!F25/SUM(value!$B25:$F25)</f>
        <v>6.1936882860762661E-2</v>
      </c>
      <c r="G25" s="46">
        <f t="shared" si="0"/>
        <v>1</v>
      </c>
      <c r="I25" s="52">
        <f>TWR!B25+1</f>
        <v>1.0087999999999999</v>
      </c>
      <c r="J25" s="52">
        <f>TWR!C25+1</f>
        <v>0.99180000000000001</v>
      </c>
      <c r="K25" s="52">
        <f>TWR!D25+1</f>
        <v>0.99250000000000005</v>
      </c>
      <c r="L25" s="52">
        <f>TWR!E25+1</f>
        <v>1.0012000000000001</v>
      </c>
      <c r="M25" s="52">
        <f>TWR!F25+1</f>
        <v>1.0042</v>
      </c>
      <c r="N25" s="52">
        <f>I25*B25+J25*C25+K25*D25+L25*E25+M25*F25</f>
        <v>1.0007678489666465</v>
      </c>
    </row>
    <row r="26" spans="1:14" x14ac:dyDescent="0.2">
      <c r="A26" s="33">
        <v>43312</v>
      </c>
      <c r="B26" s="46">
        <f>value!B26/SUM(value!$B26:$F26)</f>
        <v>0.3707607095713884</v>
      </c>
      <c r="C26" s="46">
        <f>value!C26/SUM(value!$B26:$F26)</f>
        <v>0.31608040796188958</v>
      </c>
      <c r="D26" s="46">
        <f>value!D26/SUM(value!$B26:$F26)</f>
        <v>4.6372133713217752E-2</v>
      </c>
      <c r="E26" s="46">
        <f>value!E26/SUM(value!$B26:$F26)</f>
        <v>0.20237912421828538</v>
      </c>
      <c r="F26" s="46">
        <f>value!F26/SUM(value!$B26:$F26)</f>
        <v>6.440762453521881E-2</v>
      </c>
      <c r="G26" s="46">
        <f t="shared" si="0"/>
        <v>1</v>
      </c>
      <c r="I26" s="52">
        <f>TWR!B26+1</f>
        <v>1.0276000000000001</v>
      </c>
      <c r="J26" s="52">
        <f>TWR!C26+1</f>
        <v>1.0145999999999999</v>
      </c>
      <c r="K26" s="52">
        <f>TWR!D26+1</f>
        <v>1.0208999999999999</v>
      </c>
      <c r="L26" s="52">
        <f>TWR!E26+1</f>
        <v>1.0208999999999999</v>
      </c>
      <c r="M26" s="52">
        <f>TWR!F26+1</f>
        <v>1.0253000000000001</v>
      </c>
      <c r="N26" s="52">
        <f>I26*B26+J26*C26+K26*D26+L26*E26+M26*F26</f>
        <v>1.0216761837319233</v>
      </c>
    </row>
    <row r="27" spans="1:14" x14ac:dyDescent="0.2">
      <c r="A27" s="33">
        <v>43343</v>
      </c>
      <c r="B27" s="46">
        <f>value!B27/SUM(value!$B27:$F27)</f>
        <v>0.38381498190858143</v>
      </c>
      <c r="C27" s="46">
        <f>value!C27/SUM(value!$B27:$F27)</f>
        <v>0.31792293120700832</v>
      </c>
      <c r="D27" s="46">
        <f>value!D27/SUM(value!$B27:$F27)</f>
        <v>4.7164587597058709E-2</v>
      </c>
      <c r="E27" s="46">
        <f>value!E27/SUM(value!$B27:$F27)</f>
        <v>0.18527323143758348</v>
      </c>
      <c r="F27" s="46">
        <f>value!F27/SUM(value!$B27:$F27)</f>
        <v>6.5824267849768026E-2</v>
      </c>
      <c r="G27" s="46">
        <f t="shared" si="0"/>
        <v>0.99999999999999989</v>
      </c>
      <c r="I27" s="52">
        <f>TWR!B27+1</f>
        <v>1.0245</v>
      </c>
      <c r="J27" s="52">
        <f>TWR!C27+1</f>
        <v>1.0011000000000001</v>
      </c>
      <c r="K27" s="52">
        <f>TWR!D27+1</f>
        <v>1.0065999999999999</v>
      </c>
      <c r="L27" s="52">
        <f>TWR!E27+1</f>
        <v>1.0122</v>
      </c>
      <c r="M27" s="52">
        <f>TWR!F27+1</f>
        <v>1.0114000000000001</v>
      </c>
      <c r="N27" s="52">
        <f>I27*B27+J27*C27+K27*D27+L27*E27+M27*F27</f>
        <v>1.0130751986362545</v>
      </c>
    </row>
    <row r="28" spans="1:14" x14ac:dyDescent="0.2">
      <c r="A28" s="33">
        <v>43373</v>
      </c>
      <c r="B28" s="46">
        <f>value!B28/SUM(value!$B28:$F28)</f>
        <v>0.38468783636933906</v>
      </c>
      <c r="C28" s="46">
        <f>value!C28/SUM(value!$B28:$F28)</f>
        <v>0.31483041496722258</v>
      </c>
      <c r="D28" s="46">
        <f>value!D28/SUM(value!$B28:$F28)</f>
        <v>4.7115388282372599E-2</v>
      </c>
      <c r="E28" s="46">
        <f>value!E28/SUM(value!$B28:$F28)</f>
        <v>0.18766903179330915</v>
      </c>
      <c r="F28" s="46">
        <f>value!F28/SUM(value!$B28:$F28)</f>
        <v>6.5697328587756662E-2</v>
      </c>
      <c r="G28" s="46">
        <f t="shared" si="0"/>
        <v>1</v>
      </c>
      <c r="I28" s="52">
        <f>TWR!B28+1</f>
        <v>1.0032000000000001</v>
      </c>
      <c r="J28" s="52">
        <f>TWR!C28+1</f>
        <v>0.997</v>
      </c>
      <c r="K28" s="52">
        <f>TWR!D28+1</f>
        <v>0.99990000000000001</v>
      </c>
      <c r="L28" s="52">
        <f>TWR!E28+1</f>
        <v>1.004</v>
      </c>
      <c r="M28" s="52">
        <f>TWR!F28+1</f>
        <v>0.999</v>
      </c>
      <c r="N28" s="52">
        <f>I28*B28+J28*C28+K28*D28+L28*E28+M28*F28</f>
        <v>1.0009667770912376</v>
      </c>
    </row>
    <row r="29" spans="1:14" x14ac:dyDescent="0.2">
      <c r="A29" s="33">
        <v>43404</v>
      </c>
      <c r="B29" s="46">
        <f>value!B29/SUM(value!$B29:$F29)</f>
        <v>0.39752440582228887</v>
      </c>
      <c r="C29" s="46">
        <f>value!C29/SUM(value!$B29:$F29)</f>
        <v>0.32056356341764336</v>
      </c>
      <c r="D29" s="46">
        <f>value!D29/SUM(value!$B29:$F29)</f>
        <v>4.8513278919284593E-2</v>
      </c>
      <c r="E29" s="46">
        <f>value!E29/SUM(value!$B29:$F29)</f>
        <v>0.16439629640276227</v>
      </c>
      <c r="F29" s="46">
        <f>value!F29/SUM(value!$B29:$F29)</f>
        <v>6.9002455438020888E-2</v>
      </c>
      <c r="G29" s="46">
        <f t="shared" si="0"/>
        <v>1</v>
      </c>
      <c r="I29" s="52">
        <f>TWR!B29+1</f>
        <v>0.93730000000000002</v>
      </c>
      <c r="J29" s="52">
        <f>TWR!C29+1</f>
        <v>0.96450000000000002</v>
      </c>
      <c r="K29" s="52">
        <f>TWR!D29+1</f>
        <v>0.93410000000000004</v>
      </c>
      <c r="L29" s="52">
        <f>TWR!E29+1</f>
        <v>0.96340000000000003</v>
      </c>
      <c r="M29" s="52">
        <f>TWR!F29+1</f>
        <v>0.95279999999999998</v>
      </c>
      <c r="N29" s="52">
        <f>I29*B29+J29*C29+K29*D29+L29*E29+M29*F29</f>
        <v>0.95122436782781972</v>
      </c>
    </row>
    <row r="30" spans="1:14" x14ac:dyDescent="0.2">
      <c r="A30" s="33">
        <v>43434</v>
      </c>
      <c r="B30" s="46">
        <f>value!B30/SUM(value!$B30:$F30)</f>
        <v>0.41089167680062633</v>
      </c>
      <c r="C30" s="46">
        <f>value!C30/SUM(value!$B30:$F30)</f>
        <v>0.30051662117492867</v>
      </c>
      <c r="D30" s="46">
        <f>value!D30/SUM(value!$B30:$F30)</f>
        <v>4.957346226418749E-2</v>
      </c>
      <c r="E30" s="46">
        <f>value!E30/SUM(value!$B30:$F30)</f>
        <v>0.16875156224757665</v>
      </c>
      <c r="F30" s="46">
        <f>value!F30/SUM(value!$B30:$F30)</f>
        <v>7.0266677512680828E-2</v>
      </c>
      <c r="G30" s="46">
        <f t="shared" si="0"/>
        <v>0.99999999999999978</v>
      </c>
      <c r="I30" s="52">
        <f>TWR!B30+1</f>
        <v>1.0307999999999999</v>
      </c>
      <c r="J30" s="52">
        <f>TWR!C30+1</f>
        <v>1.0065</v>
      </c>
      <c r="K30" s="52">
        <f>TWR!D30+1</f>
        <v>1.0190999999999999</v>
      </c>
      <c r="L30" s="52">
        <f>TWR!E30+1</f>
        <v>1.0323</v>
      </c>
      <c r="M30" s="52">
        <f>TWR!F30+1</f>
        <v>1.0156000000000001</v>
      </c>
      <c r="N30" s="52">
        <f>I30*B30+J30*C30+K30*D30+L30*E30+M30*F30</f>
        <v>1.0221025104421368</v>
      </c>
    </row>
    <row r="31" spans="1:14" x14ac:dyDescent="0.2">
      <c r="A31" s="33">
        <v>43459</v>
      </c>
      <c r="B31" s="46">
        <f>value!B31/SUM(value!$B31:$F31)</f>
        <v>0.41798190279975755</v>
      </c>
      <c r="C31" s="46">
        <f>value!C31/SUM(value!$B31:$F31)</f>
        <v>0.27902546697700259</v>
      </c>
      <c r="D31" s="46">
        <f>value!D31/SUM(value!$B31:$F31)</f>
        <v>5.2332096619414792E-2</v>
      </c>
      <c r="E31" s="46">
        <f>value!E31/SUM(value!$B31:$F31)</f>
        <v>0.17681598075692784</v>
      </c>
      <c r="F31" s="46">
        <f>value!F31/SUM(value!$B31:$F31)</f>
        <v>7.3844552846897213E-2</v>
      </c>
      <c r="G31" s="46">
        <f t="shared" si="0"/>
        <v>1</v>
      </c>
      <c r="I31" s="52">
        <f>TWR!B31+1</f>
        <v>0.88109999999999999</v>
      </c>
      <c r="J31" s="52">
        <f>TWR!C31+1</f>
        <v>0.94630000000000003</v>
      </c>
      <c r="K31" s="52">
        <f>TWR!D31+1</f>
        <v>0.91439999999999999</v>
      </c>
      <c r="L31" s="52">
        <f>TWR!E31+1</f>
        <v>0.90759999999999996</v>
      </c>
      <c r="M31" s="52">
        <f>TWR!F31+1</f>
        <v>0.9103</v>
      </c>
      <c r="N31" s="52">
        <f>I31*B31+J31*C31+K31*D31+L31*E31+M31*F31</f>
        <v>0.90787700369751512</v>
      </c>
    </row>
    <row r="32" spans="1:14" x14ac:dyDescent="0.2">
      <c r="A32" s="33">
        <v>43465</v>
      </c>
      <c r="B32" s="46">
        <f>value!B32/SUM(value!$B32:$F32)</f>
        <v>0.42562734109658579</v>
      </c>
      <c r="C32" s="46">
        <f>value!C32/SUM(value!$B32:$F32)</f>
        <v>0.27285448268965173</v>
      </c>
      <c r="D32" s="46">
        <f>value!D32/SUM(value!$B32:$F32)</f>
        <v>5.2161056052134218E-2</v>
      </c>
      <c r="E32" s="46">
        <f>value!E32/SUM(value!$B32:$F32)</f>
        <v>0.1757138643553289</v>
      </c>
      <c r="F32" s="46">
        <f>value!F32/SUM(value!$B32:$F32)</f>
        <v>7.3643255806299296E-2</v>
      </c>
      <c r="G32" s="46">
        <f t="shared" si="0"/>
        <v>0.99999999999999989</v>
      </c>
      <c r="I32" s="52">
        <f>TWR!B32+1</f>
        <v>1.0581091817046873</v>
      </c>
      <c r="J32" s="52">
        <f>TWR!C32+1</f>
        <v>1.0243051886293988</v>
      </c>
      <c r="K32" s="52">
        <f>TWR!D32+1</f>
        <v>1.0356517935258092</v>
      </c>
      <c r="L32" s="52">
        <f>TWR!E32+1</f>
        <v>1.0418686646099604</v>
      </c>
      <c r="M32" s="52">
        <f>TWR!F32+1</f>
        <v>1.0361419312314621</v>
      </c>
      <c r="N32" s="52">
        <f>I32*B32+J32*C32+K32*D32+L32*E32+M32*F32</f>
        <v>1.0432427857138979</v>
      </c>
    </row>
    <row r="33" spans="1:14" x14ac:dyDescent="0.2">
      <c r="A33" s="33">
        <v>43496</v>
      </c>
      <c r="B33" s="46">
        <f>value!B33/SUM(value!$B33:$F33)</f>
        <v>0.43487559344267263</v>
      </c>
      <c r="C33" s="46">
        <f>value!C33/SUM(value!$B33:$F33)</f>
        <v>0.26504547375153553</v>
      </c>
      <c r="D33" s="46">
        <f>value!D33/SUM(value!$B33:$F33)</f>
        <v>5.1826874045962895E-2</v>
      </c>
      <c r="E33" s="46">
        <f>value!E33/SUM(value!$B33:$F33)</f>
        <v>0.17549830762112539</v>
      </c>
      <c r="F33" s="46">
        <f>value!F33/SUM(value!$B33:$F33)</f>
        <v>7.2753751138703748E-2</v>
      </c>
      <c r="G33" s="46">
        <f t="shared" si="0"/>
        <v>1.0000000000000002</v>
      </c>
      <c r="I33" s="52">
        <f>TWR!B33+1</f>
        <v>1.0952</v>
      </c>
      <c r="J33" s="52">
        <f>TWR!C33+1</f>
        <v>1.0495000000000001</v>
      </c>
      <c r="K33" s="52">
        <f>TWR!D33+1</f>
        <v>1.0650999999999999</v>
      </c>
      <c r="L33" s="52">
        <f>TWR!E33+1</f>
        <v>1.0347999999999999</v>
      </c>
      <c r="M33" s="52">
        <f>TWR!F33+1</f>
        <v>1.0589999999999999</v>
      </c>
      <c r="N33" s="52">
        <f>I33*B33+J33*C33+K33*D33+L33*E33+M33*F33</f>
        <v>1.0682936493692345</v>
      </c>
    </row>
    <row r="34" spans="1:14" x14ac:dyDescent="0.2">
      <c r="A34" s="33">
        <v>43524</v>
      </c>
      <c r="B34" s="46">
        <f>value!B34/SUM(value!$B34:$F34)</f>
        <v>0.44542034968754457</v>
      </c>
      <c r="C34" s="46">
        <f>value!C34/SUM(value!$B34:$F34)</f>
        <v>0.25835956441188762</v>
      </c>
      <c r="D34" s="46">
        <f>value!D34/SUM(value!$B34:$F34)</f>
        <v>5.1366639575113893E-2</v>
      </c>
      <c r="E34" s="46">
        <f>value!E34/SUM(value!$B34:$F34)</f>
        <v>0.17285022562781346</v>
      </c>
      <c r="F34" s="46">
        <f>value!F34/SUM(value!$B34:$F34)</f>
        <v>7.2003220697640369E-2</v>
      </c>
      <c r="G34" s="46">
        <f t="shared" si="0"/>
        <v>1</v>
      </c>
      <c r="I34" s="52">
        <f>TWR!B34+1</f>
        <v>1.0543</v>
      </c>
      <c r="J34" s="52">
        <f>TWR!C34+1</f>
        <v>1.0112000000000001</v>
      </c>
      <c r="K34" s="52">
        <f>TWR!D34+1</f>
        <v>1.0202</v>
      </c>
      <c r="L34" s="52">
        <f>TWR!E34+1</f>
        <v>1.0222</v>
      </c>
      <c r="M34" s="52">
        <f>TWR!F34+1</f>
        <v>1.0186999999999999</v>
      </c>
      <c r="N34" s="52">
        <f>I34*B34+J34*C34+K34*D34+L34*E34+M34*F34</f>
        <v>1.0333012934648473</v>
      </c>
    </row>
    <row r="35" spans="1:14" x14ac:dyDescent="0.2">
      <c r="A35" s="33">
        <v>43555</v>
      </c>
      <c r="B35" s="46">
        <f>value!B35/SUM(value!$B35:$F35)</f>
        <v>0.44655507641780084</v>
      </c>
      <c r="C35" s="46">
        <f>value!C35/SUM(value!$B35:$F35)</f>
        <v>0.25693783094086464</v>
      </c>
      <c r="D35" s="46">
        <f>value!D35/SUM(value!$B35:$F35)</f>
        <v>5.1762341360869844E-2</v>
      </c>
      <c r="E35" s="46">
        <f>value!E35/SUM(value!$B35:$F35)</f>
        <v>0.17228959245748643</v>
      </c>
      <c r="F35" s="46">
        <f>value!F35/SUM(value!$B35:$F35)</f>
        <v>7.2455158822978233E-2</v>
      </c>
      <c r="G35" s="46">
        <f t="shared" si="0"/>
        <v>1</v>
      </c>
      <c r="I35" s="52">
        <f>TWR!B35+1</f>
        <v>1.0042</v>
      </c>
      <c r="J35" s="52">
        <f>TWR!C35+1</f>
        <v>1.0039</v>
      </c>
      <c r="K35" s="52">
        <f>TWR!D35+1</f>
        <v>1.0093000000000001</v>
      </c>
      <c r="L35" s="52">
        <f>TWR!E35+1</f>
        <v>1.0065999999999999</v>
      </c>
      <c r="M35" s="52">
        <f>TWR!F35+1</f>
        <v>1.0079</v>
      </c>
      <c r="N35" s="52">
        <f>I35*B35+J35*C35+K35*D35+L35*E35+M35*F35</f>
        <v>1.0050684857012013</v>
      </c>
    </row>
    <row r="36" spans="1:14" x14ac:dyDescent="0.2">
      <c r="A36" s="33">
        <v>43585</v>
      </c>
      <c r="B36" s="46">
        <f>value!B36/SUM(value!$B36:$F36)</f>
        <v>0.4554318263343462</v>
      </c>
      <c r="C36" s="46">
        <f>value!C36/SUM(value!$B36:$F36)</f>
        <v>0.25178089610585175</v>
      </c>
      <c r="D36" s="46">
        <f>value!D36/SUM(value!$B36:$F36)</f>
        <v>5.145430527494721E-2</v>
      </c>
      <c r="E36" s="46">
        <f>value!E36/SUM(value!$B36:$F36)</f>
        <v>0.16890780497995367</v>
      </c>
      <c r="F36" s="46">
        <f>value!F36/SUM(value!$B36:$F36)</f>
        <v>7.2425167304901089E-2</v>
      </c>
      <c r="G36" s="46">
        <f t="shared" si="0"/>
        <v>0.99999999999999989</v>
      </c>
      <c r="I36" s="52">
        <f>TWR!B36+1</f>
        <v>1.0497000000000001</v>
      </c>
      <c r="J36" s="52">
        <f>TWR!C36+1</f>
        <v>1.0164</v>
      </c>
      <c r="K36" s="52">
        <f>TWR!D36+1</f>
        <v>1.0230999999999999</v>
      </c>
      <c r="L36" s="52">
        <f>TWR!E36+1</f>
        <v>1.0089999999999999</v>
      </c>
      <c r="M36" s="52">
        <f>TWR!F36+1</f>
        <v>1.0287999999999999</v>
      </c>
      <c r="N36" s="52">
        <f>I36*B36+J36*C36+K36*D36+L36*E36+M36*F36</f>
        <v>1.0315587779800048</v>
      </c>
    </row>
    <row r="37" spans="1:14" x14ac:dyDescent="0.2">
      <c r="A37" s="33">
        <v>43616</v>
      </c>
      <c r="B37" s="46">
        <f>value!B37/SUM(value!$B37:$F37)</f>
        <v>0.45591040621584705</v>
      </c>
      <c r="C37" s="46">
        <f>value!C37/SUM(value!$B37:$F37)</f>
        <v>0.2534249428372134</v>
      </c>
      <c r="D37" s="46">
        <f>value!D37/SUM(value!$B37:$F37)</f>
        <v>5.2052965357798096E-2</v>
      </c>
      <c r="E37" s="46">
        <f>value!E37/SUM(value!$B37:$F37)</f>
        <v>0.16811036630309031</v>
      </c>
      <c r="F37" s="46">
        <f>value!F37/SUM(value!$B37:$F37)</f>
        <v>7.0501319286051148E-2</v>
      </c>
      <c r="G37" s="46">
        <f t="shared" si="0"/>
        <v>1</v>
      </c>
      <c r="I37" s="52">
        <f>TWR!B37+1</f>
        <v>0.94689999999999996</v>
      </c>
      <c r="J37" s="52">
        <f>TWR!C37+1</f>
        <v>0.95979999999999999</v>
      </c>
      <c r="K37" s="52">
        <f>TWR!D37+1</f>
        <v>0.95689999999999997</v>
      </c>
      <c r="L37" s="52">
        <f>TWR!E37+1</f>
        <v>0.94140000000000001</v>
      </c>
      <c r="M37" s="52">
        <f>TWR!F37+1</f>
        <v>0.95889999999999997</v>
      </c>
      <c r="N37" s="52">
        <f>I37*B37+J37*C37+K37*D37+L37*E37+M37*F37</f>
        <v>0.9506111202329437</v>
      </c>
    </row>
    <row r="38" spans="1:14" x14ac:dyDescent="0.2">
      <c r="A38" s="33">
        <v>43646</v>
      </c>
      <c r="B38" s="46">
        <f>value!B38/SUM(value!$B38:$F38)</f>
        <v>0.46480124922599314</v>
      </c>
      <c r="C38" s="46">
        <f>value!C38/SUM(value!$B38:$F38)</f>
        <v>0.24631933982147203</v>
      </c>
      <c r="D38" s="46">
        <f>value!D38/SUM(value!$B38:$F38)</f>
        <v>5.1468518698276733E-2</v>
      </c>
      <c r="E38" s="46">
        <f>value!E38/SUM(value!$B38:$F38)</f>
        <v>0.16793588275785343</v>
      </c>
      <c r="F38" s="46">
        <f>value!F38/SUM(value!$B38:$F38)</f>
        <v>6.9475009496404672E-2</v>
      </c>
      <c r="G38" s="46">
        <f t="shared" si="0"/>
        <v>1</v>
      </c>
      <c r="I38" s="52">
        <f>TWR!B38+1</f>
        <v>1.0826</v>
      </c>
      <c r="J38" s="52">
        <f>TWR!C38+1</f>
        <v>1.0403</v>
      </c>
      <c r="K38" s="52">
        <f>TWR!D38+1</f>
        <v>1.05</v>
      </c>
      <c r="L38" s="52">
        <f>TWR!E38+1</f>
        <v>1.0609</v>
      </c>
      <c r="M38" s="52">
        <f>TWR!F38+1</f>
        <v>1.0464</v>
      </c>
      <c r="N38" s="52">
        <f>I38*B38+J38*C38+K38*D38+L38*E38+M38*F38</f>
        <v>1.0643436142163725</v>
      </c>
    </row>
    <row r="39" spans="1:14" x14ac:dyDescent="0.2">
      <c r="A39" s="33">
        <v>43677</v>
      </c>
      <c r="B39" s="46">
        <f>value!B39/SUM(value!$B39:$F39)</f>
        <v>0.46816505750867038</v>
      </c>
      <c r="C39" s="46">
        <f>value!C39/SUM(value!$B39:$F39)</f>
        <v>0.24442629816303912</v>
      </c>
      <c r="D39" s="46">
        <f>value!D39/SUM(value!$B39:$F39)</f>
        <v>4.9218472484709778E-2</v>
      </c>
      <c r="E39" s="46">
        <f>value!E39/SUM(value!$B39:$F39)</f>
        <v>0.16783880233653561</v>
      </c>
      <c r="F39" s="46">
        <f>value!F39/SUM(value!$B39:$F39)</f>
        <v>7.0351369507045042E-2</v>
      </c>
      <c r="G39" s="46">
        <f t="shared" si="0"/>
        <v>0.99999999999999989</v>
      </c>
      <c r="I39" s="52">
        <f>TWR!B39+1</f>
        <v>1.0042</v>
      </c>
      <c r="J39" s="52">
        <f>TWR!C39+1</f>
        <v>0.99729999999999996</v>
      </c>
      <c r="K39" s="52">
        <f>TWR!D39+1</f>
        <v>0.99819999999999998</v>
      </c>
      <c r="L39" s="52">
        <f>TWR!E39+1</f>
        <v>0.99639999999999995</v>
      </c>
      <c r="M39" s="52">
        <f>TWR!F39+1</f>
        <v>1.0096000000000001</v>
      </c>
      <c r="N39" s="52">
        <f>I39*B39+J39*C39+K39*D39+L39*E39+M39*F39</f>
        <v>1.0012889024448797</v>
      </c>
    </row>
    <row r="40" spans="1:14" x14ac:dyDescent="0.2">
      <c r="A40" s="33">
        <v>43708</v>
      </c>
      <c r="B40" s="46">
        <f>value!B40/SUM(value!$B40:$F40)</f>
        <v>0.47085684726102989</v>
      </c>
      <c r="C40" s="46">
        <f>value!C40/SUM(value!$B40:$F40)</f>
        <v>0.24184068501940195</v>
      </c>
      <c r="D40" s="46">
        <f>value!D40/SUM(value!$B40:$F40)</f>
        <v>4.940387847596002E-2</v>
      </c>
      <c r="E40" s="46">
        <f>value!E40/SUM(value!$B40:$F40)</f>
        <v>0.16729803313077213</v>
      </c>
      <c r="F40" s="46">
        <f>value!F40/SUM(value!$B40:$F40)</f>
        <v>7.0600556112836055E-2</v>
      </c>
      <c r="G40" s="46">
        <f t="shared" si="0"/>
        <v>1</v>
      </c>
      <c r="I40" s="52">
        <f>TWR!B40+1</f>
        <v>0.98709999999999998</v>
      </c>
      <c r="J40" s="52">
        <f>TWR!C40+1</f>
        <v>0.97909999999999997</v>
      </c>
      <c r="K40" s="52">
        <f>TWR!D40+1</f>
        <v>0.98519999999999996</v>
      </c>
      <c r="L40" s="52">
        <f>TWR!E40+1</f>
        <v>0.97829999999999995</v>
      </c>
      <c r="M40" s="52">
        <f>TWR!F40+1</f>
        <v>0.98499999999999999</v>
      </c>
      <c r="N40" s="52">
        <f>I40*B40+J40*C40+K40*D40+L40*E40+M40*F40</f>
        <v>0.98345092329135275</v>
      </c>
    </row>
    <row r="41" spans="1:14" x14ac:dyDescent="0.2">
      <c r="A41" s="33">
        <v>43738</v>
      </c>
      <c r="B41" s="46">
        <f>value!B41/SUM(value!$B41:$F41)</f>
        <v>0.47374435131665843</v>
      </c>
      <c r="C41" s="46">
        <f>value!C41/SUM(value!$B41:$F41)</f>
        <v>0.23916905107217623</v>
      </c>
      <c r="D41" s="46">
        <f>value!D41/SUM(value!$B41:$F41)</f>
        <v>4.9135136530880315E-2</v>
      </c>
      <c r="E41" s="46">
        <f>value!E41/SUM(value!$B41:$F41)</f>
        <v>0.16784279114580347</v>
      </c>
      <c r="F41" s="46">
        <f>value!F41/SUM(value!$B41:$F41)</f>
        <v>7.0108669934481532E-2</v>
      </c>
      <c r="G41" s="46">
        <f t="shared" si="0"/>
        <v>0.99999999999999989</v>
      </c>
      <c r="I41" s="52">
        <f>TWR!B41+1</f>
        <v>1.0282</v>
      </c>
      <c r="J41" s="52">
        <f>TWR!C41+1</f>
        <v>1.0188999999999999</v>
      </c>
      <c r="K41" s="52">
        <f>TWR!D41+1</f>
        <v>1.0163</v>
      </c>
      <c r="L41" s="52">
        <f>TWR!E41+1</f>
        <v>1.0251999999999999</v>
      </c>
      <c r="M41" s="52">
        <f>TWR!F41+1</f>
        <v>1.0146999999999999</v>
      </c>
      <c r="N41" s="52">
        <f>I41*B41+J41*C41+K41*D41+L41*E41+M41*F41</f>
        <v>1.0239410242827582</v>
      </c>
    </row>
    <row r="42" spans="1:14" x14ac:dyDescent="0.2">
      <c r="A42" s="33">
        <v>43769</v>
      </c>
      <c r="B42" s="46">
        <f>value!B42/SUM(value!$B42:$F42)</f>
        <v>0.47604413228552994</v>
      </c>
      <c r="C42" s="46">
        <f>value!C42/SUM(value!$B42:$F42)</f>
        <v>0.23670419444576113</v>
      </c>
      <c r="D42" s="46">
        <f>value!D42/SUM(value!$B42:$F42)</f>
        <v>4.917372640887898E-2</v>
      </c>
      <c r="E42" s="46">
        <f>value!E42/SUM(value!$B42:$F42)</f>
        <v>0.16800961583202909</v>
      </c>
      <c r="F42" s="46">
        <f>value!F42/SUM(value!$B42:$F42)</f>
        <v>7.0068331027800759E-2</v>
      </c>
      <c r="G42" s="46">
        <f t="shared" si="0"/>
        <v>0.99999999999999989</v>
      </c>
      <c r="I42" s="52">
        <f>TWR!B42+1</f>
        <v>1.0243</v>
      </c>
      <c r="J42" s="52">
        <f>TWR!C42+1</f>
        <v>1.0169999999999999</v>
      </c>
      <c r="K42" s="52">
        <f>TWR!D42+1</f>
        <v>1.0202</v>
      </c>
      <c r="L42" s="52">
        <f>TWR!E42+1</f>
        <v>1.0204</v>
      </c>
      <c r="M42" s="52">
        <f>TWR!F42+1</f>
        <v>1.0187999999999999</v>
      </c>
      <c r="N42" s="52">
        <f>I42*B42+J42*C42+K42*D42+L42*E42+M42*F42</f>
        <v>1.0213298337798717</v>
      </c>
    </row>
    <row r="43" spans="1:14" x14ac:dyDescent="0.2">
      <c r="A43" s="33">
        <v>43799</v>
      </c>
      <c r="B43" s="46">
        <f>value!B43/SUM(value!$B43:$F43)</f>
        <v>0.48203790982437317</v>
      </c>
      <c r="C43" s="46">
        <f>value!C43/SUM(value!$B43:$F43)</f>
        <v>0.22777912111028975</v>
      </c>
      <c r="D43" s="46">
        <f>value!D43/SUM(value!$B43:$F43)</f>
        <v>4.8251451175915949E-2</v>
      </c>
      <c r="E43" s="46">
        <f>value!E43/SUM(value!$B43:$F43)</f>
        <v>0.17073621057214408</v>
      </c>
      <c r="F43" s="46">
        <f>value!F43/SUM(value!$B43:$F43)</f>
        <v>7.1195307317276912E-2</v>
      </c>
      <c r="G43" s="46">
        <f t="shared" si="0"/>
        <v>1</v>
      </c>
      <c r="I43" s="52">
        <f>TWR!B43+1</f>
        <v>1.0226</v>
      </c>
      <c r="J43" s="52">
        <f>TWR!C43+1</f>
        <v>1.0163</v>
      </c>
      <c r="K43" s="52">
        <f>TWR!D43+1</f>
        <v>1.0179</v>
      </c>
      <c r="L43" s="52">
        <f>TWR!E43+1</f>
        <v>1.0262</v>
      </c>
      <c r="M43" s="52">
        <f>TWR!F43+1</f>
        <v>1.0261</v>
      </c>
      <c r="N43" s="52">
        <f>I43*B43+J43*C43+K43*D43+L43*E43+M43*F43</f>
        <v>1.0218020436501485</v>
      </c>
    </row>
    <row r="44" spans="1:14" x14ac:dyDescent="0.2">
      <c r="A44" s="33">
        <v>43830</v>
      </c>
      <c r="B44" s="46">
        <f>value!B44/SUM(value!$B44:$F44)</f>
        <v>0.47707691273750208</v>
      </c>
      <c r="C44" s="46">
        <f>value!C44/SUM(value!$B44:$F44)</f>
        <v>0.22860926827342912</v>
      </c>
      <c r="D44" s="46">
        <f>value!D44/SUM(value!$B44:$F44)</f>
        <v>4.9268998829758076E-2</v>
      </c>
      <c r="E44" s="46">
        <f>value!E44/SUM(value!$B44:$F44)</f>
        <v>0.17293871537945391</v>
      </c>
      <c r="F44" s="46">
        <f>value!F44/SUM(value!$B44:$F44)</f>
        <v>7.2106104779856905E-2</v>
      </c>
      <c r="G44" s="46">
        <f t="shared" si="0"/>
        <v>1</v>
      </c>
      <c r="I44" s="52">
        <f>TWR!B44+1</f>
        <v>1.0258</v>
      </c>
      <c r="J44" s="52">
        <f>TWR!C44+1</f>
        <v>1.0212000000000001</v>
      </c>
      <c r="K44" s="52">
        <f>TWR!D44+1</f>
        <v>1.0305</v>
      </c>
      <c r="L44" s="52">
        <f>TWR!E44+1</f>
        <v>1.0222</v>
      </c>
      <c r="M44" s="52">
        <f>TWR!F44+1</f>
        <v>1.0221</v>
      </c>
      <c r="N44" s="52">
        <f>I44*B44+J44*C44+K44*D44+L44*E44+M44*F44</f>
        <v>1.0240905896973906</v>
      </c>
    </row>
    <row r="45" spans="1:14" x14ac:dyDescent="0.2">
      <c r="A45" s="33">
        <v>43861</v>
      </c>
      <c r="B45" s="46">
        <f>value!B45/SUM(value!$B45:$F45)</f>
        <v>0.4777763291999137</v>
      </c>
      <c r="C45" s="46">
        <f>value!C45/SUM(value!$B45:$F45)</f>
        <v>0.22637445175651952</v>
      </c>
      <c r="D45" s="46">
        <f>value!D45/SUM(value!$B45:$F45)</f>
        <v>4.9310887727432133E-2</v>
      </c>
      <c r="E45" s="46">
        <f>value!E45/SUM(value!$B45:$F45)</f>
        <v>0.17394847300434615</v>
      </c>
      <c r="F45" s="46">
        <f>value!F45/SUM(value!$B45:$F45)</f>
        <v>7.2589858311788436E-2</v>
      </c>
      <c r="G45" s="46">
        <f t="shared" si="0"/>
        <v>0.99999999999999989</v>
      </c>
      <c r="I45" s="52">
        <f>TWR!B45+1</f>
        <v>0.98829999999999996</v>
      </c>
      <c r="J45" s="52">
        <f>TWR!C45+1</f>
        <v>0.98540000000000005</v>
      </c>
      <c r="K45" s="52">
        <f>TWR!D45+1</f>
        <v>0.98760000000000003</v>
      </c>
      <c r="L45" s="52">
        <f>TWR!E45+1</f>
        <v>0.99260000000000004</v>
      </c>
      <c r="M45" s="52">
        <f>TWR!F45+1</f>
        <v>0.99339999999999995</v>
      </c>
      <c r="N45" s="52">
        <f>I45*B45+J45*C45+K45*D45+L45*E45+M45*F45</f>
        <v>0.98872718317980568</v>
      </c>
    </row>
    <row r="46" spans="1:14" x14ac:dyDescent="0.2">
      <c r="A46" s="33">
        <v>43881</v>
      </c>
      <c r="B46" s="46">
        <f>value!B46/SUM(value!$B46:$F46)</f>
        <v>0.48631519179713328</v>
      </c>
      <c r="C46" s="46">
        <f>value!C46/SUM(value!$B46:$F46)</f>
        <v>0.22076180443451499</v>
      </c>
      <c r="D46" s="46">
        <f>value!D46/SUM(value!$B46:$F46)</f>
        <v>4.8504376235515623E-2</v>
      </c>
      <c r="E46" s="46">
        <f>value!E46/SUM(value!$B46:$F46)</f>
        <v>0.17246590165701742</v>
      </c>
      <c r="F46" s="46">
        <f>value!F46/SUM(value!$B46:$F46)</f>
        <v>7.1952725875818718E-2</v>
      </c>
      <c r="G46" s="46">
        <f t="shared" si="0"/>
        <v>1.0000000000000002</v>
      </c>
      <c r="I46" s="52">
        <f>TWR!B46+1</f>
        <v>1.0634999999999999</v>
      </c>
      <c r="J46" s="52">
        <f>TWR!C46+1</f>
        <v>1.0189999999999999</v>
      </c>
      <c r="K46" s="52">
        <f>TWR!D46+1</f>
        <v>1.0278</v>
      </c>
      <c r="L46" s="52">
        <f>TWR!E46+1</f>
        <v>1.036</v>
      </c>
      <c r="M46" s="52">
        <f>TWR!F46+1</f>
        <v>1.0357000000000001</v>
      </c>
      <c r="N46" s="52">
        <f>I46*B46+J46*C46+K46*D46+L46*E46+M46*F46</f>
        <v>1.0452013953961403</v>
      </c>
    </row>
    <row r="47" spans="1:14" x14ac:dyDescent="0.2">
      <c r="A47" s="33">
        <v>43890</v>
      </c>
      <c r="B47" s="46">
        <f>value!B47/SUM(value!$B47:$F47)</f>
        <v>0.47204891943630789</v>
      </c>
      <c r="C47" s="46">
        <f>value!C47/SUM(value!$B47:$F47)</f>
        <v>0.22754261134303574</v>
      </c>
      <c r="D47" s="46">
        <f>value!D47/SUM(value!$B47:$F47)</f>
        <v>4.9626819198745301E-2</v>
      </c>
      <c r="E47" s="46">
        <f>value!E47/SUM(value!$B47:$F47)</f>
        <v>0.17689727149018611</v>
      </c>
      <c r="F47" s="46">
        <f>value!F47/SUM(value!$B47:$F47)</f>
        <v>7.3884378531724984E-2</v>
      </c>
      <c r="G47" s="46">
        <f t="shared" si="0"/>
        <v>1</v>
      </c>
      <c r="I47" s="52">
        <f>TWR!B47+1</f>
        <v>0.87089797837329586</v>
      </c>
      <c r="J47" s="52">
        <f>TWR!C47+1</f>
        <v>0.93297350343474006</v>
      </c>
      <c r="K47" s="52">
        <f>TWR!D47+1</f>
        <v>0.91788285658688462</v>
      </c>
      <c r="L47" s="52">
        <f>TWR!E47+1</f>
        <v>0.92017374517374517</v>
      </c>
      <c r="M47" s="52">
        <f>TWR!F47+1</f>
        <v>0.92121270638215691</v>
      </c>
      <c r="N47" s="52">
        <f>I47*B47+J47*C47+K47*D47+L47*E47+M47*F47</f>
        <v>0.8997887366099615</v>
      </c>
    </row>
    <row r="48" spans="1:14" x14ac:dyDescent="0.2">
      <c r="A48" s="33">
        <v>43913</v>
      </c>
      <c r="B48" s="46">
        <f>value!B48/SUM(value!$B48:$F48)</f>
        <v>0.44270681233036629</v>
      </c>
      <c r="C48" s="46">
        <f>value!C48/SUM(value!$B48:$F48)</f>
        <v>0.24377928469649693</v>
      </c>
      <c r="D48" s="46">
        <f>value!D48/SUM(value!$B48:$F48)</f>
        <v>5.1506420500839686E-2</v>
      </c>
      <c r="E48" s="46">
        <f>value!E48/SUM(value!$B48:$F48)</f>
        <v>0.18462605651021846</v>
      </c>
      <c r="F48" s="46">
        <f>value!F48/SUM(value!$B48:$F48)</f>
        <v>7.7381425962078698E-2</v>
      </c>
      <c r="G48" s="46">
        <f t="shared" si="0"/>
        <v>1</v>
      </c>
      <c r="I48" s="52">
        <f>TWR!B48+1</f>
        <v>0.70550000000000002</v>
      </c>
      <c r="J48" s="52">
        <f>TWR!C48+1</f>
        <v>0.80600000000000005</v>
      </c>
      <c r="K48" s="52">
        <f>TWR!D48+1</f>
        <v>0.78079999999999994</v>
      </c>
      <c r="L48" s="52">
        <f>TWR!E48+1</f>
        <v>0.78510000000000002</v>
      </c>
      <c r="M48" s="52">
        <f>TWR!F48+1</f>
        <v>0.78790000000000004</v>
      </c>
      <c r="N48" s="52">
        <f>I48*B48+J48*C48+K48*D48+L48*E48+M48*F48</f>
        <v>0.7549507151732</v>
      </c>
    </row>
    <row r="49" spans="1:32" x14ac:dyDescent="0.2">
      <c r="A49" s="33">
        <v>43921</v>
      </c>
      <c r="B49" s="46">
        <f>value!B49/SUM(value!$B49:$F49)</f>
        <v>0.4575022121868611</v>
      </c>
      <c r="C49" s="46">
        <f>value!C49/SUM(value!$B49:$F49)</f>
        <v>0.23280437487498173</v>
      </c>
      <c r="D49" s="46">
        <f>value!D49/SUM(value!$B49:$F49)</f>
        <v>5.0878467030787529E-2</v>
      </c>
      <c r="E49" s="46">
        <f>value!E49/SUM(value!$B49:$F49)</f>
        <v>0.18241452143871817</v>
      </c>
      <c r="F49" s="46">
        <f>value!F49/SUM(value!$B49:$F49)</f>
        <v>7.6400424468651348E-2</v>
      </c>
      <c r="G49" s="46">
        <f t="shared" si="0"/>
        <v>0.99999999999999989</v>
      </c>
      <c r="I49" s="52">
        <f>TWR!B49+1</f>
        <v>1.1682494684620837</v>
      </c>
      <c r="J49" s="52">
        <f>TWR!C49+1</f>
        <v>1.0905707196029777</v>
      </c>
      <c r="K49" s="52">
        <f>TWR!D49+1</f>
        <v>1.116547131147541</v>
      </c>
      <c r="L49" s="52">
        <f>TWR!E49+1</f>
        <v>1.1169277799006496</v>
      </c>
      <c r="M49" s="52">
        <f>TWR!F49+1</f>
        <v>1.1160045691077547</v>
      </c>
      <c r="N49" s="52">
        <f>I49*B49+J49*C49+K49*D49+L49*E49+M49*F49</f>
        <v>1.1341816264830424</v>
      </c>
    </row>
    <row r="50" spans="1:32" x14ac:dyDescent="0.2">
      <c r="A50" s="33">
        <v>43951</v>
      </c>
      <c r="B50" s="46">
        <f>value!B50/SUM(value!$B50:$F50)</f>
        <v>0.46580789557862384</v>
      </c>
      <c r="C50" s="46">
        <f>value!C50/SUM(value!$B50:$F50)</f>
        <v>0.22484094863280465</v>
      </c>
      <c r="D50" s="46">
        <f>value!D50/SUM(value!$B50:$F50)</f>
        <v>4.9812850819408915E-2</v>
      </c>
      <c r="E50" s="46">
        <f>value!E50/SUM(value!$B50:$F50)</f>
        <v>0.18296757578096284</v>
      </c>
      <c r="F50" s="46">
        <f>value!F50/SUM(value!$B50:$F50)</f>
        <v>7.657072918819964E-2</v>
      </c>
      <c r="G50" s="46">
        <f t="shared" si="0"/>
        <v>0.99999999999999978</v>
      </c>
      <c r="I50" s="52">
        <f>TWR!B50+1</f>
        <v>1.1128</v>
      </c>
      <c r="J50" s="52">
        <f>TWR!C50+1</f>
        <v>1.0659000000000001</v>
      </c>
      <c r="K50" s="52">
        <f>TWR!D50+1</f>
        <v>1.0701000000000001</v>
      </c>
      <c r="L50" s="52">
        <f>TWR!E50+1</f>
        <v>1.0963000000000001</v>
      </c>
      <c r="M50" s="52">
        <f>TWR!F50+1</f>
        <v>1.0953999999999999</v>
      </c>
      <c r="N50" s="52">
        <f>I50*B50+J50*C50+K50*D50+L50*E50+M50*F50</f>
        <v>1.0957766550908721</v>
      </c>
    </row>
    <row r="51" spans="1:32" x14ac:dyDescent="0.2">
      <c r="A51" s="33">
        <v>43982</v>
      </c>
      <c r="B51" s="46">
        <f>value!B51/SUM(value!$B51:$F51)</f>
        <v>0.47240956355022634</v>
      </c>
      <c r="C51" s="46">
        <f>value!C51/SUM(value!$B51:$F51)</f>
        <v>0.22012279546368221</v>
      </c>
      <c r="D51" s="46">
        <f>value!D51/SUM(value!$B51:$F51)</f>
        <v>4.9239661171104496E-2</v>
      </c>
      <c r="E51" s="46">
        <f>value!E51/SUM(value!$B51:$F51)</f>
        <v>0.18200758757735575</v>
      </c>
      <c r="F51" s="46">
        <f>value!F51/SUM(value!$B51:$F51)</f>
        <v>7.6220392237631301E-2</v>
      </c>
      <c r="G51" s="46">
        <f t="shared" si="0"/>
        <v>1</v>
      </c>
      <c r="I51" s="52">
        <f>TWR!B51+1</f>
        <v>1.0546</v>
      </c>
      <c r="J51" s="52">
        <f>TWR!C51+1</f>
        <v>1.0277000000000001</v>
      </c>
      <c r="K51" s="52">
        <f>TWR!D51+1</f>
        <v>1.0279</v>
      </c>
      <c r="L51" s="52">
        <f>TWR!E51+1</f>
        <v>1.0344</v>
      </c>
      <c r="M51" s="52">
        <f>TWR!F51+1</f>
        <v>1.0350999999999999</v>
      </c>
      <c r="N51" s="52">
        <f>I51*B51+J51*C51+K51*D51+L51*E51+M51*F51</f>
        <v>1.0422011469310621</v>
      </c>
    </row>
    <row r="52" spans="1:32" x14ac:dyDescent="0.2">
      <c r="A52" s="33">
        <v>44012</v>
      </c>
      <c r="B52" s="46">
        <f>value!B52/SUM(value!$B52:$F52)</f>
        <v>0.47082478993534921</v>
      </c>
      <c r="C52" s="46">
        <f>value!C52/SUM(value!$B52:$F52)</f>
        <v>0.2182267887689755</v>
      </c>
      <c r="D52" s="46">
        <f>value!D52/SUM(value!$B52:$F52)</f>
        <v>4.9412312144054574E-2</v>
      </c>
      <c r="E52" s="46">
        <f>value!E52/SUM(value!$B52:$F52)</f>
        <v>0.1843095725109585</v>
      </c>
      <c r="F52" s="46">
        <f>value!F52/SUM(value!$B52:$F52)</f>
        <v>7.7226536640662161E-2</v>
      </c>
      <c r="G52" s="46">
        <f t="shared" si="0"/>
        <v>1</v>
      </c>
      <c r="I52" s="52">
        <f>TWR!B52+1</f>
        <v>1.0081</v>
      </c>
      <c r="J52" s="52">
        <f>TWR!C52+1</f>
        <v>1.0123</v>
      </c>
      <c r="K52" s="52">
        <f>TWR!D52+1</f>
        <v>1.0149999999999999</v>
      </c>
      <c r="L52" s="52">
        <f>TWR!E52+1</f>
        <v>1.0242</v>
      </c>
      <c r="M52" s="52">
        <f>TWR!F52+1</f>
        <v>1.0247999999999999</v>
      </c>
      <c r="N52" s="52">
        <f>I52*B52+J52*C52+K52*D52+L52*E52+M52*F52</f>
        <v>1.0136145647459491</v>
      </c>
    </row>
    <row r="53" spans="1:32" x14ac:dyDescent="0.2">
      <c r="A53" s="33">
        <v>44043</v>
      </c>
      <c r="B53" s="46">
        <f>value!B53/SUM(value!$B53:$F53)</f>
        <v>0.47595473069755118</v>
      </c>
      <c r="C53" s="46">
        <f>value!C53/SUM(value!$B53:$F53)</f>
        <v>0.21415512719990459</v>
      </c>
      <c r="D53" s="46">
        <f>value!D53/SUM(value!$B53:$F53)</f>
        <v>4.9533367244369984E-2</v>
      </c>
      <c r="E53" s="46">
        <f>value!E53/SUM(value!$B53:$F53)</f>
        <v>0.18342591076640569</v>
      </c>
      <c r="F53" s="46">
        <f>value!F53/SUM(value!$B53:$F53)</f>
        <v>7.69308640917684E-2</v>
      </c>
      <c r="G53" s="46">
        <f t="shared" si="0"/>
        <v>0.99999999999999989</v>
      </c>
      <c r="I53" s="52">
        <f>TWR!B53+1</f>
        <v>1.0497000000000001</v>
      </c>
      <c r="J53" s="52">
        <f>TWR!C53+1</f>
        <v>1.0286</v>
      </c>
      <c r="K53" s="52">
        <f>TWR!D53+1</f>
        <v>1.0409999999999999</v>
      </c>
      <c r="L53" s="52">
        <f>TWR!E53+1</f>
        <v>1.0334000000000001</v>
      </c>
      <c r="M53" s="52">
        <f>TWR!F53+1</f>
        <v>1.0344</v>
      </c>
      <c r="N53" s="52">
        <f>I53*B53+J53*C53+K53*D53+L53*E53+M53*F53</f>
        <v>1.0405835019549592</v>
      </c>
    </row>
    <row r="54" spans="1:32" x14ac:dyDescent="0.2">
      <c r="A54" s="33">
        <v>44074</v>
      </c>
      <c r="B54" s="46">
        <f>value!B54/SUM(value!$B54:$F54)</f>
        <v>0.47973574148967135</v>
      </c>
      <c r="C54" s="46">
        <f>value!C54/SUM(value!$B54:$F54)</f>
        <v>0.21083045549735638</v>
      </c>
      <c r="D54" s="46">
        <f>value!D54/SUM(value!$B54:$F54)</f>
        <v>4.9502761461971738E-2</v>
      </c>
      <c r="E54" s="46">
        <f>value!E54/SUM(value!$B54:$F54)</f>
        <v>0.18311411357262536</v>
      </c>
      <c r="F54" s="46">
        <f>value!F54/SUM(value!$B54:$F54)</f>
        <v>7.6816927978375277E-2</v>
      </c>
      <c r="G54" s="46">
        <f t="shared" si="0"/>
        <v>1</v>
      </c>
      <c r="I54" s="52">
        <f>TWR!B54+1</f>
        <v>1.0448</v>
      </c>
      <c r="J54" s="52">
        <f>TWR!C54+1</f>
        <v>1.0298</v>
      </c>
      <c r="K54" s="52">
        <f>TWR!D54+1</f>
        <v>1.0359</v>
      </c>
      <c r="L54" s="52">
        <f>TWR!E54+1</f>
        <v>1.0347999999999999</v>
      </c>
      <c r="M54" s="52">
        <f>TWR!F54+1</f>
        <v>1.0349999999999999</v>
      </c>
      <c r="N54" s="52">
        <f>I54*B54+J54*C54+K54*D54+L54*E54+M54*F54</f>
        <v>1.0386130215606137</v>
      </c>
    </row>
    <row r="55" spans="1:32" x14ac:dyDescent="0.2">
      <c r="A55" s="33">
        <v>44104</v>
      </c>
      <c r="B55" s="46">
        <f>value!B55/SUM(value!$B55:$F55)</f>
        <v>0.48284179505469382</v>
      </c>
      <c r="C55" s="46">
        <f>value!C55/SUM(value!$B55:$F55)</f>
        <v>0.20894821549902809</v>
      </c>
      <c r="D55" s="46">
        <f>value!D55/SUM(value!$B55:$F55)</f>
        <v>4.9310422618770576E-2</v>
      </c>
      <c r="E55" s="46">
        <f>value!E55/SUM(value!$B55:$F55)</f>
        <v>0.18238307894758529</v>
      </c>
      <c r="F55" s="46">
        <f>value!F55/SUM(value!$B55:$F55)</f>
        <v>7.6516487879922296E-2</v>
      </c>
      <c r="G55" s="46">
        <f t="shared" si="0"/>
        <v>1.0000000000000002</v>
      </c>
      <c r="I55" s="52">
        <f>TWR!B55+1</f>
        <v>0.99080000000000001</v>
      </c>
      <c r="J55" s="52">
        <f>TWR!C55+1</f>
        <v>0.98480000000000001</v>
      </c>
      <c r="K55" s="52">
        <f>TWR!D55+1</f>
        <v>0.98060000000000003</v>
      </c>
      <c r="L55" s="52">
        <f>TWR!E55+1</f>
        <v>0.98050000000000004</v>
      </c>
      <c r="M55" s="52">
        <f>TWR!F55+1</f>
        <v>0.98060000000000003</v>
      </c>
      <c r="N55" s="52">
        <f>I55*B55+J55*C55+K55*D55+L55*E55+M55*F55</f>
        <v>0.98638433050675911</v>
      </c>
    </row>
    <row r="56" spans="1:32" x14ac:dyDescent="0.2">
      <c r="A56" s="33">
        <v>44135</v>
      </c>
      <c r="B56" s="46">
        <f>value!B56/SUM(value!$B56:$F56)</f>
        <v>0.4865299859520586</v>
      </c>
      <c r="C56" s="46">
        <f>value!C56/SUM(value!$B56:$F56)</f>
        <v>0.20709672554911498</v>
      </c>
      <c r="D56" s="46">
        <f>value!D56/SUM(value!$B56:$F56)</f>
        <v>4.8490997453131415E-2</v>
      </c>
      <c r="E56" s="46">
        <f>value!E56/SUM(value!$B56:$F56)</f>
        <v>0.18166389065124569</v>
      </c>
      <c r="F56" s="46">
        <f>value!F56/SUM(value!$B56:$F56)</f>
        <v>7.6218400394449257E-2</v>
      </c>
      <c r="G56" s="46">
        <f t="shared" si="0"/>
        <v>1</v>
      </c>
      <c r="I56" s="52">
        <f>TWR!B56+1</f>
        <v>1.0015000000000001</v>
      </c>
      <c r="J56" s="52">
        <f>TWR!C56+1</f>
        <v>0.98509999999999998</v>
      </c>
      <c r="K56" s="52">
        <f>TWR!D56+1</f>
        <v>0.97740000000000005</v>
      </c>
      <c r="L56" s="52">
        <f>TWR!E56+1</f>
        <v>0.99</v>
      </c>
      <c r="M56" s="52">
        <f>TWR!F56+1</f>
        <v>0.99</v>
      </c>
      <c r="N56" s="52">
        <f>I56*B56+J56*C56+K56*D56+L56*E56+M56*F56</f>
        <v>0.99396933431534862</v>
      </c>
    </row>
    <row r="57" spans="1:32" x14ac:dyDescent="0.2">
      <c r="A57" s="33">
        <v>44165</v>
      </c>
      <c r="B57" s="46">
        <f>value!B57/SUM(value!$B57:$F57)</f>
        <v>0.48468409883437763</v>
      </c>
      <c r="C57" s="46">
        <f>value!C57/SUM(value!$B57:$F57)</f>
        <v>0.20417755675696136</v>
      </c>
      <c r="D57" s="46">
        <f>value!D57/SUM(value!$B57:$F57)</f>
        <v>4.8469212207379347E-2</v>
      </c>
      <c r="E57" s="46">
        <f>value!E57/SUM(value!$B57:$F57)</f>
        <v>0.18509798483998627</v>
      </c>
      <c r="F57" s="46">
        <f>value!F57/SUM(value!$B57:$F57)</f>
        <v>7.7571147361295431E-2</v>
      </c>
      <c r="G57" s="46">
        <f t="shared" si="0"/>
        <v>1</v>
      </c>
      <c r="I57" s="52">
        <f>TWR!B57+1</f>
        <v>1.1174999999999999</v>
      </c>
      <c r="J57" s="52">
        <f>TWR!C57+1</f>
        <v>1.0738000000000001</v>
      </c>
      <c r="K57" s="52">
        <f>TWR!D57+1</f>
        <v>1.0887</v>
      </c>
      <c r="L57" s="52">
        <f>TWR!E57+1</f>
        <v>1.1097999999999999</v>
      </c>
      <c r="M57" s="52">
        <f>TWR!F57+1</f>
        <v>1.1085</v>
      </c>
      <c r="N57" s="52">
        <f>I57*B57+J57*C57+K57*D57+L57*E57+M57*F57</f>
        <v>1.1050581326486286</v>
      </c>
    </row>
    <row r="58" spans="1:32" x14ac:dyDescent="0.2">
      <c r="A58" s="33">
        <v>44196</v>
      </c>
      <c r="B58" s="46">
        <f>value!B58/SUM(value!$B58:$F58)</f>
        <v>0.48429684038179788</v>
      </c>
      <c r="C58" s="46">
        <f>value!C58/SUM(value!$B58:$F58)</f>
        <v>0.20399937670703061</v>
      </c>
      <c r="D58" s="46">
        <f>value!D58/SUM(value!$B58:$F58)</f>
        <v>4.8464222694073057E-2</v>
      </c>
      <c r="E58" s="46">
        <f>value!E58/SUM(value!$B58:$F58)</f>
        <v>0.18548166601299432</v>
      </c>
      <c r="F58" s="46">
        <f>value!F58/SUM(value!$B58:$F58)</f>
        <v>7.7757894204104089E-2</v>
      </c>
      <c r="G58" s="46">
        <f t="shared" si="0"/>
        <v>0.99999999999999989</v>
      </c>
      <c r="I58" s="52">
        <f>TWR!B58+1</f>
        <v>1.0297000000000001</v>
      </c>
      <c r="J58" s="52">
        <f>TWR!C58+1</f>
        <v>1.0295000000000001</v>
      </c>
      <c r="K58" s="52">
        <f>TWR!D58+1</f>
        <v>1.0303</v>
      </c>
      <c r="L58" s="52">
        <f>TWR!E58+1</f>
        <v>1.0326</v>
      </c>
      <c r="M58" s="52">
        <f>TWR!F58+1</f>
        <v>1.0328999999999999</v>
      </c>
      <c r="N58" s="52">
        <f>I58*B58+J58*C58+K58*D58+L58*E58+M58*F58</f>
        <v>1.0304750007511658</v>
      </c>
      <c r="W58" s="57">
        <v>44196</v>
      </c>
      <c r="X58">
        <v>2.9700000000000001E-2</v>
      </c>
      <c r="Y58">
        <v>2.9499999999999998E-2</v>
      </c>
      <c r="Z58">
        <v>3.0300000000000001E-2</v>
      </c>
      <c r="AA58">
        <v>3.2599999999999997E-2</v>
      </c>
      <c r="AB58">
        <v>3.2899999999999999E-2</v>
      </c>
      <c r="AC58">
        <v>3.0429080000000001E-2</v>
      </c>
      <c r="AD58">
        <v>3.7048426000000002E-2</v>
      </c>
    </row>
    <row r="59" spans="1:32" x14ac:dyDescent="0.2">
      <c r="A59" s="33">
        <v>44227</v>
      </c>
      <c r="B59" s="46">
        <f>value!B59/SUM(value!$B59:$F59)</f>
        <v>0.47726215259006355</v>
      </c>
      <c r="C59" s="46">
        <f>value!C59/SUM(value!$B59:$F59)</f>
        <v>0.20617978640294707</v>
      </c>
      <c r="D59" s="46">
        <f>value!D59/SUM(value!$B59:$F59)</f>
        <v>4.8963867996026339E-2</v>
      </c>
      <c r="E59" s="46">
        <f>value!E59/SUM(value!$B59:$F59)</f>
        <v>0.18854724257362168</v>
      </c>
      <c r="F59" s="46">
        <f>value!F59/SUM(value!$B59:$F59)</f>
        <v>7.9046950437341473E-2</v>
      </c>
      <c r="G59" s="46">
        <f t="shared" si="0"/>
        <v>1.0000000000000002</v>
      </c>
      <c r="I59" s="52">
        <f>TWR!B59+1</f>
        <v>0.96899999999999997</v>
      </c>
      <c r="J59" s="52">
        <f>TWR!C59+1</f>
        <v>0.99370000000000003</v>
      </c>
      <c r="K59" s="52">
        <f>TWR!D59+1</f>
        <v>0.99339999999999995</v>
      </c>
      <c r="L59" s="52">
        <f>TWR!E59+1</f>
        <v>0.99950000000000006</v>
      </c>
      <c r="M59" s="52">
        <f>TWR!F59+1</f>
        <v>0.99950000000000006</v>
      </c>
      <c r="N59" s="60">
        <f>I59*B59+J59*C59+K59*D59+L59*E59+M59*F59</f>
        <v>0.98344898199009034</v>
      </c>
      <c r="P59" s="52">
        <f>PRODUCT(I$59:I59)-1</f>
        <v>-3.1000000000000028E-2</v>
      </c>
      <c r="Q59" s="52">
        <f>PRODUCT(J$59:J59)-1</f>
        <v>-6.2999999999999723E-3</v>
      </c>
      <c r="R59" s="52">
        <f>PRODUCT(K$59:K59)-1</f>
        <v>-6.6000000000000503E-3</v>
      </c>
      <c r="S59" s="52">
        <f>PRODUCT(L$59:L59)-1</f>
        <v>-4.9999999999994493E-4</v>
      </c>
      <c r="T59" s="52">
        <f>PRODUCT(M$59:M59)-1</f>
        <v>-4.9999999999994493E-4</v>
      </c>
      <c r="U59" s="52">
        <f>PRODUCT(N$59:N59)-1</f>
        <v>-1.6551018009909657E-2</v>
      </c>
      <c r="W59" s="57">
        <v>44225</v>
      </c>
      <c r="X59">
        <v>-3.1E-2</v>
      </c>
      <c r="Y59">
        <v>-6.3E-3</v>
      </c>
      <c r="Z59">
        <v>-6.6E-3</v>
      </c>
      <c r="AA59">
        <v>-5.0000000000000001E-4</v>
      </c>
      <c r="AB59">
        <v>-5.0000000000000001E-4</v>
      </c>
      <c r="AC59" s="59">
        <v>-1.7097799E-2</v>
      </c>
      <c r="AD59">
        <v>-1.0190352999999999E-2</v>
      </c>
      <c r="AF59" s="2">
        <f>AC59/(N59-1) - 1</f>
        <v>3.3036094200548094E-2</v>
      </c>
    </row>
    <row r="60" spans="1:32" x14ac:dyDescent="0.2">
      <c r="A60" s="33">
        <v>44255</v>
      </c>
      <c r="B60" s="46">
        <f>value!B60/SUM(value!$B60:$F60)</f>
        <v>0.48833653663364596</v>
      </c>
      <c r="C60" s="46">
        <f>value!C60/SUM(value!$B60:$F60)</f>
        <v>0.19972599194308846</v>
      </c>
      <c r="D60" s="46">
        <f>value!D60/SUM(value!$B60:$F60)</f>
        <v>4.7580872822743987E-2</v>
      </c>
      <c r="E60" s="46">
        <f>value!E60/SUM(value!$B60:$F60)</f>
        <v>0.1863680991686496</v>
      </c>
      <c r="F60" s="46">
        <f>value!F60/SUM(value!$B60:$F60)</f>
        <v>7.7988499431872055E-2</v>
      </c>
      <c r="G60" s="46">
        <f t="shared" si="0"/>
        <v>1.0000000000000002</v>
      </c>
      <c r="I60" s="52">
        <f>TWR!B60+1</f>
        <v>1.0749</v>
      </c>
      <c r="J60" s="52">
        <f>TWR!C60+1</f>
        <v>1.0176000000000001</v>
      </c>
      <c r="K60" s="52">
        <f>TWR!D60+1</f>
        <v>1.0207999999999999</v>
      </c>
      <c r="L60" s="52">
        <f>TWR!E60+1</f>
        <v>1.0383</v>
      </c>
      <c r="M60" s="52">
        <f>TWR!F60+1</f>
        <v>1.0364</v>
      </c>
      <c r="N60" s="60">
        <f>I60*B60+J60*C60+K60*D60+L60*E60+M60*F60</f>
        <v>1.051057945784251</v>
      </c>
      <c r="P60" s="52">
        <f>PRODUCT(I$59:I60)-1</f>
        <v>4.1578099999999951E-2</v>
      </c>
      <c r="Q60" s="52">
        <f>PRODUCT(J$59:J60)-1</f>
        <v>1.1189120000000052E-2</v>
      </c>
      <c r="R60" s="52">
        <f>PRODUCT(K$59:K60)-1</f>
        <v>1.4062719999999862E-2</v>
      </c>
      <c r="S60" s="52">
        <f>PRODUCT(L$59:L60)-1</f>
        <v>3.7780850000000088E-2</v>
      </c>
      <c r="T60" s="52">
        <f>PRODUCT(M$59:M60)-1</f>
        <v>3.5881800000000075E-2</v>
      </c>
      <c r="U60" s="52">
        <f>PRODUCT(N$59:N60)-1</f>
        <v>3.3661866794117312E-2</v>
      </c>
      <c r="W60" s="57">
        <v>44253</v>
      </c>
      <c r="X60">
        <v>7.4899999999999994E-2</v>
      </c>
      <c r="Y60">
        <v>1.7600000000000001E-2</v>
      </c>
      <c r="Z60">
        <v>2.0799999999999999E-2</v>
      </c>
      <c r="AA60">
        <v>3.8300000000000001E-2</v>
      </c>
      <c r="AB60">
        <v>3.6400000000000002E-2</v>
      </c>
      <c r="AC60" s="59">
        <v>5.1083129999999997E-2</v>
      </c>
      <c r="AD60">
        <v>2.7805454E-2</v>
      </c>
      <c r="AF60" s="2">
        <f t="shared" ref="AF60:AF69" si="1">AC60/(N60-1) - 1</f>
        <v>4.9324772789272053E-4</v>
      </c>
    </row>
    <row r="61" spans="1:32" x14ac:dyDescent="0.2">
      <c r="A61" s="33">
        <v>44286</v>
      </c>
      <c r="B61" s="46">
        <f>value!B61/SUM(value!$B61:$F61)</f>
        <v>0.49254800043427577</v>
      </c>
      <c r="C61" s="46">
        <f>value!C61/SUM(value!$B61:$F61)</f>
        <v>0.19782172753853167</v>
      </c>
      <c r="D61" s="46">
        <f>value!D61/SUM(value!$B61:$F61)</f>
        <v>4.7581936682140565E-2</v>
      </c>
      <c r="E61" s="46">
        <f>value!E61/SUM(value!$B61:$F61)</f>
        <v>0.18482003288624718</v>
      </c>
      <c r="F61" s="46">
        <f>value!F61/SUM(value!$B61:$F61)</f>
        <v>7.7228302458804868E-2</v>
      </c>
      <c r="G61" s="46">
        <f t="shared" si="0"/>
        <v>1</v>
      </c>
      <c r="I61" s="52">
        <f>TWR!B61+1</f>
        <v>1.0496000000000001</v>
      </c>
      <c r="J61" s="52">
        <f>TWR!C61+1</f>
        <v>1.0192000000000001</v>
      </c>
      <c r="K61" s="52">
        <f>TWR!D61+1</f>
        <v>1.0290999999999999</v>
      </c>
      <c r="L61" s="52">
        <f>TWR!E61+1</f>
        <v>1.0205</v>
      </c>
      <c r="M61" s="52">
        <f>TWR!F61+1</f>
        <v>1.0189999999999999</v>
      </c>
      <c r="N61" s="60">
        <f>I61*B61+J61*C61+K61*D61+L61*E61+M61*F61</f>
        <v>1.0348693407686156</v>
      </c>
      <c r="P61" s="52">
        <f>PRODUCT(I$59:I61)-1</f>
        <v>9.324037376000005E-2</v>
      </c>
      <c r="Q61" s="52">
        <f>PRODUCT(J$59:J61)-1</f>
        <v>3.060395110400016E-2</v>
      </c>
      <c r="R61" s="52">
        <f>PRODUCT(K$59:K61)-1</f>
        <v>4.3571945151999802E-2</v>
      </c>
      <c r="S61" s="52">
        <f>PRODUCT(L$59:L61)-1</f>
        <v>5.9055357425000121E-2</v>
      </c>
      <c r="T61" s="52">
        <f>PRODUCT(M$59:M61)-1</f>
        <v>5.5563554199999921E-2</v>
      </c>
      <c r="U61" s="52">
        <f>PRODUCT(N$59:N61)-1</f>
        <v>6.9704974666884745E-2</v>
      </c>
      <c r="W61" s="57">
        <v>44286</v>
      </c>
      <c r="X61">
        <v>4.9599999999999998E-2</v>
      </c>
      <c r="Y61">
        <v>1.9199999999999998E-2</v>
      </c>
      <c r="Z61">
        <v>2.9100000000000001E-2</v>
      </c>
      <c r="AA61">
        <v>2.0500000000000001E-2</v>
      </c>
      <c r="AB61">
        <v>1.9E-2</v>
      </c>
      <c r="AC61" s="59">
        <v>3.4947600000000002E-2</v>
      </c>
      <c r="AD61">
        <v>4.5399263000000002E-2</v>
      </c>
      <c r="AF61" s="2">
        <f t="shared" si="1"/>
        <v>2.2443564936809324E-3</v>
      </c>
    </row>
    <row r="62" spans="1:32" x14ac:dyDescent="0.2">
      <c r="A62" s="33">
        <v>44316</v>
      </c>
      <c r="B62" s="46">
        <f>value!B62/SUM(value!$B62:$F62)</f>
        <v>0.49632286288078759</v>
      </c>
      <c r="C62" s="46">
        <f>value!C62/SUM(value!$B62:$F62)</f>
        <v>0.19670087221728402</v>
      </c>
      <c r="D62" s="46">
        <f>value!D62/SUM(value!$B62:$F62)</f>
        <v>4.7544763057789707E-2</v>
      </c>
      <c r="E62" s="46">
        <f>value!E62/SUM(value!$B62:$F62)</f>
        <v>0.18299107119595087</v>
      </c>
      <c r="F62" s="46">
        <f>value!F62/SUM(value!$B62:$F62)</f>
        <v>7.6440430648187729E-2</v>
      </c>
      <c r="G62" s="46">
        <f t="shared" si="0"/>
        <v>0.99999999999999989</v>
      </c>
      <c r="I62" s="52">
        <f>TWR!B62+1</f>
        <v>1.0533999999999999</v>
      </c>
      <c r="J62" s="52">
        <f>TWR!C62+1</f>
        <v>1.0395000000000001</v>
      </c>
      <c r="K62" s="52">
        <f>TWR!D62+1</f>
        <v>1.0446</v>
      </c>
      <c r="L62" s="52">
        <f>TWR!E62+1</f>
        <v>1.0349999999999999</v>
      </c>
      <c r="M62" s="52">
        <f>TWR!F62+1</f>
        <v>1.0347</v>
      </c>
      <c r="N62" s="60">
        <f>I62*B62+J62*C62+K62*D62+L62*E62+M62*F62</f>
        <v>1.0454509921981445</v>
      </c>
      <c r="P62" s="52">
        <f>PRODUCT(I$59:I62)-1</f>
        <v>0.15161940971878396</v>
      </c>
      <c r="Q62" s="52">
        <f>PRODUCT(J$59:J62)-1</f>
        <v>7.131280717260835E-2</v>
      </c>
      <c r="R62" s="52">
        <f>PRODUCT(K$59:K62)-1</f>
        <v>9.0115253905779014E-2</v>
      </c>
      <c r="S62" s="52">
        <f>PRODUCT(L$59:L62)-1</f>
        <v>9.6122294934875008E-2</v>
      </c>
      <c r="T62" s="52">
        <f>PRODUCT(M$59:M62)-1</f>
        <v>9.2191609530739793E-2</v>
      </c>
      <c r="U62" s="52">
        <f>PRODUCT(N$59:N62)-1</f>
        <v>0.11832412712478568</v>
      </c>
      <c r="W62" s="57">
        <v>44316</v>
      </c>
      <c r="X62">
        <v>5.3400000000000003E-2</v>
      </c>
      <c r="Y62">
        <v>3.95E-2</v>
      </c>
      <c r="Z62">
        <v>4.4600000000000001E-2</v>
      </c>
      <c r="AA62">
        <v>3.5000000000000003E-2</v>
      </c>
      <c r="AB62">
        <v>3.4700000000000002E-2</v>
      </c>
      <c r="AC62" s="59">
        <v>4.5498152E-2</v>
      </c>
      <c r="AD62">
        <v>5.2910494000000002E-2</v>
      </c>
      <c r="AF62" s="2">
        <f t="shared" si="1"/>
        <v>1.0375967514610895E-3</v>
      </c>
    </row>
    <row r="63" spans="1:32" x14ac:dyDescent="0.2">
      <c r="A63" s="33">
        <v>44347</v>
      </c>
      <c r="B63" s="46">
        <f>value!B63/SUM(value!$B63:$F63)</f>
        <v>0.49394849602727975</v>
      </c>
      <c r="C63" s="46">
        <f>value!C63/SUM(value!$B63:$F63)</f>
        <v>0.19717035202528377</v>
      </c>
      <c r="D63" s="46">
        <f>value!D63/SUM(value!$B63:$F63)</f>
        <v>4.7438137311267795E-2</v>
      </c>
      <c r="E63" s="46">
        <f>value!E63/SUM(value!$B63:$F63)</f>
        <v>0.18445261446583974</v>
      </c>
      <c r="F63" s="46">
        <f>value!F63/SUM(value!$B63:$F63)</f>
        <v>7.6990400170328918E-2</v>
      </c>
      <c r="G63" s="46">
        <f t="shared" si="0"/>
        <v>0.99999999999999989</v>
      </c>
      <c r="I63" s="52">
        <f>TWR!B63+1</f>
        <v>1.002</v>
      </c>
      <c r="J63" s="52">
        <f>TWR!C63+1</f>
        <v>1.0092000000000001</v>
      </c>
      <c r="K63" s="52">
        <f>TWR!D63+1</f>
        <v>1.0044999999999999</v>
      </c>
      <c r="L63" s="52">
        <f>TWR!E63+1</f>
        <v>1.0147999999999999</v>
      </c>
      <c r="M63" s="52">
        <f>TWR!F63+1</f>
        <v>1.014</v>
      </c>
      <c r="N63" s="60">
        <f>I63*B63+J63*C63+K63*D63+L63*E63+M63*F63</f>
        <v>1.0068231001450669</v>
      </c>
      <c r="P63" s="52">
        <f>PRODUCT(I$59:I63)-1</f>
        <v>0.15392264853822146</v>
      </c>
      <c r="Q63" s="52">
        <f>PRODUCT(J$59:J63)-1</f>
        <v>8.1168884998596535E-2</v>
      </c>
      <c r="R63" s="52">
        <f>PRODUCT(K$59:K63)-1</f>
        <v>9.5020772548354948E-2</v>
      </c>
      <c r="S63" s="52">
        <f>PRODUCT(L$59:L63)-1</f>
        <v>0.112344904899911</v>
      </c>
      <c r="T63" s="52">
        <f>PRODUCT(M$59:M63)-1</f>
        <v>0.10748229206417026</v>
      </c>
      <c r="U63" s="52">
        <f>PRODUCT(N$59:N63)-1</f>
        <v>0.12595456463880272</v>
      </c>
      <c r="W63" s="57">
        <v>44344</v>
      </c>
      <c r="X63">
        <v>2E-3</v>
      </c>
      <c r="Y63">
        <v>9.1999999999999998E-3</v>
      </c>
      <c r="Z63">
        <v>4.4999999999999997E-3</v>
      </c>
      <c r="AA63">
        <v>1.4800000000000001E-2</v>
      </c>
      <c r="AB63">
        <v>1.4E-2</v>
      </c>
      <c r="AC63" s="59">
        <v>6.7254280000000003E-3</v>
      </c>
      <c r="AD63">
        <v>6.5660279999999998E-3</v>
      </c>
      <c r="AF63" s="2">
        <f t="shared" si="1"/>
        <v>-1.4314921808313952E-2</v>
      </c>
    </row>
    <row r="64" spans="1:32" x14ac:dyDescent="0.2">
      <c r="A64" s="33">
        <v>44377</v>
      </c>
      <c r="B64" s="46">
        <f>value!B64/SUM(value!$B64:$F64)</f>
        <v>0.48496286692171786</v>
      </c>
      <c r="C64" s="46">
        <f>value!C64/SUM(value!$B64:$F64)</f>
        <v>0.20123717691313933</v>
      </c>
      <c r="D64" s="46">
        <f>value!D64/SUM(value!$B64:$F64)</f>
        <v>4.8583184539542822E-2</v>
      </c>
      <c r="E64" s="46">
        <f>value!E64/SUM(value!$B64:$F64)</f>
        <v>0.18706947106836602</v>
      </c>
      <c r="F64" s="46">
        <f>value!F64/SUM(value!$B64:$F64)</f>
        <v>7.8147300557233998E-2</v>
      </c>
      <c r="G64" s="46">
        <f t="shared" si="0"/>
        <v>1</v>
      </c>
      <c r="I64" s="52">
        <f>TWR!B64+1</f>
        <v>0.99429999999999996</v>
      </c>
      <c r="J64" s="52">
        <f>TWR!C64+1</f>
        <v>1.0146999999999999</v>
      </c>
      <c r="K64" s="52">
        <f>TWR!D64+1</f>
        <v>1.0182</v>
      </c>
      <c r="L64" s="52">
        <f>TWR!E64+1</f>
        <v>1.0083</v>
      </c>
      <c r="M64" s="52">
        <f>TWR!F64+1</f>
        <v>1.0092000000000001</v>
      </c>
      <c r="N64" s="60">
        <f>I64*B64+J64*C64+K64*D64+L64*E64+M64*F64</f>
        <v>1.003349743892783</v>
      </c>
      <c r="P64" s="52">
        <f>PRODUCT(I$59:I64)-1</f>
        <v>0.14734528944155345</v>
      </c>
      <c r="Q64" s="52">
        <f>PRODUCT(J$59:J64)-1</f>
        <v>9.7062067608075786E-2</v>
      </c>
      <c r="R64" s="52">
        <f>PRODUCT(K$59:K64)-1</f>
        <v>0.11495015060873492</v>
      </c>
      <c r="S64" s="52">
        <f>PRODUCT(L$59:L64)-1</f>
        <v>0.12157736761058024</v>
      </c>
      <c r="T64" s="52">
        <f>PRODUCT(M$59:M64)-1</f>
        <v>0.11767112915116074</v>
      </c>
      <c r="U64" s="52">
        <f>PRODUCT(N$59:N64)-1</f>
        <v>0.12972622406525258</v>
      </c>
      <c r="W64" s="57">
        <v>44377</v>
      </c>
      <c r="X64">
        <v>-5.7000000000000002E-3</v>
      </c>
      <c r="Y64">
        <v>1.47E-2</v>
      </c>
      <c r="Z64">
        <v>1.8200000000000001E-2</v>
      </c>
      <c r="AA64">
        <v>8.3000000000000001E-3</v>
      </c>
      <c r="AB64">
        <v>9.1999999999999998E-3</v>
      </c>
      <c r="AC64" s="59">
        <v>3.271328E-3</v>
      </c>
      <c r="AD64">
        <v>2.2427473999999999E-2</v>
      </c>
      <c r="AF64" s="2">
        <f t="shared" si="1"/>
        <v>-2.3409518844686006E-2</v>
      </c>
    </row>
    <row r="65" spans="1:32" x14ac:dyDescent="0.2">
      <c r="A65" s="33">
        <v>44408</v>
      </c>
      <c r="B65" s="46">
        <f>value!B65/SUM(value!$B65:$F65)</f>
        <v>0.48776249854752818</v>
      </c>
      <c r="C65" s="46">
        <f>value!C65/SUM(value!$B65:$F65)</f>
        <v>0.2009823008057352</v>
      </c>
      <c r="D65" s="46">
        <f>value!D65/SUM(value!$B65:$F65)</f>
        <v>4.8950980771888045E-2</v>
      </c>
      <c r="E65" s="46">
        <f>value!E65/SUM(value!$B65:$F65)</f>
        <v>0.18499629204224494</v>
      </c>
      <c r="F65" s="46">
        <f>value!F65/SUM(value!$B65:$F65)</f>
        <v>7.7307927832603637E-2</v>
      </c>
      <c r="G65" s="46">
        <f t="shared" si="0"/>
        <v>1</v>
      </c>
      <c r="I65" s="52">
        <f>TWR!B65+1</f>
        <v>1.0185999999999999</v>
      </c>
      <c r="J65" s="52">
        <f>TWR!C65+1</f>
        <v>1.0113000000000001</v>
      </c>
      <c r="K65" s="52">
        <f>TWR!D65+1</f>
        <v>1.0203</v>
      </c>
      <c r="L65" s="52">
        <f>TWR!E65+1</f>
        <v>1.0014000000000001</v>
      </c>
      <c r="M65" s="52">
        <f>TWR!F65+1</f>
        <v>1.0017</v>
      </c>
      <c r="N65" s="60">
        <f>I65*B65+J65*C65+K65*D65+L65*E65+M65*F65</f>
        <v>1.0127276056679326</v>
      </c>
      <c r="P65" s="52">
        <f>PRODUCT(I$59:I65)-1</f>
        <v>0.16868591182516623</v>
      </c>
      <c r="Q65" s="52">
        <f>PRODUCT(J$59:J65)-1</f>
        <v>0.10945886897204704</v>
      </c>
      <c r="R65" s="52">
        <f>PRODUCT(K$59:K65)-1</f>
        <v>0.13758363866609225</v>
      </c>
      <c r="S65" s="52">
        <f>PRODUCT(L$59:L65)-1</f>
        <v>0.12314757592523518</v>
      </c>
      <c r="T65" s="52">
        <f>PRODUCT(M$59:M65)-1</f>
        <v>0.11957117007071782</v>
      </c>
      <c r="U65" s="52">
        <f>PRODUCT(N$59:N65)-1</f>
        <v>0.14410493395787771</v>
      </c>
      <c r="W65" s="57">
        <v>44407</v>
      </c>
      <c r="X65">
        <v>1.8599999999999998E-2</v>
      </c>
      <c r="Y65">
        <v>1.1299999999999999E-2</v>
      </c>
      <c r="Z65">
        <v>2.0299999999999999E-2</v>
      </c>
      <c r="AA65">
        <v>1.4E-3</v>
      </c>
      <c r="AB65">
        <v>1.6999999999999999E-3</v>
      </c>
      <c r="AC65" s="59">
        <v>1.2940557E-2</v>
      </c>
      <c r="AD65">
        <v>2.4412472000000001E-2</v>
      </c>
      <c r="AF65" s="2">
        <f t="shared" si="1"/>
        <v>1.6731452688222737E-2</v>
      </c>
    </row>
    <row r="66" spans="1:32" x14ac:dyDescent="0.2">
      <c r="A66" s="33">
        <v>44439</v>
      </c>
      <c r="B66" s="46">
        <f>value!B66/SUM(value!$B66:$F66)</f>
        <v>0.48270526898647442</v>
      </c>
      <c r="C66" s="46">
        <f>value!C66/SUM(value!$B66:$F66)</f>
        <v>0.2032663117833787</v>
      </c>
      <c r="D66" s="46">
        <f>value!D66/SUM(value!$B66:$F66)</f>
        <v>4.9634093151011818E-2</v>
      </c>
      <c r="E66" s="46">
        <f>value!E66/SUM(value!$B66:$F66)</f>
        <v>0.18648248916788843</v>
      </c>
      <c r="F66" s="46">
        <f>value!F66/SUM(value!$B66:$F66)</f>
        <v>7.7911836911246576E-2</v>
      </c>
      <c r="G66" s="46">
        <f t="shared" si="0"/>
        <v>1</v>
      </c>
      <c r="I66" s="52">
        <f>TWR!B66+1</f>
        <v>1.0104</v>
      </c>
      <c r="J66" s="52">
        <f>TWR!C66+1</f>
        <v>1.0187999999999999</v>
      </c>
      <c r="K66" s="52">
        <f>TWR!D66+1</f>
        <v>1.0214000000000001</v>
      </c>
      <c r="L66" s="52">
        <f>TWR!E66+1</f>
        <v>1.0154000000000001</v>
      </c>
      <c r="M66" s="52">
        <f>TWR!F66+1</f>
        <v>1.0152000000000001</v>
      </c>
      <c r="N66" s="60">
        <f>I66*B66+J66*C66+K66*D66+L66*E66+M66*F66</f>
        <v>1.0139598013066549</v>
      </c>
      <c r="P66" s="52">
        <f>PRODUCT(I$59:I66)-1</f>
        <v>0.18084024530814791</v>
      </c>
      <c r="Q66" s="52">
        <f>PRODUCT(J$59:J66)-1</f>
        <v>0.1303166957087214</v>
      </c>
      <c r="R66" s="52">
        <f>PRODUCT(K$59:K66)-1</f>
        <v>0.16192792853354665</v>
      </c>
      <c r="S66" s="52">
        <f>PRODUCT(L$59:L66)-1</f>
        <v>0.14044404859448378</v>
      </c>
      <c r="T66" s="52">
        <f>PRODUCT(M$59:M66)-1</f>
        <v>0.13658865185579283</v>
      </c>
      <c r="U66" s="52">
        <f>PRODUCT(N$59:N66)-1</f>
        <v>0.16007641150989316</v>
      </c>
      <c r="W66" s="57">
        <v>44439</v>
      </c>
      <c r="X66">
        <v>1.04E-2</v>
      </c>
      <c r="Y66">
        <v>1.8800000000000001E-2</v>
      </c>
      <c r="Z66">
        <v>2.1399999999999999E-2</v>
      </c>
      <c r="AA66">
        <v>1.54E-2</v>
      </c>
      <c r="AB66">
        <v>1.52E-2</v>
      </c>
      <c r="AC66" s="59">
        <v>1.3920635000000001E-2</v>
      </c>
      <c r="AD66">
        <v>2.9759812E-2</v>
      </c>
      <c r="AF66" s="2">
        <f t="shared" si="1"/>
        <v>-2.8056492921708642E-3</v>
      </c>
    </row>
    <row r="67" spans="1:32" x14ac:dyDescent="0.2">
      <c r="A67" s="33">
        <v>44469</v>
      </c>
      <c r="B67" s="46">
        <f>value!B67/SUM(value!$B67:$F67)</f>
        <v>0.48318339942764893</v>
      </c>
      <c r="C67" s="46">
        <f>value!C67/SUM(value!$B67:$F67)</f>
        <v>0.2062908781692176</v>
      </c>
      <c r="D67" s="46">
        <f>value!D67/SUM(value!$B67:$F67)</f>
        <v>5.0047788566373583E-2</v>
      </c>
      <c r="E67" s="46">
        <f>value!E67/SUM(value!$B67:$F67)</f>
        <v>0.18075648879055414</v>
      </c>
      <c r="F67" s="46">
        <f>value!F67/SUM(value!$B67:$F67)</f>
        <v>7.9721445046205819E-2</v>
      </c>
      <c r="G67" s="46">
        <f t="shared" si="0"/>
        <v>1</v>
      </c>
      <c r="I67" s="52">
        <f>TWR!B67+1</f>
        <v>0.95079999999999998</v>
      </c>
      <c r="J67" s="52">
        <f>TWR!C67+1</f>
        <v>0.96389999999999998</v>
      </c>
      <c r="K67" s="52">
        <f>TWR!D67+1</f>
        <v>0.9577</v>
      </c>
      <c r="L67" s="52">
        <f>TWR!E67+1</f>
        <v>0.9718</v>
      </c>
      <c r="M67" s="52">
        <f>TWR!F67+1</f>
        <v>0.97189999999999999</v>
      </c>
      <c r="N67" s="60">
        <f>I67*B67+J67*C67+K67*D67+L67*E67+M67*F67</f>
        <v>0.9593257490002014</v>
      </c>
      <c r="P67" s="52">
        <f>PRODUCT(I$59:I67)-1</f>
        <v>0.12274290523898701</v>
      </c>
      <c r="Q67" s="52">
        <f>PRODUCT(J$59:J67)-1</f>
        <v>8.951226299363646E-2</v>
      </c>
      <c r="R67" s="52">
        <f>PRODUCT(K$59:K67)-1</f>
        <v>0.11277837715657757</v>
      </c>
      <c r="S67" s="52">
        <f>PRODUCT(L$59:L67)-1</f>
        <v>0.10828352642411931</v>
      </c>
      <c r="T67" s="52">
        <f>PRODUCT(M$59:M67)-1</f>
        <v>0.10465051073864506</v>
      </c>
      <c r="U67" s="52">
        <f>PRODUCT(N$59:N67)-1</f>
        <v>0.1128911723691941</v>
      </c>
      <c r="W67" s="57">
        <v>44469</v>
      </c>
      <c r="X67">
        <v>-4.9200000000000001E-2</v>
      </c>
      <c r="Y67">
        <v>-3.61E-2</v>
      </c>
      <c r="Z67">
        <v>-4.2299999999999997E-2</v>
      </c>
      <c r="AA67">
        <v>-2.8199999999999999E-2</v>
      </c>
      <c r="AB67">
        <v>-2.81E-2</v>
      </c>
      <c r="AC67" s="59">
        <v>-4.0932116999999997E-2</v>
      </c>
      <c r="AD67">
        <v>-4.6605415999999997E-2</v>
      </c>
      <c r="AF67" s="2">
        <f t="shared" si="1"/>
        <v>6.3397848482242836E-3</v>
      </c>
    </row>
    <row r="68" spans="1:32" x14ac:dyDescent="0.2">
      <c r="A68" s="33">
        <v>44500</v>
      </c>
      <c r="B68" s="46">
        <f>value!B68/SUM(value!$B68:$F68)</f>
        <v>0.48827533142473084</v>
      </c>
      <c r="C68" s="46">
        <f>value!C68/SUM(value!$B68:$F68)</f>
        <v>0.20521258007123105</v>
      </c>
      <c r="D68" s="46">
        <f>value!D68/SUM(value!$B68:$F68)</f>
        <v>5.0408465474385877E-2</v>
      </c>
      <c r="E68" s="46">
        <f>value!E68/SUM(value!$B68:$F68)</f>
        <v>0.17770185878158298</v>
      </c>
      <c r="F68" s="46">
        <f>value!F68/SUM(value!$B68:$F68)</f>
        <v>7.8401764248069244E-2</v>
      </c>
      <c r="G68" s="46">
        <f t="shared" si="0"/>
        <v>0.99999999999999989</v>
      </c>
      <c r="I68" s="52">
        <f>TWR!B68+1</f>
        <v>1.0580000000000001</v>
      </c>
      <c r="J68" s="52">
        <f>TWR!C68+1</f>
        <v>1.0415000000000001</v>
      </c>
      <c r="K68" s="52">
        <f>TWR!D68+1</f>
        <v>1.0545</v>
      </c>
      <c r="L68" s="52">
        <f>TWR!E68+1</f>
        <v>1.0293000000000001</v>
      </c>
      <c r="M68" s="52">
        <f>TWR!F68+1</f>
        <v>1.0297000000000001</v>
      </c>
      <c r="N68" s="60">
        <f>I68*B68+J68*C68+K68*D68+L68*E68+M68*F68</f>
        <v>1.0471187495244128</v>
      </c>
      <c r="P68" s="52">
        <f>PRODUCT(I$59:I68)-1</f>
        <v>0.18786199374284829</v>
      </c>
      <c r="Q68" s="52">
        <f>PRODUCT(J$59:J68)-1</f>
        <v>0.13472702190787245</v>
      </c>
      <c r="R68" s="52">
        <f>PRODUCT(K$59:K68)-1</f>
        <v>0.17342479871161109</v>
      </c>
      <c r="S68" s="52">
        <f>PRODUCT(L$59:L68)-1</f>
        <v>0.14075623374834612</v>
      </c>
      <c r="T68" s="52">
        <f>PRODUCT(M$59:M68)-1</f>
        <v>0.13745863090758292</v>
      </c>
      <c r="U68" s="52">
        <f>PRODUCT(N$59:N68)-1</f>
        <v>0.16532921276798818</v>
      </c>
      <c r="W68" s="57">
        <v>44498</v>
      </c>
      <c r="X68">
        <v>5.8000000000000003E-2</v>
      </c>
      <c r="Y68">
        <v>4.1500000000000002E-2</v>
      </c>
      <c r="Z68">
        <v>5.45E-2</v>
      </c>
      <c r="AA68">
        <v>2.93E-2</v>
      </c>
      <c r="AB68">
        <v>2.9700000000000001E-2</v>
      </c>
      <c r="AC68" s="59">
        <v>4.7332579E-2</v>
      </c>
      <c r="AD68">
        <v>7.0163507999999999E-2</v>
      </c>
      <c r="AF68" s="2">
        <f t="shared" si="1"/>
        <v>4.5380974186606249E-3</v>
      </c>
    </row>
    <row r="69" spans="1:32" x14ac:dyDescent="0.2">
      <c r="A69" s="33">
        <v>44530</v>
      </c>
      <c r="B69" s="46">
        <f>value!B69/SUM(value!$B69:$F69)</f>
        <v>0.49463768670495728</v>
      </c>
      <c r="C69" s="46">
        <f>value!C69/SUM(value!$B69:$F69)</f>
        <v>0.20724056236830887</v>
      </c>
      <c r="D69" s="46">
        <f>value!D69/SUM(value!$B69:$F69)</f>
        <v>5.0713789878251238E-2</v>
      </c>
      <c r="E69" s="46">
        <f>value!E69/SUM(value!$B69:$F69)</f>
        <v>0.17201944399221289</v>
      </c>
      <c r="F69" s="46">
        <f>value!F69/SUM(value!$B69:$F69)</f>
        <v>7.5388517056269685E-2</v>
      </c>
      <c r="G69" s="46">
        <f t="shared" si="0"/>
        <v>1</v>
      </c>
      <c r="I69" s="52">
        <f>TWR!B69+1</f>
        <v>0.99319999999999997</v>
      </c>
      <c r="J69" s="52">
        <f>TWR!C69+1</f>
        <v>0.99009999999999998</v>
      </c>
      <c r="K69" s="52">
        <f>TWR!D69+1</f>
        <v>0.98639999999999994</v>
      </c>
      <c r="L69" s="52">
        <f>TWR!E69+1</f>
        <v>0.97629999999999995</v>
      </c>
      <c r="M69" s="52">
        <f>TWR!F69+1</f>
        <v>0.97660000000000002</v>
      </c>
      <c r="N69" s="60">
        <f>I69*B69+J69*C69+K69*D69+L69*E69+M69*F69</f>
        <v>0.98805412249888358</v>
      </c>
      <c r="P69" s="52">
        <f>PRODUCT(I$59:I69)-1</f>
        <v>0.17978453218539681</v>
      </c>
      <c r="Q69" s="52">
        <f>PRODUCT(J$59:J69)-1</f>
        <v>0.12349322439098454</v>
      </c>
      <c r="R69" s="52">
        <f>PRODUCT(K$59:K69)-1</f>
        <v>0.15746622144913314</v>
      </c>
      <c r="S69" s="52">
        <f>PRODUCT(L$59:L69)-1</f>
        <v>0.11372031100851032</v>
      </c>
      <c r="T69" s="52">
        <f>PRODUCT(M$59:M69)-1</f>
        <v>0.11084209894434549</v>
      </c>
      <c r="U69" s="52">
        <f>PRODUCT(N$59:N69)-1</f>
        <v>0.1514083327437894</v>
      </c>
      <c r="W69" s="57">
        <v>44530</v>
      </c>
      <c r="X69">
        <v>-6.7999999999999996E-3</v>
      </c>
      <c r="Y69">
        <v>-9.9000000000000008E-3</v>
      </c>
      <c r="Z69">
        <v>-1.3599999999999999E-2</v>
      </c>
      <c r="AA69">
        <v>-2.3699999999999999E-2</v>
      </c>
      <c r="AB69">
        <v>-2.3400000000000001E-2</v>
      </c>
      <c r="AC69" s="59">
        <v>-1.1945878E-2</v>
      </c>
      <c r="AD69">
        <v>-8.0347849999999991E-3</v>
      </c>
      <c r="AF69" s="2">
        <f t="shared" si="1"/>
        <v>4.1761986979693688E-8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value</vt:lpstr>
      <vt:lpstr>TWR</vt:lpstr>
      <vt:lpstr>check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Hjelmar</dc:creator>
  <cp:lastModifiedBy>David Hjelmar2</cp:lastModifiedBy>
  <dcterms:created xsi:type="dcterms:W3CDTF">2021-05-16T12:57:50Z</dcterms:created>
  <dcterms:modified xsi:type="dcterms:W3CDTF">2021-12-28T00:44:12Z</dcterms:modified>
</cp:coreProperties>
</file>